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User\Documents\Revenue Management\Bài giải\GitHub\"/>
    </mc:Choice>
  </mc:AlternateContent>
  <xr:revisionPtr revIDLastSave="0" documentId="13_ncr:1_{04D35866-E6E5-4CF3-8ACC-035A8396B0D9}" xr6:coauthVersionLast="47" xr6:coauthVersionMax="47" xr10:uidLastSave="{00000000-0000-0000-0000-000000000000}"/>
  <bookViews>
    <workbookView xWindow="-93" yWindow="-93" windowWidth="25786" windowHeight="13986" xr2:uid="{00000000-000D-0000-FFFF-FFFF00000000}"/>
  </bookViews>
  <sheets>
    <sheet name="Final Hotel Revenue Report" sheetId="1" r:id="rId1"/>
    <sheet name="Eden Saigon Hotel" sheetId="3" r:id="rId2"/>
    <sheet name="Eden Luxury Boutique DN Hotel" sheetId="4" r:id="rId3"/>
  </sheets>
  <definedNames>
    <definedName name="_xlnm._FilterDatabase" localSheetId="2" hidden="1">'Eden Luxury Boutique DN Hotel'!$A$1:$AH$3425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4" i="1" l="1"/>
  <c r="I174" i="1" s="1"/>
  <c r="J174" i="1" s="1"/>
  <c r="K174" i="1" s="1"/>
  <c r="L174" i="1" s="1"/>
  <c r="H173" i="1"/>
  <c r="I173" i="1" s="1"/>
  <c r="J173" i="1" s="1"/>
  <c r="K173" i="1" s="1"/>
  <c r="L173" i="1" s="1"/>
  <c r="E174" i="1"/>
  <c r="E173" i="1"/>
  <c r="F174" i="1"/>
  <c r="F173" i="1"/>
  <c r="F140" i="1" l="1"/>
  <c r="L140" i="1" s="1"/>
  <c r="E140" i="1"/>
  <c r="K140" i="1" s="1"/>
  <c r="F139" i="1"/>
  <c r="L139" i="1" s="1"/>
  <c r="E139" i="1"/>
  <c r="K139" i="1" s="1"/>
  <c r="F138" i="1"/>
  <c r="L138" i="1" s="1"/>
  <c r="E138" i="1"/>
  <c r="K138" i="1" s="1"/>
  <c r="F137" i="1"/>
  <c r="L137" i="1" s="1"/>
  <c r="E137" i="1"/>
  <c r="K137" i="1" s="1"/>
  <c r="F136" i="1"/>
  <c r="L136" i="1" s="1"/>
  <c r="E136" i="1"/>
  <c r="K136" i="1" s="1"/>
  <c r="F135" i="1"/>
  <c r="L135" i="1" s="1"/>
  <c r="E135" i="1"/>
  <c r="K135" i="1" s="1"/>
  <c r="F134" i="1"/>
  <c r="L134" i="1" s="1"/>
  <c r="E134" i="1"/>
  <c r="K134" i="1" s="1"/>
  <c r="F133" i="1"/>
  <c r="L133" i="1" s="1"/>
  <c r="E133" i="1"/>
  <c r="K133" i="1" s="1"/>
  <c r="F132" i="1"/>
  <c r="L132" i="1" s="1"/>
  <c r="E132" i="1"/>
  <c r="K132" i="1" s="1"/>
  <c r="F131" i="1"/>
  <c r="L131" i="1" s="1"/>
  <c r="E131" i="1"/>
  <c r="K131" i="1" s="1"/>
  <c r="F130" i="1"/>
  <c r="L130" i="1" s="1"/>
  <c r="E130" i="1"/>
  <c r="F129" i="1"/>
  <c r="L129" i="1" s="1"/>
  <c r="E129" i="1"/>
  <c r="K129" i="1" s="1"/>
  <c r="I141" i="1"/>
  <c r="H141" i="1"/>
  <c r="G141" i="1"/>
  <c r="D130" i="1"/>
  <c r="J130" i="1" s="1"/>
  <c r="D131" i="1"/>
  <c r="J131" i="1" s="1"/>
  <c r="D132" i="1"/>
  <c r="J132" i="1" s="1"/>
  <c r="D133" i="1"/>
  <c r="J133" i="1" s="1"/>
  <c r="D134" i="1"/>
  <c r="J134" i="1" s="1"/>
  <c r="D135" i="1"/>
  <c r="J135" i="1" s="1"/>
  <c r="D136" i="1"/>
  <c r="J136" i="1" s="1"/>
  <c r="D137" i="1"/>
  <c r="J137" i="1" s="1"/>
  <c r="D138" i="1"/>
  <c r="J138" i="1" s="1"/>
  <c r="D139" i="1"/>
  <c r="J139" i="1" s="1"/>
  <c r="D140" i="1"/>
  <c r="J140" i="1" s="1"/>
  <c r="D129" i="1"/>
  <c r="J129" i="1" s="1"/>
  <c r="K108" i="1"/>
  <c r="J108" i="1"/>
  <c r="I108" i="1"/>
  <c r="H108" i="1"/>
  <c r="G108" i="1"/>
  <c r="F108" i="1"/>
  <c r="E108" i="1"/>
  <c r="K107" i="1"/>
  <c r="J107" i="1"/>
  <c r="I107" i="1"/>
  <c r="H107" i="1"/>
  <c r="G107" i="1"/>
  <c r="F107" i="1"/>
  <c r="E107" i="1"/>
  <c r="K106" i="1"/>
  <c r="J106" i="1"/>
  <c r="I106" i="1"/>
  <c r="H106" i="1"/>
  <c r="G106" i="1"/>
  <c r="F106" i="1"/>
  <c r="E106" i="1"/>
  <c r="D107" i="1"/>
  <c r="D108" i="1"/>
  <c r="D106" i="1"/>
  <c r="E141" i="1" l="1"/>
  <c r="K141" i="1" s="1"/>
  <c r="K130" i="1"/>
  <c r="D141" i="1"/>
  <c r="J141" i="1" s="1"/>
  <c r="F141" i="1"/>
  <c r="L141" i="1" s="1"/>
  <c r="O66" i="1"/>
  <c r="N66" i="1"/>
  <c r="M66" i="1"/>
  <c r="L66" i="1"/>
  <c r="K66" i="1"/>
  <c r="J66" i="1"/>
  <c r="I66" i="1"/>
  <c r="H66" i="1"/>
  <c r="G66" i="1"/>
  <c r="F66" i="1"/>
  <c r="E66" i="1"/>
  <c r="D66" i="1"/>
  <c r="P65" i="1"/>
  <c r="P64" i="1"/>
  <c r="P63" i="1"/>
  <c r="P62" i="1"/>
  <c r="P61" i="1"/>
  <c r="P60" i="1"/>
  <c r="O37" i="1"/>
  <c r="N37" i="1"/>
  <c r="M37" i="1"/>
  <c r="L37" i="1"/>
  <c r="K37" i="1"/>
  <c r="J37" i="1"/>
  <c r="I37" i="1"/>
  <c r="H37" i="1"/>
  <c r="G37" i="1"/>
  <c r="F37" i="1"/>
  <c r="E37" i="1"/>
  <c r="D37" i="1"/>
  <c r="P30" i="1"/>
  <c r="O29" i="1"/>
  <c r="O31" i="1" s="1"/>
  <c r="N29" i="1"/>
  <c r="N31" i="1" s="1"/>
  <c r="M29" i="1"/>
  <c r="M31" i="1" s="1"/>
  <c r="L29" i="1"/>
  <c r="L31" i="1" s="1"/>
  <c r="K29" i="1"/>
  <c r="K31" i="1" s="1"/>
  <c r="J29" i="1"/>
  <c r="J31" i="1" s="1"/>
  <c r="I29" i="1"/>
  <c r="I31" i="1" s="1"/>
  <c r="H29" i="1"/>
  <c r="H31" i="1" s="1"/>
  <c r="G29" i="1"/>
  <c r="G31" i="1" s="1"/>
  <c r="F29" i="1"/>
  <c r="F31" i="1" s="1"/>
  <c r="E29" i="1"/>
  <c r="E31" i="1" s="1"/>
  <c r="D29" i="1"/>
  <c r="P18" i="1"/>
  <c r="E17" i="1"/>
  <c r="E19" i="1" s="1"/>
  <c r="F17" i="1"/>
  <c r="F19" i="1" s="1"/>
  <c r="G17" i="1"/>
  <c r="G19" i="1" s="1"/>
  <c r="H17" i="1"/>
  <c r="H19" i="1" s="1"/>
  <c r="I17" i="1"/>
  <c r="I19" i="1" s="1"/>
  <c r="J17" i="1"/>
  <c r="J19" i="1" s="1"/>
  <c r="K17" i="1"/>
  <c r="K19" i="1" s="1"/>
  <c r="L17" i="1"/>
  <c r="L19" i="1" s="1"/>
  <c r="M17" i="1"/>
  <c r="M19" i="1" s="1"/>
  <c r="N17" i="1"/>
  <c r="N19" i="1" s="1"/>
  <c r="O17" i="1"/>
  <c r="O19" i="1" s="1"/>
  <c r="D17" i="1"/>
  <c r="D19" i="1" s="1"/>
  <c r="P11" i="1"/>
  <c r="D10" i="1"/>
  <c r="D36" i="1" s="1"/>
  <c r="P37" i="1" l="1"/>
  <c r="P66" i="1"/>
  <c r="P29" i="1"/>
  <c r="P31" i="1" s="1"/>
  <c r="P17" i="1"/>
  <c r="P19" i="1" s="1"/>
  <c r="D38" i="1"/>
  <c r="D31" i="1"/>
  <c r="D12" i="1"/>
  <c r="D24" i="1" s="1"/>
  <c r="R3425" i="4"/>
  <c r="Q3425" i="4"/>
  <c r="P3425" i="4"/>
  <c r="O3425" i="4"/>
  <c r="M3425" i="4"/>
  <c r="J3425" i="4"/>
  <c r="K3425" i="4" s="1"/>
  <c r="I3425" i="4"/>
  <c r="R3424" i="4"/>
  <c r="Q3424" i="4"/>
  <c r="P3424" i="4"/>
  <c r="O3424" i="4"/>
  <c r="M3424" i="4"/>
  <c r="J3424" i="4"/>
  <c r="K3424" i="4" s="1"/>
  <c r="I3424" i="4"/>
  <c r="R3423" i="4"/>
  <c r="Q3423" i="4"/>
  <c r="P3423" i="4"/>
  <c r="O3423" i="4"/>
  <c r="M3423" i="4"/>
  <c r="J3423" i="4"/>
  <c r="K3423" i="4" s="1"/>
  <c r="I3423" i="4"/>
  <c r="R3422" i="4"/>
  <c r="Q3422" i="4"/>
  <c r="P3422" i="4"/>
  <c r="O3422" i="4"/>
  <c r="M3422" i="4"/>
  <c r="J3422" i="4"/>
  <c r="K3422" i="4" s="1"/>
  <c r="I3422" i="4"/>
  <c r="R3421" i="4"/>
  <c r="Q3421" i="4"/>
  <c r="P3421" i="4"/>
  <c r="O3421" i="4"/>
  <c r="M3421" i="4"/>
  <c r="J3421" i="4"/>
  <c r="K3421" i="4" s="1"/>
  <c r="I3421" i="4"/>
  <c r="R3420" i="4"/>
  <c r="Q3420" i="4"/>
  <c r="P3420" i="4"/>
  <c r="O3420" i="4"/>
  <c r="M3420" i="4"/>
  <c r="J3420" i="4"/>
  <c r="K3420" i="4" s="1"/>
  <c r="I3420" i="4"/>
  <c r="R3419" i="4"/>
  <c r="Q3419" i="4"/>
  <c r="P3419" i="4"/>
  <c r="O3419" i="4"/>
  <c r="M3419" i="4"/>
  <c r="J3419" i="4"/>
  <c r="K3419" i="4" s="1"/>
  <c r="I3419" i="4"/>
  <c r="R3418" i="4"/>
  <c r="Q3418" i="4"/>
  <c r="P3418" i="4"/>
  <c r="O3418" i="4"/>
  <c r="M3418" i="4"/>
  <c r="J3418" i="4"/>
  <c r="K3418" i="4" s="1"/>
  <c r="I3418" i="4"/>
  <c r="R3417" i="4"/>
  <c r="Q3417" i="4"/>
  <c r="P3417" i="4"/>
  <c r="O3417" i="4"/>
  <c r="M3417" i="4"/>
  <c r="J3417" i="4"/>
  <c r="K3417" i="4" s="1"/>
  <c r="I3417" i="4"/>
  <c r="R3416" i="4"/>
  <c r="Q3416" i="4"/>
  <c r="P3416" i="4"/>
  <c r="O3416" i="4"/>
  <c r="M3416" i="4"/>
  <c r="J3416" i="4"/>
  <c r="K3416" i="4" s="1"/>
  <c r="I3416" i="4"/>
  <c r="R3415" i="4"/>
  <c r="Q3415" i="4"/>
  <c r="P3415" i="4"/>
  <c r="O3415" i="4"/>
  <c r="M3415" i="4"/>
  <c r="J3415" i="4"/>
  <c r="K3415" i="4" s="1"/>
  <c r="I3415" i="4"/>
  <c r="R3414" i="4"/>
  <c r="Q3414" i="4"/>
  <c r="P3414" i="4"/>
  <c r="O3414" i="4"/>
  <c r="M3414" i="4"/>
  <c r="J3414" i="4"/>
  <c r="K3414" i="4" s="1"/>
  <c r="I3414" i="4"/>
  <c r="R3413" i="4"/>
  <c r="Q3413" i="4"/>
  <c r="P3413" i="4"/>
  <c r="O3413" i="4"/>
  <c r="M3413" i="4"/>
  <c r="J3413" i="4"/>
  <c r="K3413" i="4" s="1"/>
  <c r="I3413" i="4"/>
  <c r="R3412" i="4"/>
  <c r="Q3412" i="4"/>
  <c r="P3412" i="4"/>
  <c r="O3412" i="4"/>
  <c r="M3412" i="4"/>
  <c r="J3412" i="4"/>
  <c r="K3412" i="4" s="1"/>
  <c r="I3412" i="4"/>
  <c r="R3411" i="4"/>
  <c r="Q3411" i="4"/>
  <c r="P3411" i="4"/>
  <c r="O3411" i="4"/>
  <c r="M3411" i="4"/>
  <c r="J3411" i="4"/>
  <c r="K3411" i="4" s="1"/>
  <c r="I3411" i="4"/>
  <c r="R3410" i="4"/>
  <c r="Q3410" i="4"/>
  <c r="P3410" i="4"/>
  <c r="O3410" i="4"/>
  <c r="M3410" i="4"/>
  <c r="J3410" i="4"/>
  <c r="K3410" i="4" s="1"/>
  <c r="I3410" i="4"/>
  <c r="R3409" i="4"/>
  <c r="Q3409" i="4"/>
  <c r="P3409" i="4"/>
  <c r="O3409" i="4"/>
  <c r="M3409" i="4"/>
  <c r="J3409" i="4"/>
  <c r="K3409" i="4" s="1"/>
  <c r="I3409" i="4"/>
  <c r="R3408" i="4"/>
  <c r="Q3408" i="4"/>
  <c r="P3408" i="4"/>
  <c r="O3408" i="4"/>
  <c r="M3408" i="4"/>
  <c r="J3408" i="4"/>
  <c r="K3408" i="4" s="1"/>
  <c r="I3408" i="4"/>
  <c r="R3407" i="4"/>
  <c r="Q3407" i="4"/>
  <c r="P3407" i="4"/>
  <c r="O3407" i="4"/>
  <c r="M3407" i="4"/>
  <c r="J3407" i="4"/>
  <c r="K3407" i="4" s="1"/>
  <c r="I3407" i="4"/>
  <c r="R3406" i="4"/>
  <c r="Q3406" i="4"/>
  <c r="P3406" i="4"/>
  <c r="O3406" i="4"/>
  <c r="M3406" i="4"/>
  <c r="J3406" i="4"/>
  <c r="K3406" i="4" s="1"/>
  <c r="I3406" i="4"/>
  <c r="R3405" i="4"/>
  <c r="Q3405" i="4"/>
  <c r="P3405" i="4"/>
  <c r="O3405" i="4"/>
  <c r="M3405" i="4"/>
  <c r="J3405" i="4"/>
  <c r="K3405" i="4" s="1"/>
  <c r="I3405" i="4"/>
  <c r="R3404" i="4"/>
  <c r="Q3404" i="4"/>
  <c r="P3404" i="4"/>
  <c r="O3404" i="4"/>
  <c r="M3404" i="4"/>
  <c r="J3404" i="4"/>
  <c r="K3404" i="4" s="1"/>
  <c r="I3404" i="4"/>
  <c r="R3403" i="4"/>
  <c r="Q3403" i="4"/>
  <c r="P3403" i="4"/>
  <c r="O3403" i="4"/>
  <c r="M3403" i="4"/>
  <c r="J3403" i="4"/>
  <c r="K3403" i="4" s="1"/>
  <c r="I3403" i="4"/>
  <c r="R3402" i="4"/>
  <c r="Q3402" i="4"/>
  <c r="P3402" i="4"/>
  <c r="O3402" i="4"/>
  <c r="M3402" i="4"/>
  <c r="J3402" i="4"/>
  <c r="K3402" i="4" s="1"/>
  <c r="I3402" i="4"/>
  <c r="R3401" i="4"/>
  <c r="Q3401" i="4"/>
  <c r="P3401" i="4"/>
  <c r="O3401" i="4"/>
  <c r="M3401" i="4"/>
  <c r="J3401" i="4"/>
  <c r="K3401" i="4" s="1"/>
  <c r="I3401" i="4"/>
  <c r="R3400" i="4"/>
  <c r="Q3400" i="4"/>
  <c r="P3400" i="4"/>
  <c r="O3400" i="4"/>
  <c r="M3400" i="4"/>
  <c r="J3400" i="4"/>
  <c r="K3400" i="4" s="1"/>
  <c r="I3400" i="4"/>
  <c r="R3399" i="4"/>
  <c r="Q3399" i="4"/>
  <c r="P3399" i="4"/>
  <c r="O3399" i="4"/>
  <c r="M3399" i="4"/>
  <c r="J3399" i="4"/>
  <c r="K3399" i="4" s="1"/>
  <c r="I3399" i="4"/>
  <c r="R3398" i="4"/>
  <c r="Q3398" i="4"/>
  <c r="P3398" i="4"/>
  <c r="O3398" i="4"/>
  <c r="M3398" i="4"/>
  <c r="J3398" i="4"/>
  <c r="K3398" i="4" s="1"/>
  <c r="I3398" i="4"/>
  <c r="R3397" i="4"/>
  <c r="Q3397" i="4"/>
  <c r="P3397" i="4"/>
  <c r="O3397" i="4"/>
  <c r="M3397" i="4"/>
  <c r="J3397" i="4"/>
  <c r="K3397" i="4" s="1"/>
  <c r="I3397" i="4"/>
  <c r="R3396" i="4"/>
  <c r="Q3396" i="4"/>
  <c r="P3396" i="4"/>
  <c r="O3396" i="4"/>
  <c r="M3396" i="4"/>
  <c r="J3396" i="4"/>
  <c r="K3396" i="4" s="1"/>
  <c r="I3396" i="4"/>
  <c r="R3395" i="4"/>
  <c r="Q3395" i="4"/>
  <c r="P3395" i="4"/>
  <c r="O3395" i="4"/>
  <c r="M3395" i="4"/>
  <c r="J3395" i="4"/>
  <c r="K3395" i="4" s="1"/>
  <c r="I3395" i="4"/>
  <c r="R3394" i="4"/>
  <c r="Q3394" i="4"/>
  <c r="P3394" i="4"/>
  <c r="O3394" i="4"/>
  <c r="M3394" i="4"/>
  <c r="J3394" i="4"/>
  <c r="K3394" i="4" s="1"/>
  <c r="I3394" i="4"/>
  <c r="R3393" i="4"/>
  <c r="Q3393" i="4"/>
  <c r="P3393" i="4"/>
  <c r="O3393" i="4"/>
  <c r="M3393" i="4"/>
  <c r="J3393" i="4"/>
  <c r="K3393" i="4" s="1"/>
  <c r="I3393" i="4"/>
  <c r="R3392" i="4"/>
  <c r="Q3392" i="4"/>
  <c r="P3392" i="4"/>
  <c r="O3392" i="4"/>
  <c r="M3392" i="4"/>
  <c r="J3392" i="4"/>
  <c r="K3392" i="4" s="1"/>
  <c r="I3392" i="4"/>
  <c r="R3391" i="4"/>
  <c r="Q3391" i="4"/>
  <c r="P3391" i="4"/>
  <c r="O3391" i="4"/>
  <c r="M3391" i="4"/>
  <c r="J3391" i="4"/>
  <c r="K3391" i="4" s="1"/>
  <c r="I3391" i="4"/>
  <c r="R3390" i="4"/>
  <c r="Q3390" i="4"/>
  <c r="P3390" i="4"/>
  <c r="O3390" i="4"/>
  <c r="M3390" i="4"/>
  <c r="J3390" i="4"/>
  <c r="K3390" i="4" s="1"/>
  <c r="I3390" i="4"/>
  <c r="R3389" i="4"/>
  <c r="Q3389" i="4"/>
  <c r="P3389" i="4"/>
  <c r="O3389" i="4"/>
  <c r="M3389" i="4"/>
  <c r="J3389" i="4"/>
  <c r="K3389" i="4" s="1"/>
  <c r="I3389" i="4"/>
  <c r="R3388" i="4"/>
  <c r="Q3388" i="4"/>
  <c r="P3388" i="4"/>
  <c r="O3388" i="4"/>
  <c r="M3388" i="4"/>
  <c r="J3388" i="4"/>
  <c r="K3388" i="4" s="1"/>
  <c r="I3388" i="4"/>
  <c r="R3387" i="4"/>
  <c r="Q3387" i="4"/>
  <c r="P3387" i="4"/>
  <c r="O3387" i="4"/>
  <c r="M3387" i="4"/>
  <c r="J3387" i="4"/>
  <c r="K3387" i="4" s="1"/>
  <c r="I3387" i="4"/>
  <c r="R3386" i="4"/>
  <c r="Q3386" i="4"/>
  <c r="P3386" i="4"/>
  <c r="O3386" i="4"/>
  <c r="M3386" i="4"/>
  <c r="J3386" i="4"/>
  <c r="K3386" i="4" s="1"/>
  <c r="I3386" i="4"/>
  <c r="R3385" i="4"/>
  <c r="Q3385" i="4"/>
  <c r="P3385" i="4"/>
  <c r="O3385" i="4"/>
  <c r="M3385" i="4"/>
  <c r="J3385" i="4"/>
  <c r="K3385" i="4" s="1"/>
  <c r="I3385" i="4"/>
  <c r="R3384" i="4"/>
  <c r="Q3384" i="4"/>
  <c r="P3384" i="4"/>
  <c r="O3384" i="4"/>
  <c r="M3384" i="4"/>
  <c r="J3384" i="4"/>
  <c r="K3384" i="4" s="1"/>
  <c r="I3384" i="4"/>
  <c r="R3383" i="4"/>
  <c r="Q3383" i="4"/>
  <c r="P3383" i="4"/>
  <c r="O3383" i="4"/>
  <c r="M3383" i="4"/>
  <c r="J3383" i="4"/>
  <c r="K3383" i="4" s="1"/>
  <c r="I3383" i="4"/>
  <c r="R3382" i="4"/>
  <c r="Q3382" i="4"/>
  <c r="P3382" i="4"/>
  <c r="O3382" i="4"/>
  <c r="M3382" i="4"/>
  <c r="J3382" i="4"/>
  <c r="K3382" i="4" s="1"/>
  <c r="I3382" i="4"/>
  <c r="R3381" i="4"/>
  <c r="Q3381" i="4"/>
  <c r="P3381" i="4"/>
  <c r="O3381" i="4"/>
  <c r="M3381" i="4"/>
  <c r="J3381" i="4"/>
  <c r="K3381" i="4" s="1"/>
  <c r="I3381" i="4"/>
  <c r="R3380" i="4"/>
  <c r="Q3380" i="4"/>
  <c r="P3380" i="4"/>
  <c r="O3380" i="4"/>
  <c r="M3380" i="4"/>
  <c r="J3380" i="4"/>
  <c r="K3380" i="4" s="1"/>
  <c r="I3380" i="4"/>
  <c r="R3379" i="4"/>
  <c r="Q3379" i="4"/>
  <c r="P3379" i="4"/>
  <c r="O3379" i="4"/>
  <c r="M3379" i="4"/>
  <c r="J3379" i="4"/>
  <c r="K3379" i="4" s="1"/>
  <c r="I3379" i="4"/>
  <c r="R3378" i="4"/>
  <c r="Q3378" i="4"/>
  <c r="P3378" i="4"/>
  <c r="O3378" i="4"/>
  <c r="M3378" i="4"/>
  <c r="J3378" i="4"/>
  <c r="K3378" i="4" s="1"/>
  <c r="I3378" i="4"/>
  <c r="R3377" i="4"/>
  <c r="Q3377" i="4"/>
  <c r="P3377" i="4"/>
  <c r="O3377" i="4"/>
  <c r="M3377" i="4"/>
  <c r="J3377" i="4"/>
  <c r="K3377" i="4" s="1"/>
  <c r="I3377" i="4"/>
  <c r="R3376" i="4"/>
  <c r="Q3376" i="4"/>
  <c r="P3376" i="4"/>
  <c r="O3376" i="4"/>
  <c r="M3376" i="4"/>
  <c r="J3376" i="4"/>
  <c r="K3376" i="4" s="1"/>
  <c r="I3376" i="4"/>
  <c r="R3375" i="4"/>
  <c r="Q3375" i="4"/>
  <c r="P3375" i="4"/>
  <c r="O3375" i="4"/>
  <c r="M3375" i="4"/>
  <c r="J3375" i="4"/>
  <c r="K3375" i="4" s="1"/>
  <c r="I3375" i="4"/>
  <c r="R3374" i="4"/>
  <c r="Q3374" i="4"/>
  <c r="P3374" i="4"/>
  <c r="O3374" i="4"/>
  <c r="M3374" i="4"/>
  <c r="J3374" i="4"/>
  <c r="K3374" i="4" s="1"/>
  <c r="I3374" i="4"/>
  <c r="R3373" i="4"/>
  <c r="Q3373" i="4"/>
  <c r="P3373" i="4"/>
  <c r="O3373" i="4"/>
  <c r="M3373" i="4"/>
  <c r="J3373" i="4"/>
  <c r="K3373" i="4" s="1"/>
  <c r="I3373" i="4"/>
  <c r="R3372" i="4"/>
  <c r="Q3372" i="4"/>
  <c r="P3372" i="4"/>
  <c r="O3372" i="4"/>
  <c r="M3372" i="4"/>
  <c r="J3372" i="4"/>
  <c r="K3372" i="4" s="1"/>
  <c r="I3372" i="4"/>
  <c r="R3371" i="4"/>
  <c r="Q3371" i="4"/>
  <c r="P3371" i="4"/>
  <c r="O3371" i="4"/>
  <c r="M3371" i="4"/>
  <c r="J3371" i="4"/>
  <c r="K3371" i="4" s="1"/>
  <c r="I3371" i="4"/>
  <c r="R3370" i="4"/>
  <c r="Q3370" i="4"/>
  <c r="P3370" i="4"/>
  <c r="O3370" i="4"/>
  <c r="M3370" i="4"/>
  <c r="J3370" i="4"/>
  <c r="K3370" i="4" s="1"/>
  <c r="I3370" i="4"/>
  <c r="R3369" i="4"/>
  <c r="Q3369" i="4"/>
  <c r="P3369" i="4"/>
  <c r="O3369" i="4"/>
  <c r="M3369" i="4"/>
  <c r="J3369" i="4"/>
  <c r="K3369" i="4" s="1"/>
  <c r="I3369" i="4"/>
  <c r="R3368" i="4"/>
  <c r="Q3368" i="4"/>
  <c r="P3368" i="4"/>
  <c r="O3368" i="4"/>
  <c r="M3368" i="4"/>
  <c r="J3368" i="4"/>
  <c r="K3368" i="4" s="1"/>
  <c r="I3368" i="4"/>
  <c r="R3367" i="4"/>
  <c r="Q3367" i="4"/>
  <c r="P3367" i="4"/>
  <c r="O3367" i="4"/>
  <c r="M3367" i="4"/>
  <c r="J3367" i="4"/>
  <c r="K3367" i="4" s="1"/>
  <c r="I3367" i="4"/>
  <c r="R3366" i="4"/>
  <c r="Q3366" i="4"/>
  <c r="P3366" i="4"/>
  <c r="O3366" i="4"/>
  <c r="M3366" i="4"/>
  <c r="J3366" i="4"/>
  <c r="K3366" i="4" s="1"/>
  <c r="I3366" i="4"/>
  <c r="R3365" i="4"/>
  <c r="Q3365" i="4"/>
  <c r="P3365" i="4"/>
  <c r="O3365" i="4"/>
  <c r="M3365" i="4"/>
  <c r="J3365" i="4"/>
  <c r="K3365" i="4" s="1"/>
  <c r="I3365" i="4"/>
  <c r="R3364" i="4"/>
  <c r="Q3364" i="4"/>
  <c r="P3364" i="4"/>
  <c r="O3364" i="4"/>
  <c r="M3364" i="4"/>
  <c r="J3364" i="4"/>
  <c r="K3364" i="4" s="1"/>
  <c r="I3364" i="4"/>
  <c r="R3363" i="4"/>
  <c r="Q3363" i="4"/>
  <c r="P3363" i="4"/>
  <c r="O3363" i="4"/>
  <c r="M3363" i="4"/>
  <c r="J3363" i="4"/>
  <c r="K3363" i="4" s="1"/>
  <c r="I3363" i="4"/>
  <c r="R3362" i="4"/>
  <c r="Q3362" i="4"/>
  <c r="P3362" i="4"/>
  <c r="O3362" i="4"/>
  <c r="M3362" i="4"/>
  <c r="J3362" i="4"/>
  <c r="K3362" i="4" s="1"/>
  <c r="I3362" i="4"/>
  <c r="R3361" i="4"/>
  <c r="Q3361" i="4"/>
  <c r="P3361" i="4"/>
  <c r="O3361" i="4"/>
  <c r="M3361" i="4"/>
  <c r="J3361" i="4"/>
  <c r="K3361" i="4" s="1"/>
  <c r="I3361" i="4"/>
  <c r="R3360" i="4"/>
  <c r="Q3360" i="4"/>
  <c r="P3360" i="4"/>
  <c r="O3360" i="4"/>
  <c r="M3360" i="4"/>
  <c r="J3360" i="4"/>
  <c r="K3360" i="4" s="1"/>
  <c r="I3360" i="4"/>
  <c r="R3359" i="4"/>
  <c r="Q3359" i="4"/>
  <c r="P3359" i="4"/>
  <c r="O3359" i="4"/>
  <c r="M3359" i="4"/>
  <c r="J3359" i="4"/>
  <c r="K3359" i="4" s="1"/>
  <c r="I3359" i="4"/>
  <c r="R3358" i="4"/>
  <c r="Q3358" i="4"/>
  <c r="P3358" i="4"/>
  <c r="O3358" i="4"/>
  <c r="M3358" i="4"/>
  <c r="J3358" i="4"/>
  <c r="K3358" i="4" s="1"/>
  <c r="I3358" i="4"/>
  <c r="R3357" i="4"/>
  <c r="Q3357" i="4"/>
  <c r="P3357" i="4"/>
  <c r="O3357" i="4"/>
  <c r="M3357" i="4"/>
  <c r="J3357" i="4"/>
  <c r="K3357" i="4" s="1"/>
  <c r="I3357" i="4"/>
  <c r="R3356" i="4"/>
  <c r="Q3356" i="4"/>
  <c r="P3356" i="4"/>
  <c r="O3356" i="4"/>
  <c r="M3356" i="4"/>
  <c r="J3356" i="4"/>
  <c r="K3356" i="4" s="1"/>
  <c r="I3356" i="4"/>
  <c r="R3355" i="4"/>
  <c r="Q3355" i="4"/>
  <c r="P3355" i="4"/>
  <c r="O3355" i="4"/>
  <c r="M3355" i="4"/>
  <c r="J3355" i="4"/>
  <c r="K3355" i="4" s="1"/>
  <c r="I3355" i="4"/>
  <c r="R3354" i="4"/>
  <c r="Q3354" i="4"/>
  <c r="P3354" i="4"/>
  <c r="O3354" i="4"/>
  <c r="M3354" i="4"/>
  <c r="J3354" i="4"/>
  <c r="K3354" i="4" s="1"/>
  <c r="I3354" i="4"/>
  <c r="R3353" i="4"/>
  <c r="Q3353" i="4"/>
  <c r="P3353" i="4"/>
  <c r="O3353" i="4"/>
  <c r="M3353" i="4"/>
  <c r="J3353" i="4"/>
  <c r="K3353" i="4" s="1"/>
  <c r="I3353" i="4"/>
  <c r="R3352" i="4"/>
  <c r="Q3352" i="4"/>
  <c r="P3352" i="4"/>
  <c r="O3352" i="4"/>
  <c r="M3352" i="4"/>
  <c r="J3352" i="4"/>
  <c r="K3352" i="4" s="1"/>
  <c r="I3352" i="4"/>
  <c r="R3351" i="4"/>
  <c r="Q3351" i="4"/>
  <c r="P3351" i="4"/>
  <c r="O3351" i="4"/>
  <c r="M3351" i="4"/>
  <c r="J3351" i="4"/>
  <c r="K3351" i="4" s="1"/>
  <c r="I3351" i="4"/>
  <c r="R3350" i="4"/>
  <c r="Q3350" i="4"/>
  <c r="P3350" i="4"/>
  <c r="O3350" i="4"/>
  <c r="M3350" i="4"/>
  <c r="J3350" i="4"/>
  <c r="K3350" i="4" s="1"/>
  <c r="I3350" i="4"/>
  <c r="R3349" i="4"/>
  <c r="Q3349" i="4"/>
  <c r="P3349" i="4"/>
  <c r="O3349" i="4"/>
  <c r="M3349" i="4"/>
  <c r="J3349" i="4"/>
  <c r="K3349" i="4" s="1"/>
  <c r="I3349" i="4"/>
  <c r="R3348" i="4"/>
  <c r="Q3348" i="4"/>
  <c r="P3348" i="4"/>
  <c r="O3348" i="4"/>
  <c r="M3348" i="4"/>
  <c r="J3348" i="4"/>
  <c r="K3348" i="4" s="1"/>
  <c r="I3348" i="4"/>
  <c r="R3347" i="4"/>
  <c r="Q3347" i="4"/>
  <c r="P3347" i="4"/>
  <c r="O3347" i="4"/>
  <c r="M3347" i="4"/>
  <c r="J3347" i="4"/>
  <c r="K3347" i="4" s="1"/>
  <c r="I3347" i="4"/>
  <c r="R3346" i="4"/>
  <c r="Q3346" i="4"/>
  <c r="P3346" i="4"/>
  <c r="O3346" i="4"/>
  <c r="M3346" i="4"/>
  <c r="J3346" i="4"/>
  <c r="K3346" i="4" s="1"/>
  <c r="I3346" i="4"/>
  <c r="R3345" i="4"/>
  <c r="Q3345" i="4"/>
  <c r="P3345" i="4"/>
  <c r="O3345" i="4"/>
  <c r="M3345" i="4"/>
  <c r="J3345" i="4"/>
  <c r="K3345" i="4" s="1"/>
  <c r="I3345" i="4"/>
  <c r="R3344" i="4"/>
  <c r="Q3344" i="4"/>
  <c r="P3344" i="4"/>
  <c r="O3344" i="4"/>
  <c r="M3344" i="4"/>
  <c r="J3344" i="4"/>
  <c r="K3344" i="4" s="1"/>
  <c r="I3344" i="4"/>
  <c r="R3343" i="4"/>
  <c r="Q3343" i="4"/>
  <c r="P3343" i="4"/>
  <c r="O3343" i="4"/>
  <c r="M3343" i="4"/>
  <c r="J3343" i="4"/>
  <c r="K3343" i="4" s="1"/>
  <c r="I3343" i="4"/>
  <c r="R3342" i="4"/>
  <c r="Q3342" i="4"/>
  <c r="P3342" i="4"/>
  <c r="O3342" i="4"/>
  <c r="M3342" i="4"/>
  <c r="J3342" i="4"/>
  <c r="K3342" i="4" s="1"/>
  <c r="I3342" i="4"/>
  <c r="R3341" i="4"/>
  <c r="Q3341" i="4"/>
  <c r="P3341" i="4"/>
  <c r="O3341" i="4"/>
  <c r="M3341" i="4"/>
  <c r="J3341" i="4"/>
  <c r="K3341" i="4" s="1"/>
  <c r="I3341" i="4"/>
  <c r="R3340" i="4"/>
  <c r="Q3340" i="4"/>
  <c r="P3340" i="4"/>
  <c r="O3340" i="4"/>
  <c r="M3340" i="4"/>
  <c r="J3340" i="4"/>
  <c r="K3340" i="4" s="1"/>
  <c r="I3340" i="4"/>
  <c r="R3339" i="4"/>
  <c r="Q3339" i="4"/>
  <c r="P3339" i="4"/>
  <c r="O3339" i="4"/>
  <c r="M3339" i="4"/>
  <c r="J3339" i="4"/>
  <c r="K3339" i="4" s="1"/>
  <c r="I3339" i="4"/>
  <c r="R3338" i="4"/>
  <c r="Q3338" i="4"/>
  <c r="P3338" i="4"/>
  <c r="O3338" i="4"/>
  <c r="M3338" i="4"/>
  <c r="J3338" i="4"/>
  <c r="K3338" i="4" s="1"/>
  <c r="I3338" i="4"/>
  <c r="R3337" i="4"/>
  <c r="Q3337" i="4"/>
  <c r="P3337" i="4"/>
  <c r="O3337" i="4"/>
  <c r="M3337" i="4"/>
  <c r="J3337" i="4"/>
  <c r="K3337" i="4" s="1"/>
  <c r="I3337" i="4"/>
  <c r="R3336" i="4"/>
  <c r="Q3336" i="4"/>
  <c r="P3336" i="4"/>
  <c r="O3336" i="4"/>
  <c r="M3336" i="4"/>
  <c r="J3336" i="4"/>
  <c r="K3336" i="4" s="1"/>
  <c r="I3336" i="4"/>
  <c r="R3335" i="4"/>
  <c r="Q3335" i="4"/>
  <c r="P3335" i="4"/>
  <c r="O3335" i="4"/>
  <c r="M3335" i="4"/>
  <c r="J3335" i="4"/>
  <c r="K3335" i="4" s="1"/>
  <c r="I3335" i="4"/>
  <c r="R3334" i="4"/>
  <c r="Q3334" i="4"/>
  <c r="P3334" i="4"/>
  <c r="O3334" i="4"/>
  <c r="M3334" i="4"/>
  <c r="J3334" i="4"/>
  <c r="K3334" i="4" s="1"/>
  <c r="I3334" i="4"/>
  <c r="R3333" i="4"/>
  <c r="Q3333" i="4"/>
  <c r="P3333" i="4"/>
  <c r="O3333" i="4"/>
  <c r="M3333" i="4"/>
  <c r="J3333" i="4"/>
  <c r="K3333" i="4" s="1"/>
  <c r="I3333" i="4"/>
  <c r="R3332" i="4"/>
  <c r="Q3332" i="4"/>
  <c r="P3332" i="4"/>
  <c r="O3332" i="4"/>
  <c r="M3332" i="4"/>
  <c r="J3332" i="4"/>
  <c r="K3332" i="4" s="1"/>
  <c r="I3332" i="4"/>
  <c r="R3331" i="4"/>
  <c r="Q3331" i="4"/>
  <c r="P3331" i="4"/>
  <c r="O3331" i="4"/>
  <c r="M3331" i="4"/>
  <c r="J3331" i="4"/>
  <c r="K3331" i="4" s="1"/>
  <c r="I3331" i="4"/>
  <c r="R3330" i="4"/>
  <c r="Q3330" i="4"/>
  <c r="P3330" i="4"/>
  <c r="O3330" i="4"/>
  <c r="M3330" i="4"/>
  <c r="J3330" i="4"/>
  <c r="K3330" i="4" s="1"/>
  <c r="I3330" i="4"/>
  <c r="R3329" i="4"/>
  <c r="Q3329" i="4"/>
  <c r="P3329" i="4"/>
  <c r="O3329" i="4"/>
  <c r="M3329" i="4"/>
  <c r="J3329" i="4"/>
  <c r="K3329" i="4" s="1"/>
  <c r="I3329" i="4"/>
  <c r="R3328" i="4"/>
  <c r="Q3328" i="4"/>
  <c r="P3328" i="4"/>
  <c r="O3328" i="4"/>
  <c r="M3328" i="4"/>
  <c r="J3328" i="4"/>
  <c r="K3328" i="4" s="1"/>
  <c r="I3328" i="4"/>
  <c r="R3327" i="4"/>
  <c r="Q3327" i="4"/>
  <c r="P3327" i="4"/>
  <c r="O3327" i="4"/>
  <c r="M3327" i="4"/>
  <c r="J3327" i="4"/>
  <c r="K3327" i="4" s="1"/>
  <c r="I3327" i="4"/>
  <c r="R3326" i="4"/>
  <c r="Q3326" i="4"/>
  <c r="P3326" i="4"/>
  <c r="O3326" i="4"/>
  <c r="M3326" i="4"/>
  <c r="J3326" i="4"/>
  <c r="K3326" i="4" s="1"/>
  <c r="I3326" i="4"/>
  <c r="R3325" i="4"/>
  <c r="Q3325" i="4"/>
  <c r="P3325" i="4"/>
  <c r="O3325" i="4"/>
  <c r="M3325" i="4"/>
  <c r="J3325" i="4"/>
  <c r="K3325" i="4" s="1"/>
  <c r="I3325" i="4"/>
  <c r="R3324" i="4"/>
  <c r="Q3324" i="4"/>
  <c r="P3324" i="4"/>
  <c r="O3324" i="4"/>
  <c r="M3324" i="4"/>
  <c r="J3324" i="4"/>
  <c r="K3324" i="4" s="1"/>
  <c r="I3324" i="4"/>
  <c r="R3323" i="4"/>
  <c r="Q3323" i="4"/>
  <c r="P3323" i="4"/>
  <c r="O3323" i="4"/>
  <c r="M3323" i="4"/>
  <c r="J3323" i="4"/>
  <c r="K3323" i="4" s="1"/>
  <c r="I3323" i="4"/>
  <c r="R3322" i="4"/>
  <c r="Q3322" i="4"/>
  <c r="P3322" i="4"/>
  <c r="O3322" i="4"/>
  <c r="M3322" i="4"/>
  <c r="J3322" i="4"/>
  <c r="K3322" i="4" s="1"/>
  <c r="I3322" i="4"/>
  <c r="R3321" i="4"/>
  <c r="Q3321" i="4"/>
  <c r="P3321" i="4"/>
  <c r="O3321" i="4"/>
  <c r="M3321" i="4"/>
  <c r="J3321" i="4"/>
  <c r="K3321" i="4" s="1"/>
  <c r="I3321" i="4"/>
  <c r="R3320" i="4"/>
  <c r="Q3320" i="4"/>
  <c r="P3320" i="4"/>
  <c r="O3320" i="4"/>
  <c r="M3320" i="4"/>
  <c r="J3320" i="4"/>
  <c r="K3320" i="4" s="1"/>
  <c r="I3320" i="4"/>
  <c r="R3319" i="4"/>
  <c r="Q3319" i="4"/>
  <c r="P3319" i="4"/>
  <c r="O3319" i="4"/>
  <c r="M3319" i="4"/>
  <c r="J3319" i="4"/>
  <c r="K3319" i="4" s="1"/>
  <c r="I3319" i="4"/>
  <c r="R3318" i="4"/>
  <c r="Q3318" i="4"/>
  <c r="P3318" i="4"/>
  <c r="O3318" i="4"/>
  <c r="M3318" i="4"/>
  <c r="J3318" i="4"/>
  <c r="K3318" i="4" s="1"/>
  <c r="I3318" i="4"/>
  <c r="R3317" i="4"/>
  <c r="Q3317" i="4"/>
  <c r="P3317" i="4"/>
  <c r="O3317" i="4"/>
  <c r="M3317" i="4"/>
  <c r="J3317" i="4"/>
  <c r="K3317" i="4" s="1"/>
  <c r="I3317" i="4"/>
  <c r="R3316" i="4"/>
  <c r="Q3316" i="4"/>
  <c r="P3316" i="4"/>
  <c r="O3316" i="4"/>
  <c r="M3316" i="4"/>
  <c r="J3316" i="4"/>
  <c r="K3316" i="4" s="1"/>
  <c r="I3316" i="4"/>
  <c r="R3315" i="4"/>
  <c r="Q3315" i="4"/>
  <c r="P3315" i="4"/>
  <c r="O3315" i="4"/>
  <c r="M3315" i="4"/>
  <c r="J3315" i="4"/>
  <c r="K3315" i="4" s="1"/>
  <c r="I3315" i="4"/>
  <c r="R3314" i="4"/>
  <c r="Q3314" i="4"/>
  <c r="P3314" i="4"/>
  <c r="O3314" i="4"/>
  <c r="M3314" i="4"/>
  <c r="J3314" i="4"/>
  <c r="K3314" i="4" s="1"/>
  <c r="I3314" i="4"/>
  <c r="R3313" i="4"/>
  <c r="Q3313" i="4"/>
  <c r="P3313" i="4"/>
  <c r="O3313" i="4"/>
  <c r="M3313" i="4"/>
  <c r="J3313" i="4"/>
  <c r="K3313" i="4" s="1"/>
  <c r="I3313" i="4"/>
  <c r="R3312" i="4"/>
  <c r="Q3312" i="4"/>
  <c r="P3312" i="4"/>
  <c r="O3312" i="4"/>
  <c r="M3312" i="4"/>
  <c r="J3312" i="4"/>
  <c r="K3312" i="4" s="1"/>
  <c r="I3312" i="4"/>
  <c r="R3311" i="4"/>
  <c r="Q3311" i="4"/>
  <c r="P3311" i="4"/>
  <c r="O3311" i="4"/>
  <c r="M3311" i="4"/>
  <c r="J3311" i="4"/>
  <c r="K3311" i="4" s="1"/>
  <c r="I3311" i="4"/>
  <c r="R3310" i="4"/>
  <c r="Q3310" i="4"/>
  <c r="P3310" i="4"/>
  <c r="O3310" i="4"/>
  <c r="M3310" i="4"/>
  <c r="J3310" i="4"/>
  <c r="K3310" i="4" s="1"/>
  <c r="I3310" i="4"/>
  <c r="R3309" i="4"/>
  <c r="Q3309" i="4"/>
  <c r="P3309" i="4"/>
  <c r="O3309" i="4"/>
  <c r="M3309" i="4"/>
  <c r="J3309" i="4"/>
  <c r="K3309" i="4" s="1"/>
  <c r="I3309" i="4"/>
  <c r="R3308" i="4"/>
  <c r="Q3308" i="4"/>
  <c r="P3308" i="4"/>
  <c r="O3308" i="4"/>
  <c r="M3308" i="4"/>
  <c r="J3308" i="4"/>
  <c r="K3308" i="4" s="1"/>
  <c r="I3308" i="4"/>
  <c r="R3307" i="4"/>
  <c r="Q3307" i="4"/>
  <c r="P3307" i="4"/>
  <c r="O3307" i="4"/>
  <c r="M3307" i="4"/>
  <c r="J3307" i="4"/>
  <c r="K3307" i="4" s="1"/>
  <c r="I3307" i="4"/>
  <c r="R3306" i="4"/>
  <c r="Q3306" i="4"/>
  <c r="P3306" i="4"/>
  <c r="O3306" i="4"/>
  <c r="M3306" i="4"/>
  <c r="J3306" i="4"/>
  <c r="K3306" i="4" s="1"/>
  <c r="I3306" i="4"/>
  <c r="R3305" i="4"/>
  <c r="Q3305" i="4"/>
  <c r="P3305" i="4"/>
  <c r="O3305" i="4"/>
  <c r="M3305" i="4"/>
  <c r="J3305" i="4"/>
  <c r="K3305" i="4" s="1"/>
  <c r="I3305" i="4"/>
  <c r="R3304" i="4"/>
  <c r="Q3304" i="4"/>
  <c r="P3304" i="4"/>
  <c r="O3304" i="4"/>
  <c r="M3304" i="4"/>
  <c r="J3304" i="4"/>
  <c r="K3304" i="4" s="1"/>
  <c r="I3304" i="4"/>
  <c r="R3303" i="4"/>
  <c r="Q3303" i="4"/>
  <c r="P3303" i="4"/>
  <c r="O3303" i="4"/>
  <c r="M3303" i="4"/>
  <c r="J3303" i="4"/>
  <c r="K3303" i="4" s="1"/>
  <c r="I3303" i="4"/>
  <c r="R3302" i="4"/>
  <c r="Q3302" i="4"/>
  <c r="P3302" i="4"/>
  <c r="O3302" i="4"/>
  <c r="M3302" i="4"/>
  <c r="J3302" i="4"/>
  <c r="K3302" i="4" s="1"/>
  <c r="I3302" i="4"/>
  <c r="R3301" i="4"/>
  <c r="Q3301" i="4"/>
  <c r="P3301" i="4"/>
  <c r="O3301" i="4"/>
  <c r="M3301" i="4"/>
  <c r="J3301" i="4"/>
  <c r="K3301" i="4" s="1"/>
  <c r="I3301" i="4"/>
  <c r="R3300" i="4"/>
  <c r="Q3300" i="4"/>
  <c r="P3300" i="4"/>
  <c r="O3300" i="4"/>
  <c r="M3300" i="4"/>
  <c r="J3300" i="4"/>
  <c r="K3300" i="4" s="1"/>
  <c r="I3300" i="4"/>
  <c r="R3299" i="4"/>
  <c r="Q3299" i="4"/>
  <c r="P3299" i="4"/>
  <c r="O3299" i="4"/>
  <c r="M3299" i="4"/>
  <c r="J3299" i="4"/>
  <c r="K3299" i="4" s="1"/>
  <c r="I3299" i="4"/>
  <c r="R3298" i="4"/>
  <c r="Q3298" i="4"/>
  <c r="P3298" i="4"/>
  <c r="O3298" i="4"/>
  <c r="M3298" i="4"/>
  <c r="J3298" i="4"/>
  <c r="K3298" i="4" s="1"/>
  <c r="I3298" i="4"/>
  <c r="R3297" i="4"/>
  <c r="Q3297" i="4"/>
  <c r="P3297" i="4"/>
  <c r="O3297" i="4"/>
  <c r="M3297" i="4"/>
  <c r="J3297" i="4"/>
  <c r="K3297" i="4" s="1"/>
  <c r="I3297" i="4"/>
  <c r="R3296" i="4"/>
  <c r="Q3296" i="4"/>
  <c r="P3296" i="4"/>
  <c r="O3296" i="4"/>
  <c r="M3296" i="4"/>
  <c r="J3296" i="4"/>
  <c r="K3296" i="4" s="1"/>
  <c r="I3296" i="4"/>
  <c r="R3295" i="4"/>
  <c r="Q3295" i="4"/>
  <c r="P3295" i="4"/>
  <c r="O3295" i="4"/>
  <c r="M3295" i="4"/>
  <c r="J3295" i="4"/>
  <c r="K3295" i="4" s="1"/>
  <c r="I3295" i="4"/>
  <c r="R3294" i="4"/>
  <c r="Q3294" i="4"/>
  <c r="P3294" i="4"/>
  <c r="O3294" i="4"/>
  <c r="M3294" i="4"/>
  <c r="J3294" i="4"/>
  <c r="K3294" i="4" s="1"/>
  <c r="I3294" i="4"/>
  <c r="R3293" i="4"/>
  <c r="Q3293" i="4"/>
  <c r="P3293" i="4"/>
  <c r="O3293" i="4"/>
  <c r="M3293" i="4"/>
  <c r="J3293" i="4"/>
  <c r="K3293" i="4" s="1"/>
  <c r="I3293" i="4"/>
  <c r="R3292" i="4"/>
  <c r="Q3292" i="4"/>
  <c r="P3292" i="4"/>
  <c r="O3292" i="4"/>
  <c r="M3292" i="4"/>
  <c r="J3292" i="4"/>
  <c r="K3292" i="4" s="1"/>
  <c r="I3292" i="4"/>
  <c r="R3291" i="4"/>
  <c r="Q3291" i="4"/>
  <c r="P3291" i="4"/>
  <c r="O3291" i="4"/>
  <c r="M3291" i="4"/>
  <c r="J3291" i="4"/>
  <c r="K3291" i="4" s="1"/>
  <c r="I3291" i="4"/>
  <c r="R3290" i="4"/>
  <c r="Q3290" i="4"/>
  <c r="P3290" i="4"/>
  <c r="O3290" i="4"/>
  <c r="M3290" i="4"/>
  <c r="J3290" i="4"/>
  <c r="K3290" i="4" s="1"/>
  <c r="I3290" i="4"/>
  <c r="R3289" i="4"/>
  <c r="Q3289" i="4"/>
  <c r="P3289" i="4"/>
  <c r="O3289" i="4"/>
  <c r="M3289" i="4"/>
  <c r="J3289" i="4"/>
  <c r="K3289" i="4" s="1"/>
  <c r="I3289" i="4"/>
  <c r="R3288" i="4"/>
  <c r="Q3288" i="4"/>
  <c r="P3288" i="4"/>
  <c r="O3288" i="4"/>
  <c r="M3288" i="4"/>
  <c r="J3288" i="4"/>
  <c r="K3288" i="4" s="1"/>
  <c r="I3288" i="4"/>
  <c r="R3287" i="4"/>
  <c r="Q3287" i="4"/>
  <c r="P3287" i="4"/>
  <c r="O3287" i="4"/>
  <c r="M3287" i="4"/>
  <c r="J3287" i="4"/>
  <c r="K3287" i="4" s="1"/>
  <c r="I3287" i="4"/>
  <c r="R3286" i="4"/>
  <c r="Q3286" i="4"/>
  <c r="P3286" i="4"/>
  <c r="O3286" i="4"/>
  <c r="M3286" i="4"/>
  <c r="J3286" i="4"/>
  <c r="K3286" i="4" s="1"/>
  <c r="I3286" i="4"/>
  <c r="R3285" i="4"/>
  <c r="Q3285" i="4"/>
  <c r="P3285" i="4"/>
  <c r="O3285" i="4"/>
  <c r="M3285" i="4"/>
  <c r="J3285" i="4"/>
  <c r="K3285" i="4" s="1"/>
  <c r="I3285" i="4"/>
  <c r="R3284" i="4"/>
  <c r="Q3284" i="4"/>
  <c r="P3284" i="4"/>
  <c r="O3284" i="4"/>
  <c r="M3284" i="4"/>
  <c r="J3284" i="4"/>
  <c r="K3284" i="4" s="1"/>
  <c r="I3284" i="4"/>
  <c r="R3283" i="4"/>
  <c r="Q3283" i="4"/>
  <c r="P3283" i="4"/>
  <c r="O3283" i="4"/>
  <c r="M3283" i="4"/>
  <c r="J3283" i="4"/>
  <c r="K3283" i="4" s="1"/>
  <c r="I3283" i="4"/>
  <c r="R3282" i="4"/>
  <c r="Q3282" i="4"/>
  <c r="P3282" i="4"/>
  <c r="O3282" i="4"/>
  <c r="M3282" i="4"/>
  <c r="J3282" i="4"/>
  <c r="K3282" i="4" s="1"/>
  <c r="I3282" i="4"/>
  <c r="R3281" i="4"/>
  <c r="Q3281" i="4"/>
  <c r="P3281" i="4"/>
  <c r="O3281" i="4"/>
  <c r="M3281" i="4"/>
  <c r="J3281" i="4"/>
  <c r="K3281" i="4" s="1"/>
  <c r="I3281" i="4"/>
  <c r="R3280" i="4"/>
  <c r="Q3280" i="4"/>
  <c r="P3280" i="4"/>
  <c r="O3280" i="4"/>
  <c r="M3280" i="4"/>
  <c r="J3280" i="4"/>
  <c r="K3280" i="4" s="1"/>
  <c r="I3280" i="4"/>
  <c r="R3279" i="4"/>
  <c r="Q3279" i="4"/>
  <c r="P3279" i="4"/>
  <c r="O3279" i="4"/>
  <c r="M3279" i="4"/>
  <c r="J3279" i="4"/>
  <c r="K3279" i="4" s="1"/>
  <c r="I3279" i="4"/>
  <c r="R3278" i="4"/>
  <c r="Q3278" i="4"/>
  <c r="P3278" i="4"/>
  <c r="O3278" i="4"/>
  <c r="M3278" i="4"/>
  <c r="J3278" i="4"/>
  <c r="K3278" i="4" s="1"/>
  <c r="I3278" i="4"/>
  <c r="R3277" i="4"/>
  <c r="Q3277" i="4"/>
  <c r="P3277" i="4"/>
  <c r="O3277" i="4"/>
  <c r="M3277" i="4"/>
  <c r="J3277" i="4"/>
  <c r="K3277" i="4" s="1"/>
  <c r="I3277" i="4"/>
  <c r="R3276" i="4"/>
  <c r="Q3276" i="4"/>
  <c r="P3276" i="4"/>
  <c r="O3276" i="4"/>
  <c r="M3276" i="4"/>
  <c r="J3276" i="4"/>
  <c r="K3276" i="4" s="1"/>
  <c r="I3276" i="4"/>
  <c r="R3275" i="4"/>
  <c r="Q3275" i="4"/>
  <c r="P3275" i="4"/>
  <c r="O3275" i="4"/>
  <c r="M3275" i="4"/>
  <c r="J3275" i="4"/>
  <c r="K3275" i="4" s="1"/>
  <c r="I3275" i="4"/>
  <c r="R3274" i="4"/>
  <c r="Q3274" i="4"/>
  <c r="P3274" i="4"/>
  <c r="O3274" i="4"/>
  <c r="M3274" i="4"/>
  <c r="J3274" i="4"/>
  <c r="K3274" i="4" s="1"/>
  <c r="I3274" i="4"/>
  <c r="R3273" i="4"/>
  <c r="Q3273" i="4"/>
  <c r="P3273" i="4"/>
  <c r="O3273" i="4"/>
  <c r="M3273" i="4"/>
  <c r="J3273" i="4"/>
  <c r="K3273" i="4" s="1"/>
  <c r="I3273" i="4"/>
  <c r="R3272" i="4"/>
  <c r="Q3272" i="4"/>
  <c r="P3272" i="4"/>
  <c r="O3272" i="4"/>
  <c r="M3272" i="4"/>
  <c r="J3272" i="4"/>
  <c r="K3272" i="4" s="1"/>
  <c r="I3272" i="4"/>
  <c r="R3271" i="4"/>
  <c r="Q3271" i="4"/>
  <c r="P3271" i="4"/>
  <c r="O3271" i="4"/>
  <c r="M3271" i="4"/>
  <c r="J3271" i="4"/>
  <c r="K3271" i="4" s="1"/>
  <c r="I3271" i="4"/>
  <c r="R3270" i="4"/>
  <c r="Q3270" i="4"/>
  <c r="P3270" i="4"/>
  <c r="O3270" i="4"/>
  <c r="M3270" i="4"/>
  <c r="J3270" i="4"/>
  <c r="K3270" i="4" s="1"/>
  <c r="I3270" i="4"/>
  <c r="R3269" i="4"/>
  <c r="Q3269" i="4"/>
  <c r="P3269" i="4"/>
  <c r="O3269" i="4"/>
  <c r="M3269" i="4"/>
  <c r="J3269" i="4"/>
  <c r="K3269" i="4" s="1"/>
  <c r="I3269" i="4"/>
  <c r="R3268" i="4"/>
  <c r="Q3268" i="4"/>
  <c r="P3268" i="4"/>
  <c r="O3268" i="4"/>
  <c r="M3268" i="4"/>
  <c r="J3268" i="4"/>
  <c r="K3268" i="4" s="1"/>
  <c r="I3268" i="4"/>
  <c r="R3267" i="4"/>
  <c r="Q3267" i="4"/>
  <c r="P3267" i="4"/>
  <c r="O3267" i="4"/>
  <c r="M3267" i="4"/>
  <c r="J3267" i="4"/>
  <c r="K3267" i="4" s="1"/>
  <c r="I3267" i="4"/>
  <c r="R3266" i="4"/>
  <c r="Q3266" i="4"/>
  <c r="P3266" i="4"/>
  <c r="O3266" i="4"/>
  <c r="M3266" i="4"/>
  <c r="J3266" i="4"/>
  <c r="K3266" i="4" s="1"/>
  <c r="I3266" i="4"/>
  <c r="R3265" i="4"/>
  <c r="Q3265" i="4"/>
  <c r="P3265" i="4"/>
  <c r="O3265" i="4"/>
  <c r="M3265" i="4"/>
  <c r="J3265" i="4"/>
  <c r="K3265" i="4" s="1"/>
  <c r="I3265" i="4"/>
  <c r="R3264" i="4"/>
  <c r="Q3264" i="4"/>
  <c r="P3264" i="4"/>
  <c r="O3264" i="4"/>
  <c r="M3264" i="4"/>
  <c r="J3264" i="4"/>
  <c r="K3264" i="4" s="1"/>
  <c r="I3264" i="4"/>
  <c r="R3263" i="4"/>
  <c r="Q3263" i="4"/>
  <c r="P3263" i="4"/>
  <c r="O3263" i="4"/>
  <c r="M3263" i="4"/>
  <c r="J3263" i="4"/>
  <c r="K3263" i="4" s="1"/>
  <c r="I3263" i="4"/>
  <c r="R3262" i="4"/>
  <c r="Q3262" i="4"/>
  <c r="P3262" i="4"/>
  <c r="O3262" i="4"/>
  <c r="M3262" i="4"/>
  <c r="J3262" i="4"/>
  <c r="K3262" i="4" s="1"/>
  <c r="I3262" i="4"/>
  <c r="R3261" i="4"/>
  <c r="Q3261" i="4"/>
  <c r="P3261" i="4"/>
  <c r="O3261" i="4"/>
  <c r="M3261" i="4"/>
  <c r="J3261" i="4"/>
  <c r="K3261" i="4" s="1"/>
  <c r="I3261" i="4"/>
  <c r="R3260" i="4"/>
  <c r="Q3260" i="4"/>
  <c r="P3260" i="4"/>
  <c r="O3260" i="4"/>
  <c r="M3260" i="4"/>
  <c r="J3260" i="4"/>
  <c r="K3260" i="4" s="1"/>
  <c r="I3260" i="4"/>
  <c r="R3259" i="4"/>
  <c r="Q3259" i="4"/>
  <c r="P3259" i="4"/>
  <c r="O3259" i="4"/>
  <c r="M3259" i="4"/>
  <c r="J3259" i="4"/>
  <c r="K3259" i="4" s="1"/>
  <c r="I3259" i="4"/>
  <c r="R3258" i="4"/>
  <c r="Q3258" i="4"/>
  <c r="P3258" i="4"/>
  <c r="O3258" i="4"/>
  <c r="M3258" i="4"/>
  <c r="J3258" i="4"/>
  <c r="K3258" i="4" s="1"/>
  <c r="I3258" i="4"/>
  <c r="R3257" i="4"/>
  <c r="Q3257" i="4"/>
  <c r="P3257" i="4"/>
  <c r="O3257" i="4"/>
  <c r="M3257" i="4"/>
  <c r="J3257" i="4"/>
  <c r="K3257" i="4" s="1"/>
  <c r="I3257" i="4"/>
  <c r="R3256" i="4"/>
  <c r="Q3256" i="4"/>
  <c r="P3256" i="4"/>
  <c r="O3256" i="4"/>
  <c r="M3256" i="4"/>
  <c r="J3256" i="4"/>
  <c r="K3256" i="4" s="1"/>
  <c r="I3256" i="4"/>
  <c r="R3255" i="4"/>
  <c r="Q3255" i="4"/>
  <c r="P3255" i="4"/>
  <c r="O3255" i="4"/>
  <c r="M3255" i="4"/>
  <c r="J3255" i="4"/>
  <c r="K3255" i="4" s="1"/>
  <c r="I3255" i="4"/>
  <c r="R3254" i="4"/>
  <c r="Q3254" i="4"/>
  <c r="P3254" i="4"/>
  <c r="O3254" i="4"/>
  <c r="M3254" i="4"/>
  <c r="J3254" i="4"/>
  <c r="K3254" i="4" s="1"/>
  <c r="I3254" i="4"/>
  <c r="R3253" i="4"/>
  <c r="Q3253" i="4"/>
  <c r="P3253" i="4"/>
  <c r="O3253" i="4"/>
  <c r="M3253" i="4"/>
  <c r="J3253" i="4"/>
  <c r="K3253" i="4" s="1"/>
  <c r="I3253" i="4"/>
  <c r="R3252" i="4"/>
  <c r="Q3252" i="4"/>
  <c r="P3252" i="4"/>
  <c r="O3252" i="4"/>
  <c r="M3252" i="4"/>
  <c r="J3252" i="4"/>
  <c r="K3252" i="4" s="1"/>
  <c r="I3252" i="4"/>
  <c r="R3251" i="4"/>
  <c r="Q3251" i="4"/>
  <c r="P3251" i="4"/>
  <c r="O3251" i="4"/>
  <c r="M3251" i="4"/>
  <c r="J3251" i="4"/>
  <c r="K3251" i="4" s="1"/>
  <c r="I3251" i="4"/>
  <c r="R3250" i="4"/>
  <c r="Q3250" i="4"/>
  <c r="P3250" i="4"/>
  <c r="O3250" i="4"/>
  <c r="M3250" i="4"/>
  <c r="J3250" i="4"/>
  <c r="K3250" i="4" s="1"/>
  <c r="I3250" i="4"/>
  <c r="R3249" i="4"/>
  <c r="Q3249" i="4"/>
  <c r="P3249" i="4"/>
  <c r="O3249" i="4"/>
  <c r="M3249" i="4"/>
  <c r="J3249" i="4"/>
  <c r="K3249" i="4" s="1"/>
  <c r="I3249" i="4"/>
  <c r="R3248" i="4"/>
  <c r="Q3248" i="4"/>
  <c r="P3248" i="4"/>
  <c r="O3248" i="4"/>
  <c r="M3248" i="4"/>
  <c r="J3248" i="4"/>
  <c r="K3248" i="4" s="1"/>
  <c r="I3248" i="4"/>
  <c r="R3247" i="4"/>
  <c r="Q3247" i="4"/>
  <c r="P3247" i="4"/>
  <c r="O3247" i="4"/>
  <c r="M3247" i="4"/>
  <c r="J3247" i="4"/>
  <c r="K3247" i="4" s="1"/>
  <c r="I3247" i="4"/>
  <c r="R3246" i="4"/>
  <c r="Q3246" i="4"/>
  <c r="P3246" i="4"/>
  <c r="O3246" i="4"/>
  <c r="M3246" i="4"/>
  <c r="J3246" i="4"/>
  <c r="K3246" i="4" s="1"/>
  <c r="I3246" i="4"/>
  <c r="R3245" i="4"/>
  <c r="Q3245" i="4"/>
  <c r="P3245" i="4"/>
  <c r="O3245" i="4"/>
  <c r="M3245" i="4"/>
  <c r="J3245" i="4"/>
  <c r="K3245" i="4" s="1"/>
  <c r="I3245" i="4"/>
  <c r="R3244" i="4"/>
  <c r="Q3244" i="4"/>
  <c r="P3244" i="4"/>
  <c r="O3244" i="4"/>
  <c r="M3244" i="4"/>
  <c r="J3244" i="4"/>
  <c r="K3244" i="4" s="1"/>
  <c r="I3244" i="4"/>
  <c r="R3243" i="4"/>
  <c r="Q3243" i="4"/>
  <c r="P3243" i="4"/>
  <c r="O3243" i="4"/>
  <c r="M3243" i="4"/>
  <c r="J3243" i="4"/>
  <c r="K3243" i="4" s="1"/>
  <c r="I3243" i="4"/>
  <c r="R3242" i="4"/>
  <c r="Q3242" i="4"/>
  <c r="P3242" i="4"/>
  <c r="O3242" i="4"/>
  <c r="M3242" i="4"/>
  <c r="J3242" i="4"/>
  <c r="K3242" i="4" s="1"/>
  <c r="I3242" i="4"/>
  <c r="R3241" i="4"/>
  <c r="Q3241" i="4"/>
  <c r="P3241" i="4"/>
  <c r="O3241" i="4"/>
  <c r="M3241" i="4"/>
  <c r="J3241" i="4"/>
  <c r="K3241" i="4" s="1"/>
  <c r="I3241" i="4"/>
  <c r="R3240" i="4"/>
  <c r="Q3240" i="4"/>
  <c r="P3240" i="4"/>
  <c r="O3240" i="4"/>
  <c r="M3240" i="4"/>
  <c r="J3240" i="4"/>
  <c r="K3240" i="4" s="1"/>
  <c r="I3240" i="4"/>
  <c r="R3239" i="4"/>
  <c r="Q3239" i="4"/>
  <c r="P3239" i="4"/>
  <c r="O3239" i="4"/>
  <c r="M3239" i="4"/>
  <c r="J3239" i="4"/>
  <c r="K3239" i="4" s="1"/>
  <c r="I3239" i="4"/>
  <c r="R3238" i="4"/>
  <c r="Q3238" i="4"/>
  <c r="P3238" i="4"/>
  <c r="O3238" i="4"/>
  <c r="M3238" i="4"/>
  <c r="J3238" i="4"/>
  <c r="K3238" i="4" s="1"/>
  <c r="I3238" i="4"/>
  <c r="R3237" i="4"/>
  <c r="Q3237" i="4"/>
  <c r="P3237" i="4"/>
  <c r="O3237" i="4"/>
  <c r="M3237" i="4"/>
  <c r="J3237" i="4"/>
  <c r="K3237" i="4" s="1"/>
  <c r="I3237" i="4"/>
  <c r="R3236" i="4"/>
  <c r="Q3236" i="4"/>
  <c r="P3236" i="4"/>
  <c r="O3236" i="4"/>
  <c r="M3236" i="4"/>
  <c r="J3236" i="4"/>
  <c r="K3236" i="4" s="1"/>
  <c r="I3236" i="4"/>
  <c r="R3235" i="4"/>
  <c r="Q3235" i="4"/>
  <c r="P3235" i="4"/>
  <c r="O3235" i="4"/>
  <c r="M3235" i="4"/>
  <c r="J3235" i="4"/>
  <c r="K3235" i="4" s="1"/>
  <c r="I3235" i="4"/>
  <c r="R3234" i="4"/>
  <c r="Q3234" i="4"/>
  <c r="P3234" i="4"/>
  <c r="O3234" i="4"/>
  <c r="M3234" i="4"/>
  <c r="J3234" i="4"/>
  <c r="K3234" i="4" s="1"/>
  <c r="I3234" i="4"/>
  <c r="R3233" i="4"/>
  <c r="Q3233" i="4"/>
  <c r="P3233" i="4"/>
  <c r="O3233" i="4"/>
  <c r="M3233" i="4"/>
  <c r="J3233" i="4"/>
  <c r="K3233" i="4" s="1"/>
  <c r="I3233" i="4"/>
  <c r="R3232" i="4"/>
  <c r="Q3232" i="4"/>
  <c r="P3232" i="4"/>
  <c r="O3232" i="4"/>
  <c r="M3232" i="4"/>
  <c r="J3232" i="4"/>
  <c r="K3232" i="4" s="1"/>
  <c r="I3232" i="4"/>
  <c r="R3231" i="4"/>
  <c r="Q3231" i="4"/>
  <c r="P3231" i="4"/>
  <c r="O3231" i="4"/>
  <c r="M3231" i="4"/>
  <c r="J3231" i="4"/>
  <c r="K3231" i="4" s="1"/>
  <c r="I3231" i="4"/>
  <c r="R3230" i="4"/>
  <c r="Q3230" i="4"/>
  <c r="P3230" i="4"/>
  <c r="O3230" i="4"/>
  <c r="M3230" i="4"/>
  <c r="J3230" i="4"/>
  <c r="K3230" i="4" s="1"/>
  <c r="I3230" i="4"/>
  <c r="R3229" i="4"/>
  <c r="Q3229" i="4"/>
  <c r="P3229" i="4"/>
  <c r="O3229" i="4"/>
  <c r="M3229" i="4"/>
  <c r="J3229" i="4"/>
  <c r="K3229" i="4" s="1"/>
  <c r="I3229" i="4"/>
  <c r="R3228" i="4"/>
  <c r="Q3228" i="4"/>
  <c r="P3228" i="4"/>
  <c r="O3228" i="4"/>
  <c r="M3228" i="4"/>
  <c r="J3228" i="4"/>
  <c r="K3228" i="4" s="1"/>
  <c r="I3228" i="4"/>
  <c r="R3227" i="4"/>
  <c r="Q3227" i="4"/>
  <c r="P3227" i="4"/>
  <c r="O3227" i="4"/>
  <c r="M3227" i="4"/>
  <c r="J3227" i="4"/>
  <c r="K3227" i="4" s="1"/>
  <c r="I3227" i="4"/>
  <c r="R3226" i="4"/>
  <c r="Q3226" i="4"/>
  <c r="P3226" i="4"/>
  <c r="O3226" i="4"/>
  <c r="M3226" i="4"/>
  <c r="J3226" i="4"/>
  <c r="K3226" i="4" s="1"/>
  <c r="I3226" i="4"/>
  <c r="R3225" i="4"/>
  <c r="Q3225" i="4"/>
  <c r="P3225" i="4"/>
  <c r="O3225" i="4"/>
  <c r="M3225" i="4"/>
  <c r="J3225" i="4"/>
  <c r="K3225" i="4" s="1"/>
  <c r="I3225" i="4"/>
  <c r="R3224" i="4"/>
  <c r="Q3224" i="4"/>
  <c r="P3224" i="4"/>
  <c r="O3224" i="4"/>
  <c r="M3224" i="4"/>
  <c r="J3224" i="4"/>
  <c r="K3224" i="4" s="1"/>
  <c r="I3224" i="4"/>
  <c r="R3223" i="4"/>
  <c r="Q3223" i="4"/>
  <c r="P3223" i="4"/>
  <c r="O3223" i="4"/>
  <c r="M3223" i="4"/>
  <c r="J3223" i="4"/>
  <c r="K3223" i="4" s="1"/>
  <c r="I3223" i="4"/>
  <c r="R3222" i="4"/>
  <c r="Q3222" i="4"/>
  <c r="P3222" i="4"/>
  <c r="O3222" i="4"/>
  <c r="M3222" i="4"/>
  <c r="J3222" i="4"/>
  <c r="K3222" i="4" s="1"/>
  <c r="I3222" i="4"/>
  <c r="R3221" i="4"/>
  <c r="Q3221" i="4"/>
  <c r="P3221" i="4"/>
  <c r="O3221" i="4"/>
  <c r="M3221" i="4"/>
  <c r="J3221" i="4"/>
  <c r="K3221" i="4" s="1"/>
  <c r="I3221" i="4"/>
  <c r="R3220" i="4"/>
  <c r="Q3220" i="4"/>
  <c r="P3220" i="4"/>
  <c r="O3220" i="4"/>
  <c r="M3220" i="4"/>
  <c r="J3220" i="4"/>
  <c r="K3220" i="4" s="1"/>
  <c r="I3220" i="4"/>
  <c r="R3219" i="4"/>
  <c r="Q3219" i="4"/>
  <c r="P3219" i="4"/>
  <c r="O3219" i="4"/>
  <c r="M3219" i="4"/>
  <c r="J3219" i="4"/>
  <c r="K3219" i="4" s="1"/>
  <c r="I3219" i="4"/>
  <c r="R3218" i="4"/>
  <c r="Q3218" i="4"/>
  <c r="P3218" i="4"/>
  <c r="O3218" i="4"/>
  <c r="M3218" i="4"/>
  <c r="J3218" i="4"/>
  <c r="K3218" i="4" s="1"/>
  <c r="I3218" i="4"/>
  <c r="R3217" i="4"/>
  <c r="Q3217" i="4"/>
  <c r="P3217" i="4"/>
  <c r="O3217" i="4"/>
  <c r="M3217" i="4"/>
  <c r="J3217" i="4"/>
  <c r="K3217" i="4" s="1"/>
  <c r="I3217" i="4"/>
  <c r="R3216" i="4"/>
  <c r="Q3216" i="4"/>
  <c r="P3216" i="4"/>
  <c r="O3216" i="4"/>
  <c r="M3216" i="4"/>
  <c r="J3216" i="4"/>
  <c r="K3216" i="4" s="1"/>
  <c r="I3216" i="4"/>
  <c r="R3215" i="4"/>
  <c r="Q3215" i="4"/>
  <c r="P3215" i="4"/>
  <c r="O3215" i="4"/>
  <c r="M3215" i="4"/>
  <c r="J3215" i="4"/>
  <c r="K3215" i="4" s="1"/>
  <c r="I3215" i="4"/>
  <c r="R3214" i="4"/>
  <c r="Q3214" i="4"/>
  <c r="P3214" i="4"/>
  <c r="O3214" i="4"/>
  <c r="M3214" i="4"/>
  <c r="J3214" i="4"/>
  <c r="K3214" i="4" s="1"/>
  <c r="I3214" i="4"/>
  <c r="R3213" i="4"/>
  <c r="Q3213" i="4"/>
  <c r="P3213" i="4"/>
  <c r="O3213" i="4"/>
  <c r="M3213" i="4"/>
  <c r="J3213" i="4"/>
  <c r="K3213" i="4" s="1"/>
  <c r="I3213" i="4"/>
  <c r="R3212" i="4"/>
  <c r="Q3212" i="4"/>
  <c r="P3212" i="4"/>
  <c r="O3212" i="4"/>
  <c r="M3212" i="4"/>
  <c r="J3212" i="4"/>
  <c r="K3212" i="4" s="1"/>
  <c r="I3212" i="4"/>
  <c r="R3211" i="4"/>
  <c r="Q3211" i="4"/>
  <c r="P3211" i="4"/>
  <c r="O3211" i="4"/>
  <c r="M3211" i="4"/>
  <c r="J3211" i="4"/>
  <c r="K3211" i="4" s="1"/>
  <c r="I3211" i="4"/>
  <c r="R3210" i="4"/>
  <c r="Q3210" i="4"/>
  <c r="P3210" i="4"/>
  <c r="O3210" i="4"/>
  <c r="M3210" i="4"/>
  <c r="J3210" i="4"/>
  <c r="K3210" i="4" s="1"/>
  <c r="I3210" i="4"/>
  <c r="R3209" i="4"/>
  <c r="Q3209" i="4"/>
  <c r="P3209" i="4"/>
  <c r="O3209" i="4"/>
  <c r="M3209" i="4"/>
  <c r="J3209" i="4"/>
  <c r="K3209" i="4" s="1"/>
  <c r="I3209" i="4"/>
  <c r="R3208" i="4"/>
  <c r="Q3208" i="4"/>
  <c r="P3208" i="4"/>
  <c r="O3208" i="4"/>
  <c r="M3208" i="4"/>
  <c r="J3208" i="4"/>
  <c r="K3208" i="4" s="1"/>
  <c r="I3208" i="4"/>
  <c r="R3207" i="4"/>
  <c r="Q3207" i="4"/>
  <c r="P3207" i="4"/>
  <c r="O3207" i="4"/>
  <c r="M3207" i="4"/>
  <c r="J3207" i="4"/>
  <c r="K3207" i="4" s="1"/>
  <c r="I3207" i="4"/>
  <c r="R3206" i="4"/>
  <c r="Q3206" i="4"/>
  <c r="P3206" i="4"/>
  <c r="O3206" i="4"/>
  <c r="M3206" i="4"/>
  <c r="J3206" i="4"/>
  <c r="K3206" i="4" s="1"/>
  <c r="I3206" i="4"/>
  <c r="R3205" i="4"/>
  <c r="Q3205" i="4"/>
  <c r="P3205" i="4"/>
  <c r="O3205" i="4"/>
  <c r="M3205" i="4"/>
  <c r="J3205" i="4"/>
  <c r="K3205" i="4" s="1"/>
  <c r="I3205" i="4"/>
  <c r="R3204" i="4"/>
  <c r="Q3204" i="4"/>
  <c r="P3204" i="4"/>
  <c r="O3204" i="4"/>
  <c r="M3204" i="4"/>
  <c r="J3204" i="4"/>
  <c r="K3204" i="4" s="1"/>
  <c r="I3204" i="4"/>
  <c r="R3203" i="4"/>
  <c r="Q3203" i="4"/>
  <c r="P3203" i="4"/>
  <c r="O3203" i="4"/>
  <c r="M3203" i="4"/>
  <c r="J3203" i="4"/>
  <c r="K3203" i="4" s="1"/>
  <c r="I3203" i="4"/>
  <c r="R3202" i="4"/>
  <c r="Q3202" i="4"/>
  <c r="P3202" i="4"/>
  <c r="O3202" i="4"/>
  <c r="M3202" i="4"/>
  <c r="J3202" i="4"/>
  <c r="K3202" i="4" s="1"/>
  <c r="I3202" i="4"/>
  <c r="R3201" i="4"/>
  <c r="Q3201" i="4"/>
  <c r="P3201" i="4"/>
  <c r="O3201" i="4"/>
  <c r="M3201" i="4"/>
  <c r="J3201" i="4"/>
  <c r="K3201" i="4" s="1"/>
  <c r="I3201" i="4"/>
  <c r="R3200" i="4"/>
  <c r="Q3200" i="4"/>
  <c r="P3200" i="4"/>
  <c r="O3200" i="4"/>
  <c r="M3200" i="4"/>
  <c r="J3200" i="4"/>
  <c r="K3200" i="4" s="1"/>
  <c r="I3200" i="4"/>
  <c r="R3199" i="4"/>
  <c r="Q3199" i="4"/>
  <c r="P3199" i="4"/>
  <c r="O3199" i="4"/>
  <c r="M3199" i="4"/>
  <c r="J3199" i="4"/>
  <c r="K3199" i="4" s="1"/>
  <c r="I3199" i="4"/>
  <c r="R3198" i="4"/>
  <c r="Q3198" i="4"/>
  <c r="P3198" i="4"/>
  <c r="O3198" i="4"/>
  <c r="M3198" i="4"/>
  <c r="J3198" i="4"/>
  <c r="K3198" i="4" s="1"/>
  <c r="I3198" i="4"/>
  <c r="R3197" i="4"/>
  <c r="Q3197" i="4"/>
  <c r="P3197" i="4"/>
  <c r="O3197" i="4"/>
  <c r="M3197" i="4"/>
  <c r="J3197" i="4"/>
  <c r="K3197" i="4" s="1"/>
  <c r="I3197" i="4"/>
  <c r="R3196" i="4"/>
  <c r="Q3196" i="4"/>
  <c r="P3196" i="4"/>
  <c r="O3196" i="4"/>
  <c r="M3196" i="4"/>
  <c r="J3196" i="4"/>
  <c r="K3196" i="4" s="1"/>
  <c r="I3196" i="4"/>
  <c r="R3195" i="4"/>
  <c r="Q3195" i="4"/>
  <c r="P3195" i="4"/>
  <c r="O3195" i="4"/>
  <c r="M3195" i="4"/>
  <c r="J3195" i="4"/>
  <c r="K3195" i="4" s="1"/>
  <c r="I3195" i="4"/>
  <c r="R3194" i="4"/>
  <c r="Q3194" i="4"/>
  <c r="P3194" i="4"/>
  <c r="O3194" i="4"/>
  <c r="M3194" i="4"/>
  <c r="J3194" i="4"/>
  <c r="K3194" i="4" s="1"/>
  <c r="I3194" i="4"/>
  <c r="R3193" i="4"/>
  <c r="Q3193" i="4"/>
  <c r="P3193" i="4"/>
  <c r="O3193" i="4"/>
  <c r="M3193" i="4"/>
  <c r="J3193" i="4"/>
  <c r="K3193" i="4" s="1"/>
  <c r="I3193" i="4"/>
  <c r="R3192" i="4"/>
  <c r="Q3192" i="4"/>
  <c r="P3192" i="4"/>
  <c r="O3192" i="4"/>
  <c r="M3192" i="4"/>
  <c r="J3192" i="4"/>
  <c r="K3192" i="4" s="1"/>
  <c r="I3192" i="4"/>
  <c r="R3191" i="4"/>
  <c r="Q3191" i="4"/>
  <c r="P3191" i="4"/>
  <c r="O3191" i="4"/>
  <c r="M3191" i="4"/>
  <c r="J3191" i="4"/>
  <c r="K3191" i="4" s="1"/>
  <c r="I3191" i="4"/>
  <c r="R3190" i="4"/>
  <c r="Q3190" i="4"/>
  <c r="P3190" i="4"/>
  <c r="O3190" i="4"/>
  <c r="M3190" i="4"/>
  <c r="J3190" i="4"/>
  <c r="K3190" i="4" s="1"/>
  <c r="I3190" i="4"/>
  <c r="R3189" i="4"/>
  <c r="Q3189" i="4"/>
  <c r="P3189" i="4"/>
  <c r="O3189" i="4"/>
  <c r="M3189" i="4"/>
  <c r="J3189" i="4"/>
  <c r="K3189" i="4" s="1"/>
  <c r="I3189" i="4"/>
  <c r="R3188" i="4"/>
  <c r="Q3188" i="4"/>
  <c r="P3188" i="4"/>
  <c r="O3188" i="4"/>
  <c r="M3188" i="4"/>
  <c r="J3188" i="4"/>
  <c r="K3188" i="4" s="1"/>
  <c r="I3188" i="4"/>
  <c r="R3187" i="4"/>
  <c r="Q3187" i="4"/>
  <c r="P3187" i="4"/>
  <c r="O3187" i="4"/>
  <c r="M3187" i="4"/>
  <c r="J3187" i="4"/>
  <c r="K3187" i="4" s="1"/>
  <c r="I3187" i="4"/>
  <c r="R3186" i="4"/>
  <c r="Q3186" i="4"/>
  <c r="P3186" i="4"/>
  <c r="O3186" i="4"/>
  <c r="M3186" i="4"/>
  <c r="J3186" i="4"/>
  <c r="K3186" i="4" s="1"/>
  <c r="I3186" i="4"/>
  <c r="R3185" i="4"/>
  <c r="Q3185" i="4"/>
  <c r="P3185" i="4"/>
  <c r="O3185" i="4"/>
  <c r="M3185" i="4"/>
  <c r="J3185" i="4"/>
  <c r="K3185" i="4" s="1"/>
  <c r="I3185" i="4"/>
  <c r="R3184" i="4"/>
  <c r="Q3184" i="4"/>
  <c r="P3184" i="4"/>
  <c r="O3184" i="4"/>
  <c r="M3184" i="4"/>
  <c r="J3184" i="4"/>
  <c r="K3184" i="4" s="1"/>
  <c r="I3184" i="4"/>
  <c r="R3183" i="4"/>
  <c r="Q3183" i="4"/>
  <c r="P3183" i="4"/>
  <c r="O3183" i="4"/>
  <c r="M3183" i="4"/>
  <c r="J3183" i="4"/>
  <c r="K3183" i="4" s="1"/>
  <c r="I3183" i="4"/>
  <c r="R3182" i="4"/>
  <c r="Q3182" i="4"/>
  <c r="P3182" i="4"/>
  <c r="O3182" i="4"/>
  <c r="M3182" i="4"/>
  <c r="J3182" i="4"/>
  <c r="K3182" i="4" s="1"/>
  <c r="I3182" i="4"/>
  <c r="R3181" i="4"/>
  <c r="Q3181" i="4"/>
  <c r="P3181" i="4"/>
  <c r="O3181" i="4"/>
  <c r="M3181" i="4"/>
  <c r="J3181" i="4"/>
  <c r="K3181" i="4" s="1"/>
  <c r="I3181" i="4"/>
  <c r="R3180" i="4"/>
  <c r="Q3180" i="4"/>
  <c r="P3180" i="4"/>
  <c r="O3180" i="4"/>
  <c r="M3180" i="4"/>
  <c r="J3180" i="4"/>
  <c r="K3180" i="4" s="1"/>
  <c r="I3180" i="4"/>
  <c r="R3179" i="4"/>
  <c r="Q3179" i="4"/>
  <c r="P3179" i="4"/>
  <c r="O3179" i="4"/>
  <c r="M3179" i="4"/>
  <c r="J3179" i="4"/>
  <c r="K3179" i="4" s="1"/>
  <c r="I3179" i="4"/>
  <c r="R3178" i="4"/>
  <c r="Q3178" i="4"/>
  <c r="P3178" i="4"/>
  <c r="O3178" i="4"/>
  <c r="M3178" i="4"/>
  <c r="J3178" i="4"/>
  <c r="K3178" i="4" s="1"/>
  <c r="I3178" i="4"/>
  <c r="R3177" i="4"/>
  <c r="Q3177" i="4"/>
  <c r="P3177" i="4"/>
  <c r="O3177" i="4"/>
  <c r="M3177" i="4"/>
  <c r="J3177" i="4"/>
  <c r="K3177" i="4" s="1"/>
  <c r="I3177" i="4"/>
  <c r="R3176" i="4"/>
  <c r="Q3176" i="4"/>
  <c r="P3176" i="4"/>
  <c r="O3176" i="4"/>
  <c r="M3176" i="4"/>
  <c r="J3176" i="4"/>
  <c r="K3176" i="4" s="1"/>
  <c r="I3176" i="4"/>
  <c r="R3175" i="4"/>
  <c r="Q3175" i="4"/>
  <c r="P3175" i="4"/>
  <c r="O3175" i="4"/>
  <c r="M3175" i="4"/>
  <c r="J3175" i="4"/>
  <c r="K3175" i="4" s="1"/>
  <c r="I3175" i="4"/>
  <c r="R3174" i="4"/>
  <c r="Q3174" i="4"/>
  <c r="P3174" i="4"/>
  <c r="O3174" i="4"/>
  <c r="M3174" i="4"/>
  <c r="J3174" i="4"/>
  <c r="K3174" i="4" s="1"/>
  <c r="I3174" i="4"/>
  <c r="R3173" i="4"/>
  <c r="Q3173" i="4"/>
  <c r="P3173" i="4"/>
  <c r="O3173" i="4"/>
  <c r="M3173" i="4"/>
  <c r="J3173" i="4"/>
  <c r="K3173" i="4" s="1"/>
  <c r="I3173" i="4"/>
  <c r="R3172" i="4"/>
  <c r="Q3172" i="4"/>
  <c r="P3172" i="4"/>
  <c r="O3172" i="4"/>
  <c r="M3172" i="4"/>
  <c r="J3172" i="4"/>
  <c r="K3172" i="4" s="1"/>
  <c r="I3172" i="4"/>
  <c r="R3171" i="4"/>
  <c r="Q3171" i="4"/>
  <c r="P3171" i="4"/>
  <c r="O3171" i="4"/>
  <c r="M3171" i="4"/>
  <c r="J3171" i="4"/>
  <c r="K3171" i="4" s="1"/>
  <c r="I3171" i="4"/>
  <c r="R3170" i="4"/>
  <c r="Q3170" i="4"/>
  <c r="P3170" i="4"/>
  <c r="O3170" i="4"/>
  <c r="M3170" i="4"/>
  <c r="J3170" i="4"/>
  <c r="K3170" i="4" s="1"/>
  <c r="I3170" i="4"/>
  <c r="R3169" i="4"/>
  <c r="Q3169" i="4"/>
  <c r="P3169" i="4"/>
  <c r="O3169" i="4"/>
  <c r="M3169" i="4"/>
  <c r="J3169" i="4"/>
  <c r="K3169" i="4" s="1"/>
  <c r="I3169" i="4"/>
  <c r="R3168" i="4"/>
  <c r="Q3168" i="4"/>
  <c r="P3168" i="4"/>
  <c r="O3168" i="4"/>
  <c r="M3168" i="4"/>
  <c r="J3168" i="4"/>
  <c r="K3168" i="4" s="1"/>
  <c r="I3168" i="4"/>
  <c r="R3167" i="4"/>
  <c r="Q3167" i="4"/>
  <c r="P3167" i="4"/>
  <c r="O3167" i="4"/>
  <c r="M3167" i="4"/>
  <c r="J3167" i="4"/>
  <c r="K3167" i="4" s="1"/>
  <c r="I3167" i="4"/>
  <c r="R3166" i="4"/>
  <c r="Q3166" i="4"/>
  <c r="P3166" i="4"/>
  <c r="O3166" i="4"/>
  <c r="M3166" i="4"/>
  <c r="J3166" i="4"/>
  <c r="K3166" i="4" s="1"/>
  <c r="I3166" i="4"/>
  <c r="R3165" i="4"/>
  <c r="Q3165" i="4"/>
  <c r="P3165" i="4"/>
  <c r="O3165" i="4"/>
  <c r="M3165" i="4"/>
  <c r="J3165" i="4"/>
  <c r="K3165" i="4" s="1"/>
  <c r="I3165" i="4"/>
  <c r="R3164" i="4"/>
  <c r="Q3164" i="4"/>
  <c r="P3164" i="4"/>
  <c r="O3164" i="4"/>
  <c r="M3164" i="4"/>
  <c r="J3164" i="4"/>
  <c r="K3164" i="4" s="1"/>
  <c r="I3164" i="4"/>
  <c r="R3163" i="4"/>
  <c r="Q3163" i="4"/>
  <c r="P3163" i="4"/>
  <c r="O3163" i="4"/>
  <c r="M3163" i="4"/>
  <c r="J3163" i="4"/>
  <c r="K3163" i="4" s="1"/>
  <c r="I3163" i="4"/>
  <c r="R3162" i="4"/>
  <c r="Q3162" i="4"/>
  <c r="P3162" i="4"/>
  <c r="O3162" i="4"/>
  <c r="M3162" i="4"/>
  <c r="J3162" i="4"/>
  <c r="K3162" i="4" s="1"/>
  <c r="I3162" i="4"/>
  <c r="R3161" i="4"/>
  <c r="Q3161" i="4"/>
  <c r="P3161" i="4"/>
  <c r="O3161" i="4"/>
  <c r="M3161" i="4"/>
  <c r="J3161" i="4"/>
  <c r="K3161" i="4" s="1"/>
  <c r="I3161" i="4"/>
  <c r="R3160" i="4"/>
  <c r="Q3160" i="4"/>
  <c r="P3160" i="4"/>
  <c r="O3160" i="4"/>
  <c r="M3160" i="4"/>
  <c r="J3160" i="4"/>
  <c r="K3160" i="4" s="1"/>
  <c r="I3160" i="4"/>
  <c r="R3159" i="4"/>
  <c r="Q3159" i="4"/>
  <c r="P3159" i="4"/>
  <c r="O3159" i="4"/>
  <c r="M3159" i="4"/>
  <c r="J3159" i="4"/>
  <c r="K3159" i="4" s="1"/>
  <c r="I3159" i="4"/>
  <c r="R3158" i="4"/>
  <c r="Q3158" i="4"/>
  <c r="P3158" i="4"/>
  <c r="O3158" i="4"/>
  <c r="M3158" i="4"/>
  <c r="J3158" i="4"/>
  <c r="K3158" i="4" s="1"/>
  <c r="I3158" i="4"/>
  <c r="R3157" i="4"/>
  <c r="Q3157" i="4"/>
  <c r="P3157" i="4"/>
  <c r="O3157" i="4"/>
  <c r="M3157" i="4"/>
  <c r="J3157" i="4"/>
  <c r="K3157" i="4" s="1"/>
  <c r="I3157" i="4"/>
  <c r="R3156" i="4"/>
  <c r="Q3156" i="4"/>
  <c r="P3156" i="4"/>
  <c r="O3156" i="4"/>
  <c r="M3156" i="4"/>
  <c r="J3156" i="4"/>
  <c r="K3156" i="4" s="1"/>
  <c r="I3156" i="4"/>
  <c r="R3155" i="4"/>
  <c r="Q3155" i="4"/>
  <c r="P3155" i="4"/>
  <c r="O3155" i="4"/>
  <c r="M3155" i="4"/>
  <c r="J3155" i="4"/>
  <c r="K3155" i="4" s="1"/>
  <c r="I3155" i="4"/>
  <c r="R3154" i="4"/>
  <c r="Q3154" i="4"/>
  <c r="P3154" i="4"/>
  <c r="O3154" i="4"/>
  <c r="M3154" i="4"/>
  <c r="J3154" i="4"/>
  <c r="K3154" i="4" s="1"/>
  <c r="I3154" i="4"/>
  <c r="R3153" i="4"/>
  <c r="Q3153" i="4"/>
  <c r="P3153" i="4"/>
  <c r="O3153" i="4"/>
  <c r="M3153" i="4"/>
  <c r="J3153" i="4"/>
  <c r="K3153" i="4" s="1"/>
  <c r="I3153" i="4"/>
  <c r="R3152" i="4"/>
  <c r="Q3152" i="4"/>
  <c r="P3152" i="4"/>
  <c r="O3152" i="4"/>
  <c r="M3152" i="4"/>
  <c r="J3152" i="4"/>
  <c r="K3152" i="4" s="1"/>
  <c r="I3152" i="4"/>
  <c r="R3151" i="4"/>
  <c r="Q3151" i="4"/>
  <c r="P3151" i="4"/>
  <c r="O3151" i="4"/>
  <c r="M3151" i="4"/>
  <c r="J3151" i="4"/>
  <c r="K3151" i="4" s="1"/>
  <c r="I3151" i="4"/>
  <c r="R3150" i="4"/>
  <c r="Q3150" i="4"/>
  <c r="P3150" i="4"/>
  <c r="O3150" i="4"/>
  <c r="M3150" i="4"/>
  <c r="J3150" i="4"/>
  <c r="K3150" i="4" s="1"/>
  <c r="I3150" i="4"/>
  <c r="R3149" i="4"/>
  <c r="Q3149" i="4"/>
  <c r="P3149" i="4"/>
  <c r="O3149" i="4"/>
  <c r="M3149" i="4"/>
  <c r="J3149" i="4"/>
  <c r="K3149" i="4" s="1"/>
  <c r="I3149" i="4"/>
  <c r="R3148" i="4"/>
  <c r="Q3148" i="4"/>
  <c r="P3148" i="4"/>
  <c r="O3148" i="4"/>
  <c r="M3148" i="4"/>
  <c r="J3148" i="4"/>
  <c r="K3148" i="4" s="1"/>
  <c r="I3148" i="4"/>
  <c r="R3147" i="4"/>
  <c r="Q3147" i="4"/>
  <c r="P3147" i="4"/>
  <c r="O3147" i="4"/>
  <c r="M3147" i="4"/>
  <c r="J3147" i="4"/>
  <c r="K3147" i="4" s="1"/>
  <c r="I3147" i="4"/>
  <c r="R3146" i="4"/>
  <c r="Q3146" i="4"/>
  <c r="P3146" i="4"/>
  <c r="O3146" i="4"/>
  <c r="M3146" i="4"/>
  <c r="J3146" i="4"/>
  <c r="K3146" i="4" s="1"/>
  <c r="I3146" i="4"/>
  <c r="R3145" i="4"/>
  <c r="Q3145" i="4"/>
  <c r="P3145" i="4"/>
  <c r="O3145" i="4"/>
  <c r="M3145" i="4"/>
  <c r="J3145" i="4"/>
  <c r="K3145" i="4" s="1"/>
  <c r="I3145" i="4"/>
  <c r="R3144" i="4"/>
  <c r="Q3144" i="4"/>
  <c r="P3144" i="4"/>
  <c r="O3144" i="4"/>
  <c r="M3144" i="4"/>
  <c r="J3144" i="4"/>
  <c r="K3144" i="4" s="1"/>
  <c r="I3144" i="4"/>
  <c r="R3143" i="4"/>
  <c r="Q3143" i="4"/>
  <c r="P3143" i="4"/>
  <c r="O3143" i="4"/>
  <c r="M3143" i="4"/>
  <c r="J3143" i="4"/>
  <c r="K3143" i="4" s="1"/>
  <c r="I3143" i="4"/>
  <c r="R3142" i="4"/>
  <c r="Q3142" i="4"/>
  <c r="P3142" i="4"/>
  <c r="O3142" i="4"/>
  <c r="M3142" i="4"/>
  <c r="J3142" i="4"/>
  <c r="K3142" i="4" s="1"/>
  <c r="I3142" i="4"/>
  <c r="R3141" i="4"/>
  <c r="Q3141" i="4"/>
  <c r="P3141" i="4"/>
  <c r="O3141" i="4"/>
  <c r="M3141" i="4"/>
  <c r="J3141" i="4"/>
  <c r="K3141" i="4" s="1"/>
  <c r="I3141" i="4"/>
  <c r="R3140" i="4"/>
  <c r="Q3140" i="4"/>
  <c r="P3140" i="4"/>
  <c r="O3140" i="4"/>
  <c r="M3140" i="4"/>
  <c r="J3140" i="4"/>
  <c r="K3140" i="4" s="1"/>
  <c r="I3140" i="4"/>
  <c r="R3139" i="4"/>
  <c r="Q3139" i="4"/>
  <c r="P3139" i="4"/>
  <c r="O3139" i="4"/>
  <c r="M3139" i="4"/>
  <c r="J3139" i="4"/>
  <c r="K3139" i="4" s="1"/>
  <c r="I3139" i="4"/>
  <c r="R3138" i="4"/>
  <c r="Q3138" i="4"/>
  <c r="P3138" i="4"/>
  <c r="O3138" i="4"/>
  <c r="M3138" i="4"/>
  <c r="J3138" i="4"/>
  <c r="K3138" i="4" s="1"/>
  <c r="I3138" i="4"/>
  <c r="R3137" i="4"/>
  <c r="Q3137" i="4"/>
  <c r="P3137" i="4"/>
  <c r="O3137" i="4"/>
  <c r="M3137" i="4"/>
  <c r="J3137" i="4"/>
  <c r="K3137" i="4" s="1"/>
  <c r="I3137" i="4"/>
  <c r="R3136" i="4"/>
  <c r="Q3136" i="4"/>
  <c r="P3136" i="4"/>
  <c r="O3136" i="4"/>
  <c r="M3136" i="4"/>
  <c r="J3136" i="4"/>
  <c r="K3136" i="4" s="1"/>
  <c r="I3136" i="4"/>
  <c r="R3135" i="4"/>
  <c r="Q3135" i="4"/>
  <c r="P3135" i="4"/>
  <c r="O3135" i="4"/>
  <c r="M3135" i="4"/>
  <c r="J3135" i="4"/>
  <c r="K3135" i="4" s="1"/>
  <c r="I3135" i="4"/>
  <c r="R3134" i="4"/>
  <c r="Q3134" i="4"/>
  <c r="P3134" i="4"/>
  <c r="O3134" i="4"/>
  <c r="M3134" i="4"/>
  <c r="J3134" i="4"/>
  <c r="K3134" i="4" s="1"/>
  <c r="I3134" i="4"/>
  <c r="R3133" i="4"/>
  <c r="Q3133" i="4"/>
  <c r="P3133" i="4"/>
  <c r="O3133" i="4"/>
  <c r="M3133" i="4"/>
  <c r="J3133" i="4"/>
  <c r="K3133" i="4" s="1"/>
  <c r="I3133" i="4"/>
  <c r="R3132" i="4"/>
  <c r="Q3132" i="4"/>
  <c r="P3132" i="4"/>
  <c r="O3132" i="4"/>
  <c r="M3132" i="4"/>
  <c r="J3132" i="4"/>
  <c r="K3132" i="4" s="1"/>
  <c r="I3132" i="4"/>
  <c r="R3131" i="4"/>
  <c r="Q3131" i="4"/>
  <c r="P3131" i="4"/>
  <c r="O3131" i="4"/>
  <c r="M3131" i="4"/>
  <c r="J3131" i="4"/>
  <c r="K3131" i="4" s="1"/>
  <c r="I3131" i="4"/>
  <c r="R3130" i="4"/>
  <c r="Q3130" i="4"/>
  <c r="P3130" i="4"/>
  <c r="O3130" i="4"/>
  <c r="M3130" i="4"/>
  <c r="J3130" i="4"/>
  <c r="K3130" i="4" s="1"/>
  <c r="I3130" i="4"/>
  <c r="R3129" i="4"/>
  <c r="Q3129" i="4"/>
  <c r="P3129" i="4"/>
  <c r="O3129" i="4"/>
  <c r="M3129" i="4"/>
  <c r="J3129" i="4"/>
  <c r="K3129" i="4" s="1"/>
  <c r="I3129" i="4"/>
  <c r="R3128" i="4"/>
  <c r="Q3128" i="4"/>
  <c r="P3128" i="4"/>
  <c r="O3128" i="4"/>
  <c r="M3128" i="4"/>
  <c r="J3128" i="4"/>
  <c r="K3128" i="4" s="1"/>
  <c r="I3128" i="4"/>
  <c r="R3127" i="4"/>
  <c r="Q3127" i="4"/>
  <c r="P3127" i="4"/>
  <c r="O3127" i="4"/>
  <c r="M3127" i="4"/>
  <c r="J3127" i="4"/>
  <c r="K3127" i="4" s="1"/>
  <c r="I3127" i="4"/>
  <c r="R3126" i="4"/>
  <c r="Q3126" i="4"/>
  <c r="P3126" i="4"/>
  <c r="O3126" i="4"/>
  <c r="M3126" i="4"/>
  <c r="J3126" i="4"/>
  <c r="K3126" i="4" s="1"/>
  <c r="I3126" i="4"/>
  <c r="R3125" i="4"/>
  <c r="Q3125" i="4"/>
  <c r="P3125" i="4"/>
  <c r="O3125" i="4"/>
  <c r="M3125" i="4"/>
  <c r="J3125" i="4"/>
  <c r="K3125" i="4" s="1"/>
  <c r="I3125" i="4"/>
  <c r="R3124" i="4"/>
  <c r="Q3124" i="4"/>
  <c r="P3124" i="4"/>
  <c r="O3124" i="4"/>
  <c r="M3124" i="4"/>
  <c r="J3124" i="4"/>
  <c r="K3124" i="4" s="1"/>
  <c r="I3124" i="4"/>
  <c r="R3123" i="4"/>
  <c r="Q3123" i="4"/>
  <c r="P3123" i="4"/>
  <c r="O3123" i="4"/>
  <c r="M3123" i="4"/>
  <c r="J3123" i="4"/>
  <c r="K3123" i="4" s="1"/>
  <c r="I3123" i="4"/>
  <c r="R3122" i="4"/>
  <c r="Q3122" i="4"/>
  <c r="P3122" i="4"/>
  <c r="O3122" i="4"/>
  <c r="M3122" i="4"/>
  <c r="J3122" i="4"/>
  <c r="K3122" i="4" s="1"/>
  <c r="I3122" i="4"/>
  <c r="R3121" i="4"/>
  <c r="Q3121" i="4"/>
  <c r="P3121" i="4"/>
  <c r="O3121" i="4"/>
  <c r="M3121" i="4"/>
  <c r="J3121" i="4"/>
  <c r="K3121" i="4" s="1"/>
  <c r="I3121" i="4"/>
  <c r="R3120" i="4"/>
  <c r="Q3120" i="4"/>
  <c r="P3120" i="4"/>
  <c r="O3120" i="4"/>
  <c r="M3120" i="4"/>
  <c r="J3120" i="4"/>
  <c r="K3120" i="4" s="1"/>
  <c r="I3120" i="4"/>
  <c r="R3119" i="4"/>
  <c r="Q3119" i="4"/>
  <c r="P3119" i="4"/>
  <c r="O3119" i="4"/>
  <c r="M3119" i="4"/>
  <c r="J3119" i="4"/>
  <c r="K3119" i="4" s="1"/>
  <c r="I3119" i="4"/>
  <c r="R3118" i="4"/>
  <c r="Q3118" i="4"/>
  <c r="P3118" i="4"/>
  <c r="O3118" i="4"/>
  <c r="M3118" i="4"/>
  <c r="J3118" i="4"/>
  <c r="K3118" i="4" s="1"/>
  <c r="I3118" i="4"/>
  <c r="R3117" i="4"/>
  <c r="Q3117" i="4"/>
  <c r="P3117" i="4"/>
  <c r="O3117" i="4"/>
  <c r="M3117" i="4"/>
  <c r="J3117" i="4"/>
  <c r="K3117" i="4" s="1"/>
  <c r="I3117" i="4"/>
  <c r="R3116" i="4"/>
  <c r="Q3116" i="4"/>
  <c r="P3116" i="4"/>
  <c r="O3116" i="4"/>
  <c r="M3116" i="4"/>
  <c r="J3116" i="4"/>
  <c r="K3116" i="4" s="1"/>
  <c r="I3116" i="4"/>
  <c r="R3115" i="4"/>
  <c r="Q3115" i="4"/>
  <c r="P3115" i="4"/>
  <c r="O3115" i="4"/>
  <c r="M3115" i="4"/>
  <c r="J3115" i="4"/>
  <c r="K3115" i="4" s="1"/>
  <c r="I3115" i="4"/>
  <c r="R3114" i="4"/>
  <c r="Q3114" i="4"/>
  <c r="P3114" i="4"/>
  <c r="O3114" i="4"/>
  <c r="M3114" i="4"/>
  <c r="J3114" i="4"/>
  <c r="K3114" i="4" s="1"/>
  <c r="I3114" i="4"/>
  <c r="R3113" i="4"/>
  <c r="Q3113" i="4"/>
  <c r="P3113" i="4"/>
  <c r="O3113" i="4"/>
  <c r="M3113" i="4"/>
  <c r="J3113" i="4"/>
  <c r="K3113" i="4" s="1"/>
  <c r="I3113" i="4"/>
  <c r="R3112" i="4"/>
  <c r="Q3112" i="4"/>
  <c r="P3112" i="4"/>
  <c r="O3112" i="4"/>
  <c r="M3112" i="4"/>
  <c r="J3112" i="4"/>
  <c r="K3112" i="4" s="1"/>
  <c r="I3112" i="4"/>
  <c r="R3111" i="4"/>
  <c r="Q3111" i="4"/>
  <c r="P3111" i="4"/>
  <c r="O3111" i="4"/>
  <c r="M3111" i="4"/>
  <c r="J3111" i="4"/>
  <c r="K3111" i="4" s="1"/>
  <c r="I3111" i="4"/>
  <c r="R3110" i="4"/>
  <c r="Q3110" i="4"/>
  <c r="P3110" i="4"/>
  <c r="O3110" i="4"/>
  <c r="M3110" i="4"/>
  <c r="J3110" i="4"/>
  <c r="K3110" i="4" s="1"/>
  <c r="I3110" i="4"/>
  <c r="R3109" i="4"/>
  <c r="Q3109" i="4"/>
  <c r="P3109" i="4"/>
  <c r="O3109" i="4"/>
  <c r="M3109" i="4"/>
  <c r="J3109" i="4"/>
  <c r="K3109" i="4" s="1"/>
  <c r="I3109" i="4"/>
  <c r="R3108" i="4"/>
  <c r="Q3108" i="4"/>
  <c r="P3108" i="4"/>
  <c r="O3108" i="4"/>
  <c r="M3108" i="4"/>
  <c r="J3108" i="4"/>
  <c r="K3108" i="4" s="1"/>
  <c r="I3108" i="4"/>
  <c r="R3107" i="4"/>
  <c r="Q3107" i="4"/>
  <c r="P3107" i="4"/>
  <c r="O3107" i="4"/>
  <c r="M3107" i="4"/>
  <c r="J3107" i="4"/>
  <c r="K3107" i="4" s="1"/>
  <c r="I3107" i="4"/>
  <c r="R3106" i="4"/>
  <c r="Q3106" i="4"/>
  <c r="P3106" i="4"/>
  <c r="O3106" i="4"/>
  <c r="M3106" i="4"/>
  <c r="J3106" i="4"/>
  <c r="K3106" i="4" s="1"/>
  <c r="I3106" i="4"/>
  <c r="R3105" i="4"/>
  <c r="Q3105" i="4"/>
  <c r="P3105" i="4"/>
  <c r="O3105" i="4"/>
  <c r="M3105" i="4"/>
  <c r="J3105" i="4"/>
  <c r="K3105" i="4" s="1"/>
  <c r="I3105" i="4"/>
  <c r="R3104" i="4"/>
  <c r="Q3104" i="4"/>
  <c r="P3104" i="4"/>
  <c r="O3104" i="4"/>
  <c r="M3104" i="4"/>
  <c r="J3104" i="4"/>
  <c r="K3104" i="4" s="1"/>
  <c r="I3104" i="4"/>
  <c r="R3103" i="4"/>
  <c r="Q3103" i="4"/>
  <c r="P3103" i="4"/>
  <c r="O3103" i="4"/>
  <c r="M3103" i="4"/>
  <c r="J3103" i="4"/>
  <c r="K3103" i="4" s="1"/>
  <c r="I3103" i="4"/>
  <c r="R3102" i="4"/>
  <c r="Q3102" i="4"/>
  <c r="P3102" i="4"/>
  <c r="O3102" i="4"/>
  <c r="M3102" i="4"/>
  <c r="J3102" i="4"/>
  <c r="K3102" i="4" s="1"/>
  <c r="I3102" i="4"/>
  <c r="R3101" i="4"/>
  <c r="Q3101" i="4"/>
  <c r="P3101" i="4"/>
  <c r="O3101" i="4"/>
  <c r="M3101" i="4"/>
  <c r="J3101" i="4"/>
  <c r="K3101" i="4" s="1"/>
  <c r="I3101" i="4"/>
  <c r="R3100" i="4"/>
  <c r="Q3100" i="4"/>
  <c r="P3100" i="4"/>
  <c r="O3100" i="4"/>
  <c r="M3100" i="4"/>
  <c r="J3100" i="4"/>
  <c r="K3100" i="4" s="1"/>
  <c r="I3100" i="4"/>
  <c r="R3099" i="4"/>
  <c r="Q3099" i="4"/>
  <c r="P3099" i="4"/>
  <c r="O3099" i="4"/>
  <c r="M3099" i="4"/>
  <c r="J3099" i="4"/>
  <c r="K3099" i="4" s="1"/>
  <c r="I3099" i="4"/>
  <c r="R3098" i="4"/>
  <c r="Q3098" i="4"/>
  <c r="P3098" i="4"/>
  <c r="O3098" i="4"/>
  <c r="M3098" i="4"/>
  <c r="J3098" i="4"/>
  <c r="K3098" i="4" s="1"/>
  <c r="I3098" i="4"/>
  <c r="R3097" i="4"/>
  <c r="Q3097" i="4"/>
  <c r="P3097" i="4"/>
  <c r="O3097" i="4"/>
  <c r="M3097" i="4"/>
  <c r="J3097" i="4"/>
  <c r="K3097" i="4" s="1"/>
  <c r="I3097" i="4"/>
  <c r="R3096" i="4"/>
  <c r="Q3096" i="4"/>
  <c r="P3096" i="4"/>
  <c r="O3096" i="4"/>
  <c r="M3096" i="4"/>
  <c r="J3096" i="4"/>
  <c r="K3096" i="4" s="1"/>
  <c r="I3096" i="4"/>
  <c r="R3095" i="4"/>
  <c r="Q3095" i="4"/>
  <c r="P3095" i="4"/>
  <c r="O3095" i="4"/>
  <c r="M3095" i="4"/>
  <c r="J3095" i="4"/>
  <c r="K3095" i="4" s="1"/>
  <c r="I3095" i="4"/>
  <c r="R3094" i="4"/>
  <c r="Q3094" i="4"/>
  <c r="P3094" i="4"/>
  <c r="O3094" i="4"/>
  <c r="M3094" i="4"/>
  <c r="J3094" i="4"/>
  <c r="K3094" i="4" s="1"/>
  <c r="I3094" i="4"/>
  <c r="R3093" i="4"/>
  <c r="Q3093" i="4"/>
  <c r="P3093" i="4"/>
  <c r="O3093" i="4"/>
  <c r="M3093" i="4"/>
  <c r="J3093" i="4"/>
  <c r="K3093" i="4" s="1"/>
  <c r="I3093" i="4"/>
  <c r="R3092" i="4"/>
  <c r="Q3092" i="4"/>
  <c r="P3092" i="4"/>
  <c r="O3092" i="4"/>
  <c r="M3092" i="4"/>
  <c r="J3092" i="4"/>
  <c r="K3092" i="4" s="1"/>
  <c r="I3092" i="4"/>
  <c r="R3091" i="4"/>
  <c r="Q3091" i="4"/>
  <c r="P3091" i="4"/>
  <c r="O3091" i="4"/>
  <c r="M3091" i="4"/>
  <c r="J3091" i="4"/>
  <c r="K3091" i="4" s="1"/>
  <c r="I3091" i="4"/>
  <c r="R3090" i="4"/>
  <c r="Q3090" i="4"/>
  <c r="P3090" i="4"/>
  <c r="O3090" i="4"/>
  <c r="M3090" i="4"/>
  <c r="J3090" i="4"/>
  <c r="K3090" i="4" s="1"/>
  <c r="I3090" i="4"/>
  <c r="R3089" i="4"/>
  <c r="Q3089" i="4"/>
  <c r="P3089" i="4"/>
  <c r="O3089" i="4"/>
  <c r="M3089" i="4"/>
  <c r="J3089" i="4"/>
  <c r="K3089" i="4" s="1"/>
  <c r="I3089" i="4"/>
  <c r="R3088" i="4"/>
  <c r="Q3088" i="4"/>
  <c r="P3088" i="4"/>
  <c r="O3088" i="4"/>
  <c r="M3088" i="4"/>
  <c r="J3088" i="4"/>
  <c r="K3088" i="4" s="1"/>
  <c r="I3088" i="4"/>
  <c r="R3087" i="4"/>
  <c r="Q3087" i="4"/>
  <c r="P3087" i="4"/>
  <c r="O3087" i="4"/>
  <c r="M3087" i="4"/>
  <c r="J3087" i="4"/>
  <c r="K3087" i="4" s="1"/>
  <c r="I3087" i="4"/>
  <c r="R3086" i="4"/>
  <c r="Q3086" i="4"/>
  <c r="P3086" i="4"/>
  <c r="O3086" i="4"/>
  <c r="M3086" i="4"/>
  <c r="J3086" i="4"/>
  <c r="K3086" i="4" s="1"/>
  <c r="I3086" i="4"/>
  <c r="R3085" i="4"/>
  <c r="Q3085" i="4"/>
  <c r="P3085" i="4"/>
  <c r="O3085" i="4"/>
  <c r="M3085" i="4"/>
  <c r="J3085" i="4"/>
  <c r="K3085" i="4" s="1"/>
  <c r="I3085" i="4"/>
  <c r="R3084" i="4"/>
  <c r="Q3084" i="4"/>
  <c r="P3084" i="4"/>
  <c r="O3084" i="4"/>
  <c r="M3084" i="4"/>
  <c r="J3084" i="4"/>
  <c r="K3084" i="4" s="1"/>
  <c r="I3084" i="4"/>
  <c r="R3083" i="4"/>
  <c r="Q3083" i="4"/>
  <c r="P3083" i="4"/>
  <c r="O3083" i="4"/>
  <c r="M3083" i="4"/>
  <c r="J3083" i="4"/>
  <c r="K3083" i="4" s="1"/>
  <c r="I3083" i="4"/>
  <c r="R3082" i="4"/>
  <c r="Q3082" i="4"/>
  <c r="P3082" i="4"/>
  <c r="O3082" i="4"/>
  <c r="M3082" i="4"/>
  <c r="J3082" i="4"/>
  <c r="K3082" i="4" s="1"/>
  <c r="I3082" i="4"/>
  <c r="R3081" i="4"/>
  <c r="Q3081" i="4"/>
  <c r="P3081" i="4"/>
  <c r="O3081" i="4"/>
  <c r="M3081" i="4"/>
  <c r="J3081" i="4"/>
  <c r="K3081" i="4" s="1"/>
  <c r="I3081" i="4"/>
  <c r="R3080" i="4"/>
  <c r="Q3080" i="4"/>
  <c r="P3080" i="4"/>
  <c r="O3080" i="4"/>
  <c r="M3080" i="4"/>
  <c r="J3080" i="4"/>
  <c r="K3080" i="4" s="1"/>
  <c r="I3080" i="4"/>
  <c r="R3079" i="4"/>
  <c r="Q3079" i="4"/>
  <c r="P3079" i="4"/>
  <c r="O3079" i="4"/>
  <c r="M3079" i="4"/>
  <c r="J3079" i="4"/>
  <c r="K3079" i="4" s="1"/>
  <c r="I3079" i="4"/>
  <c r="R3078" i="4"/>
  <c r="Q3078" i="4"/>
  <c r="P3078" i="4"/>
  <c r="O3078" i="4"/>
  <c r="M3078" i="4"/>
  <c r="J3078" i="4"/>
  <c r="K3078" i="4" s="1"/>
  <c r="I3078" i="4"/>
  <c r="R3077" i="4"/>
  <c r="Q3077" i="4"/>
  <c r="P3077" i="4"/>
  <c r="O3077" i="4"/>
  <c r="M3077" i="4"/>
  <c r="J3077" i="4"/>
  <c r="K3077" i="4" s="1"/>
  <c r="I3077" i="4"/>
  <c r="R3076" i="4"/>
  <c r="Q3076" i="4"/>
  <c r="P3076" i="4"/>
  <c r="O3076" i="4"/>
  <c r="M3076" i="4"/>
  <c r="J3076" i="4"/>
  <c r="K3076" i="4" s="1"/>
  <c r="I3076" i="4"/>
  <c r="R3075" i="4"/>
  <c r="Q3075" i="4"/>
  <c r="P3075" i="4"/>
  <c r="O3075" i="4"/>
  <c r="M3075" i="4"/>
  <c r="J3075" i="4"/>
  <c r="K3075" i="4" s="1"/>
  <c r="I3075" i="4"/>
  <c r="R3074" i="4"/>
  <c r="Q3074" i="4"/>
  <c r="P3074" i="4"/>
  <c r="O3074" i="4"/>
  <c r="M3074" i="4"/>
  <c r="J3074" i="4"/>
  <c r="K3074" i="4" s="1"/>
  <c r="I3074" i="4"/>
  <c r="R3073" i="4"/>
  <c r="Q3073" i="4"/>
  <c r="P3073" i="4"/>
  <c r="O3073" i="4"/>
  <c r="M3073" i="4"/>
  <c r="J3073" i="4"/>
  <c r="K3073" i="4" s="1"/>
  <c r="I3073" i="4"/>
  <c r="R3072" i="4"/>
  <c r="Q3072" i="4"/>
  <c r="P3072" i="4"/>
  <c r="O3072" i="4"/>
  <c r="M3072" i="4"/>
  <c r="J3072" i="4"/>
  <c r="K3072" i="4" s="1"/>
  <c r="I3072" i="4"/>
  <c r="R3071" i="4"/>
  <c r="Q3071" i="4"/>
  <c r="P3071" i="4"/>
  <c r="O3071" i="4"/>
  <c r="M3071" i="4"/>
  <c r="J3071" i="4"/>
  <c r="K3071" i="4" s="1"/>
  <c r="I3071" i="4"/>
  <c r="R3070" i="4"/>
  <c r="Q3070" i="4"/>
  <c r="P3070" i="4"/>
  <c r="O3070" i="4"/>
  <c r="M3070" i="4"/>
  <c r="J3070" i="4"/>
  <c r="K3070" i="4" s="1"/>
  <c r="I3070" i="4"/>
  <c r="R3069" i="4"/>
  <c r="Q3069" i="4"/>
  <c r="P3069" i="4"/>
  <c r="O3069" i="4"/>
  <c r="M3069" i="4"/>
  <c r="J3069" i="4"/>
  <c r="K3069" i="4" s="1"/>
  <c r="I3069" i="4"/>
  <c r="R3068" i="4"/>
  <c r="Q3068" i="4"/>
  <c r="P3068" i="4"/>
  <c r="O3068" i="4"/>
  <c r="M3068" i="4"/>
  <c r="J3068" i="4"/>
  <c r="K3068" i="4" s="1"/>
  <c r="I3068" i="4"/>
  <c r="R3067" i="4"/>
  <c r="Q3067" i="4"/>
  <c r="P3067" i="4"/>
  <c r="O3067" i="4"/>
  <c r="M3067" i="4"/>
  <c r="J3067" i="4"/>
  <c r="K3067" i="4" s="1"/>
  <c r="I3067" i="4"/>
  <c r="R3066" i="4"/>
  <c r="Q3066" i="4"/>
  <c r="P3066" i="4"/>
  <c r="O3066" i="4"/>
  <c r="M3066" i="4"/>
  <c r="J3066" i="4"/>
  <c r="K3066" i="4" s="1"/>
  <c r="I3066" i="4"/>
  <c r="R3065" i="4"/>
  <c r="Q3065" i="4"/>
  <c r="P3065" i="4"/>
  <c r="O3065" i="4"/>
  <c r="M3065" i="4"/>
  <c r="J3065" i="4"/>
  <c r="K3065" i="4" s="1"/>
  <c r="I3065" i="4"/>
  <c r="R3064" i="4"/>
  <c r="Q3064" i="4"/>
  <c r="P3064" i="4"/>
  <c r="O3064" i="4"/>
  <c r="M3064" i="4"/>
  <c r="J3064" i="4"/>
  <c r="K3064" i="4" s="1"/>
  <c r="I3064" i="4"/>
  <c r="R3063" i="4"/>
  <c r="Q3063" i="4"/>
  <c r="P3063" i="4"/>
  <c r="O3063" i="4"/>
  <c r="M3063" i="4"/>
  <c r="J3063" i="4"/>
  <c r="K3063" i="4" s="1"/>
  <c r="I3063" i="4"/>
  <c r="R3062" i="4"/>
  <c r="Q3062" i="4"/>
  <c r="P3062" i="4"/>
  <c r="O3062" i="4"/>
  <c r="M3062" i="4"/>
  <c r="J3062" i="4"/>
  <c r="K3062" i="4" s="1"/>
  <c r="I3062" i="4"/>
  <c r="R3061" i="4"/>
  <c r="Q3061" i="4"/>
  <c r="P3061" i="4"/>
  <c r="O3061" i="4"/>
  <c r="M3061" i="4"/>
  <c r="J3061" i="4"/>
  <c r="K3061" i="4" s="1"/>
  <c r="I3061" i="4"/>
  <c r="R3060" i="4"/>
  <c r="Q3060" i="4"/>
  <c r="P3060" i="4"/>
  <c r="O3060" i="4"/>
  <c r="M3060" i="4"/>
  <c r="J3060" i="4"/>
  <c r="K3060" i="4" s="1"/>
  <c r="I3060" i="4"/>
  <c r="R3059" i="4"/>
  <c r="Q3059" i="4"/>
  <c r="P3059" i="4"/>
  <c r="O3059" i="4"/>
  <c r="M3059" i="4"/>
  <c r="J3059" i="4"/>
  <c r="K3059" i="4" s="1"/>
  <c r="I3059" i="4"/>
  <c r="R3058" i="4"/>
  <c r="Q3058" i="4"/>
  <c r="P3058" i="4"/>
  <c r="O3058" i="4"/>
  <c r="M3058" i="4"/>
  <c r="J3058" i="4"/>
  <c r="K3058" i="4" s="1"/>
  <c r="I3058" i="4"/>
  <c r="R3057" i="4"/>
  <c r="Q3057" i="4"/>
  <c r="P3057" i="4"/>
  <c r="O3057" i="4"/>
  <c r="M3057" i="4"/>
  <c r="J3057" i="4"/>
  <c r="K3057" i="4" s="1"/>
  <c r="I3057" i="4"/>
  <c r="R3056" i="4"/>
  <c r="Q3056" i="4"/>
  <c r="P3056" i="4"/>
  <c r="O3056" i="4"/>
  <c r="M3056" i="4"/>
  <c r="J3056" i="4"/>
  <c r="K3056" i="4" s="1"/>
  <c r="I3056" i="4"/>
  <c r="R3055" i="4"/>
  <c r="Q3055" i="4"/>
  <c r="P3055" i="4"/>
  <c r="O3055" i="4"/>
  <c r="M3055" i="4"/>
  <c r="J3055" i="4"/>
  <c r="K3055" i="4" s="1"/>
  <c r="I3055" i="4"/>
  <c r="R3054" i="4"/>
  <c r="Q3054" i="4"/>
  <c r="P3054" i="4"/>
  <c r="O3054" i="4"/>
  <c r="M3054" i="4"/>
  <c r="J3054" i="4"/>
  <c r="K3054" i="4" s="1"/>
  <c r="I3054" i="4"/>
  <c r="R3053" i="4"/>
  <c r="Q3053" i="4"/>
  <c r="P3053" i="4"/>
  <c r="O3053" i="4"/>
  <c r="M3053" i="4"/>
  <c r="J3053" i="4"/>
  <c r="K3053" i="4" s="1"/>
  <c r="I3053" i="4"/>
  <c r="R3052" i="4"/>
  <c r="Q3052" i="4"/>
  <c r="P3052" i="4"/>
  <c r="O3052" i="4"/>
  <c r="M3052" i="4"/>
  <c r="J3052" i="4"/>
  <c r="K3052" i="4" s="1"/>
  <c r="I3052" i="4"/>
  <c r="R3051" i="4"/>
  <c r="Q3051" i="4"/>
  <c r="P3051" i="4"/>
  <c r="O3051" i="4"/>
  <c r="M3051" i="4"/>
  <c r="J3051" i="4"/>
  <c r="K3051" i="4" s="1"/>
  <c r="I3051" i="4"/>
  <c r="R3050" i="4"/>
  <c r="Q3050" i="4"/>
  <c r="P3050" i="4"/>
  <c r="O3050" i="4"/>
  <c r="M3050" i="4"/>
  <c r="J3050" i="4"/>
  <c r="K3050" i="4" s="1"/>
  <c r="I3050" i="4"/>
  <c r="R3049" i="4"/>
  <c r="Q3049" i="4"/>
  <c r="P3049" i="4"/>
  <c r="O3049" i="4"/>
  <c r="M3049" i="4"/>
  <c r="J3049" i="4"/>
  <c r="K3049" i="4" s="1"/>
  <c r="I3049" i="4"/>
  <c r="R3048" i="4"/>
  <c r="Q3048" i="4"/>
  <c r="P3048" i="4"/>
  <c r="O3048" i="4"/>
  <c r="M3048" i="4"/>
  <c r="J3048" i="4"/>
  <c r="K3048" i="4" s="1"/>
  <c r="I3048" i="4"/>
  <c r="R3047" i="4"/>
  <c r="Q3047" i="4"/>
  <c r="P3047" i="4"/>
  <c r="O3047" i="4"/>
  <c r="M3047" i="4"/>
  <c r="J3047" i="4"/>
  <c r="K3047" i="4" s="1"/>
  <c r="I3047" i="4"/>
  <c r="R3046" i="4"/>
  <c r="Q3046" i="4"/>
  <c r="P3046" i="4"/>
  <c r="O3046" i="4"/>
  <c r="M3046" i="4"/>
  <c r="J3046" i="4"/>
  <c r="K3046" i="4" s="1"/>
  <c r="I3046" i="4"/>
  <c r="R3045" i="4"/>
  <c r="Q3045" i="4"/>
  <c r="P3045" i="4"/>
  <c r="O3045" i="4"/>
  <c r="M3045" i="4"/>
  <c r="J3045" i="4"/>
  <c r="K3045" i="4" s="1"/>
  <c r="I3045" i="4"/>
  <c r="R3044" i="4"/>
  <c r="Q3044" i="4"/>
  <c r="P3044" i="4"/>
  <c r="O3044" i="4"/>
  <c r="M3044" i="4"/>
  <c r="J3044" i="4"/>
  <c r="K3044" i="4" s="1"/>
  <c r="I3044" i="4"/>
  <c r="R3043" i="4"/>
  <c r="Q3043" i="4"/>
  <c r="P3043" i="4"/>
  <c r="O3043" i="4"/>
  <c r="M3043" i="4"/>
  <c r="J3043" i="4"/>
  <c r="K3043" i="4" s="1"/>
  <c r="I3043" i="4"/>
  <c r="R3042" i="4"/>
  <c r="Q3042" i="4"/>
  <c r="P3042" i="4"/>
  <c r="O3042" i="4"/>
  <c r="M3042" i="4"/>
  <c r="J3042" i="4"/>
  <c r="K3042" i="4" s="1"/>
  <c r="I3042" i="4"/>
  <c r="R3041" i="4"/>
  <c r="Q3041" i="4"/>
  <c r="P3041" i="4"/>
  <c r="O3041" i="4"/>
  <c r="M3041" i="4"/>
  <c r="J3041" i="4"/>
  <c r="K3041" i="4" s="1"/>
  <c r="I3041" i="4"/>
  <c r="R3040" i="4"/>
  <c r="Q3040" i="4"/>
  <c r="P3040" i="4"/>
  <c r="O3040" i="4"/>
  <c r="M3040" i="4"/>
  <c r="J3040" i="4"/>
  <c r="K3040" i="4" s="1"/>
  <c r="I3040" i="4"/>
  <c r="R3039" i="4"/>
  <c r="Q3039" i="4"/>
  <c r="P3039" i="4"/>
  <c r="O3039" i="4"/>
  <c r="M3039" i="4"/>
  <c r="J3039" i="4"/>
  <c r="K3039" i="4" s="1"/>
  <c r="I3039" i="4"/>
  <c r="R3038" i="4"/>
  <c r="Q3038" i="4"/>
  <c r="P3038" i="4"/>
  <c r="O3038" i="4"/>
  <c r="M3038" i="4"/>
  <c r="J3038" i="4"/>
  <c r="K3038" i="4" s="1"/>
  <c r="I3038" i="4"/>
  <c r="R3037" i="4"/>
  <c r="Q3037" i="4"/>
  <c r="P3037" i="4"/>
  <c r="O3037" i="4"/>
  <c r="M3037" i="4"/>
  <c r="J3037" i="4"/>
  <c r="K3037" i="4" s="1"/>
  <c r="I3037" i="4"/>
  <c r="R3036" i="4"/>
  <c r="Q3036" i="4"/>
  <c r="P3036" i="4"/>
  <c r="O3036" i="4"/>
  <c r="M3036" i="4"/>
  <c r="J3036" i="4"/>
  <c r="K3036" i="4" s="1"/>
  <c r="I3036" i="4"/>
  <c r="R3035" i="4"/>
  <c r="Q3035" i="4"/>
  <c r="P3035" i="4"/>
  <c r="O3035" i="4"/>
  <c r="M3035" i="4"/>
  <c r="J3035" i="4"/>
  <c r="K3035" i="4" s="1"/>
  <c r="I3035" i="4"/>
  <c r="R3034" i="4"/>
  <c r="Q3034" i="4"/>
  <c r="P3034" i="4"/>
  <c r="O3034" i="4"/>
  <c r="M3034" i="4"/>
  <c r="J3034" i="4"/>
  <c r="K3034" i="4" s="1"/>
  <c r="I3034" i="4"/>
  <c r="R3033" i="4"/>
  <c r="Q3033" i="4"/>
  <c r="P3033" i="4"/>
  <c r="O3033" i="4"/>
  <c r="M3033" i="4"/>
  <c r="J3033" i="4"/>
  <c r="K3033" i="4" s="1"/>
  <c r="I3033" i="4"/>
  <c r="R3032" i="4"/>
  <c r="Q3032" i="4"/>
  <c r="P3032" i="4"/>
  <c r="O3032" i="4"/>
  <c r="M3032" i="4"/>
  <c r="J3032" i="4"/>
  <c r="K3032" i="4" s="1"/>
  <c r="I3032" i="4"/>
  <c r="R3031" i="4"/>
  <c r="Q3031" i="4"/>
  <c r="P3031" i="4"/>
  <c r="O3031" i="4"/>
  <c r="M3031" i="4"/>
  <c r="J3031" i="4"/>
  <c r="K3031" i="4" s="1"/>
  <c r="I3031" i="4"/>
  <c r="R3030" i="4"/>
  <c r="Q3030" i="4"/>
  <c r="P3030" i="4"/>
  <c r="O3030" i="4"/>
  <c r="M3030" i="4"/>
  <c r="J3030" i="4"/>
  <c r="K3030" i="4" s="1"/>
  <c r="I3030" i="4"/>
  <c r="R3029" i="4"/>
  <c r="Q3029" i="4"/>
  <c r="P3029" i="4"/>
  <c r="O3029" i="4"/>
  <c r="M3029" i="4"/>
  <c r="J3029" i="4"/>
  <c r="K3029" i="4" s="1"/>
  <c r="I3029" i="4"/>
  <c r="R3028" i="4"/>
  <c r="Q3028" i="4"/>
  <c r="P3028" i="4"/>
  <c r="O3028" i="4"/>
  <c r="M3028" i="4"/>
  <c r="J3028" i="4"/>
  <c r="K3028" i="4" s="1"/>
  <c r="I3028" i="4"/>
  <c r="R3027" i="4"/>
  <c r="Q3027" i="4"/>
  <c r="P3027" i="4"/>
  <c r="O3027" i="4"/>
  <c r="M3027" i="4"/>
  <c r="J3027" i="4"/>
  <c r="K3027" i="4" s="1"/>
  <c r="I3027" i="4"/>
  <c r="R3026" i="4"/>
  <c r="Q3026" i="4"/>
  <c r="P3026" i="4"/>
  <c r="O3026" i="4"/>
  <c r="M3026" i="4"/>
  <c r="J3026" i="4"/>
  <c r="K3026" i="4" s="1"/>
  <c r="I3026" i="4"/>
  <c r="R3025" i="4"/>
  <c r="Q3025" i="4"/>
  <c r="P3025" i="4"/>
  <c r="O3025" i="4"/>
  <c r="M3025" i="4"/>
  <c r="J3025" i="4"/>
  <c r="K3025" i="4" s="1"/>
  <c r="I3025" i="4"/>
  <c r="R3024" i="4"/>
  <c r="Q3024" i="4"/>
  <c r="P3024" i="4"/>
  <c r="O3024" i="4"/>
  <c r="M3024" i="4"/>
  <c r="J3024" i="4"/>
  <c r="K3024" i="4" s="1"/>
  <c r="I3024" i="4"/>
  <c r="R3023" i="4"/>
  <c r="Q3023" i="4"/>
  <c r="P3023" i="4"/>
  <c r="O3023" i="4"/>
  <c r="M3023" i="4"/>
  <c r="J3023" i="4"/>
  <c r="K3023" i="4" s="1"/>
  <c r="I3023" i="4"/>
  <c r="R3022" i="4"/>
  <c r="Q3022" i="4"/>
  <c r="P3022" i="4"/>
  <c r="O3022" i="4"/>
  <c r="M3022" i="4"/>
  <c r="J3022" i="4"/>
  <c r="K3022" i="4" s="1"/>
  <c r="I3022" i="4"/>
  <c r="R3021" i="4"/>
  <c r="Q3021" i="4"/>
  <c r="P3021" i="4"/>
  <c r="O3021" i="4"/>
  <c r="M3021" i="4"/>
  <c r="J3021" i="4"/>
  <c r="K3021" i="4" s="1"/>
  <c r="I3021" i="4"/>
  <c r="R3020" i="4"/>
  <c r="Q3020" i="4"/>
  <c r="P3020" i="4"/>
  <c r="O3020" i="4"/>
  <c r="M3020" i="4"/>
  <c r="J3020" i="4"/>
  <c r="K3020" i="4" s="1"/>
  <c r="I3020" i="4"/>
  <c r="R3019" i="4"/>
  <c r="Q3019" i="4"/>
  <c r="P3019" i="4"/>
  <c r="O3019" i="4"/>
  <c r="M3019" i="4"/>
  <c r="J3019" i="4"/>
  <c r="K3019" i="4" s="1"/>
  <c r="I3019" i="4"/>
  <c r="R3018" i="4"/>
  <c r="Q3018" i="4"/>
  <c r="P3018" i="4"/>
  <c r="O3018" i="4"/>
  <c r="M3018" i="4"/>
  <c r="J3018" i="4"/>
  <c r="K3018" i="4" s="1"/>
  <c r="I3018" i="4"/>
  <c r="R3017" i="4"/>
  <c r="Q3017" i="4"/>
  <c r="P3017" i="4"/>
  <c r="O3017" i="4"/>
  <c r="M3017" i="4"/>
  <c r="J3017" i="4"/>
  <c r="K3017" i="4" s="1"/>
  <c r="I3017" i="4"/>
  <c r="R3016" i="4"/>
  <c r="Q3016" i="4"/>
  <c r="P3016" i="4"/>
  <c r="O3016" i="4"/>
  <c r="M3016" i="4"/>
  <c r="J3016" i="4"/>
  <c r="K3016" i="4" s="1"/>
  <c r="I3016" i="4"/>
  <c r="R3015" i="4"/>
  <c r="Q3015" i="4"/>
  <c r="P3015" i="4"/>
  <c r="O3015" i="4"/>
  <c r="M3015" i="4"/>
  <c r="J3015" i="4"/>
  <c r="K3015" i="4" s="1"/>
  <c r="I3015" i="4"/>
  <c r="R3014" i="4"/>
  <c r="Q3014" i="4"/>
  <c r="P3014" i="4"/>
  <c r="O3014" i="4"/>
  <c r="M3014" i="4"/>
  <c r="J3014" i="4"/>
  <c r="K3014" i="4" s="1"/>
  <c r="I3014" i="4"/>
  <c r="R3013" i="4"/>
  <c r="Q3013" i="4"/>
  <c r="P3013" i="4"/>
  <c r="O3013" i="4"/>
  <c r="M3013" i="4"/>
  <c r="J3013" i="4"/>
  <c r="K3013" i="4" s="1"/>
  <c r="I3013" i="4"/>
  <c r="R3012" i="4"/>
  <c r="Q3012" i="4"/>
  <c r="P3012" i="4"/>
  <c r="O3012" i="4"/>
  <c r="M3012" i="4"/>
  <c r="J3012" i="4"/>
  <c r="K3012" i="4" s="1"/>
  <c r="I3012" i="4"/>
  <c r="R3011" i="4"/>
  <c r="Q3011" i="4"/>
  <c r="P3011" i="4"/>
  <c r="O3011" i="4"/>
  <c r="M3011" i="4"/>
  <c r="J3011" i="4"/>
  <c r="K3011" i="4" s="1"/>
  <c r="I3011" i="4"/>
  <c r="R3010" i="4"/>
  <c r="Q3010" i="4"/>
  <c r="P3010" i="4"/>
  <c r="O3010" i="4"/>
  <c r="M3010" i="4"/>
  <c r="J3010" i="4"/>
  <c r="K3010" i="4" s="1"/>
  <c r="I3010" i="4"/>
  <c r="R3009" i="4"/>
  <c r="Q3009" i="4"/>
  <c r="P3009" i="4"/>
  <c r="O3009" i="4"/>
  <c r="M3009" i="4"/>
  <c r="J3009" i="4"/>
  <c r="K3009" i="4" s="1"/>
  <c r="I3009" i="4"/>
  <c r="R3008" i="4"/>
  <c r="Q3008" i="4"/>
  <c r="P3008" i="4"/>
  <c r="O3008" i="4"/>
  <c r="M3008" i="4"/>
  <c r="J3008" i="4"/>
  <c r="K3008" i="4" s="1"/>
  <c r="I3008" i="4"/>
  <c r="R3007" i="4"/>
  <c r="Q3007" i="4"/>
  <c r="P3007" i="4"/>
  <c r="O3007" i="4"/>
  <c r="M3007" i="4"/>
  <c r="J3007" i="4"/>
  <c r="K3007" i="4" s="1"/>
  <c r="I3007" i="4"/>
  <c r="R3006" i="4"/>
  <c r="Q3006" i="4"/>
  <c r="P3006" i="4"/>
  <c r="O3006" i="4"/>
  <c r="M3006" i="4"/>
  <c r="J3006" i="4"/>
  <c r="K3006" i="4" s="1"/>
  <c r="I3006" i="4"/>
  <c r="R3005" i="4"/>
  <c r="Q3005" i="4"/>
  <c r="P3005" i="4"/>
  <c r="O3005" i="4"/>
  <c r="M3005" i="4"/>
  <c r="J3005" i="4"/>
  <c r="K3005" i="4" s="1"/>
  <c r="I3005" i="4"/>
  <c r="R3004" i="4"/>
  <c r="Q3004" i="4"/>
  <c r="P3004" i="4"/>
  <c r="O3004" i="4"/>
  <c r="M3004" i="4"/>
  <c r="J3004" i="4"/>
  <c r="K3004" i="4" s="1"/>
  <c r="I3004" i="4"/>
  <c r="R3003" i="4"/>
  <c r="Q3003" i="4"/>
  <c r="P3003" i="4"/>
  <c r="O3003" i="4"/>
  <c r="M3003" i="4"/>
  <c r="J3003" i="4"/>
  <c r="K3003" i="4" s="1"/>
  <c r="I3003" i="4"/>
  <c r="R3002" i="4"/>
  <c r="Q3002" i="4"/>
  <c r="P3002" i="4"/>
  <c r="O3002" i="4"/>
  <c r="M3002" i="4"/>
  <c r="J3002" i="4"/>
  <c r="K3002" i="4" s="1"/>
  <c r="I3002" i="4"/>
  <c r="R3001" i="4"/>
  <c r="Q3001" i="4"/>
  <c r="P3001" i="4"/>
  <c r="O3001" i="4"/>
  <c r="M3001" i="4"/>
  <c r="J3001" i="4"/>
  <c r="K3001" i="4" s="1"/>
  <c r="I3001" i="4"/>
  <c r="R3000" i="4"/>
  <c r="Q3000" i="4"/>
  <c r="P3000" i="4"/>
  <c r="O3000" i="4"/>
  <c r="M3000" i="4"/>
  <c r="J3000" i="4"/>
  <c r="K3000" i="4" s="1"/>
  <c r="I3000" i="4"/>
  <c r="R2999" i="4"/>
  <c r="Q2999" i="4"/>
  <c r="P2999" i="4"/>
  <c r="O2999" i="4"/>
  <c r="M2999" i="4"/>
  <c r="J2999" i="4"/>
  <c r="K2999" i="4" s="1"/>
  <c r="I2999" i="4"/>
  <c r="R2998" i="4"/>
  <c r="Q2998" i="4"/>
  <c r="P2998" i="4"/>
  <c r="O2998" i="4"/>
  <c r="M2998" i="4"/>
  <c r="J2998" i="4"/>
  <c r="K2998" i="4" s="1"/>
  <c r="I2998" i="4"/>
  <c r="R2997" i="4"/>
  <c r="Q2997" i="4"/>
  <c r="P2997" i="4"/>
  <c r="O2997" i="4"/>
  <c r="M2997" i="4"/>
  <c r="J2997" i="4"/>
  <c r="K2997" i="4" s="1"/>
  <c r="I2997" i="4"/>
  <c r="R2996" i="4"/>
  <c r="Q2996" i="4"/>
  <c r="P2996" i="4"/>
  <c r="O2996" i="4"/>
  <c r="M2996" i="4"/>
  <c r="J2996" i="4"/>
  <c r="K2996" i="4" s="1"/>
  <c r="I2996" i="4"/>
  <c r="R2995" i="4"/>
  <c r="Q2995" i="4"/>
  <c r="P2995" i="4"/>
  <c r="O2995" i="4"/>
  <c r="M2995" i="4"/>
  <c r="J2995" i="4"/>
  <c r="K2995" i="4" s="1"/>
  <c r="I2995" i="4"/>
  <c r="R2994" i="4"/>
  <c r="Q2994" i="4"/>
  <c r="P2994" i="4"/>
  <c r="O2994" i="4"/>
  <c r="M2994" i="4"/>
  <c r="J2994" i="4"/>
  <c r="K2994" i="4" s="1"/>
  <c r="I2994" i="4"/>
  <c r="R2993" i="4"/>
  <c r="Q2993" i="4"/>
  <c r="P2993" i="4"/>
  <c r="O2993" i="4"/>
  <c r="M2993" i="4"/>
  <c r="J2993" i="4"/>
  <c r="K2993" i="4" s="1"/>
  <c r="I2993" i="4"/>
  <c r="R2992" i="4"/>
  <c r="Q2992" i="4"/>
  <c r="P2992" i="4"/>
  <c r="O2992" i="4"/>
  <c r="M2992" i="4"/>
  <c r="J2992" i="4"/>
  <c r="K2992" i="4" s="1"/>
  <c r="I2992" i="4"/>
  <c r="R2991" i="4"/>
  <c r="Q2991" i="4"/>
  <c r="P2991" i="4"/>
  <c r="O2991" i="4"/>
  <c r="M2991" i="4"/>
  <c r="J2991" i="4"/>
  <c r="K2991" i="4" s="1"/>
  <c r="I2991" i="4"/>
  <c r="R2990" i="4"/>
  <c r="Q2990" i="4"/>
  <c r="P2990" i="4"/>
  <c r="O2990" i="4"/>
  <c r="M2990" i="4"/>
  <c r="J2990" i="4"/>
  <c r="K2990" i="4" s="1"/>
  <c r="I2990" i="4"/>
  <c r="R2989" i="4"/>
  <c r="Q2989" i="4"/>
  <c r="P2989" i="4"/>
  <c r="O2989" i="4"/>
  <c r="M2989" i="4"/>
  <c r="J2989" i="4"/>
  <c r="K2989" i="4" s="1"/>
  <c r="I2989" i="4"/>
  <c r="R2988" i="4"/>
  <c r="Q2988" i="4"/>
  <c r="P2988" i="4"/>
  <c r="O2988" i="4"/>
  <c r="M2988" i="4"/>
  <c r="J2988" i="4"/>
  <c r="K2988" i="4" s="1"/>
  <c r="I2988" i="4"/>
  <c r="R2987" i="4"/>
  <c r="Q2987" i="4"/>
  <c r="P2987" i="4"/>
  <c r="O2987" i="4"/>
  <c r="M2987" i="4"/>
  <c r="J2987" i="4"/>
  <c r="K2987" i="4" s="1"/>
  <c r="I2987" i="4"/>
  <c r="R2986" i="4"/>
  <c r="Q2986" i="4"/>
  <c r="P2986" i="4"/>
  <c r="O2986" i="4"/>
  <c r="M2986" i="4"/>
  <c r="J2986" i="4"/>
  <c r="K2986" i="4" s="1"/>
  <c r="I2986" i="4"/>
  <c r="R2985" i="4"/>
  <c r="Q2985" i="4"/>
  <c r="P2985" i="4"/>
  <c r="O2985" i="4"/>
  <c r="M2985" i="4"/>
  <c r="J2985" i="4"/>
  <c r="K2985" i="4" s="1"/>
  <c r="I2985" i="4"/>
  <c r="R2984" i="4"/>
  <c r="Q2984" i="4"/>
  <c r="P2984" i="4"/>
  <c r="O2984" i="4"/>
  <c r="M2984" i="4"/>
  <c r="J2984" i="4"/>
  <c r="K2984" i="4" s="1"/>
  <c r="I2984" i="4"/>
  <c r="R2983" i="4"/>
  <c r="Q2983" i="4"/>
  <c r="P2983" i="4"/>
  <c r="O2983" i="4"/>
  <c r="M2983" i="4"/>
  <c r="J2983" i="4"/>
  <c r="K2983" i="4" s="1"/>
  <c r="I2983" i="4"/>
  <c r="R2982" i="4"/>
  <c r="Q2982" i="4"/>
  <c r="P2982" i="4"/>
  <c r="O2982" i="4"/>
  <c r="M2982" i="4"/>
  <c r="J2982" i="4"/>
  <c r="K2982" i="4" s="1"/>
  <c r="I2982" i="4"/>
  <c r="R2981" i="4"/>
  <c r="Q2981" i="4"/>
  <c r="P2981" i="4"/>
  <c r="O2981" i="4"/>
  <c r="M2981" i="4"/>
  <c r="J2981" i="4"/>
  <c r="K2981" i="4" s="1"/>
  <c r="I2981" i="4"/>
  <c r="R2980" i="4"/>
  <c r="Q2980" i="4"/>
  <c r="P2980" i="4"/>
  <c r="O2980" i="4"/>
  <c r="M2980" i="4"/>
  <c r="J2980" i="4"/>
  <c r="K2980" i="4" s="1"/>
  <c r="I2980" i="4"/>
  <c r="R2979" i="4"/>
  <c r="Q2979" i="4"/>
  <c r="P2979" i="4"/>
  <c r="O2979" i="4"/>
  <c r="M2979" i="4"/>
  <c r="J2979" i="4"/>
  <c r="K2979" i="4" s="1"/>
  <c r="I2979" i="4"/>
  <c r="R2978" i="4"/>
  <c r="Q2978" i="4"/>
  <c r="P2978" i="4"/>
  <c r="O2978" i="4"/>
  <c r="M2978" i="4"/>
  <c r="J2978" i="4"/>
  <c r="K2978" i="4" s="1"/>
  <c r="I2978" i="4"/>
  <c r="R2977" i="4"/>
  <c r="Q2977" i="4"/>
  <c r="P2977" i="4"/>
  <c r="O2977" i="4"/>
  <c r="M2977" i="4"/>
  <c r="J2977" i="4"/>
  <c r="K2977" i="4" s="1"/>
  <c r="I2977" i="4"/>
  <c r="R2976" i="4"/>
  <c r="Q2976" i="4"/>
  <c r="P2976" i="4"/>
  <c r="O2976" i="4"/>
  <c r="M2976" i="4"/>
  <c r="J2976" i="4"/>
  <c r="K2976" i="4" s="1"/>
  <c r="I2976" i="4"/>
  <c r="R2975" i="4"/>
  <c r="Q2975" i="4"/>
  <c r="P2975" i="4"/>
  <c r="O2975" i="4"/>
  <c r="M2975" i="4"/>
  <c r="J2975" i="4"/>
  <c r="K2975" i="4" s="1"/>
  <c r="I2975" i="4"/>
  <c r="R2974" i="4"/>
  <c r="Q2974" i="4"/>
  <c r="P2974" i="4"/>
  <c r="O2974" i="4"/>
  <c r="M2974" i="4"/>
  <c r="J2974" i="4"/>
  <c r="K2974" i="4" s="1"/>
  <c r="I2974" i="4"/>
  <c r="R2973" i="4"/>
  <c r="Q2973" i="4"/>
  <c r="P2973" i="4"/>
  <c r="O2973" i="4"/>
  <c r="M2973" i="4"/>
  <c r="J2973" i="4"/>
  <c r="K2973" i="4" s="1"/>
  <c r="I2973" i="4"/>
  <c r="R2972" i="4"/>
  <c r="Q2972" i="4"/>
  <c r="P2972" i="4"/>
  <c r="O2972" i="4"/>
  <c r="M2972" i="4"/>
  <c r="J2972" i="4"/>
  <c r="K2972" i="4" s="1"/>
  <c r="I2972" i="4"/>
  <c r="R2971" i="4"/>
  <c r="Q2971" i="4"/>
  <c r="P2971" i="4"/>
  <c r="O2971" i="4"/>
  <c r="M2971" i="4"/>
  <c r="J2971" i="4"/>
  <c r="K2971" i="4" s="1"/>
  <c r="I2971" i="4"/>
  <c r="R2970" i="4"/>
  <c r="Q2970" i="4"/>
  <c r="P2970" i="4"/>
  <c r="O2970" i="4"/>
  <c r="M2970" i="4"/>
  <c r="J2970" i="4"/>
  <c r="K2970" i="4" s="1"/>
  <c r="I2970" i="4"/>
  <c r="R2969" i="4"/>
  <c r="Q2969" i="4"/>
  <c r="P2969" i="4"/>
  <c r="O2969" i="4"/>
  <c r="M2969" i="4"/>
  <c r="J2969" i="4"/>
  <c r="K2969" i="4" s="1"/>
  <c r="I2969" i="4"/>
  <c r="R2968" i="4"/>
  <c r="Q2968" i="4"/>
  <c r="P2968" i="4"/>
  <c r="O2968" i="4"/>
  <c r="M2968" i="4"/>
  <c r="J2968" i="4"/>
  <c r="K2968" i="4" s="1"/>
  <c r="I2968" i="4"/>
  <c r="R2967" i="4"/>
  <c r="Q2967" i="4"/>
  <c r="P2967" i="4"/>
  <c r="O2967" i="4"/>
  <c r="M2967" i="4"/>
  <c r="J2967" i="4"/>
  <c r="K2967" i="4" s="1"/>
  <c r="I2967" i="4"/>
  <c r="R2966" i="4"/>
  <c r="Q2966" i="4"/>
  <c r="P2966" i="4"/>
  <c r="O2966" i="4"/>
  <c r="M2966" i="4"/>
  <c r="J2966" i="4"/>
  <c r="K2966" i="4" s="1"/>
  <c r="I2966" i="4"/>
  <c r="R2965" i="4"/>
  <c r="Q2965" i="4"/>
  <c r="P2965" i="4"/>
  <c r="O2965" i="4"/>
  <c r="M2965" i="4"/>
  <c r="J2965" i="4"/>
  <c r="K2965" i="4" s="1"/>
  <c r="I2965" i="4"/>
  <c r="R2964" i="4"/>
  <c r="Q2964" i="4"/>
  <c r="P2964" i="4"/>
  <c r="O2964" i="4"/>
  <c r="M2964" i="4"/>
  <c r="J2964" i="4"/>
  <c r="K2964" i="4" s="1"/>
  <c r="I2964" i="4"/>
  <c r="R2963" i="4"/>
  <c r="Q2963" i="4"/>
  <c r="P2963" i="4"/>
  <c r="O2963" i="4"/>
  <c r="M2963" i="4"/>
  <c r="J2963" i="4"/>
  <c r="K2963" i="4" s="1"/>
  <c r="I2963" i="4"/>
  <c r="R2962" i="4"/>
  <c r="Q2962" i="4"/>
  <c r="P2962" i="4"/>
  <c r="O2962" i="4"/>
  <c r="M2962" i="4"/>
  <c r="J2962" i="4"/>
  <c r="K2962" i="4" s="1"/>
  <c r="I2962" i="4"/>
  <c r="R2961" i="4"/>
  <c r="Q2961" i="4"/>
  <c r="P2961" i="4"/>
  <c r="O2961" i="4"/>
  <c r="M2961" i="4"/>
  <c r="J2961" i="4"/>
  <c r="K2961" i="4" s="1"/>
  <c r="I2961" i="4"/>
  <c r="R2960" i="4"/>
  <c r="Q2960" i="4"/>
  <c r="P2960" i="4"/>
  <c r="O2960" i="4"/>
  <c r="M2960" i="4"/>
  <c r="J2960" i="4"/>
  <c r="K2960" i="4" s="1"/>
  <c r="I2960" i="4"/>
  <c r="R2959" i="4"/>
  <c r="Q2959" i="4"/>
  <c r="P2959" i="4"/>
  <c r="O2959" i="4"/>
  <c r="M2959" i="4"/>
  <c r="J2959" i="4"/>
  <c r="K2959" i="4" s="1"/>
  <c r="I2959" i="4"/>
  <c r="R2958" i="4"/>
  <c r="Q2958" i="4"/>
  <c r="P2958" i="4"/>
  <c r="O2958" i="4"/>
  <c r="M2958" i="4"/>
  <c r="J2958" i="4"/>
  <c r="K2958" i="4" s="1"/>
  <c r="I2958" i="4"/>
  <c r="R2957" i="4"/>
  <c r="Q2957" i="4"/>
  <c r="P2957" i="4"/>
  <c r="O2957" i="4"/>
  <c r="M2957" i="4"/>
  <c r="J2957" i="4"/>
  <c r="K2957" i="4" s="1"/>
  <c r="I2957" i="4"/>
  <c r="R2956" i="4"/>
  <c r="Q2956" i="4"/>
  <c r="P2956" i="4"/>
  <c r="O2956" i="4"/>
  <c r="M2956" i="4"/>
  <c r="J2956" i="4"/>
  <c r="K2956" i="4" s="1"/>
  <c r="I2956" i="4"/>
  <c r="R2955" i="4"/>
  <c r="Q2955" i="4"/>
  <c r="P2955" i="4"/>
  <c r="O2955" i="4"/>
  <c r="M2955" i="4"/>
  <c r="J2955" i="4"/>
  <c r="K2955" i="4" s="1"/>
  <c r="I2955" i="4"/>
  <c r="R2954" i="4"/>
  <c r="Q2954" i="4"/>
  <c r="P2954" i="4"/>
  <c r="O2954" i="4"/>
  <c r="M2954" i="4"/>
  <c r="J2954" i="4"/>
  <c r="K2954" i="4" s="1"/>
  <c r="I2954" i="4"/>
  <c r="R2953" i="4"/>
  <c r="Q2953" i="4"/>
  <c r="P2953" i="4"/>
  <c r="O2953" i="4"/>
  <c r="M2953" i="4"/>
  <c r="J2953" i="4"/>
  <c r="K2953" i="4" s="1"/>
  <c r="I2953" i="4"/>
  <c r="R2952" i="4"/>
  <c r="Q2952" i="4"/>
  <c r="P2952" i="4"/>
  <c r="O2952" i="4"/>
  <c r="M2952" i="4"/>
  <c r="J2952" i="4"/>
  <c r="K2952" i="4" s="1"/>
  <c r="I2952" i="4"/>
  <c r="R2951" i="4"/>
  <c r="Q2951" i="4"/>
  <c r="P2951" i="4"/>
  <c r="O2951" i="4"/>
  <c r="M2951" i="4"/>
  <c r="J2951" i="4"/>
  <c r="K2951" i="4" s="1"/>
  <c r="I2951" i="4"/>
  <c r="R2950" i="4"/>
  <c r="Q2950" i="4"/>
  <c r="P2950" i="4"/>
  <c r="O2950" i="4"/>
  <c r="M2950" i="4"/>
  <c r="J2950" i="4"/>
  <c r="K2950" i="4" s="1"/>
  <c r="I2950" i="4"/>
  <c r="R2949" i="4"/>
  <c r="Q2949" i="4"/>
  <c r="P2949" i="4"/>
  <c r="O2949" i="4"/>
  <c r="M2949" i="4"/>
  <c r="J2949" i="4"/>
  <c r="K2949" i="4" s="1"/>
  <c r="I2949" i="4"/>
  <c r="R2948" i="4"/>
  <c r="Q2948" i="4"/>
  <c r="P2948" i="4"/>
  <c r="O2948" i="4"/>
  <c r="M2948" i="4"/>
  <c r="J2948" i="4"/>
  <c r="K2948" i="4" s="1"/>
  <c r="I2948" i="4"/>
  <c r="R2947" i="4"/>
  <c r="Q2947" i="4"/>
  <c r="P2947" i="4"/>
  <c r="O2947" i="4"/>
  <c r="M2947" i="4"/>
  <c r="J2947" i="4"/>
  <c r="K2947" i="4" s="1"/>
  <c r="I2947" i="4"/>
  <c r="R2946" i="4"/>
  <c r="Q2946" i="4"/>
  <c r="P2946" i="4"/>
  <c r="O2946" i="4"/>
  <c r="M2946" i="4"/>
  <c r="J2946" i="4"/>
  <c r="K2946" i="4" s="1"/>
  <c r="I2946" i="4"/>
  <c r="R2945" i="4"/>
  <c r="Q2945" i="4"/>
  <c r="P2945" i="4"/>
  <c r="O2945" i="4"/>
  <c r="M2945" i="4"/>
  <c r="J2945" i="4"/>
  <c r="K2945" i="4" s="1"/>
  <c r="I2945" i="4"/>
  <c r="R2944" i="4"/>
  <c r="Q2944" i="4"/>
  <c r="P2944" i="4"/>
  <c r="O2944" i="4"/>
  <c r="M2944" i="4"/>
  <c r="J2944" i="4"/>
  <c r="K2944" i="4" s="1"/>
  <c r="I2944" i="4"/>
  <c r="R2943" i="4"/>
  <c r="Q2943" i="4"/>
  <c r="P2943" i="4"/>
  <c r="O2943" i="4"/>
  <c r="M2943" i="4"/>
  <c r="J2943" i="4"/>
  <c r="K2943" i="4" s="1"/>
  <c r="I2943" i="4"/>
  <c r="R2942" i="4"/>
  <c r="Q2942" i="4"/>
  <c r="P2942" i="4"/>
  <c r="O2942" i="4"/>
  <c r="M2942" i="4"/>
  <c r="J2942" i="4"/>
  <c r="K2942" i="4" s="1"/>
  <c r="I2942" i="4"/>
  <c r="R2941" i="4"/>
  <c r="Q2941" i="4"/>
  <c r="P2941" i="4"/>
  <c r="O2941" i="4"/>
  <c r="M2941" i="4"/>
  <c r="J2941" i="4"/>
  <c r="K2941" i="4" s="1"/>
  <c r="I2941" i="4"/>
  <c r="R2940" i="4"/>
  <c r="Q2940" i="4"/>
  <c r="P2940" i="4"/>
  <c r="O2940" i="4"/>
  <c r="M2940" i="4"/>
  <c r="J2940" i="4"/>
  <c r="K2940" i="4" s="1"/>
  <c r="I2940" i="4"/>
  <c r="R2939" i="4"/>
  <c r="Q2939" i="4"/>
  <c r="P2939" i="4"/>
  <c r="O2939" i="4"/>
  <c r="M2939" i="4"/>
  <c r="J2939" i="4"/>
  <c r="K2939" i="4" s="1"/>
  <c r="I2939" i="4"/>
  <c r="R2938" i="4"/>
  <c r="Q2938" i="4"/>
  <c r="P2938" i="4"/>
  <c r="O2938" i="4"/>
  <c r="M2938" i="4"/>
  <c r="J2938" i="4"/>
  <c r="K2938" i="4" s="1"/>
  <c r="I2938" i="4"/>
  <c r="R2937" i="4"/>
  <c r="Q2937" i="4"/>
  <c r="P2937" i="4"/>
  <c r="O2937" i="4"/>
  <c r="M2937" i="4"/>
  <c r="J2937" i="4"/>
  <c r="K2937" i="4" s="1"/>
  <c r="I2937" i="4"/>
  <c r="R2936" i="4"/>
  <c r="Q2936" i="4"/>
  <c r="P2936" i="4"/>
  <c r="O2936" i="4"/>
  <c r="M2936" i="4"/>
  <c r="J2936" i="4"/>
  <c r="K2936" i="4" s="1"/>
  <c r="I2936" i="4"/>
  <c r="R2935" i="4"/>
  <c r="Q2935" i="4"/>
  <c r="P2935" i="4"/>
  <c r="O2935" i="4"/>
  <c r="M2935" i="4"/>
  <c r="J2935" i="4"/>
  <c r="K2935" i="4" s="1"/>
  <c r="I2935" i="4"/>
  <c r="R2934" i="4"/>
  <c r="Q2934" i="4"/>
  <c r="P2934" i="4"/>
  <c r="O2934" i="4"/>
  <c r="M2934" i="4"/>
  <c r="J2934" i="4"/>
  <c r="K2934" i="4" s="1"/>
  <c r="I2934" i="4"/>
  <c r="R2933" i="4"/>
  <c r="Q2933" i="4"/>
  <c r="P2933" i="4"/>
  <c r="O2933" i="4"/>
  <c r="M2933" i="4"/>
  <c r="J2933" i="4"/>
  <c r="K2933" i="4" s="1"/>
  <c r="I2933" i="4"/>
  <c r="R2932" i="4"/>
  <c r="Q2932" i="4"/>
  <c r="P2932" i="4"/>
  <c r="O2932" i="4"/>
  <c r="M2932" i="4"/>
  <c r="J2932" i="4"/>
  <c r="K2932" i="4" s="1"/>
  <c r="I2932" i="4"/>
  <c r="R2931" i="4"/>
  <c r="Q2931" i="4"/>
  <c r="P2931" i="4"/>
  <c r="O2931" i="4"/>
  <c r="M2931" i="4"/>
  <c r="J2931" i="4"/>
  <c r="K2931" i="4" s="1"/>
  <c r="I2931" i="4"/>
  <c r="R2930" i="4"/>
  <c r="Q2930" i="4"/>
  <c r="P2930" i="4"/>
  <c r="O2930" i="4"/>
  <c r="M2930" i="4"/>
  <c r="J2930" i="4"/>
  <c r="K2930" i="4" s="1"/>
  <c r="I2930" i="4"/>
  <c r="R2929" i="4"/>
  <c r="Q2929" i="4"/>
  <c r="P2929" i="4"/>
  <c r="O2929" i="4"/>
  <c r="M2929" i="4"/>
  <c r="J2929" i="4"/>
  <c r="K2929" i="4" s="1"/>
  <c r="I2929" i="4"/>
  <c r="R2928" i="4"/>
  <c r="Q2928" i="4"/>
  <c r="P2928" i="4"/>
  <c r="O2928" i="4"/>
  <c r="M2928" i="4"/>
  <c r="J2928" i="4"/>
  <c r="K2928" i="4" s="1"/>
  <c r="I2928" i="4"/>
  <c r="R2927" i="4"/>
  <c r="Q2927" i="4"/>
  <c r="P2927" i="4"/>
  <c r="O2927" i="4"/>
  <c r="M2927" i="4"/>
  <c r="J2927" i="4"/>
  <c r="K2927" i="4" s="1"/>
  <c r="I2927" i="4"/>
  <c r="R2926" i="4"/>
  <c r="Q2926" i="4"/>
  <c r="P2926" i="4"/>
  <c r="O2926" i="4"/>
  <c r="M2926" i="4"/>
  <c r="J2926" i="4"/>
  <c r="K2926" i="4" s="1"/>
  <c r="I2926" i="4"/>
  <c r="R2925" i="4"/>
  <c r="Q2925" i="4"/>
  <c r="P2925" i="4"/>
  <c r="O2925" i="4"/>
  <c r="M2925" i="4"/>
  <c r="J2925" i="4"/>
  <c r="K2925" i="4" s="1"/>
  <c r="I2925" i="4"/>
  <c r="R2924" i="4"/>
  <c r="Q2924" i="4"/>
  <c r="P2924" i="4"/>
  <c r="O2924" i="4"/>
  <c r="M2924" i="4"/>
  <c r="J2924" i="4"/>
  <c r="K2924" i="4" s="1"/>
  <c r="I2924" i="4"/>
  <c r="R2923" i="4"/>
  <c r="Q2923" i="4"/>
  <c r="P2923" i="4"/>
  <c r="O2923" i="4"/>
  <c r="M2923" i="4"/>
  <c r="J2923" i="4"/>
  <c r="K2923" i="4" s="1"/>
  <c r="I2923" i="4"/>
  <c r="R2922" i="4"/>
  <c r="Q2922" i="4"/>
  <c r="P2922" i="4"/>
  <c r="O2922" i="4"/>
  <c r="M2922" i="4"/>
  <c r="J2922" i="4"/>
  <c r="K2922" i="4" s="1"/>
  <c r="I2922" i="4"/>
  <c r="R2921" i="4"/>
  <c r="Q2921" i="4"/>
  <c r="P2921" i="4"/>
  <c r="O2921" i="4"/>
  <c r="M2921" i="4"/>
  <c r="J2921" i="4"/>
  <c r="K2921" i="4" s="1"/>
  <c r="I2921" i="4"/>
  <c r="R2920" i="4"/>
  <c r="Q2920" i="4"/>
  <c r="P2920" i="4"/>
  <c r="O2920" i="4"/>
  <c r="M2920" i="4"/>
  <c r="J2920" i="4"/>
  <c r="K2920" i="4" s="1"/>
  <c r="I2920" i="4"/>
  <c r="R2919" i="4"/>
  <c r="Q2919" i="4"/>
  <c r="P2919" i="4"/>
  <c r="O2919" i="4"/>
  <c r="M2919" i="4"/>
  <c r="J2919" i="4"/>
  <c r="K2919" i="4" s="1"/>
  <c r="I2919" i="4"/>
  <c r="R2918" i="4"/>
  <c r="Q2918" i="4"/>
  <c r="P2918" i="4"/>
  <c r="O2918" i="4"/>
  <c r="M2918" i="4"/>
  <c r="J2918" i="4"/>
  <c r="K2918" i="4" s="1"/>
  <c r="I2918" i="4"/>
  <c r="R2917" i="4"/>
  <c r="Q2917" i="4"/>
  <c r="P2917" i="4"/>
  <c r="O2917" i="4"/>
  <c r="M2917" i="4"/>
  <c r="J2917" i="4"/>
  <c r="K2917" i="4" s="1"/>
  <c r="I2917" i="4"/>
  <c r="R2916" i="4"/>
  <c r="Q2916" i="4"/>
  <c r="P2916" i="4"/>
  <c r="O2916" i="4"/>
  <c r="M2916" i="4"/>
  <c r="J2916" i="4"/>
  <c r="K2916" i="4" s="1"/>
  <c r="I2916" i="4"/>
  <c r="R2915" i="4"/>
  <c r="Q2915" i="4"/>
  <c r="P2915" i="4"/>
  <c r="O2915" i="4"/>
  <c r="M2915" i="4"/>
  <c r="J2915" i="4"/>
  <c r="K2915" i="4" s="1"/>
  <c r="I2915" i="4"/>
  <c r="R2914" i="4"/>
  <c r="Q2914" i="4"/>
  <c r="P2914" i="4"/>
  <c r="O2914" i="4"/>
  <c r="M2914" i="4"/>
  <c r="J2914" i="4"/>
  <c r="K2914" i="4" s="1"/>
  <c r="I2914" i="4"/>
  <c r="R2913" i="4"/>
  <c r="Q2913" i="4"/>
  <c r="P2913" i="4"/>
  <c r="O2913" i="4"/>
  <c r="M2913" i="4"/>
  <c r="J2913" i="4"/>
  <c r="K2913" i="4" s="1"/>
  <c r="I2913" i="4"/>
  <c r="R2912" i="4"/>
  <c r="Q2912" i="4"/>
  <c r="P2912" i="4"/>
  <c r="O2912" i="4"/>
  <c r="M2912" i="4"/>
  <c r="J2912" i="4"/>
  <c r="K2912" i="4" s="1"/>
  <c r="I2912" i="4"/>
  <c r="R2911" i="4"/>
  <c r="Q2911" i="4"/>
  <c r="P2911" i="4"/>
  <c r="O2911" i="4"/>
  <c r="M2911" i="4"/>
  <c r="J2911" i="4"/>
  <c r="K2911" i="4" s="1"/>
  <c r="I2911" i="4"/>
  <c r="R2910" i="4"/>
  <c r="Q2910" i="4"/>
  <c r="P2910" i="4"/>
  <c r="O2910" i="4"/>
  <c r="M2910" i="4"/>
  <c r="J2910" i="4"/>
  <c r="K2910" i="4" s="1"/>
  <c r="I2910" i="4"/>
  <c r="R2909" i="4"/>
  <c r="Q2909" i="4"/>
  <c r="P2909" i="4"/>
  <c r="O2909" i="4"/>
  <c r="M2909" i="4"/>
  <c r="J2909" i="4"/>
  <c r="K2909" i="4" s="1"/>
  <c r="I2909" i="4"/>
  <c r="R2908" i="4"/>
  <c r="Q2908" i="4"/>
  <c r="P2908" i="4"/>
  <c r="O2908" i="4"/>
  <c r="M2908" i="4"/>
  <c r="J2908" i="4"/>
  <c r="K2908" i="4" s="1"/>
  <c r="I2908" i="4"/>
  <c r="R2907" i="4"/>
  <c r="Q2907" i="4"/>
  <c r="P2907" i="4"/>
  <c r="O2907" i="4"/>
  <c r="M2907" i="4"/>
  <c r="J2907" i="4"/>
  <c r="K2907" i="4" s="1"/>
  <c r="I2907" i="4"/>
  <c r="R2906" i="4"/>
  <c r="Q2906" i="4"/>
  <c r="P2906" i="4"/>
  <c r="O2906" i="4"/>
  <c r="M2906" i="4"/>
  <c r="J2906" i="4"/>
  <c r="K2906" i="4" s="1"/>
  <c r="I2906" i="4"/>
  <c r="R2905" i="4"/>
  <c r="Q2905" i="4"/>
  <c r="P2905" i="4"/>
  <c r="O2905" i="4"/>
  <c r="M2905" i="4"/>
  <c r="J2905" i="4"/>
  <c r="K2905" i="4" s="1"/>
  <c r="I2905" i="4"/>
  <c r="R2904" i="4"/>
  <c r="Q2904" i="4"/>
  <c r="P2904" i="4"/>
  <c r="O2904" i="4"/>
  <c r="M2904" i="4"/>
  <c r="J2904" i="4"/>
  <c r="K2904" i="4" s="1"/>
  <c r="I2904" i="4"/>
  <c r="R2903" i="4"/>
  <c r="Q2903" i="4"/>
  <c r="P2903" i="4"/>
  <c r="O2903" i="4"/>
  <c r="M2903" i="4"/>
  <c r="J2903" i="4"/>
  <c r="K2903" i="4" s="1"/>
  <c r="I2903" i="4"/>
  <c r="R2902" i="4"/>
  <c r="Q2902" i="4"/>
  <c r="P2902" i="4"/>
  <c r="O2902" i="4"/>
  <c r="M2902" i="4"/>
  <c r="J2902" i="4"/>
  <c r="K2902" i="4" s="1"/>
  <c r="I2902" i="4"/>
  <c r="R2901" i="4"/>
  <c r="Q2901" i="4"/>
  <c r="P2901" i="4"/>
  <c r="O2901" i="4"/>
  <c r="M2901" i="4"/>
  <c r="J2901" i="4"/>
  <c r="K2901" i="4" s="1"/>
  <c r="I2901" i="4"/>
  <c r="R2900" i="4"/>
  <c r="Q2900" i="4"/>
  <c r="P2900" i="4"/>
  <c r="O2900" i="4"/>
  <c r="M2900" i="4"/>
  <c r="J2900" i="4"/>
  <c r="K2900" i="4" s="1"/>
  <c r="I2900" i="4"/>
  <c r="R2899" i="4"/>
  <c r="Q2899" i="4"/>
  <c r="P2899" i="4"/>
  <c r="O2899" i="4"/>
  <c r="M2899" i="4"/>
  <c r="J2899" i="4"/>
  <c r="K2899" i="4" s="1"/>
  <c r="I2899" i="4"/>
  <c r="R2898" i="4"/>
  <c r="Q2898" i="4"/>
  <c r="P2898" i="4"/>
  <c r="O2898" i="4"/>
  <c r="M2898" i="4"/>
  <c r="J2898" i="4"/>
  <c r="K2898" i="4" s="1"/>
  <c r="I2898" i="4"/>
  <c r="R2897" i="4"/>
  <c r="Q2897" i="4"/>
  <c r="P2897" i="4"/>
  <c r="O2897" i="4"/>
  <c r="M2897" i="4"/>
  <c r="J2897" i="4"/>
  <c r="K2897" i="4" s="1"/>
  <c r="I2897" i="4"/>
  <c r="R2896" i="4"/>
  <c r="Q2896" i="4"/>
  <c r="P2896" i="4"/>
  <c r="O2896" i="4"/>
  <c r="M2896" i="4"/>
  <c r="J2896" i="4"/>
  <c r="K2896" i="4" s="1"/>
  <c r="I2896" i="4"/>
  <c r="R2895" i="4"/>
  <c r="Q2895" i="4"/>
  <c r="P2895" i="4"/>
  <c r="O2895" i="4"/>
  <c r="M2895" i="4"/>
  <c r="J2895" i="4"/>
  <c r="K2895" i="4" s="1"/>
  <c r="I2895" i="4"/>
  <c r="R2894" i="4"/>
  <c r="Q2894" i="4"/>
  <c r="P2894" i="4"/>
  <c r="O2894" i="4"/>
  <c r="M2894" i="4"/>
  <c r="J2894" i="4"/>
  <c r="K2894" i="4" s="1"/>
  <c r="I2894" i="4"/>
  <c r="R2893" i="4"/>
  <c r="Q2893" i="4"/>
  <c r="P2893" i="4"/>
  <c r="O2893" i="4"/>
  <c r="M2893" i="4"/>
  <c r="J2893" i="4"/>
  <c r="K2893" i="4" s="1"/>
  <c r="I2893" i="4"/>
  <c r="R2892" i="4"/>
  <c r="Q2892" i="4"/>
  <c r="P2892" i="4"/>
  <c r="O2892" i="4"/>
  <c r="M2892" i="4"/>
  <c r="J2892" i="4"/>
  <c r="K2892" i="4" s="1"/>
  <c r="I2892" i="4"/>
  <c r="R2891" i="4"/>
  <c r="Q2891" i="4"/>
  <c r="P2891" i="4"/>
  <c r="O2891" i="4"/>
  <c r="M2891" i="4"/>
  <c r="J2891" i="4"/>
  <c r="K2891" i="4" s="1"/>
  <c r="I2891" i="4"/>
  <c r="R2890" i="4"/>
  <c r="Q2890" i="4"/>
  <c r="P2890" i="4"/>
  <c r="O2890" i="4"/>
  <c r="M2890" i="4"/>
  <c r="J2890" i="4"/>
  <c r="K2890" i="4" s="1"/>
  <c r="I2890" i="4"/>
  <c r="R2889" i="4"/>
  <c r="Q2889" i="4"/>
  <c r="P2889" i="4"/>
  <c r="O2889" i="4"/>
  <c r="M2889" i="4"/>
  <c r="J2889" i="4"/>
  <c r="K2889" i="4" s="1"/>
  <c r="I2889" i="4"/>
  <c r="R2888" i="4"/>
  <c r="Q2888" i="4"/>
  <c r="P2888" i="4"/>
  <c r="O2888" i="4"/>
  <c r="M2888" i="4"/>
  <c r="J2888" i="4"/>
  <c r="K2888" i="4" s="1"/>
  <c r="I2888" i="4"/>
  <c r="R2887" i="4"/>
  <c r="Q2887" i="4"/>
  <c r="P2887" i="4"/>
  <c r="O2887" i="4"/>
  <c r="M2887" i="4"/>
  <c r="J2887" i="4"/>
  <c r="K2887" i="4" s="1"/>
  <c r="I2887" i="4"/>
  <c r="R2886" i="4"/>
  <c r="Q2886" i="4"/>
  <c r="P2886" i="4"/>
  <c r="O2886" i="4"/>
  <c r="M2886" i="4"/>
  <c r="J2886" i="4"/>
  <c r="K2886" i="4" s="1"/>
  <c r="I2886" i="4"/>
  <c r="R2885" i="4"/>
  <c r="Q2885" i="4"/>
  <c r="P2885" i="4"/>
  <c r="O2885" i="4"/>
  <c r="M2885" i="4"/>
  <c r="J2885" i="4"/>
  <c r="K2885" i="4" s="1"/>
  <c r="I2885" i="4"/>
  <c r="R2884" i="4"/>
  <c r="Q2884" i="4"/>
  <c r="P2884" i="4"/>
  <c r="O2884" i="4"/>
  <c r="M2884" i="4"/>
  <c r="J2884" i="4"/>
  <c r="K2884" i="4" s="1"/>
  <c r="I2884" i="4"/>
  <c r="R2883" i="4"/>
  <c r="Q2883" i="4"/>
  <c r="P2883" i="4"/>
  <c r="O2883" i="4"/>
  <c r="M2883" i="4"/>
  <c r="J2883" i="4"/>
  <c r="K2883" i="4" s="1"/>
  <c r="I2883" i="4"/>
  <c r="R2882" i="4"/>
  <c r="Q2882" i="4"/>
  <c r="P2882" i="4"/>
  <c r="O2882" i="4"/>
  <c r="M2882" i="4"/>
  <c r="J2882" i="4"/>
  <c r="K2882" i="4" s="1"/>
  <c r="I2882" i="4"/>
  <c r="R2881" i="4"/>
  <c r="Q2881" i="4"/>
  <c r="P2881" i="4"/>
  <c r="O2881" i="4"/>
  <c r="M2881" i="4"/>
  <c r="J2881" i="4"/>
  <c r="K2881" i="4" s="1"/>
  <c r="I2881" i="4"/>
  <c r="R2880" i="4"/>
  <c r="Q2880" i="4"/>
  <c r="P2880" i="4"/>
  <c r="O2880" i="4"/>
  <c r="M2880" i="4"/>
  <c r="J2880" i="4"/>
  <c r="K2880" i="4" s="1"/>
  <c r="I2880" i="4"/>
  <c r="R2879" i="4"/>
  <c r="Q2879" i="4"/>
  <c r="P2879" i="4"/>
  <c r="O2879" i="4"/>
  <c r="M2879" i="4"/>
  <c r="J2879" i="4"/>
  <c r="K2879" i="4" s="1"/>
  <c r="I2879" i="4"/>
  <c r="R2878" i="4"/>
  <c r="Q2878" i="4"/>
  <c r="P2878" i="4"/>
  <c r="O2878" i="4"/>
  <c r="M2878" i="4"/>
  <c r="J2878" i="4"/>
  <c r="K2878" i="4" s="1"/>
  <c r="I2878" i="4"/>
  <c r="R2877" i="4"/>
  <c r="Q2877" i="4"/>
  <c r="P2877" i="4"/>
  <c r="O2877" i="4"/>
  <c r="M2877" i="4"/>
  <c r="J2877" i="4"/>
  <c r="K2877" i="4" s="1"/>
  <c r="I2877" i="4"/>
  <c r="R2876" i="4"/>
  <c r="Q2876" i="4"/>
  <c r="P2876" i="4"/>
  <c r="O2876" i="4"/>
  <c r="M2876" i="4"/>
  <c r="J2876" i="4"/>
  <c r="K2876" i="4" s="1"/>
  <c r="I2876" i="4"/>
  <c r="R2875" i="4"/>
  <c r="Q2875" i="4"/>
  <c r="P2875" i="4"/>
  <c r="O2875" i="4"/>
  <c r="M2875" i="4"/>
  <c r="J2875" i="4"/>
  <c r="K2875" i="4" s="1"/>
  <c r="I2875" i="4"/>
  <c r="R2874" i="4"/>
  <c r="Q2874" i="4"/>
  <c r="P2874" i="4"/>
  <c r="O2874" i="4"/>
  <c r="M2874" i="4"/>
  <c r="J2874" i="4"/>
  <c r="K2874" i="4" s="1"/>
  <c r="I2874" i="4"/>
  <c r="R2873" i="4"/>
  <c r="Q2873" i="4"/>
  <c r="P2873" i="4"/>
  <c r="O2873" i="4"/>
  <c r="M2873" i="4"/>
  <c r="J2873" i="4"/>
  <c r="K2873" i="4" s="1"/>
  <c r="I2873" i="4"/>
  <c r="R2872" i="4"/>
  <c r="Q2872" i="4"/>
  <c r="P2872" i="4"/>
  <c r="O2872" i="4"/>
  <c r="M2872" i="4"/>
  <c r="J2872" i="4"/>
  <c r="K2872" i="4" s="1"/>
  <c r="I2872" i="4"/>
  <c r="R2871" i="4"/>
  <c r="Q2871" i="4"/>
  <c r="P2871" i="4"/>
  <c r="O2871" i="4"/>
  <c r="M2871" i="4"/>
  <c r="J2871" i="4"/>
  <c r="K2871" i="4" s="1"/>
  <c r="I2871" i="4"/>
  <c r="R2870" i="4"/>
  <c r="Q2870" i="4"/>
  <c r="P2870" i="4"/>
  <c r="O2870" i="4"/>
  <c r="M2870" i="4"/>
  <c r="J2870" i="4"/>
  <c r="K2870" i="4" s="1"/>
  <c r="I2870" i="4"/>
  <c r="R2869" i="4"/>
  <c r="Q2869" i="4"/>
  <c r="P2869" i="4"/>
  <c r="O2869" i="4"/>
  <c r="M2869" i="4"/>
  <c r="J2869" i="4"/>
  <c r="K2869" i="4" s="1"/>
  <c r="I2869" i="4"/>
  <c r="R2868" i="4"/>
  <c r="Q2868" i="4"/>
  <c r="P2868" i="4"/>
  <c r="O2868" i="4"/>
  <c r="M2868" i="4"/>
  <c r="J2868" i="4"/>
  <c r="K2868" i="4" s="1"/>
  <c r="I2868" i="4"/>
  <c r="R2867" i="4"/>
  <c r="Q2867" i="4"/>
  <c r="P2867" i="4"/>
  <c r="O2867" i="4"/>
  <c r="M2867" i="4"/>
  <c r="J2867" i="4"/>
  <c r="K2867" i="4" s="1"/>
  <c r="I2867" i="4"/>
  <c r="R2866" i="4"/>
  <c r="Q2866" i="4"/>
  <c r="P2866" i="4"/>
  <c r="O2866" i="4"/>
  <c r="M2866" i="4"/>
  <c r="J2866" i="4"/>
  <c r="K2866" i="4" s="1"/>
  <c r="I2866" i="4"/>
  <c r="R2865" i="4"/>
  <c r="Q2865" i="4"/>
  <c r="P2865" i="4"/>
  <c r="O2865" i="4"/>
  <c r="M2865" i="4"/>
  <c r="J2865" i="4"/>
  <c r="K2865" i="4" s="1"/>
  <c r="I2865" i="4"/>
  <c r="R2864" i="4"/>
  <c r="Q2864" i="4"/>
  <c r="P2864" i="4"/>
  <c r="O2864" i="4"/>
  <c r="M2864" i="4"/>
  <c r="J2864" i="4"/>
  <c r="K2864" i="4" s="1"/>
  <c r="I2864" i="4"/>
  <c r="R2863" i="4"/>
  <c r="Q2863" i="4"/>
  <c r="P2863" i="4"/>
  <c r="O2863" i="4"/>
  <c r="M2863" i="4"/>
  <c r="J2863" i="4"/>
  <c r="K2863" i="4" s="1"/>
  <c r="I2863" i="4"/>
  <c r="R2862" i="4"/>
  <c r="Q2862" i="4"/>
  <c r="P2862" i="4"/>
  <c r="O2862" i="4"/>
  <c r="M2862" i="4"/>
  <c r="J2862" i="4"/>
  <c r="K2862" i="4" s="1"/>
  <c r="I2862" i="4"/>
  <c r="R2861" i="4"/>
  <c r="Q2861" i="4"/>
  <c r="P2861" i="4"/>
  <c r="O2861" i="4"/>
  <c r="M2861" i="4"/>
  <c r="J2861" i="4"/>
  <c r="K2861" i="4" s="1"/>
  <c r="I2861" i="4"/>
  <c r="R2860" i="4"/>
  <c r="Q2860" i="4"/>
  <c r="P2860" i="4"/>
  <c r="O2860" i="4"/>
  <c r="M2860" i="4"/>
  <c r="J2860" i="4"/>
  <c r="K2860" i="4" s="1"/>
  <c r="I2860" i="4"/>
  <c r="R2859" i="4"/>
  <c r="Q2859" i="4"/>
  <c r="P2859" i="4"/>
  <c r="O2859" i="4"/>
  <c r="M2859" i="4"/>
  <c r="J2859" i="4"/>
  <c r="K2859" i="4" s="1"/>
  <c r="I2859" i="4"/>
  <c r="R2858" i="4"/>
  <c r="Q2858" i="4"/>
  <c r="P2858" i="4"/>
  <c r="O2858" i="4"/>
  <c r="M2858" i="4"/>
  <c r="J2858" i="4"/>
  <c r="K2858" i="4" s="1"/>
  <c r="I2858" i="4"/>
  <c r="R2857" i="4"/>
  <c r="Q2857" i="4"/>
  <c r="P2857" i="4"/>
  <c r="O2857" i="4"/>
  <c r="M2857" i="4"/>
  <c r="J2857" i="4"/>
  <c r="K2857" i="4" s="1"/>
  <c r="I2857" i="4"/>
  <c r="R2856" i="4"/>
  <c r="Q2856" i="4"/>
  <c r="P2856" i="4"/>
  <c r="O2856" i="4"/>
  <c r="M2856" i="4"/>
  <c r="J2856" i="4"/>
  <c r="K2856" i="4" s="1"/>
  <c r="I2856" i="4"/>
  <c r="R2855" i="4"/>
  <c r="Q2855" i="4"/>
  <c r="P2855" i="4"/>
  <c r="O2855" i="4"/>
  <c r="M2855" i="4"/>
  <c r="J2855" i="4"/>
  <c r="K2855" i="4" s="1"/>
  <c r="I2855" i="4"/>
  <c r="R2854" i="4"/>
  <c r="Q2854" i="4"/>
  <c r="P2854" i="4"/>
  <c r="O2854" i="4"/>
  <c r="M2854" i="4"/>
  <c r="J2854" i="4"/>
  <c r="K2854" i="4" s="1"/>
  <c r="I2854" i="4"/>
  <c r="R2853" i="4"/>
  <c r="Q2853" i="4"/>
  <c r="P2853" i="4"/>
  <c r="O2853" i="4"/>
  <c r="M2853" i="4"/>
  <c r="J2853" i="4"/>
  <c r="K2853" i="4" s="1"/>
  <c r="I2853" i="4"/>
  <c r="R2852" i="4"/>
  <c r="Q2852" i="4"/>
  <c r="P2852" i="4"/>
  <c r="O2852" i="4"/>
  <c r="M2852" i="4"/>
  <c r="J2852" i="4"/>
  <c r="K2852" i="4" s="1"/>
  <c r="I2852" i="4"/>
  <c r="R2851" i="4"/>
  <c r="Q2851" i="4"/>
  <c r="P2851" i="4"/>
  <c r="O2851" i="4"/>
  <c r="M2851" i="4"/>
  <c r="J2851" i="4"/>
  <c r="K2851" i="4" s="1"/>
  <c r="I2851" i="4"/>
  <c r="R2850" i="4"/>
  <c r="Q2850" i="4"/>
  <c r="P2850" i="4"/>
  <c r="O2850" i="4"/>
  <c r="M2850" i="4"/>
  <c r="J2850" i="4"/>
  <c r="K2850" i="4" s="1"/>
  <c r="I2850" i="4"/>
  <c r="R2849" i="4"/>
  <c r="Q2849" i="4"/>
  <c r="P2849" i="4"/>
  <c r="O2849" i="4"/>
  <c r="M2849" i="4"/>
  <c r="J2849" i="4"/>
  <c r="K2849" i="4" s="1"/>
  <c r="I2849" i="4"/>
  <c r="R2848" i="4"/>
  <c r="Q2848" i="4"/>
  <c r="P2848" i="4"/>
  <c r="O2848" i="4"/>
  <c r="M2848" i="4"/>
  <c r="J2848" i="4"/>
  <c r="K2848" i="4" s="1"/>
  <c r="I2848" i="4"/>
  <c r="R2847" i="4"/>
  <c r="Q2847" i="4"/>
  <c r="P2847" i="4"/>
  <c r="O2847" i="4"/>
  <c r="M2847" i="4"/>
  <c r="J2847" i="4"/>
  <c r="K2847" i="4" s="1"/>
  <c r="I2847" i="4"/>
  <c r="R2846" i="4"/>
  <c r="Q2846" i="4"/>
  <c r="P2846" i="4"/>
  <c r="O2846" i="4"/>
  <c r="M2846" i="4"/>
  <c r="J2846" i="4"/>
  <c r="K2846" i="4" s="1"/>
  <c r="I2846" i="4"/>
  <c r="R2845" i="4"/>
  <c r="Q2845" i="4"/>
  <c r="P2845" i="4"/>
  <c r="O2845" i="4"/>
  <c r="M2845" i="4"/>
  <c r="J2845" i="4"/>
  <c r="K2845" i="4" s="1"/>
  <c r="I2845" i="4"/>
  <c r="R2844" i="4"/>
  <c r="Q2844" i="4"/>
  <c r="P2844" i="4"/>
  <c r="O2844" i="4"/>
  <c r="M2844" i="4"/>
  <c r="J2844" i="4"/>
  <c r="K2844" i="4" s="1"/>
  <c r="I2844" i="4"/>
  <c r="R2843" i="4"/>
  <c r="Q2843" i="4"/>
  <c r="P2843" i="4"/>
  <c r="O2843" i="4"/>
  <c r="M2843" i="4"/>
  <c r="J2843" i="4"/>
  <c r="K2843" i="4" s="1"/>
  <c r="I2843" i="4"/>
  <c r="R2842" i="4"/>
  <c r="Q2842" i="4"/>
  <c r="P2842" i="4"/>
  <c r="O2842" i="4"/>
  <c r="M2842" i="4"/>
  <c r="J2842" i="4"/>
  <c r="K2842" i="4" s="1"/>
  <c r="I2842" i="4"/>
  <c r="R2841" i="4"/>
  <c r="Q2841" i="4"/>
  <c r="P2841" i="4"/>
  <c r="O2841" i="4"/>
  <c r="M2841" i="4"/>
  <c r="J2841" i="4"/>
  <c r="K2841" i="4" s="1"/>
  <c r="I2841" i="4"/>
  <c r="R2840" i="4"/>
  <c r="Q2840" i="4"/>
  <c r="P2840" i="4"/>
  <c r="O2840" i="4"/>
  <c r="M2840" i="4"/>
  <c r="J2840" i="4"/>
  <c r="K2840" i="4" s="1"/>
  <c r="I2840" i="4"/>
  <c r="R2839" i="4"/>
  <c r="Q2839" i="4"/>
  <c r="P2839" i="4"/>
  <c r="O2839" i="4"/>
  <c r="M2839" i="4"/>
  <c r="J2839" i="4"/>
  <c r="K2839" i="4" s="1"/>
  <c r="I2839" i="4"/>
  <c r="R2838" i="4"/>
  <c r="Q2838" i="4"/>
  <c r="P2838" i="4"/>
  <c r="O2838" i="4"/>
  <c r="M2838" i="4"/>
  <c r="J2838" i="4"/>
  <c r="K2838" i="4" s="1"/>
  <c r="I2838" i="4"/>
  <c r="R2837" i="4"/>
  <c r="Q2837" i="4"/>
  <c r="P2837" i="4"/>
  <c r="O2837" i="4"/>
  <c r="M2837" i="4"/>
  <c r="J2837" i="4"/>
  <c r="K2837" i="4" s="1"/>
  <c r="I2837" i="4"/>
  <c r="R2836" i="4"/>
  <c r="Q2836" i="4"/>
  <c r="P2836" i="4"/>
  <c r="O2836" i="4"/>
  <c r="M2836" i="4"/>
  <c r="J2836" i="4"/>
  <c r="K2836" i="4" s="1"/>
  <c r="I2836" i="4"/>
  <c r="R2835" i="4"/>
  <c r="Q2835" i="4"/>
  <c r="P2835" i="4"/>
  <c r="O2835" i="4"/>
  <c r="M2835" i="4"/>
  <c r="J2835" i="4"/>
  <c r="K2835" i="4" s="1"/>
  <c r="I2835" i="4"/>
  <c r="R2834" i="4"/>
  <c r="Q2834" i="4"/>
  <c r="P2834" i="4"/>
  <c r="O2834" i="4"/>
  <c r="M2834" i="4"/>
  <c r="J2834" i="4"/>
  <c r="K2834" i="4" s="1"/>
  <c r="I2834" i="4"/>
  <c r="R2833" i="4"/>
  <c r="Q2833" i="4"/>
  <c r="P2833" i="4"/>
  <c r="O2833" i="4"/>
  <c r="M2833" i="4"/>
  <c r="J2833" i="4"/>
  <c r="K2833" i="4" s="1"/>
  <c r="I2833" i="4"/>
  <c r="R2832" i="4"/>
  <c r="Q2832" i="4"/>
  <c r="P2832" i="4"/>
  <c r="O2832" i="4"/>
  <c r="M2832" i="4"/>
  <c r="J2832" i="4"/>
  <c r="K2832" i="4" s="1"/>
  <c r="I2832" i="4"/>
  <c r="R2831" i="4"/>
  <c r="Q2831" i="4"/>
  <c r="P2831" i="4"/>
  <c r="O2831" i="4"/>
  <c r="M2831" i="4"/>
  <c r="J2831" i="4"/>
  <c r="K2831" i="4" s="1"/>
  <c r="I2831" i="4"/>
  <c r="R2830" i="4"/>
  <c r="Q2830" i="4"/>
  <c r="P2830" i="4"/>
  <c r="O2830" i="4"/>
  <c r="M2830" i="4"/>
  <c r="J2830" i="4"/>
  <c r="K2830" i="4" s="1"/>
  <c r="I2830" i="4"/>
  <c r="R2829" i="4"/>
  <c r="Q2829" i="4"/>
  <c r="P2829" i="4"/>
  <c r="O2829" i="4"/>
  <c r="M2829" i="4"/>
  <c r="J2829" i="4"/>
  <c r="K2829" i="4" s="1"/>
  <c r="I2829" i="4"/>
  <c r="R2828" i="4"/>
  <c r="Q2828" i="4"/>
  <c r="P2828" i="4"/>
  <c r="O2828" i="4"/>
  <c r="M2828" i="4"/>
  <c r="J2828" i="4"/>
  <c r="K2828" i="4" s="1"/>
  <c r="I2828" i="4"/>
  <c r="R2827" i="4"/>
  <c r="Q2827" i="4"/>
  <c r="P2827" i="4"/>
  <c r="O2827" i="4"/>
  <c r="M2827" i="4"/>
  <c r="J2827" i="4"/>
  <c r="K2827" i="4" s="1"/>
  <c r="I2827" i="4"/>
  <c r="R2826" i="4"/>
  <c r="Q2826" i="4"/>
  <c r="P2826" i="4"/>
  <c r="O2826" i="4"/>
  <c r="M2826" i="4"/>
  <c r="J2826" i="4"/>
  <c r="K2826" i="4" s="1"/>
  <c r="I2826" i="4"/>
  <c r="R2825" i="4"/>
  <c r="Q2825" i="4"/>
  <c r="P2825" i="4"/>
  <c r="O2825" i="4"/>
  <c r="M2825" i="4"/>
  <c r="J2825" i="4"/>
  <c r="K2825" i="4" s="1"/>
  <c r="I2825" i="4"/>
  <c r="R2824" i="4"/>
  <c r="Q2824" i="4"/>
  <c r="P2824" i="4"/>
  <c r="O2824" i="4"/>
  <c r="M2824" i="4"/>
  <c r="J2824" i="4"/>
  <c r="K2824" i="4" s="1"/>
  <c r="I2824" i="4"/>
  <c r="R2823" i="4"/>
  <c r="Q2823" i="4"/>
  <c r="P2823" i="4"/>
  <c r="O2823" i="4"/>
  <c r="M2823" i="4"/>
  <c r="J2823" i="4"/>
  <c r="K2823" i="4" s="1"/>
  <c r="I2823" i="4"/>
  <c r="R2822" i="4"/>
  <c r="Q2822" i="4"/>
  <c r="P2822" i="4"/>
  <c r="O2822" i="4"/>
  <c r="M2822" i="4"/>
  <c r="J2822" i="4"/>
  <c r="K2822" i="4" s="1"/>
  <c r="I2822" i="4"/>
  <c r="R2821" i="4"/>
  <c r="Q2821" i="4"/>
  <c r="P2821" i="4"/>
  <c r="O2821" i="4"/>
  <c r="M2821" i="4"/>
  <c r="J2821" i="4"/>
  <c r="K2821" i="4" s="1"/>
  <c r="I2821" i="4"/>
  <c r="R2820" i="4"/>
  <c r="Q2820" i="4"/>
  <c r="P2820" i="4"/>
  <c r="O2820" i="4"/>
  <c r="M2820" i="4"/>
  <c r="J2820" i="4"/>
  <c r="K2820" i="4" s="1"/>
  <c r="I2820" i="4"/>
  <c r="R2819" i="4"/>
  <c r="Q2819" i="4"/>
  <c r="P2819" i="4"/>
  <c r="O2819" i="4"/>
  <c r="M2819" i="4"/>
  <c r="J2819" i="4"/>
  <c r="K2819" i="4" s="1"/>
  <c r="I2819" i="4"/>
  <c r="R2818" i="4"/>
  <c r="Q2818" i="4"/>
  <c r="P2818" i="4"/>
  <c r="O2818" i="4"/>
  <c r="M2818" i="4"/>
  <c r="J2818" i="4"/>
  <c r="K2818" i="4" s="1"/>
  <c r="I2818" i="4"/>
  <c r="R2817" i="4"/>
  <c r="Q2817" i="4"/>
  <c r="P2817" i="4"/>
  <c r="O2817" i="4"/>
  <c r="M2817" i="4"/>
  <c r="J2817" i="4"/>
  <c r="K2817" i="4" s="1"/>
  <c r="I2817" i="4"/>
  <c r="R2816" i="4"/>
  <c r="Q2816" i="4"/>
  <c r="P2816" i="4"/>
  <c r="O2816" i="4"/>
  <c r="M2816" i="4"/>
  <c r="J2816" i="4"/>
  <c r="K2816" i="4" s="1"/>
  <c r="I2816" i="4"/>
  <c r="R2815" i="4"/>
  <c r="Q2815" i="4"/>
  <c r="P2815" i="4"/>
  <c r="O2815" i="4"/>
  <c r="M2815" i="4"/>
  <c r="J2815" i="4"/>
  <c r="K2815" i="4" s="1"/>
  <c r="I2815" i="4"/>
  <c r="R2814" i="4"/>
  <c r="Q2814" i="4"/>
  <c r="P2814" i="4"/>
  <c r="O2814" i="4"/>
  <c r="M2814" i="4"/>
  <c r="J2814" i="4"/>
  <c r="K2814" i="4" s="1"/>
  <c r="I2814" i="4"/>
  <c r="R2813" i="4"/>
  <c r="Q2813" i="4"/>
  <c r="P2813" i="4"/>
  <c r="O2813" i="4"/>
  <c r="M2813" i="4"/>
  <c r="J2813" i="4"/>
  <c r="K2813" i="4" s="1"/>
  <c r="I2813" i="4"/>
  <c r="R2812" i="4"/>
  <c r="Q2812" i="4"/>
  <c r="P2812" i="4"/>
  <c r="O2812" i="4"/>
  <c r="M2812" i="4"/>
  <c r="J2812" i="4"/>
  <c r="K2812" i="4" s="1"/>
  <c r="I2812" i="4"/>
  <c r="R2811" i="4"/>
  <c r="Q2811" i="4"/>
  <c r="P2811" i="4"/>
  <c r="O2811" i="4"/>
  <c r="M2811" i="4"/>
  <c r="J2811" i="4"/>
  <c r="K2811" i="4" s="1"/>
  <c r="I2811" i="4"/>
  <c r="R2810" i="4"/>
  <c r="Q2810" i="4"/>
  <c r="P2810" i="4"/>
  <c r="O2810" i="4"/>
  <c r="M2810" i="4"/>
  <c r="J2810" i="4"/>
  <c r="K2810" i="4" s="1"/>
  <c r="I2810" i="4"/>
  <c r="R2809" i="4"/>
  <c r="Q2809" i="4"/>
  <c r="P2809" i="4"/>
  <c r="O2809" i="4"/>
  <c r="M2809" i="4"/>
  <c r="J2809" i="4"/>
  <c r="K2809" i="4" s="1"/>
  <c r="I2809" i="4"/>
  <c r="R2808" i="4"/>
  <c r="Q2808" i="4"/>
  <c r="P2808" i="4"/>
  <c r="O2808" i="4"/>
  <c r="M2808" i="4"/>
  <c r="J2808" i="4"/>
  <c r="K2808" i="4" s="1"/>
  <c r="I2808" i="4"/>
  <c r="R2807" i="4"/>
  <c r="Q2807" i="4"/>
  <c r="P2807" i="4"/>
  <c r="O2807" i="4"/>
  <c r="M2807" i="4"/>
  <c r="J2807" i="4"/>
  <c r="K2807" i="4" s="1"/>
  <c r="I2807" i="4"/>
  <c r="R2806" i="4"/>
  <c r="Q2806" i="4"/>
  <c r="P2806" i="4"/>
  <c r="O2806" i="4"/>
  <c r="M2806" i="4"/>
  <c r="J2806" i="4"/>
  <c r="K2806" i="4" s="1"/>
  <c r="I2806" i="4"/>
  <c r="R2805" i="4"/>
  <c r="Q2805" i="4"/>
  <c r="P2805" i="4"/>
  <c r="O2805" i="4"/>
  <c r="M2805" i="4"/>
  <c r="J2805" i="4"/>
  <c r="K2805" i="4" s="1"/>
  <c r="I2805" i="4"/>
  <c r="R2804" i="4"/>
  <c r="Q2804" i="4"/>
  <c r="P2804" i="4"/>
  <c r="O2804" i="4"/>
  <c r="M2804" i="4"/>
  <c r="J2804" i="4"/>
  <c r="K2804" i="4" s="1"/>
  <c r="I2804" i="4"/>
  <c r="R2803" i="4"/>
  <c r="Q2803" i="4"/>
  <c r="P2803" i="4"/>
  <c r="O2803" i="4"/>
  <c r="M2803" i="4"/>
  <c r="J2803" i="4"/>
  <c r="K2803" i="4" s="1"/>
  <c r="I2803" i="4"/>
  <c r="R2802" i="4"/>
  <c r="Q2802" i="4"/>
  <c r="P2802" i="4"/>
  <c r="O2802" i="4"/>
  <c r="M2802" i="4"/>
  <c r="J2802" i="4"/>
  <c r="K2802" i="4" s="1"/>
  <c r="I2802" i="4"/>
  <c r="R2801" i="4"/>
  <c r="Q2801" i="4"/>
  <c r="P2801" i="4"/>
  <c r="O2801" i="4"/>
  <c r="M2801" i="4"/>
  <c r="J2801" i="4"/>
  <c r="K2801" i="4" s="1"/>
  <c r="I2801" i="4"/>
  <c r="R2800" i="4"/>
  <c r="Q2800" i="4"/>
  <c r="P2800" i="4"/>
  <c r="O2800" i="4"/>
  <c r="M2800" i="4"/>
  <c r="J2800" i="4"/>
  <c r="K2800" i="4" s="1"/>
  <c r="I2800" i="4"/>
  <c r="R2799" i="4"/>
  <c r="Q2799" i="4"/>
  <c r="P2799" i="4"/>
  <c r="O2799" i="4"/>
  <c r="M2799" i="4"/>
  <c r="J2799" i="4"/>
  <c r="K2799" i="4" s="1"/>
  <c r="I2799" i="4"/>
  <c r="R2798" i="4"/>
  <c r="Q2798" i="4"/>
  <c r="P2798" i="4"/>
  <c r="O2798" i="4"/>
  <c r="M2798" i="4"/>
  <c r="J2798" i="4"/>
  <c r="K2798" i="4" s="1"/>
  <c r="I2798" i="4"/>
  <c r="R2797" i="4"/>
  <c r="Q2797" i="4"/>
  <c r="P2797" i="4"/>
  <c r="O2797" i="4"/>
  <c r="M2797" i="4"/>
  <c r="J2797" i="4"/>
  <c r="K2797" i="4" s="1"/>
  <c r="I2797" i="4"/>
  <c r="R2796" i="4"/>
  <c r="Q2796" i="4"/>
  <c r="P2796" i="4"/>
  <c r="O2796" i="4"/>
  <c r="M2796" i="4"/>
  <c r="J2796" i="4"/>
  <c r="K2796" i="4" s="1"/>
  <c r="I2796" i="4"/>
  <c r="R2795" i="4"/>
  <c r="Q2795" i="4"/>
  <c r="P2795" i="4"/>
  <c r="O2795" i="4"/>
  <c r="M2795" i="4"/>
  <c r="J2795" i="4"/>
  <c r="K2795" i="4" s="1"/>
  <c r="I2795" i="4"/>
  <c r="R2794" i="4"/>
  <c r="Q2794" i="4"/>
  <c r="P2794" i="4"/>
  <c r="O2794" i="4"/>
  <c r="M2794" i="4"/>
  <c r="J2794" i="4"/>
  <c r="K2794" i="4" s="1"/>
  <c r="I2794" i="4"/>
  <c r="R2793" i="4"/>
  <c r="Q2793" i="4"/>
  <c r="P2793" i="4"/>
  <c r="O2793" i="4"/>
  <c r="M2793" i="4"/>
  <c r="J2793" i="4"/>
  <c r="K2793" i="4" s="1"/>
  <c r="I2793" i="4"/>
  <c r="R2792" i="4"/>
  <c r="Q2792" i="4"/>
  <c r="P2792" i="4"/>
  <c r="O2792" i="4"/>
  <c r="M2792" i="4"/>
  <c r="J2792" i="4"/>
  <c r="K2792" i="4" s="1"/>
  <c r="I2792" i="4"/>
  <c r="R2791" i="4"/>
  <c r="Q2791" i="4"/>
  <c r="P2791" i="4"/>
  <c r="O2791" i="4"/>
  <c r="M2791" i="4"/>
  <c r="J2791" i="4"/>
  <c r="K2791" i="4" s="1"/>
  <c r="I2791" i="4"/>
  <c r="R2790" i="4"/>
  <c r="Q2790" i="4"/>
  <c r="P2790" i="4"/>
  <c r="O2790" i="4"/>
  <c r="M2790" i="4"/>
  <c r="J2790" i="4"/>
  <c r="K2790" i="4" s="1"/>
  <c r="I2790" i="4"/>
  <c r="R2789" i="4"/>
  <c r="Q2789" i="4"/>
  <c r="P2789" i="4"/>
  <c r="O2789" i="4"/>
  <c r="M2789" i="4"/>
  <c r="J2789" i="4"/>
  <c r="K2789" i="4" s="1"/>
  <c r="I2789" i="4"/>
  <c r="R2788" i="4"/>
  <c r="Q2788" i="4"/>
  <c r="P2788" i="4"/>
  <c r="O2788" i="4"/>
  <c r="M2788" i="4"/>
  <c r="J2788" i="4"/>
  <c r="K2788" i="4" s="1"/>
  <c r="I2788" i="4"/>
  <c r="R2787" i="4"/>
  <c r="Q2787" i="4"/>
  <c r="P2787" i="4"/>
  <c r="O2787" i="4"/>
  <c r="M2787" i="4"/>
  <c r="J2787" i="4"/>
  <c r="K2787" i="4" s="1"/>
  <c r="I2787" i="4"/>
  <c r="R2786" i="4"/>
  <c r="Q2786" i="4"/>
  <c r="P2786" i="4"/>
  <c r="O2786" i="4"/>
  <c r="M2786" i="4"/>
  <c r="J2786" i="4"/>
  <c r="K2786" i="4" s="1"/>
  <c r="I2786" i="4"/>
  <c r="R2785" i="4"/>
  <c r="Q2785" i="4"/>
  <c r="P2785" i="4"/>
  <c r="O2785" i="4"/>
  <c r="M2785" i="4"/>
  <c r="J2785" i="4"/>
  <c r="K2785" i="4" s="1"/>
  <c r="I2785" i="4"/>
  <c r="R2784" i="4"/>
  <c r="Q2784" i="4"/>
  <c r="P2784" i="4"/>
  <c r="O2784" i="4"/>
  <c r="M2784" i="4"/>
  <c r="J2784" i="4"/>
  <c r="K2784" i="4" s="1"/>
  <c r="I2784" i="4"/>
  <c r="R2783" i="4"/>
  <c r="Q2783" i="4"/>
  <c r="P2783" i="4"/>
  <c r="O2783" i="4"/>
  <c r="M2783" i="4"/>
  <c r="J2783" i="4"/>
  <c r="K2783" i="4" s="1"/>
  <c r="I2783" i="4"/>
  <c r="R2782" i="4"/>
  <c r="Q2782" i="4"/>
  <c r="P2782" i="4"/>
  <c r="O2782" i="4"/>
  <c r="M2782" i="4"/>
  <c r="J2782" i="4"/>
  <c r="K2782" i="4" s="1"/>
  <c r="I2782" i="4"/>
  <c r="R2781" i="4"/>
  <c r="Q2781" i="4"/>
  <c r="P2781" i="4"/>
  <c r="O2781" i="4"/>
  <c r="M2781" i="4"/>
  <c r="J2781" i="4"/>
  <c r="K2781" i="4" s="1"/>
  <c r="I2781" i="4"/>
  <c r="R2780" i="4"/>
  <c r="Q2780" i="4"/>
  <c r="P2780" i="4"/>
  <c r="O2780" i="4"/>
  <c r="M2780" i="4"/>
  <c r="J2780" i="4"/>
  <c r="K2780" i="4" s="1"/>
  <c r="I2780" i="4"/>
  <c r="R2779" i="4"/>
  <c r="Q2779" i="4"/>
  <c r="P2779" i="4"/>
  <c r="O2779" i="4"/>
  <c r="M2779" i="4"/>
  <c r="J2779" i="4"/>
  <c r="K2779" i="4" s="1"/>
  <c r="I2779" i="4"/>
  <c r="R2778" i="4"/>
  <c r="Q2778" i="4"/>
  <c r="P2778" i="4"/>
  <c r="O2778" i="4"/>
  <c r="M2778" i="4"/>
  <c r="J2778" i="4"/>
  <c r="K2778" i="4" s="1"/>
  <c r="I2778" i="4"/>
  <c r="R2777" i="4"/>
  <c r="Q2777" i="4"/>
  <c r="P2777" i="4"/>
  <c r="O2777" i="4"/>
  <c r="M2777" i="4"/>
  <c r="J2777" i="4"/>
  <c r="K2777" i="4" s="1"/>
  <c r="I2777" i="4"/>
  <c r="R2776" i="4"/>
  <c r="Q2776" i="4"/>
  <c r="P2776" i="4"/>
  <c r="O2776" i="4"/>
  <c r="M2776" i="4"/>
  <c r="J2776" i="4"/>
  <c r="K2776" i="4" s="1"/>
  <c r="I2776" i="4"/>
  <c r="R2775" i="4"/>
  <c r="Q2775" i="4"/>
  <c r="P2775" i="4"/>
  <c r="O2775" i="4"/>
  <c r="M2775" i="4"/>
  <c r="J2775" i="4"/>
  <c r="K2775" i="4" s="1"/>
  <c r="I2775" i="4"/>
  <c r="R2774" i="4"/>
  <c r="Q2774" i="4"/>
  <c r="P2774" i="4"/>
  <c r="O2774" i="4"/>
  <c r="M2774" i="4"/>
  <c r="J2774" i="4"/>
  <c r="K2774" i="4" s="1"/>
  <c r="I2774" i="4"/>
  <c r="R2773" i="4"/>
  <c r="Q2773" i="4"/>
  <c r="P2773" i="4"/>
  <c r="O2773" i="4"/>
  <c r="M2773" i="4"/>
  <c r="J2773" i="4"/>
  <c r="K2773" i="4" s="1"/>
  <c r="I2773" i="4"/>
  <c r="R2772" i="4"/>
  <c r="Q2772" i="4"/>
  <c r="P2772" i="4"/>
  <c r="O2772" i="4"/>
  <c r="M2772" i="4"/>
  <c r="J2772" i="4"/>
  <c r="K2772" i="4" s="1"/>
  <c r="I2772" i="4"/>
  <c r="R2771" i="4"/>
  <c r="Q2771" i="4"/>
  <c r="P2771" i="4"/>
  <c r="O2771" i="4"/>
  <c r="M2771" i="4"/>
  <c r="J2771" i="4"/>
  <c r="K2771" i="4" s="1"/>
  <c r="I2771" i="4"/>
  <c r="R2770" i="4"/>
  <c r="Q2770" i="4"/>
  <c r="P2770" i="4"/>
  <c r="O2770" i="4"/>
  <c r="M2770" i="4"/>
  <c r="J2770" i="4"/>
  <c r="K2770" i="4" s="1"/>
  <c r="I2770" i="4"/>
  <c r="R2769" i="4"/>
  <c r="Q2769" i="4"/>
  <c r="P2769" i="4"/>
  <c r="O2769" i="4"/>
  <c r="M2769" i="4"/>
  <c r="J2769" i="4"/>
  <c r="K2769" i="4" s="1"/>
  <c r="I2769" i="4"/>
  <c r="R2768" i="4"/>
  <c r="Q2768" i="4"/>
  <c r="P2768" i="4"/>
  <c r="O2768" i="4"/>
  <c r="M2768" i="4"/>
  <c r="J2768" i="4"/>
  <c r="K2768" i="4" s="1"/>
  <c r="I2768" i="4"/>
  <c r="R2767" i="4"/>
  <c r="Q2767" i="4"/>
  <c r="P2767" i="4"/>
  <c r="O2767" i="4"/>
  <c r="M2767" i="4"/>
  <c r="J2767" i="4"/>
  <c r="K2767" i="4" s="1"/>
  <c r="I2767" i="4"/>
  <c r="R2766" i="4"/>
  <c r="Q2766" i="4"/>
  <c r="P2766" i="4"/>
  <c r="O2766" i="4"/>
  <c r="M2766" i="4"/>
  <c r="J2766" i="4"/>
  <c r="K2766" i="4" s="1"/>
  <c r="I2766" i="4"/>
  <c r="R2765" i="4"/>
  <c r="Q2765" i="4"/>
  <c r="P2765" i="4"/>
  <c r="O2765" i="4"/>
  <c r="M2765" i="4"/>
  <c r="J2765" i="4"/>
  <c r="K2765" i="4" s="1"/>
  <c r="I2765" i="4"/>
  <c r="R2764" i="4"/>
  <c r="Q2764" i="4"/>
  <c r="P2764" i="4"/>
  <c r="O2764" i="4"/>
  <c r="M2764" i="4"/>
  <c r="J2764" i="4"/>
  <c r="K2764" i="4" s="1"/>
  <c r="I2764" i="4"/>
  <c r="R2763" i="4"/>
  <c r="Q2763" i="4"/>
  <c r="P2763" i="4"/>
  <c r="O2763" i="4"/>
  <c r="M2763" i="4"/>
  <c r="J2763" i="4"/>
  <c r="K2763" i="4" s="1"/>
  <c r="I2763" i="4"/>
  <c r="R2762" i="4"/>
  <c r="Q2762" i="4"/>
  <c r="P2762" i="4"/>
  <c r="O2762" i="4"/>
  <c r="M2762" i="4"/>
  <c r="J2762" i="4"/>
  <c r="K2762" i="4" s="1"/>
  <c r="I2762" i="4"/>
  <c r="R2761" i="4"/>
  <c r="Q2761" i="4"/>
  <c r="P2761" i="4"/>
  <c r="O2761" i="4"/>
  <c r="M2761" i="4"/>
  <c r="J2761" i="4"/>
  <c r="K2761" i="4" s="1"/>
  <c r="I2761" i="4"/>
  <c r="R2760" i="4"/>
  <c r="Q2760" i="4"/>
  <c r="P2760" i="4"/>
  <c r="O2760" i="4"/>
  <c r="M2760" i="4"/>
  <c r="J2760" i="4"/>
  <c r="K2760" i="4" s="1"/>
  <c r="I2760" i="4"/>
  <c r="R2759" i="4"/>
  <c r="Q2759" i="4"/>
  <c r="P2759" i="4"/>
  <c r="O2759" i="4"/>
  <c r="M2759" i="4"/>
  <c r="J2759" i="4"/>
  <c r="K2759" i="4" s="1"/>
  <c r="I2759" i="4"/>
  <c r="R2758" i="4"/>
  <c r="Q2758" i="4"/>
  <c r="P2758" i="4"/>
  <c r="O2758" i="4"/>
  <c r="M2758" i="4"/>
  <c r="J2758" i="4"/>
  <c r="K2758" i="4" s="1"/>
  <c r="I2758" i="4"/>
  <c r="R2757" i="4"/>
  <c r="Q2757" i="4"/>
  <c r="P2757" i="4"/>
  <c r="O2757" i="4"/>
  <c r="M2757" i="4"/>
  <c r="J2757" i="4"/>
  <c r="K2757" i="4" s="1"/>
  <c r="I2757" i="4"/>
  <c r="R2756" i="4"/>
  <c r="Q2756" i="4"/>
  <c r="P2756" i="4"/>
  <c r="O2756" i="4"/>
  <c r="M2756" i="4"/>
  <c r="J2756" i="4"/>
  <c r="K2756" i="4" s="1"/>
  <c r="I2756" i="4"/>
  <c r="R2755" i="4"/>
  <c r="Q2755" i="4"/>
  <c r="P2755" i="4"/>
  <c r="O2755" i="4"/>
  <c r="M2755" i="4"/>
  <c r="J2755" i="4"/>
  <c r="K2755" i="4" s="1"/>
  <c r="I2755" i="4"/>
  <c r="R2754" i="4"/>
  <c r="Q2754" i="4"/>
  <c r="P2754" i="4"/>
  <c r="O2754" i="4"/>
  <c r="M2754" i="4"/>
  <c r="J2754" i="4"/>
  <c r="K2754" i="4" s="1"/>
  <c r="I2754" i="4"/>
  <c r="R2753" i="4"/>
  <c r="Q2753" i="4"/>
  <c r="P2753" i="4"/>
  <c r="O2753" i="4"/>
  <c r="M2753" i="4"/>
  <c r="J2753" i="4"/>
  <c r="K2753" i="4" s="1"/>
  <c r="I2753" i="4"/>
  <c r="R2752" i="4"/>
  <c r="Q2752" i="4"/>
  <c r="P2752" i="4"/>
  <c r="O2752" i="4"/>
  <c r="M2752" i="4"/>
  <c r="J2752" i="4"/>
  <c r="K2752" i="4" s="1"/>
  <c r="I2752" i="4"/>
  <c r="R2751" i="4"/>
  <c r="Q2751" i="4"/>
  <c r="P2751" i="4"/>
  <c r="O2751" i="4"/>
  <c r="M2751" i="4"/>
  <c r="J2751" i="4"/>
  <c r="K2751" i="4" s="1"/>
  <c r="I2751" i="4"/>
  <c r="R2750" i="4"/>
  <c r="Q2750" i="4"/>
  <c r="P2750" i="4"/>
  <c r="O2750" i="4"/>
  <c r="M2750" i="4"/>
  <c r="J2750" i="4"/>
  <c r="K2750" i="4" s="1"/>
  <c r="I2750" i="4"/>
  <c r="R2749" i="4"/>
  <c r="Q2749" i="4"/>
  <c r="P2749" i="4"/>
  <c r="O2749" i="4"/>
  <c r="M2749" i="4"/>
  <c r="J2749" i="4"/>
  <c r="K2749" i="4" s="1"/>
  <c r="I2749" i="4"/>
  <c r="R2748" i="4"/>
  <c r="Q2748" i="4"/>
  <c r="P2748" i="4"/>
  <c r="O2748" i="4"/>
  <c r="M2748" i="4"/>
  <c r="J2748" i="4"/>
  <c r="K2748" i="4" s="1"/>
  <c r="I2748" i="4"/>
  <c r="R2747" i="4"/>
  <c r="Q2747" i="4"/>
  <c r="P2747" i="4"/>
  <c r="O2747" i="4"/>
  <c r="M2747" i="4"/>
  <c r="J2747" i="4"/>
  <c r="K2747" i="4" s="1"/>
  <c r="I2747" i="4"/>
  <c r="R2746" i="4"/>
  <c r="Q2746" i="4"/>
  <c r="P2746" i="4"/>
  <c r="O2746" i="4"/>
  <c r="M2746" i="4"/>
  <c r="J2746" i="4"/>
  <c r="K2746" i="4" s="1"/>
  <c r="I2746" i="4"/>
  <c r="R2745" i="4"/>
  <c r="Q2745" i="4"/>
  <c r="P2745" i="4"/>
  <c r="O2745" i="4"/>
  <c r="M2745" i="4"/>
  <c r="J2745" i="4"/>
  <c r="K2745" i="4" s="1"/>
  <c r="I2745" i="4"/>
  <c r="R2744" i="4"/>
  <c r="Q2744" i="4"/>
  <c r="P2744" i="4"/>
  <c r="O2744" i="4"/>
  <c r="M2744" i="4"/>
  <c r="J2744" i="4"/>
  <c r="K2744" i="4" s="1"/>
  <c r="I2744" i="4"/>
  <c r="R2743" i="4"/>
  <c r="Q2743" i="4"/>
  <c r="P2743" i="4"/>
  <c r="O2743" i="4"/>
  <c r="M2743" i="4"/>
  <c r="J2743" i="4"/>
  <c r="K2743" i="4" s="1"/>
  <c r="I2743" i="4"/>
  <c r="R2742" i="4"/>
  <c r="Q2742" i="4"/>
  <c r="P2742" i="4"/>
  <c r="O2742" i="4"/>
  <c r="M2742" i="4"/>
  <c r="J2742" i="4"/>
  <c r="K2742" i="4" s="1"/>
  <c r="I2742" i="4"/>
  <c r="R2741" i="4"/>
  <c r="Q2741" i="4"/>
  <c r="P2741" i="4"/>
  <c r="O2741" i="4"/>
  <c r="M2741" i="4"/>
  <c r="J2741" i="4"/>
  <c r="K2741" i="4" s="1"/>
  <c r="I2741" i="4"/>
  <c r="R2740" i="4"/>
  <c r="Q2740" i="4"/>
  <c r="P2740" i="4"/>
  <c r="O2740" i="4"/>
  <c r="M2740" i="4"/>
  <c r="J2740" i="4"/>
  <c r="K2740" i="4" s="1"/>
  <c r="I2740" i="4"/>
  <c r="R2739" i="4"/>
  <c r="Q2739" i="4"/>
  <c r="P2739" i="4"/>
  <c r="O2739" i="4"/>
  <c r="M2739" i="4"/>
  <c r="J2739" i="4"/>
  <c r="K2739" i="4" s="1"/>
  <c r="I2739" i="4"/>
  <c r="R2738" i="4"/>
  <c r="Q2738" i="4"/>
  <c r="P2738" i="4"/>
  <c r="O2738" i="4"/>
  <c r="M2738" i="4"/>
  <c r="J2738" i="4"/>
  <c r="K2738" i="4" s="1"/>
  <c r="I2738" i="4"/>
  <c r="R2737" i="4"/>
  <c r="Q2737" i="4"/>
  <c r="P2737" i="4"/>
  <c r="O2737" i="4"/>
  <c r="M2737" i="4"/>
  <c r="J2737" i="4"/>
  <c r="K2737" i="4" s="1"/>
  <c r="I2737" i="4"/>
  <c r="R2736" i="4"/>
  <c r="Q2736" i="4"/>
  <c r="P2736" i="4"/>
  <c r="O2736" i="4"/>
  <c r="M2736" i="4"/>
  <c r="J2736" i="4"/>
  <c r="K2736" i="4" s="1"/>
  <c r="I2736" i="4"/>
  <c r="R2735" i="4"/>
  <c r="Q2735" i="4"/>
  <c r="P2735" i="4"/>
  <c r="O2735" i="4"/>
  <c r="M2735" i="4"/>
  <c r="J2735" i="4"/>
  <c r="K2735" i="4" s="1"/>
  <c r="I2735" i="4"/>
  <c r="R2734" i="4"/>
  <c r="Q2734" i="4"/>
  <c r="P2734" i="4"/>
  <c r="O2734" i="4"/>
  <c r="M2734" i="4"/>
  <c r="J2734" i="4"/>
  <c r="K2734" i="4" s="1"/>
  <c r="I2734" i="4"/>
  <c r="R2733" i="4"/>
  <c r="Q2733" i="4"/>
  <c r="P2733" i="4"/>
  <c r="O2733" i="4"/>
  <c r="M2733" i="4"/>
  <c r="J2733" i="4"/>
  <c r="K2733" i="4" s="1"/>
  <c r="I2733" i="4"/>
  <c r="R2732" i="4"/>
  <c r="Q2732" i="4"/>
  <c r="P2732" i="4"/>
  <c r="O2732" i="4"/>
  <c r="M2732" i="4"/>
  <c r="J2732" i="4"/>
  <c r="K2732" i="4" s="1"/>
  <c r="I2732" i="4"/>
  <c r="R2731" i="4"/>
  <c r="Q2731" i="4"/>
  <c r="P2731" i="4"/>
  <c r="O2731" i="4"/>
  <c r="M2731" i="4"/>
  <c r="J2731" i="4"/>
  <c r="K2731" i="4" s="1"/>
  <c r="I2731" i="4"/>
  <c r="R2730" i="4"/>
  <c r="Q2730" i="4"/>
  <c r="P2730" i="4"/>
  <c r="O2730" i="4"/>
  <c r="M2730" i="4"/>
  <c r="J2730" i="4"/>
  <c r="K2730" i="4" s="1"/>
  <c r="I2730" i="4"/>
  <c r="R2729" i="4"/>
  <c r="Q2729" i="4"/>
  <c r="P2729" i="4"/>
  <c r="O2729" i="4"/>
  <c r="M2729" i="4"/>
  <c r="J2729" i="4"/>
  <c r="K2729" i="4" s="1"/>
  <c r="I2729" i="4"/>
  <c r="R2728" i="4"/>
  <c r="Q2728" i="4"/>
  <c r="P2728" i="4"/>
  <c r="O2728" i="4"/>
  <c r="M2728" i="4"/>
  <c r="J2728" i="4"/>
  <c r="K2728" i="4" s="1"/>
  <c r="I2728" i="4"/>
  <c r="R2727" i="4"/>
  <c r="Q2727" i="4"/>
  <c r="P2727" i="4"/>
  <c r="O2727" i="4"/>
  <c r="M2727" i="4"/>
  <c r="J2727" i="4"/>
  <c r="K2727" i="4" s="1"/>
  <c r="I2727" i="4"/>
  <c r="R2726" i="4"/>
  <c r="Q2726" i="4"/>
  <c r="P2726" i="4"/>
  <c r="O2726" i="4"/>
  <c r="M2726" i="4"/>
  <c r="J2726" i="4"/>
  <c r="K2726" i="4" s="1"/>
  <c r="I2726" i="4"/>
  <c r="R2725" i="4"/>
  <c r="Q2725" i="4"/>
  <c r="P2725" i="4"/>
  <c r="O2725" i="4"/>
  <c r="M2725" i="4"/>
  <c r="J2725" i="4"/>
  <c r="K2725" i="4" s="1"/>
  <c r="I2725" i="4"/>
  <c r="R2724" i="4"/>
  <c r="Q2724" i="4"/>
  <c r="P2724" i="4"/>
  <c r="O2724" i="4"/>
  <c r="M2724" i="4"/>
  <c r="J2724" i="4"/>
  <c r="K2724" i="4" s="1"/>
  <c r="I2724" i="4"/>
  <c r="R2723" i="4"/>
  <c r="Q2723" i="4"/>
  <c r="P2723" i="4"/>
  <c r="O2723" i="4"/>
  <c r="M2723" i="4"/>
  <c r="J2723" i="4"/>
  <c r="K2723" i="4" s="1"/>
  <c r="I2723" i="4"/>
  <c r="R2722" i="4"/>
  <c r="Q2722" i="4"/>
  <c r="P2722" i="4"/>
  <c r="O2722" i="4"/>
  <c r="M2722" i="4"/>
  <c r="J2722" i="4"/>
  <c r="K2722" i="4" s="1"/>
  <c r="I2722" i="4"/>
  <c r="R2721" i="4"/>
  <c r="Q2721" i="4"/>
  <c r="P2721" i="4"/>
  <c r="O2721" i="4"/>
  <c r="M2721" i="4"/>
  <c r="J2721" i="4"/>
  <c r="K2721" i="4" s="1"/>
  <c r="I2721" i="4"/>
  <c r="R2720" i="4"/>
  <c r="Q2720" i="4"/>
  <c r="P2720" i="4"/>
  <c r="O2720" i="4"/>
  <c r="M2720" i="4"/>
  <c r="J2720" i="4"/>
  <c r="K2720" i="4" s="1"/>
  <c r="I2720" i="4"/>
  <c r="R2719" i="4"/>
  <c r="Q2719" i="4"/>
  <c r="P2719" i="4"/>
  <c r="O2719" i="4"/>
  <c r="M2719" i="4"/>
  <c r="J2719" i="4"/>
  <c r="K2719" i="4" s="1"/>
  <c r="I2719" i="4"/>
  <c r="R2718" i="4"/>
  <c r="Q2718" i="4"/>
  <c r="P2718" i="4"/>
  <c r="O2718" i="4"/>
  <c r="M2718" i="4"/>
  <c r="J2718" i="4"/>
  <c r="K2718" i="4" s="1"/>
  <c r="I2718" i="4"/>
  <c r="R2717" i="4"/>
  <c r="Q2717" i="4"/>
  <c r="P2717" i="4"/>
  <c r="O2717" i="4"/>
  <c r="M2717" i="4"/>
  <c r="J2717" i="4"/>
  <c r="K2717" i="4" s="1"/>
  <c r="I2717" i="4"/>
  <c r="R2716" i="4"/>
  <c r="Q2716" i="4"/>
  <c r="P2716" i="4"/>
  <c r="O2716" i="4"/>
  <c r="M2716" i="4"/>
  <c r="J2716" i="4"/>
  <c r="K2716" i="4" s="1"/>
  <c r="I2716" i="4"/>
  <c r="R2715" i="4"/>
  <c r="Q2715" i="4"/>
  <c r="P2715" i="4"/>
  <c r="O2715" i="4"/>
  <c r="M2715" i="4"/>
  <c r="J2715" i="4"/>
  <c r="K2715" i="4" s="1"/>
  <c r="I2715" i="4"/>
  <c r="R2714" i="4"/>
  <c r="Q2714" i="4"/>
  <c r="P2714" i="4"/>
  <c r="O2714" i="4"/>
  <c r="M2714" i="4"/>
  <c r="J2714" i="4"/>
  <c r="K2714" i="4" s="1"/>
  <c r="I2714" i="4"/>
  <c r="R2713" i="4"/>
  <c r="Q2713" i="4"/>
  <c r="P2713" i="4"/>
  <c r="O2713" i="4"/>
  <c r="M2713" i="4"/>
  <c r="J2713" i="4"/>
  <c r="K2713" i="4" s="1"/>
  <c r="I2713" i="4"/>
  <c r="R2712" i="4"/>
  <c r="Q2712" i="4"/>
  <c r="P2712" i="4"/>
  <c r="O2712" i="4"/>
  <c r="M2712" i="4"/>
  <c r="J2712" i="4"/>
  <c r="K2712" i="4" s="1"/>
  <c r="I2712" i="4"/>
  <c r="R2711" i="4"/>
  <c r="Q2711" i="4"/>
  <c r="P2711" i="4"/>
  <c r="O2711" i="4"/>
  <c r="M2711" i="4"/>
  <c r="J2711" i="4"/>
  <c r="K2711" i="4" s="1"/>
  <c r="I2711" i="4"/>
  <c r="R2710" i="4"/>
  <c r="Q2710" i="4"/>
  <c r="P2710" i="4"/>
  <c r="O2710" i="4"/>
  <c r="M2710" i="4"/>
  <c r="J2710" i="4"/>
  <c r="K2710" i="4" s="1"/>
  <c r="I2710" i="4"/>
  <c r="R2709" i="4"/>
  <c r="Q2709" i="4"/>
  <c r="P2709" i="4"/>
  <c r="O2709" i="4"/>
  <c r="M2709" i="4"/>
  <c r="J2709" i="4"/>
  <c r="K2709" i="4" s="1"/>
  <c r="I2709" i="4"/>
  <c r="R2708" i="4"/>
  <c r="Q2708" i="4"/>
  <c r="P2708" i="4"/>
  <c r="O2708" i="4"/>
  <c r="M2708" i="4"/>
  <c r="J2708" i="4"/>
  <c r="K2708" i="4" s="1"/>
  <c r="I2708" i="4"/>
  <c r="R2707" i="4"/>
  <c r="Q2707" i="4"/>
  <c r="P2707" i="4"/>
  <c r="O2707" i="4"/>
  <c r="M2707" i="4"/>
  <c r="J2707" i="4"/>
  <c r="K2707" i="4" s="1"/>
  <c r="I2707" i="4"/>
  <c r="R2706" i="4"/>
  <c r="Q2706" i="4"/>
  <c r="P2706" i="4"/>
  <c r="O2706" i="4"/>
  <c r="M2706" i="4"/>
  <c r="J2706" i="4"/>
  <c r="K2706" i="4" s="1"/>
  <c r="I2706" i="4"/>
  <c r="R2705" i="4"/>
  <c r="Q2705" i="4"/>
  <c r="P2705" i="4"/>
  <c r="O2705" i="4"/>
  <c r="M2705" i="4"/>
  <c r="J2705" i="4"/>
  <c r="K2705" i="4" s="1"/>
  <c r="I2705" i="4"/>
  <c r="R2704" i="4"/>
  <c r="Q2704" i="4"/>
  <c r="P2704" i="4"/>
  <c r="O2704" i="4"/>
  <c r="M2704" i="4"/>
  <c r="J2704" i="4"/>
  <c r="K2704" i="4" s="1"/>
  <c r="I2704" i="4"/>
  <c r="R2703" i="4"/>
  <c r="Q2703" i="4"/>
  <c r="P2703" i="4"/>
  <c r="O2703" i="4"/>
  <c r="M2703" i="4"/>
  <c r="J2703" i="4"/>
  <c r="K2703" i="4" s="1"/>
  <c r="I2703" i="4"/>
  <c r="R2702" i="4"/>
  <c r="Q2702" i="4"/>
  <c r="P2702" i="4"/>
  <c r="O2702" i="4"/>
  <c r="M2702" i="4"/>
  <c r="J2702" i="4"/>
  <c r="K2702" i="4" s="1"/>
  <c r="I2702" i="4"/>
  <c r="R2701" i="4"/>
  <c r="Q2701" i="4"/>
  <c r="P2701" i="4"/>
  <c r="O2701" i="4"/>
  <c r="M2701" i="4"/>
  <c r="J2701" i="4"/>
  <c r="K2701" i="4" s="1"/>
  <c r="I2701" i="4"/>
  <c r="R2700" i="4"/>
  <c r="Q2700" i="4"/>
  <c r="P2700" i="4"/>
  <c r="O2700" i="4"/>
  <c r="M2700" i="4"/>
  <c r="J2700" i="4"/>
  <c r="K2700" i="4" s="1"/>
  <c r="I2700" i="4"/>
  <c r="R2699" i="4"/>
  <c r="Q2699" i="4"/>
  <c r="P2699" i="4"/>
  <c r="O2699" i="4"/>
  <c r="M2699" i="4"/>
  <c r="J2699" i="4"/>
  <c r="K2699" i="4" s="1"/>
  <c r="I2699" i="4"/>
  <c r="R2698" i="4"/>
  <c r="Q2698" i="4"/>
  <c r="P2698" i="4"/>
  <c r="O2698" i="4"/>
  <c r="M2698" i="4"/>
  <c r="J2698" i="4"/>
  <c r="K2698" i="4" s="1"/>
  <c r="I2698" i="4"/>
  <c r="R2697" i="4"/>
  <c r="Q2697" i="4"/>
  <c r="P2697" i="4"/>
  <c r="O2697" i="4"/>
  <c r="M2697" i="4"/>
  <c r="J2697" i="4"/>
  <c r="K2697" i="4" s="1"/>
  <c r="I2697" i="4"/>
  <c r="R2696" i="4"/>
  <c r="Q2696" i="4"/>
  <c r="P2696" i="4"/>
  <c r="O2696" i="4"/>
  <c r="M2696" i="4"/>
  <c r="J2696" i="4"/>
  <c r="K2696" i="4" s="1"/>
  <c r="I2696" i="4"/>
  <c r="R2695" i="4"/>
  <c r="Q2695" i="4"/>
  <c r="P2695" i="4"/>
  <c r="O2695" i="4"/>
  <c r="M2695" i="4"/>
  <c r="J2695" i="4"/>
  <c r="K2695" i="4" s="1"/>
  <c r="I2695" i="4"/>
  <c r="R2694" i="4"/>
  <c r="Q2694" i="4"/>
  <c r="P2694" i="4"/>
  <c r="O2694" i="4"/>
  <c r="M2694" i="4"/>
  <c r="J2694" i="4"/>
  <c r="K2694" i="4" s="1"/>
  <c r="I2694" i="4"/>
  <c r="R2693" i="4"/>
  <c r="Q2693" i="4"/>
  <c r="P2693" i="4"/>
  <c r="O2693" i="4"/>
  <c r="M2693" i="4"/>
  <c r="J2693" i="4"/>
  <c r="K2693" i="4" s="1"/>
  <c r="I2693" i="4"/>
  <c r="R2692" i="4"/>
  <c r="Q2692" i="4"/>
  <c r="P2692" i="4"/>
  <c r="O2692" i="4"/>
  <c r="M2692" i="4"/>
  <c r="J2692" i="4"/>
  <c r="K2692" i="4" s="1"/>
  <c r="I2692" i="4"/>
  <c r="R2691" i="4"/>
  <c r="Q2691" i="4"/>
  <c r="P2691" i="4"/>
  <c r="O2691" i="4"/>
  <c r="M2691" i="4"/>
  <c r="J2691" i="4"/>
  <c r="K2691" i="4" s="1"/>
  <c r="I2691" i="4"/>
  <c r="R2690" i="4"/>
  <c r="Q2690" i="4"/>
  <c r="P2690" i="4"/>
  <c r="O2690" i="4"/>
  <c r="M2690" i="4"/>
  <c r="J2690" i="4"/>
  <c r="K2690" i="4" s="1"/>
  <c r="I2690" i="4"/>
  <c r="R2689" i="4"/>
  <c r="Q2689" i="4"/>
  <c r="P2689" i="4"/>
  <c r="O2689" i="4"/>
  <c r="M2689" i="4"/>
  <c r="J2689" i="4"/>
  <c r="K2689" i="4" s="1"/>
  <c r="I2689" i="4"/>
  <c r="R2688" i="4"/>
  <c r="Q2688" i="4"/>
  <c r="P2688" i="4"/>
  <c r="O2688" i="4"/>
  <c r="M2688" i="4"/>
  <c r="J2688" i="4"/>
  <c r="K2688" i="4" s="1"/>
  <c r="I2688" i="4"/>
  <c r="R2687" i="4"/>
  <c r="Q2687" i="4"/>
  <c r="P2687" i="4"/>
  <c r="O2687" i="4"/>
  <c r="M2687" i="4"/>
  <c r="J2687" i="4"/>
  <c r="K2687" i="4" s="1"/>
  <c r="I2687" i="4"/>
  <c r="R2686" i="4"/>
  <c r="Q2686" i="4"/>
  <c r="P2686" i="4"/>
  <c r="O2686" i="4"/>
  <c r="M2686" i="4"/>
  <c r="J2686" i="4"/>
  <c r="K2686" i="4" s="1"/>
  <c r="I2686" i="4"/>
  <c r="R2685" i="4"/>
  <c r="Q2685" i="4"/>
  <c r="P2685" i="4"/>
  <c r="O2685" i="4"/>
  <c r="M2685" i="4"/>
  <c r="J2685" i="4"/>
  <c r="K2685" i="4" s="1"/>
  <c r="I2685" i="4"/>
  <c r="R2684" i="4"/>
  <c r="Q2684" i="4"/>
  <c r="P2684" i="4"/>
  <c r="O2684" i="4"/>
  <c r="M2684" i="4"/>
  <c r="J2684" i="4"/>
  <c r="K2684" i="4" s="1"/>
  <c r="I2684" i="4"/>
  <c r="R2683" i="4"/>
  <c r="Q2683" i="4"/>
  <c r="P2683" i="4"/>
  <c r="O2683" i="4"/>
  <c r="M2683" i="4"/>
  <c r="J2683" i="4"/>
  <c r="K2683" i="4" s="1"/>
  <c r="I2683" i="4"/>
  <c r="R2682" i="4"/>
  <c r="Q2682" i="4"/>
  <c r="P2682" i="4"/>
  <c r="O2682" i="4"/>
  <c r="M2682" i="4"/>
  <c r="J2682" i="4"/>
  <c r="K2682" i="4" s="1"/>
  <c r="I2682" i="4"/>
  <c r="R2681" i="4"/>
  <c r="Q2681" i="4"/>
  <c r="P2681" i="4"/>
  <c r="O2681" i="4"/>
  <c r="M2681" i="4"/>
  <c r="J2681" i="4"/>
  <c r="K2681" i="4" s="1"/>
  <c r="I2681" i="4"/>
  <c r="R2680" i="4"/>
  <c r="Q2680" i="4"/>
  <c r="P2680" i="4"/>
  <c r="O2680" i="4"/>
  <c r="M2680" i="4"/>
  <c r="J2680" i="4"/>
  <c r="K2680" i="4" s="1"/>
  <c r="I2680" i="4"/>
  <c r="R2679" i="4"/>
  <c r="Q2679" i="4"/>
  <c r="P2679" i="4"/>
  <c r="O2679" i="4"/>
  <c r="M2679" i="4"/>
  <c r="J2679" i="4"/>
  <c r="K2679" i="4" s="1"/>
  <c r="I2679" i="4"/>
  <c r="R2678" i="4"/>
  <c r="Q2678" i="4"/>
  <c r="P2678" i="4"/>
  <c r="O2678" i="4"/>
  <c r="M2678" i="4"/>
  <c r="J2678" i="4"/>
  <c r="K2678" i="4" s="1"/>
  <c r="I2678" i="4"/>
  <c r="R2677" i="4"/>
  <c r="Q2677" i="4"/>
  <c r="P2677" i="4"/>
  <c r="O2677" i="4"/>
  <c r="M2677" i="4"/>
  <c r="J2677" i="4"/>
  <c r="K2677" i="4" s="1"/>
  <c r="I2677" i="4"/>
  <c r="R2676" i="4"/>
  <c r="Q2676" i="4"/>
  <c r="P2676" i="4"/>
  <c r="O2676" i="4"/>
  <c r="M2676" i="4"/>
  <c r="J2676" i="4"/>
  <c r="K2676" i="4" s="1"/>
  <c r="I2676" i="4"/>
  <c r="R2675" i="4"/>
  <c r="Q2675" i="4"/>
  <c r="P2675" i="4"/>
  <c r="O2675" i="4"/>
  <c r="M2675" i="4"/>
  <c r="J2675" i="4"/>
  <c r="K2675" i="4" s="1"/>
  <c r="I2675" i="4"/>
  <c r="R2674" i="4"/>
  <c r="Q2674" i="4"/>
  <c r="P2674" i="4"/>
  <c r="O2674" i="4"/>
  <c r="M2674" i="4"/>
  <c r="J2674" i="4"/>
  <c r="K2674" i="4" s="1"/>
  <c r="I2674" i="4"/>
  <c r="R2673" i="4"/>
  <c r="Q2673" i="4"/>
  <c r="P2673" i="4"/>
  <c r="O2673" i="4"/>
  <c r="M2673" i="4"/>
  <c r="J2673" i="4"/>
  <c r="K2673" i="4" s="1"/>
  <c r="I2673" i="4"/>
  <c r="R2672" i="4"/>
  <c r="Q2672" i="4"/>
  <c r="P2672" i="4"/>
  <c r="O2672" i="4"/>
  <c r="M2672" i="4"/>
  <c r="J2672" i="4"/>
  <c r="K2672" i="4" s="1"/>
  <c r="I2672" i="4"/>
  <c r="R2671" i="4"/>
  <c r="Q2671" i="4"/>
  <c r="P2671" i="4"/>
  <c r="O2671" i="4"/>
  <c r="M2671" i="4"/>
  <c r="J2671" i="4"/>
  <c r="K2671" i="4" s="1"/>
  <c r="I2671" i="4"/>
  <c r="R2670" i="4"/>
  <c r="Q2670" i="4"/>
  <c r="P2670" i="4"/>
  <c r="O2670" i="4"/>
  <c r="M2670" i="4"/>
  <c r="J2670" i="4"/>
  <c r="K2670" i="4" s="1"/>
  <c r="I2670" i="4"/>
  <c r="R2669" i="4"/>
  <c r="Q2669" i="4"/>
  <c r="P2669" i="4"/>
  <c r="O2669" i="4"/>
  <c r="M2669" i="4"/>
  <c r="J2669" i="4"/>
  <c r="K2669" i="4" s="1"/>
  <c r="I2669" i="4"/>
  <c r="R2668" i="4"/>
  <c r="Q2668" i="4"/>
  <c r="P2668" i="4"/>
  <c r="O2668" i="4"/>
  <c r="M2668" i="4"/>
  <c r="J2668" i="4"/>
  <c r="K2668" i="4" s="1"/>
  <c r="I2668" i="4"/>
  <c r="R2667" i="4"/>
  <c r="Q2667" i="4"/>
  <c r="P2667" i="4"/>
  <c r="O2667" i="4"/>
  <c r="M2667" i="4"/>
  <c r="J2667" i="4"/>
  <c r="K2667" i="4" s="1"/>
  <c r="I2667" i="4"/>
  <c r="R2666" i="4"/>
  <c r="Q2666" i="4"/>
  <c r="P2666" i="4"/>
  <c r="O2666" i="4"/>
  <c r="M2666" i="4"/>
  <c r="J2666" i="4"/>
  <c r="K2666" i="4" s="1"/>
  <c r="I2666" i="4"/>
  <c r="R2665" i="4"/>
  <c r="Q2665" i="4"/>
  <c r="P2665" i="4"/>
  <c r="O2665" i="4"/>
  <c r="M2665" i="4"/>
  <c r="J2665" i="4"/>
  <c r="K2665" i="4" s="1"/>
  <c r="I2665" i="4"/>
  <c r="R2664" i="4"/>
  <c r="Q2664" i="4"/>
  <c r="P2664" i="4"/>
  <c r="O2664" i="4"/>
  <c r="M2664" i="4"/>
  <c r="J2664" i="4"/>
  <c r="K2664" i="4" s="1"/>
  <c r="I2664" i="4"/>
  <c r="R2663" i="4"/>
  <c r="Q2663" i="4"/>
  <c r="P2663" i="4"/>
  <c r="O2663" i="4"/>
  <c r="M2663" i="4"/>
  <c r="J2663" i="4"/>
  <c r="K2663" i="4" s="1"/>
  <c r="I2663" i="4"/>
  <c r="R2662" i="4"/>
  <c r="Q2662" i="4"/>
  <c r="P2662" i="4"/>
  <c r="O2662" i="4"/>
  <c r="M2662" i="4"/>
  <c r="J2662" i="4"/>
  <c r="K2662" i="4" s="1"/>
  <c r="I2662" i="4"/>
  <c r="R2661" i="4"/>
  <c r="Q2661" i="4"/>
  <c r="P2661" i="4"/>
  <c r="O2661" i="4"/>
  <c r="M2661" i="4"/>
  <c r="J2661" i="4"/>
  <c r="K2661" i="4" s="1"/>
  <c r="I2661" i="4"/>
  <c r="R2660" i="4"/>
  <c r="Q2660" i="4"/>
  <c r="P2660" i="4"/>
  <c r="O2660" i="4"/>
  <c r="M2660" i="4"/>
  <c r="J2660" i="4"/>
  <c r="K2660" i="4" s="1"/>
  <c r="I2660" i="4"/>
  <c r="R2659" i="4"/>
  <c r="Q2659" i="4"/>
  <c r="P2659" i="4"/>
  <c r="O2659" i="4"/>
  <c r="M2659" i="4"/>
  <c r="J2659" i="4"/>
  <c r="K2659" i="4" s="1"/>
  <c r="I2659" i="4"/>
  <c r="R2658" i="4"/>
  <c r="Q2658" i="4"/>
  <c r="P2658" i="4"/>
  <c r="O2658" i="4"/>
  <c r="M2658" i="4"/>
  <c r="J2658" i="4"/>
  <c r="K2658" i="4" s="1"/>
  <c r="I2658" i="4"/>
  <c r="R2657" i="4"/>
  <c r="Q2657" i="4"/>
  <c r="P2657" i="4"/>
  <c r="O2657" i="4"/>
  <c r="M2657" i="4"/>
  <c r="J2657" i="4"/>
  <c r="K2657" i="4" s="1"/>
  <c r="I2657" i="4"/>
  <c r="R2656" i="4"/>
  <c r="Q2656" i="4"/>
  <c r="P2656" i="4"/>
  <c r="O2656" i="4"/>
  <c r="M2656" i="4"/>
  <c r="J2656" i="4"/>
  <c r="K2656" i="4" s="1"/>
  <c r="I2656" i="4"/>
  <c r="R2655" i="4"/>
  <c r="Q2655" i="4"/>
  <c r="P2655" i="4"/>
  <c r="O2655" i="4"/>
  <c r="M2655" i="4"/>
  <c r="J2655" i="4"/>
  <c r="K2655" i="4" s="1"/>
  <c r="I2655" i="4"/>
  <c r="R2654" i="4"/>
  <c r="Q2654" i="4"/>
  <c r="P2654" i="4"/>
  <c r="O2654" i="4"/>
  <c r="M2654" i="4"/>
  <c r="J2654" i="4"/>
  <c r="K2654" i="4" s="1"/>
  <c r="I2654" i="4"/>
  <c r="R2653" i="4"/>
  <c r="Q2653" i="4"/>
  <c r="P2653" i="4"/>
  <c r="O2653" i="4"/>
  <c r="M2653" i="4"/>
  <c r="J2653" i="4"/>
  <c r="K2653" i="4" s="1"/>
  <c r="I2653" i="4"/>
  <c r="R2652" i="4"/>
  <c r="Q2652" i="4"/>
  <c r="P2652" i="4"/>
  <c r="O2652" i="4"/>
  <c r="M2652" i="4"/>
  <c r="J2652" i="4"/>
  <c r="K2652" i="4" s="1"/>
  <c r="I2652" i="4"/>
  <c r="R2651" i="4"/>
  <c r="Q2651" i="4"/>
  <c r="P2651" i="4"/>
  <c r="O2651" i="4"/>
  <c r="M2651" i="4"/>
  <c r="J2651" i="4"/>
  <c r="K2651" i="4" s="1"/>
  <c r="I2651" i="4"/>
  <c r="R2650" i="4"/>
  <c r="Q2650" i="4"/>
  <c r="P2650" i="4"/>
  <c r="O2650" i="4"/>
  <c r="M2650" i="4"/>
  <c r="J2650" i="4"/>
  <c r="K2650" i="4" s="1"/>
  <c r="I2650" i="4"/>
  <c r="R2649" i="4"/>
  <c r="Q2649" i="4"/>
  <c r="P2649" i="4"/>
  <c r="O2649" i="4"/>
  <c r="M2649" i="4"/>
  <c r="J2649" i="4"/>
  <c r="K2649" i="4" s="1"/>
  <c r="I2649" i="4"/>
  <c r="R2648" i="4"/>
  <c r="Q2648" i="4"/>
  <c r="P2648" i="4"/>
  <c r="O2648" i="4"/>
  <c r="M2648" i="4"/>
  <c r="J2648" i="4"/>
  <c r="K2648" i="4" s="1"/>
  <c r="I2648" i="4"/>
  <c r="R2647" i="4"/>
  <c r="Q2647" i="4"/>
  <c r="P2647" i="4"/>
  <c r="O2647" i="4"/>
  <c r="M2647" i="4"/>
  <c r="J2647" i="4"/>
  <c r="K2647" i="4" s="1"/>
  <c r="I2647" i="4"/>
  <c r="R2646" i="4"/>
  <c r="Q2646" i="4"/>
  <c r="P2646" i="4"/>
  <c r="O2646" i="4"/>
  <c r="M2646" i="4"/>
  <c r="J2646" i="4"/>
  <c r="K2646" i="4" s="1"/>
  <c r="I2646" i="4"/>
  <c r="R2645" i="4"/>
  <c r="Q2645" i="4"/>
  <c r="P2645" i="4"/>
  <c r="O2645" i="4"/>
  <c r="M2645" i="4"/>
  <c r="J2645" i="4"/>
  <c r="K2645" i="4" s="1"/>
  <c r="I2645" i="4"/>
  <c r="R2644" i="4"/>
  <c r="Q2644" i="4"/>
  <c r="P2644" i="4"/>
  <c r="O2644" i="4"/>
  <c r="M2644" i="4"/>
  <c r="J2644" i="4"/>
  <c r="K2644" i="4" s="1"/>
  <c r="I2644" i="4"/>
  <c r="R2643" i="4"/>
  <c r="Q2643" i="4"/>
  <c r="P2643" i="4"/>
  <c r="O2643" i="4"/>
  <c r="M2643" i="4"/>
  <c r="J2643" i="4"/>
  <c r="K2643" i="4" s="1"/>
  <c r="I2643" i="4"/>
  <c r="R2642" i="4"/>
  <c r="Q2642" i="4"/>
  <c r="P2642" i="4"/>
  <c r="O2642" i="4"/>
  <c r="M2642" i="4"/>
  <c r="J2642" i="4"/>
  <c r="K2642" i="4" s="1"/>
  <c r="I2642" i="4"/>
  <c r="R2641" i="4"/>
  <c r="Q2641" i="4"/>
  <c r="P2641" i="4"/>
  <c r="O2641" i="4"/>
  <c r="M2641" i="4"/>
  <c r="J2641" i="4"/>
  <c r="K2641" i="4" s="1"/>
  <c r="I2641" i="4"/>
  <c r="R2640" i="4"/>
  <c r="Q2640" i="4"/>
  <c r="P2640" i="4"/>
  <c r="O2640" i="4"/>
  <c r="M2640" i="4"/>
  <c r="J2640" i="4"/>
  <c r="K2640" i="4" s="1"/>
  <c r="I2640" i="4"/>
  <c r="R2639" i="4"/>
  <c r="Q2639" i="4"/>
  <c r="P2639" i="4"/>
  <c r="O2639" i="4"/>
  <c r="M2639" i="4"/>
  <c r="J2639" i="4"/>
  <c r="K2639" i="4" s="1"/>
  <c r="I2639" i="4"/>
  <c r="R2638" i="4"/>
  <c r="Q2638" i="4"/>
  <c r="P2638" i="4"/>
  <c r="O2638" i="4"/>
  <c r="M2638" i="4"/>
  <c r="J2638" i="4"/>
  <c r="K2638" i="4" s="1"/>
  <c r="I2638" i="4"/>
  <c r="R2637" i="4"/>
  <c r="Q2637" i="4"/>
  <c r="P2637" i="4"/>
  <c r="O2637" i="4"/>
  <c r="M2637" i="4"/>
  <c r="J2637" i="4"/>
  <c r="K2637" i="4" s="1"/>
  <c r="I2637" i="4"/>
  <c r="R2636" i="4"/>
  <c r="Q2636" i="4"/>
  <c r="P2636" i="4"/>
  <c r="O2636" i="4"/>
  <c r="M2636" i="4"/>
  <c r="J2636" i="4"/>
  <c r="K2636" i="4" s="1"/>
  <c r="I2636" i="4"/>
  <c r="R2635" i="4"/>
  <c r="Q2635" i="4"/>
  <c r="P2635" i="4"/>
  <c r="O2635" i="4"/>
  <c r="M2635" i="4"/>
  <c r="J2635" i="4"/>
  <c r="K2635" i="4" s="1"/>
  <c r="I2635" i="4"/>
  <c r="R2634" i="4"/>
  <c r="Q2634" i="4"/>
  <c r="P2634" i="4"/>
  <c r="O2634" i="4"/>
  <c r="M2634" i="4"/>
  <c r="J2634" i="4"/>
  <c r="K2634" i="4" s="1"/>
  <c r="I2634" i="4"/>
  <c r="R2633" i="4"/>
  <c r="Q2633" i="4"/>
  <c r="P2633" i="4"/>
  <c r="O2633" i="4"/>
  <c r="M2633" i="4"/>
  <c r="J2633" i="4"/>
  <c r="K2633" i="4" s="1"/>
  <c r="I2633" i="4"/>
  <c r="R2632" i="4"/>
  <c r="Q2632" i="4"/>
  <c r="P2632" i="4"/>
  <c r="O2632" i="4"/>
  <c r="M2632" i="4"/>
  <c r="J2632" i="4"/>
  <c r="K2632" i="4" s="1"/>
  <c r="I2632" i="4"/>
  <c r="R2631" i="4"/>
  <c r="Q2631" i="4"/>
  <c r="P2631" i="4"/>
  <c r="O2631" i="4"/>
  <c r="M2631" i="4"/>
  <c r="J2631" i="4"/>
  <c r="K2631" i="4" s="1"/>
  <c r="I2631" i="4"/>
  <c r="R2630" i="4"/>
  <c r="Q2630" i="4"/>
  <c r="P2630" i="4"/>
  <c r="O2630" i="4"/>
  <c r="M2630" i="4"/>
  <c r="J2630" i="4"/>
  <c r="K2630" i="4" s="1"/>
  <c r="I2630" i="4"/>
  <c r="R2629" i="4"/>
  <c r="Q2629" i="4"/>
  <c r="P2629" i="4"/>
  <c r="O2629" i="4"/>
  <c r="M2629" i="4"/>
  <c r="J2629" i="4"/>
  <c r="K2629" i="4" s="1"/>
  <c r="I2629" i="4"/>
  <c r="R2628" i="4"/>
  <c r="Q2628" i="4"/>
  <c r="P2628" i="4"/>
  <c r="O2628" i="4"/>
  <c r="M2628" i="4"/>
  <c r="J2628" i="4"/>
  <c r="K2628" i="4" s="1"/>
  <c r="I2628" i="4"/>
  <c r="R2627" i="4"/>
  <c r="Q2627" i="4"/>
  <c r="P2627" i="4"/>
  <c r="O2627" i="4"/>
  <c r="M2627" i="4"/>
  <c r="J2627" i="4"/>
  <c r="K2627" i="4" s="1"/>
  <c r="I2627" i="4"/>
  <c r="R2626" i="4"/>
  <c r="Q2626" i="4"/>
  <c r="P2626" i="4"/>
  <c r="O2626" i="4"/>
  <c r="M2626" i="4"/>
  <c r="J2626" i="4"/>
  <c r="K2626" i="4" s="1"/>
  <c r="I2626" i="4"/>
  <c r="R2625" i="4"/>
  <c r="Q2625" i="4"/>
  <c r="P2625" i="4"/>
  <c r="O2625" i="4"/>
  <c r="M2625" i="4"/>
  <c r="J2625" i="4"/>
  <c r="K2625" i="4" s="1"/>
  <c r="I2625" i="4"/>
  <c r="R2624" i="4"/>
  <c r="Q2624" i="4"/>
  <c r="P2624" i="4"/>
  <c r="O2624" i="4"/>
  <c r="M2624" i="4"/>
  <c r="J2624" i="4"/>
  <c r="K2624" i="4" s="1"/>
  <c r="I2624" i="4"/>
  <c r="R2623" i="4"/>
  <c r="Q2623" i="4"/>
  <c r="P2623" i="4"/>
  <c r="O2623" i="4"/>
  <c r="M2623" i="4"/>
  <c r="J2623" i="4"/>
  <c r="K2623" i="4" s="1"/>
  <c r="I2623" i="4"/>
  <c r="R2622" i="4"/>
  <c r="Q2622" i="4"/>
  <c r="P2622" i="4"/>
  <c r="O2622" i="4"/>
  <c r="M2622" i="4"/>
  <c r="J2622" i="4"/>
  <c r="K2622" i="4" s="1"/>
  <c r="I2622" i="4"/>
  <c r="R2621" i="4"/>
  <c r="Q2621" i="4"/>
  <c r="P2621" i="4"/>
  <c r="O2621" i="4"/>
  <c r="M2621" i="4"/>
  <c r="J2621" i="4"/>
  <c r="K2621" i="4" s="1"/>
  <c r="I2621" i="4"/>
  <c r="R2620" i="4"/>
  <c r="Q2620" i="4"/>
  <c r="P2620" i="4"/>
  <c r="O2620" i="4"/>
  <c r="M2620" i="4"/>
  <c r="J2620" i="4"/>
  <c r="K2620" i="4" s="1"/>
  <c r="I2620" i="4"/>
  <c r="R2619" i="4"/>
  <c r="Q2619" i="4"/>
  <c r="P2619" i="4"/>
  <c r="O2619" i="4"/>
  <c r="M2619" i="4"/>
  <c r="J2619" i="4"/>
  <c r="K2619" i="4" s="1"/>
  <c r="I2619" i="4"/>
  <c r="R2618" i="4"/>
  <c r="Q2618" i="4"/>
  <c r="P2618" i="4"/>
  <c r="O2618" i="4"/>
  <c r="M2618" i="4"/>
  <c r="J2618" i="4"/>
  <c r="K2618" i="4" s="1"/>
  <c r="I2618" i="4"/>
  <c r="R2617" i="4"/>
  <c r="Q2617" i="4"/>
  <c r="P2617" i="4"/>
  <c r="O2617" i="4"/>
  <c r="M2617" i="4"/>
  <c r="J2617" i="4"/>
  <c r="K2617" i="4" s="1"/>
  <c r="I2617" i="4"/>
  <c r="R2616" i="4"/>
  <c r="Q2616" i="4"/>
  <c r="P2616" i="4"/>
  <c r="O2616" i="4"/>
  <c r="M2616" i="4"/>
  <c r="J2616" i="4"/>
  <c r="K2616" i="4" s="1"/>
  <c r="I2616" i="4"/>
  <c r="R2615" i="4"/>
  <c r="Q2615" i="4"/>
  <c r="P2615" i="4"/>
  <c r="O2615" i="4"/>
  <c r="M2615" i="4"/>
  <c r="J2615" i="4"/>
  <c r="K2615" i="4" s="1"/>
  <c r="I2615" i="4"/>
  <c r="R2614" i="4"/>
  <c r="Q2614" i="4"/>
  <c r="P2614" i="4"/>
  <c r="O2614" i="4"/>
  <c r="M2614" i="4"/>
  <c r="J2614" i="4"/>
  <c r="K2614" i="4" s="1"/>
  <c r="I2614" i="4"/>
  <c r="R2613" i="4"/>
  <c r="Q2613" i="4"/>
  <c r="P2613" i="4"/>
  <c r="O2613" i="4"/>
  <c r="M2613" i="4"/>
  <c r="J2613" i="4"/>
  <c r="K2613" i="4" s="1"/>
  <c r="I2613" i="4"/>
  <c r="R2612" i="4"/>
  <c r="Q2612" i="4"/>
  <c r="P2612" i="4"/>
  <c r="O2612" i="4"/>
  <c r="M2612" i="4"/>
  <c r="J2612" i="4"/>
  <c r="K2612" i="4" s="1"/>
  <c r="I2612" i="4"/>
  <c r="R2611" i="4"/>
  <c r="Q2611" i="4"/>
  <c r="P2611" i="4"/>
  <c r="O2611" i="4"/>
  <c r="M2611" i="4"/>
  <c r="J2611" i="4"/>
  <c r="K2611" i="4" s="1"/>
  <c r="I2611" i="4"/>
  <c r="R2610" i="4"/>
  <c r="Q2610" i="4"/>
  <c r="P2610" i="4"/>
  <c r="O2610" i="4"/>
  <c r="M2610" i="4"/>
  <c r="J2610" i="4"/>
  <c r="K2610" i="4" s="1"/>
  <c r="I2610" i="4"/>
  <c r="R2609" i="4"/>
  <c r="Q2609" i="4"/>
  <c r="P2609" i="4"/>
  <c r="O2609" i="4"/>
  <c r="M2609" i="4"/>
  <c r="J2609" i="4"/>
  <c r="K2609" i="4" s="1"/>
  <c r="I2609" i="4"/>
  <c r="R2608" i="4"/>
  <c r="Q2608" i="4"/>
  <c r="P2608" i="4"/>
  <c r="O2608" i="4"/>
  <c r="M2608" i="4"/>
  <c r="J2608" i="4"/>
  <c r="K2608" i="4" s="1"/>
  <c r="I2608" i="4"/>
  <c r="R2607" i="4"/>
  <c r="Q2607" i="4"/>
  <c r="P2607" i="4"/>
  <c r="O2607" i="4"/>
  <c r="M2607" i="4"/>
  <c r="J2607" i="4"/>
  <c r="K2607" i="4" s="1"/>
  <c r="I2607" i="4"/>
  <c r="R2606" i="4"/>
  <c r="Q2606" i="4"/>
  <c r="P2606" i="4"/>
  <c r="O2606" i="4"/>
  <c r="M2606" i="4"/>
  <c r="J2606" i="4"/>
  <c r="K2606" i="4" s="1"/>
  <c r="I2606" i="4"/>
  <c r="R2605" i="4"/>
  <c r="Q2605" i="4"/>
  <c r="P2605" i="4"/>
  <c r="O2605" i="4"/>
  <c r="M2605" i="4"/>
  <c r="J2605" i="4"/>
  <c r="K2605" i="4" s="1"/>
  <c r="I2605" i="4"/>
  <c r="R2604" i="4"/>
  <c r="Q2604" i="4"/>
  <c r="P2604" i="4"/>
  <c r="O2604" i="4"/>
  <c r="M2604" i="4"/>
  <c r="J2604" i="4"/>
  <c r="K2604" i="4" s="1"/>
  <c r="I2604" i="4"/>
  <c r="R2603" i="4"/>
  <c r="Q2603" i="4"/>
  <c r="P2603" i="4"/>
  <c r="O2603" i="4"/>
  <c r="M2603" i="4"/>
  <c r="J2603" i="4"/>
  <c r="K2603" i="4" s="1"/>
  <c r="I2603" i="4"/>
  <c r="R2602" i="4"/>
  <c r="Q2602" i="4"/>
  <c r="P2602" i="4"/>
  <c r="O2602" i="4"/>
  <c r="M2602" i="4"/>
  <c r="J2602" i="4"/>
  <c r="K2602" i="4" s="1"/>
  <c r="I2602" i="4"/>
  <c r="R2601" i="4"/>
  <c r="Q2601" i="4"/>
  <c r="P2601" i="4"/>
  <c r="O2601" i="4"/>
  <c r="M2601" i="4"/>
  <c r="J2601" i="4"/>
  <c r="K2601" i="4" s="1"/>
  <c r="I2601" i="4"/>
  <c r="R2600" i="4"/>
  <c r="Q2600" i="4"/>
  <c r="P2600" i="4"/>
  <c r="O2600" i="4"/>
  <c r="M2600" i="4"/>
  <c r="J2600" i="4"/>
  <c r="K2600" i="4" s="1"/>
  <c r="I2600" i="4"/>
  <c r="R2599" i="4"/>
  <c r="Q2599" i="4"/>
  <c r="P2599" i="4"/>
  <c r="O2599" i="4"/>
  <c r="M2599" i="4"/>
  <c r="J2599" i="4"/>
  <c r="K2599" i="4" s="1"/>
  <c r="I2599" i="4"/>
  <c r="R2598" i="4"/>
  <c r="Q2598" i="4"/>
  <c r="P2598" i="4"/>
  <c r="O2598" i="4"/>
  <c r="M2598" i="4"/>
  <c r="J2598" i="4"/>
  <c r="K2598" i="4" s="1"/>
  <c r="I2598" i="4"/>
  <c r="R2597" i="4"/>
  <c r="Q2597" i="4"/>
  <c r="P2597" i="4"/>
  <c r="O2597" i="4"/>
  <c r="M2597" i="4"/>
  <c r="J2597" i="4"/>
  <c r="K2597" i="4" s="1"/>
  <c r="I2597" i="4"/>
  <c r="R2596" i="4"/>
  <c r="Q2596" i="4"/>
  <c r="P2596" i="4"/>
  <c r="O2596" i="4"/>
  <c r="M2596" i="4"/>
  <c r="J2596" i="4"/>
  <c r="K2596" i="4" s="1"/>
  <c r="I2596" i="4"/>
  <c r="R2595" i="4"/>
  <c r="Q2595" i="4"/>
  <c r="P2595" i="4"/>
  <c r="O2595" i="4"/>
  <c r="M2595" i="4"/>
  <c r="J2595" i="4"/>
  <c r="K2595" i="4" s="1"/>
  <c r="I2595" i="4"/>
  <c r="R2594" i="4"/>
  <c r="Q2594" i="4"/>
  <c r="P2594" i="4"/>
  <c r="O2594" i="4"/>
  <c r="M2594" i="4"/>
  <c r="J2594" i="4"/>
  <c r="K2594" i="4" s="1"/>
  <c r="I2594" i="4"/>
  <c r="R2593" i="4"/>
  <c r="Q2593" i="4"/>
  <c r="P2593" i="4"/>
  <c r="O2593" i="4"/>
  <c r="M2593" i="4"/>
  <c r="J2593" i="4"/>
  <c r="K2593" i="4" s="1"/>
  <c r="I2593" i="4"/>
  <c r="R2592" i="4"/>
  <c r="Q2592" i="4"/>
  <c r="P2592" i="4"/>
  <c r="O2592" i="4"/>
  <c r="M2592" i="4"/>
  <c r="J2592" i="4"/>
  <c r="K2592" i="4" s="1"/>
  <c r="I2592" i="4"/>
  <c r="R2591" i="4"/>
  <c r="Q2591" i="4"/>
  <c r="P2591" i="4"/>
  <c r="O2591" i="4"/>
  <c r="M2591" i="4"/>
  <c r="J2591" i="4"/>
  <c r="K2591" i="4" s="1"/>
  <c r="I2591" i="4"/>
  <c r="R2590" i="4"/>
  <c r="Q2590" i="4"/>
  <c r="P2590" i="4"/>
  <c r="O2590" i="4"/>
  <c r="M2590" i="4"/>
  <c r="J2590" i="4"/>
  <c r="K2590" i="4" s="1"/>
  <c r="I2590" i="4"/>
  <c r="R2589" i="4"/>
  <c r="Q2589" i="4"/>
  <c r="P2589" i="4"/>
  <c r="O2589" i="4"/>
  <c r="M2589" i="4"/>
  <c r="J2589" i="4"/>
  <c r="K2589" i="4" s="1"/>
  <c r="I2589" i="4"/>
  <c r="R2588" i="4"/>
  <c r="Q2588" i="4"/>
  <c r="P2588" i="4"/>
  <c r="O2588" i="4"/>
  <c r="M2588" i="4"/>
  <c r="J2588" i="4"/>
  <c r="K2588" i="4" s="1"/>
  <c r="I2588" i="4"/>
  <c r="R2587" i="4"/>
  <c r="Q2587" i="4"/>
  <c r="P2587" i="4"/>
  <c r="O2587" i="4"/>
  <c r="M2587" i="4"/>
  <c r="J2587" i="4"/>
  <c r="K2587" i="4" s="1"/>
  <c r="I2587" i="4"/>
  <c r="R2586" i="4"/>
  <c r="Q2586" i="4"/>
  <c r="P2586" i="4"/>
  <c r="O2586" i="4"/>
  <c r="M2586" i="4"/>
  <c r="J2586" i="4"/>
  <c r="K2586" i="4" s="1"/>
  <c r="I2586" i="4"/>
  <c r="R2585" i="4"/>
  <c r="Q2585" i="4"/>
  <c r="P2585" i="4"/>
  <c r="O2585" i="4"/>
  <c r="M2585" i="4"/>
  <c r="J2585" i="4"/>
  <c r="K2585" i="4" s="1"/>
  <c r="I2585" i="4"/>
  <c r="R2584" i="4"/>
  <c r="Q2584" i="4"/>
  <c r="P2584" i="4"/>
  <c r="O2584" i="4"/>
  <c r="M2584" i="4"/>
  <c r="J2584" i="4"/>
  <c r="K2584" i="4" s="1"/>
  <c r="I2584" i="4"/>
  <c r="R2583" i="4"/>
  <c r="Q2583" i="4"/>
  <c r="P2583" i="4"/>
  <c r="O2583" i="4"/>
  <c r="M2583" i="4"/>
  <c r="J2583" i="4"/>
  <c r="K2583" i="4" s="1"/>
  <c r="I2583" i="4"/>
  <c r="R2582" i="4"/>
  <c r="Q2582" i="4"/>
  <c r="P2582" i="4"/>
  <c r="O2582" i="4"/>
  <c r="M2582" i="4"/>
  <c r="J2582" i="4"/>
  <c r="K2582" i="4" s="1"/>
  <c r="I2582" i="4"/>
  <c r="R2581" i="4"/>
  <c r="Q2581" i="4"/>
  <c r="P2581" i="4"/>
  <c r="O2581" i="4"/>
  <c r="M2581" i="4"/>
  <c r="J2581" i="4"/>
  <c r="K2581" i="4" s="1"/>
  <c r="I2581" i="4"/>
  <c r="R2580" i="4"/>
  <c r="Q2580" i="4"/>
  <c r="P2580" i="4"/>
  <c r="O2580" i="4"/>
  <c r="M2580" i="4"/>
  <c r="J2580" i="4"/>
  <c r="K2580" i="4" s="1"/>
  <c r="I2580" i="4"/>
  <c r="R2579" i="4"/>
  <c r="Q2579" i="4"/>
  <c r="P2579" i="4"/>
  <c r="O2579" i="4"/>
  <c r="M2579" i="4"/>
  <c r="J2579" i="4"/>
  <c r="K2579" i="4" s="1"/>
  <c r="I2579" i="4"/>
  <c r="R2578" i="4"/>
  <c r="Q2578" i="4"/>
  <c r="P2578" i="4"/>
  <c r="O2578" i="4"/>
  <c r="M2578" i="4"/>
  <c r="J2578" i="4"/>
  <c r="K2578" i="4" s="1"/>
  <c r="I2578" i="4"/>
  <c r="R2577" i="4"/>
  <c r="Q2577" i="4"/>
  <c r="P2577" i="4"/>
  <c r="O2577" i="4"/>
  <c r="M2577" i="4"/>
  <c r="J2577" i="4"/>
  <c r="K2577" i="4" s="1"/>
  <c r="I2577" i="4"/>
  <c r="R2576" i="4"/>
  <c r="Q2576" i="4"/>
  <c r="P2576" i="4"/>
  <c r="O2576" i="4"/>
  <c r="M2576" i="4"/>
  <c r="J2576" i="4"/>
  <c r="K2576" i="4" s="1"/>
  <c r="I2576" i="4"/>
  <c r="R2575" i="4"/>
  <c r="Q2575" i="4"/>
  <c r="P2575" i="4"/>
  <c r="O2575" i="4"/>
  <c r="M2575" i="4"/>
  <c r="J2575" i="4"/>
  <c r="K2575" i="4" s="1"/>
  <c r="I2575" i="4"/>
  <c r="R2574" i="4"/>
  <c r="Q2574" i="4"/>
  <c r="P2574" i="4"/>
  <c r="O2574" i="4"/>
  <c r="M2574" i="4"/>
  <c r="J2574" i="4"/>
  <c r="K2574" i="4" s="1"/>
  <c r="I2574" i="4"/>
  <c r="R2573" i="4"/>
  <c r="Q2573" i="4"/>
  <c r="P2573" i="4"/>
  <c r="O2573" i="4"/>
  <c r="M2573" i="4"/>
  <c r="J2573" i="4"/>
  <c r="K2573" i="4" s="1"/>
  <c r="I2573" i="4"/>
  <c r="R2572" i="4"/>
  <c r="Q2572" i="4"/>
  <c r="P2572" i="4"/>
  <c r="O2572" i="4"/>
  <c r="M2572" i="4"/>
  <c r="J2572" i="4"/>
  <c r="K2572" i="4" s="1"/>
  <c r="I2572" i="4"/>
  <c r="R2571" i="4"/>
  <c r="Q2571" i="4"/>
  <c r="P2571" i="4"/>
  <c r="O2571" i="4"/>
  <c r="M2571" i="4"/>
  <c r="J2571" i="4"/>
  <c r="K2571" i="4" s="1"/>
  <c r="I2571" i="4"/>
  <c r="R2570" i="4"/>
  <c r="Q2570" i="4"/>
  <c r="P2570" i="4"/>
  <c r="O2570" i="4"/>
  <c r="M2570" i="4"/>
  <c r="J2570" i="4"/>
  <c r="K2570" i="4" s="1"/>
  <c r="I2570" i="4"/>
  <c r="R2569" i="4"/>
  <c r="Q2569" i="4"/>
  <c r="P2569" i="4"/>
  <c r="O2569" i="4"/>
  <c r="M2569" i="4"/>
  <c r="J2569" i="4"/>
  <c r="K2569" i="4" s="1"/>
  <c r="I2569" i="4"/>
  <c r="R2568" i="4"/>
  <c r="Q2568" i="4"/>
  <c r="P2568" i="4"/>
  <c r="O2568" i="4"/>
  <c r="M2568" i="4"/>
  <c r="J2568" i="4"/>
  <c r="K2568" i="4" s="1"/>
  <c r="I2568" i="4"/>
  <c r="R2567" i="4"/>
  <c r="Q2567" i="4"/>
  <c r="P2567" i="4"/>
  <c r="O2567" i="4"/>
  <c r="M2567" i="4"/>
  <c r="J2567" i="4"/>
  <c r="K2567" i="4" s="1"/>
  <c r="I2567" i="4"/>
  <c r="R2566" i="4"/>
  <c r="Q2566" i="4"/>
  <c r="P2566" i="4"/>
  <c r="O2566" i="4"/>
  <c r="M2566" i="4"/>
  <c r="J2566" i="4"/>
  <c r="K2566" i="4" s="1"/>
  <c r="I2566" i="4"/>
  <c r="R2565" i="4"/>
  <c r="Q2565" i="4"/>
  <c r="P2565" i="4"/>
  <c r="O2565" i="4"/>
  <c r="M2565" i="4"/>
  <c r="J2565" i="4"/>
  <c r="K2565" i="4" s="1"/>
  <c r="I2565" i="4"/>
  <c r="R2564" i="4"/>
  <c r="Q2564" i="4"/>
  <c r="P2564" i="4"/>
  <c r="O2564" i="4"/>
  <c r="M2564" i="4"/>
  <c r="J2564" i="4"/>
  <c r="K2564" i="4" s="1"/>
  <c r="I2564" i="4"/>
  <c r="R2563" i="4"/>
  <c r="Q2563" i="4"/>
  <c r="P2563" i="4"/>
  <c r="O2563" i="4"/>
  <c r="M2563" i="4"/>
  <c r="J2563" i="4"/>
  <c r="K2563" i="4" s="1"/>
  <c r="I2563" i="4"/>
  <c r="R2562" i="4"/>
  <c r="Q2562" i="4"/>
  <c r="P2562" i="4"/>
  <c r="O2562" i="4"/>
  <c r="M2562" i="4"/>
  <c r="J2562" i="4"/>
  <c r="K2562" i="4" s="1"/>
  <c r="I2562" i="4"/>
  <c r="R2561" i="4"/>
  <c r="Q2561" i="4"/>
  <c r="P2561" i="4"/>
  <c r="O2561" i="4"/>
  <c r="M2561" i="4"/>
  <c r="J2561" i="4"/>
  <c r="K2561" i="4" s="1"/>
  <c r="I2561" i="4"/>
  <c r="R2560" i="4"/>
  <c r="Q2560" i="4"/>
  <c r="P2560" i="4"/>
  <c r="O2560" i="4"/>
  <c r="M2560" i="4"/>
  <c r="J2560" i="4"/>
  <c r="K2560" i="4" s="1"/>
  <c r="I2560" i="4"/>
  <c r="R2559" i="4"/>
  <c r="Q2559" i="4"/>
  <c r="P2559" i="4"/>
  <c r="O2559" i="4"/>
  <c r="M2559" i="4"/>
  <c r="J2559" i="4"/>
  <c r="K2559" i="4" s="1"/>
  <c r="I2559" i="4"/>
  <c r="R2558" i="4"/>
  <c r="Q2558" i="4"/>
  <c r="P2558" i="4"/>
  <c r="O2558" i="4"/>
  <c r="M2558" i="4"/>
  <c r="J2558" i="4"/>
  <c r="K2558" i="4" s="1"/>
  <c r="I2558" i="4"/>
  <c r="R2557" i="4"/>
  <c r="Q2557" i="4"/>
  <c r="P2557" i="4"/>
  <c r="O2557" i="4"/>
  <c r="M2557" i="4"/>
  <c r="J2557" i="4"/>
  <c r="K2557" i="4" s="1"/>
  <c r="I2557" i="4"/>
  <c r="R2556" i="4"/>
  <c r="Q2556" i="4"/>
  <c r="P2556" i="4"/>
  <c r="O2556" i="4"/>
  <c r="M2556" i="4"/>
  <c r="J2556" i="4"/>
  <c r="K2556" i="4" s="1"/>
  <c r="I2556" i="4"/>
  <c r="R2555" i="4"/>
  <c r="Q2555" i="4"/>
  <c r="P2555" i="4"/>
  <c r="O2555" i="4"/>
  <c r="M2555" i="4"/>
  <c r="J2555" i="4"/>
  <c r="K2555" i="4" s="1"/>
  <c r="I2555" i="4"/>
  <c r="R2554" i="4"/>
  <c r="Q2554" i="4"/>
  <c r="P2554" i="4"/>
  <c r="O2554" i="4"/>
  <c r="M2554" i="4"/>
  <c r="J2554" i="4"/>
  <c r="K2554" i="4" s="1"/>
  <c r="I2554" i="4"/>
  <c r="R2553" i="4"/>
  <c r="Q2553" i="4"/>
  <c r="P2553" i="4"/>
  <c r="O2553" i="4"/>
  <c r="M2553" i="4"/>
  <c r="J2553" i="4"/>
  <c r="K2553" i="4" s="1"/>
  <c r="I2553" i="4"/>
  <c r="R2552" i="4"/>
  <c r="Q2552" i="4"/>
  <c r="P2552" i="4"/>
  <c r="O2552" i="4"/>
  <c r="M2552" i="4"/>
  <c r="J2552" i="4"/>
  <c r="K2552" i="4" s="1"/>
  <c r="I2552" i="4"/>
  <c r="R2551" i="4"/>
  <c r="Q2551" i="4"/>
  <c r="P2551" i="4"/>
  <c r="O2551" i="4"/>
  <c r="M2551" i="4"/>
  <c r="J2551" i="4"/>
  <c r="K2551" i="4" s="1"/>
  <c r="I2551" i="4"/>
  <c r="R2550" i="4"/>
  <c r="Q2550" i="4"/>
  <c r="P2550" i="4"/>
  <c r="O2550" i="4"/>
  <c r="M2550" i="4"/>
  <c r="J2550" i="4"/>
  <c r="K2550" i="4" s="1"/>
  <c r="I2550" i="4"/>
  <c r="R2549" i="4"/>
  <c r="Q2549" i="4"/>
  <c r="P2549" i="4"/>
  <c r="O2549" i="4"/>
  <c r="M2549" i="4"/>
  <c r="J2549" i="4"/>
  <c r="K2549" i="4" s="1"/>
  <c r="I2549" i="4"/>
  <c r="R2548" i="4"/>
  <c r="Q2548" i="4"/>
  <c r="P2548" i="4"/>
  <c r="O2548" i="4"/>
  <c r="M2548" i="4"/>
  <c r="J2548" i="4"/>
  <c r="K2548" i="4" s="1"/>
  <c r="I2548" i="4"/>
  <c r="R2547" i="4"/>
  <c r="Q2547" i="4"/>
  <c r="P2547" i="4"/>
  <c r="O2547" i="4"/>
  <c r="M2547" i="4"/>
  <c r="J2547" i="4"/>
  <c r="K2547" i="4" s="1"/>
  <c r="I2547" i="4"/>
  <c r="R2546" i="4"/>
  <c r="Q2546" i="4"/>
  <c r="P2546" i="4"/>
  <c r="O2546" i="4"/>
  <c r="M2546" i="4"/>
  <c r="J2546" i="4"/>
  <c r="K2546" i="4" s="1"/>
  <c r="I2546" i="4"/>
  <c r="R2545" i="4"/>
  <c r="Q2545" i="4"/>
  <c r="P2545" i="4"/>
  <c r="O2545" i="4"/>
  <c r="M2545" i="4"/>
  <c r="J2545" i="4"/>
  <c r="K2545" i="4" s="1"/>
  <c r="I2545" i="4"/>
  <c r="R2544" i="4"/>
  <c r="Q2544" i="4"/>
  <c r="P2544" i="4"/>
  <c r="O2544" i="4"/>
  <c r="M2544" i="4"/>
  <c r="J2544" i="4"/>
  <c r="K2544" i="4" s="1"/>
  <c r="I2544" i="4"/>
  <c r="R2543" i="4"/>
  <c r="Q2543" i="4"/>
  <c r="P2543" i="4"/>
  <c r="O2543" i="4"/>
  <c r="M2543" i="4"/>
  <c r="J2543" i="4"/>
  <c r="K2543" i="4" s="1"/>
  <c r="I2543" i="4"/>
  <c r="R2542" i="4"/>
  <c r="Q2542" i="4"/>
  <c r="P2542" i="4"/>
  <c r="O2542" i="4"/>
  <c r="M2542" i="4"/>
  <c r="J2542" i="4"/>
  <c r="K2542" i="4" s="1"/>
  <c r="I2542" i="4"/>
  <c r="R2541" i="4"/>
  <c r="Q2541" i="4"/>
  <c r="P2541" i="4"/>
  <c r="O2541" i="4"/>
  <c r="M2541" i="4"/>
  <c r="J2541" i="4"/>
  <c r="K2541" i="4" s="1"/>
  <c r="I2541" i="4"/>
  <c r="R2540" i="4"/>
  <c r="Q2540" i="4"/>
  <c r="P2540" i="4"/>
  <c r="O2540" i="4"/>
  <c r="M2540" i="4"/>
  <c r="J2540" i="4"/>
  <c r="K2540" i="4" s="1"/>
  <c r="I2540" i="4"/>
  <c r="R2539" i="4"/>
  <c r="Q2539" i="4"/>
  <c r="P2539" i="4"/>
  <c r="O2539" i="4"/>
  <c r="M2539" i="4"/>
  <c r="J2539" i="4"/>
  <c r="K2539" i="4" s="1"/>
  <c r="I2539" i="4"/>
  <c r="R2538" i="4"/>
  <c r="Q2538" i="4"/>
  <c r="P2538" i="4"/>
  <c r="O2538" i="4"/>
  <c r="M2538" i="4"/>
  <c r="J2538" i="4"/>
  <c r="K2538" i="4" s="1"/>
  <c r="I2538" i="4"/>
  <c r="R2537" i="4"/>
  <c r="Q2537" i="4"/>
  <c r="P2537" i="4"/>
  <c r="O2537" i="4"/>
  <c r="M2537" i="4"/>
  <c r="J2537" i="4"/>
  <c r="K2537" i="4" s="1"/>
  <c r="I2537" i="4"/>
  <c r="R2536" i="4"/>
  <c r="Q2536" i="4"/>
  <c r="P2536" i="4"/>
  <c r="O2536" i="4"/>
  <c r="M2536" i="4"/>
  <c r="J2536" i="4"/>
  <c r="K2536" i="4" s="1"/>
  <c r="I2536" i="4"/>
  <c r="R2535" i="4"/>
  <c r="Q2535" i="4"/>
  <c r="P2535" i="4"/>
  <c r="O2535" i="4"/>
  <c r="M2535" i="4"/>
  <c r="J2535" i="4"/>
  <c r="K2535" i="4" s="1"/>
  <c r="I2535" i="4"/>
  <c r="R2534" i="4"/>
  <c r="Q2534" i="4"/>
  <c r="P2534" i="4"/>
  <c r="O2534" i="4"/>
  <c r="M2534" i="4"/>
  <c r="J2534" i="4"/>
  <c r="K2534" i="4" s="1"/>
  <c r="I2534" i="4"/>
  <c r="R2533" i="4"/>
  <c r="Q2533" i="4"/>
  <c r="P2533" i="4"/>
  <c r="O2533" i="4"/>
  <c r="M2533" i="4"/>
  <c r="J2533" i="4"/>
  <c r="K2533" i="4" s="1"/>
  <c r="I2533" i="4"/>
  <c r="R2532" i="4"/>
  <c r="Q2532" i="4"/>
  <c r="P2532" i="4"/>
  <c r="O2532" i="4"/>
  <c r="M2532" i="4"/>
  <c r="J2532" i="4"/>
  <c r="K2532" i="4" s="1"/>
  <c r="I2532" i="4"/>
  <c r="R2531" i="4"/>
  <c r="Q2531" i="4"/>
  <c r="P2531" i="4"/>
  <c r="O2531" i="4"/>
  <c r="M2531" i="4"/>
  <c r="J2531" i="4"/>
  <c r="K2531" i="4" s="1"/>
  <c r="I2531" i="4"/>
  <c r="R2530" i="4"/>
  <c r="Q2530" i="4"/>
  <c r="P2530" i="4"/>
  <c r="O2530" i="4"/>
  <c r="M2530" i="4"/>
  <c r="J2530" i="4"/>
  <c r="K2530" i="4" s="1"/>
  <c r="I2530" i="4"/>
  <c r="R2529" i="4"/>
  <c r="Q2529" i="4"/>
  <c r="P2529" i="4"/>
  <c r="O2529" i="4"/>
  <c r="M2529" i="4"/>
  <c r="J2529" i="4"/>
  <c r="K2529" i="4" s="1"/>
  <c r="I2529" i="4"/>
  <c r="R2528" i="4"/>
  <c r="Q2528" i="4"/>
  <c r="P2528" i="4"/>
  <c r="O2528" i="4"/>
  <c r="M2528" i="4"/>
  <c r="J2528" i="4"/>
  <c r="K2528" i="4" s="1"/>
  <c r="I2528" i="4"/>
  <c r="R2527" i="4"/>
  <c r="Q2527" i="4"/>
  <c r="P2527" i="4"/>
  <c r="O2527" i="4"/>
  <c r="M2527" i="4"/>
  <c r="J2527" i="4"/>
  <c r="K2527" i="4" s="1"/>
  <c r="I2527" i="4"/>
  <c r="R2526" i="4"/>
  <c r="Q2526" i="4"/>
  <c r="P2526" i="4"/>
  <c r="O2526" i="4"/>
  <c r="M2526" i="4"/>
  <c r="J2526" i="4"/>
  <c r="K2526" i="4" s="1"/>
  <c r="I2526" i="4"/>
  <c r="R2525" i="4"/>
  <c r="Q2525" i="4"/>
  <c r="P2525" i="4"/>
  <c r="O2525" i="4"/>
  <c r="M2525" i="4"/>
  <c r="J2525" i="4"/>
  <c r="K2525" i="4" s="1"/>
  <c r="I2525" i="4"/>
  <c r="R2524" i="4"/>
  <c r="Q2524" i="4"/>
  <c r="P2524" i="4"/>
  <c r="O2524" i="4"/>
  <c r="M2524" i="4"/>
  <c r="J2524" i="4"/>
  <c r="K2524" i="4" s="1"/>
  <c r="I2524" i="4"/>
  <c r="R2523" i="4"/>
  <c r="Q2523" i="4"/>
  <c r="P2523" i="4"/>
  <c r="O2523" i="4"/>
  <c r="M2523" i="4"/>
  <c r="J2523" i="4"/>
  <c r="K2523" i="4" s="1"/>
  <c r="I2523" i="4"/>
  <c r="R2522" i="4"/>
  <c r="Q2522" i="4"/>
  <c r="P2522" i="4"/>
  <c r="O2522" i="4"/>
  <c r="M2522" i="4"/>
  <c r="J2522" i="4"/>
  <c r="K2522" i="4" s="1"/>
  <c r="I2522" i="4"/>
  <c r="R2521" i="4"/>
  <c r="Q2521" i="4"/>
  <c r="P2521" i="4"/>
  <c r="O2521" i="4"/>
  <c r="M2521" i="4"/>
  <c r="J2521" i="4"/>
  <c r="K2521" i="4" s="1"/>
  <c r="I2521" i="4"/>
  <c r="R2520" i="4"/>
  <c r="Q2520" i="4"/>
  <c r="P2520" i="4"/>
  <c r="O2520" i="4"/>
  <c r="M2520" i="4"/>
  <c r="J2520" i="4"/>
  <c r="K2520" i="4" s="1"/>
  <c r="I2520" i="4"/>
  <c r="R2519" i="4"/>
  <c r="Q2519" i="4"/>
  <c r="P2519" i="4"/>
  <c r="O2519" i="4"/>
  <c r="M2519" i="4"/>
  <c r="J2519" i="4"/>
  <c r="K2519" i="4" s="1"/>
  <c r="I2519" i="4"/>
  <c r="R2518" i="4"/>
  <c r="Q2518" i="4"/>
  <c r="P2518" i="4"/>
  <c r="O2518" i="4"/>
  <c r="M2518" i="4"/>
  <c r="J2518" i="4"/>
  <c r="K2518" i="4" s="1"/>
  <c r="I2518" i="4"/>
  <c r="R2517" i="4"/>
  <c r="Q2517" i="4"/>
  <c r="P2517" i="4"/>
  <c r="O2517" i="4"/>
  <c r="M2517" i="4"/>
  <c r="J2517" i="4"/>
  <c r="K2517" i="4" s="1"/>
  <c r="I2517" i="4"/>
  <c r="R2516" i="4"/>
  <c r="Q2516" i="4"/>
  <c r="P2516" i="4"/>
  <c r="O2516" i="4"/>
  <c r="M2516" i="4"/>
  <c r="J2516" i="4"/>
  <c r="K2516" i="4" s="1"/>
  <c r="I2516" i="4"/>
  <c r="R2515" i="4"/>
  <c r="Q2515" i="4"/>
  <c r="P2515" i="4"/>
  <c r="O2515" i="4"/>
  <c r="M2515" i="4"/>
  <c r="J2515" i="4"/>
  <c r="K2515" i="4" s="1"/>
  <c r="I2515" i="4"/>
  <c r="R2514" i="4"/>
  <c r="Q2514" i="4"/>
  <c r="P2514" i="4"/>
  <c r="O2514" i="4"/>
  <c r="M2514" i="4"/>
  <c r="J2514" i="4"/>
  <c r="K2514" i="4" s="1"/>
  <c r="I2514" i="4"/>
  <c r="R2513" i="4"/>
  <c r="Q2513" i="4"/>
  <c r="P2513" i="4"/>
  <c r="O2513" i="4"/>
  <c r="M2513" i="4"/>
  <c r="J2513" i="4"/>
  <c r="K2513" i="4" s="1"/>
  <c r="I2513" i="4"/>
  <c r="R2512" i="4"/>
  <c r="Q2512" i="4"/>
  <c r="P2512" i="4"/>
  <c r="O2512" i="4"/>
  <c r="M2512" i="4"/>
  <c r="J2512" i="4"/>
  <c r="K2512" i="4" s="1"/>
  <c r="I2512" i="4"/>
  <c r="R2511" i="4"/>
  <c r="Q2511" i="4"/>
  <c r="P2511" i="4"/>
  <c r="O2511" i="4"/>
  <c r="M2511" i="4"/>
  <c r="J2511" i="4"/>
  <c r="K2511" i="4" s="1"/>
  <c r="I2511" i="4"/>
  <c r="R2510" i="4"/>
  <c r="Q2510" i="4"/>
  <c r="P2510" i="4"/>
  <c r="O2510" i="4"/>
  <c r="M2510" i="4"/>
  <c r="J2510" i="4"/>
  <c r="K2510" i="4" s="1"/>
  <c r="I2510" i="4"/>
  <c r="R2509" i="4"/>
  <c r="Q2509" i="4"/>
  <c r="P2509" i="4"/>
  <c r="O2509" i="4"/>
  <c r="M2509" i="4"/>
  <c r="J2509" i="4"/>
  <c r="K2509" i="4" s="1"/>
  <c r="I2509" i="4"/>
  <c r="R2508" i="4"/>
  <c r="Q2508" i="4"/>
  <c r="P2508" i="4"/>
  <c r="O2508" i="4"/>
  <c r="M2508" i="4"/>
  <c r="J2508" i="4"/>
  <c r="K2508" i="4" s="1"/>
  <c r="I2508" i="4"/>
  <c r="R2507" i="4"/>
  <c r="Q2507" i="4"/>
  <c r="P2507" i="4"/>
  <c r="O2507" i="4"/>
  <c r="M2507" i="4"/>
  <c r="J2507" i="4"/>
  <c r="K2507" i="4" s="1"/>
  <c r="I2507" i="4"/>
  <c r="R2506" i="4"/>
  <c r="Q2506" i="4"/>
  <c r="P2506" i="4"/>
  <c r="O2506" i="4"/>
  <c r="M2506" i="4"/>
  <c r="J2506" i="4"/>
  <c r="K2506" i="4" s="1"/>
  <c r="I2506" i="4"/>
  <c r="R2505" i="4"/>
  <c r="Q2505" i="4"/>
  <c r="P2505" i="4"/>
  <c r="O2505" i="4"/>
  <c r="M2505" i="4"/>
  <c r="J2505" i="4"/>
  <c r="K2505" i="4" s="1"/>
  <c r="I2505" i="4"/>
  <c r="R2504" i="4"/>
  <c r="Q2504" i="4"/>
  <c r="P2504" i="4"/>
  <c r="O2504" i="4"/>
  <c r="M2504" i="4"/>
  <c r="J2504" i="4"/>
  <c r="K2504" i="4" s="1"/>
  <c r="I2504" i="4"/>
  <c r="R2503" i="4"/>
  <c r="Q2503" i="4"/>
  <c r="P2503" i="4"/>
  <c r="O2503" i="4"/>
  <c r="M2503" i="4"/>
  <c r="J2503" i="4"/>
  <c r="K2503" i="4" s="1"/>
  <c r="I2503" i="4"/>
  <c r="R2502" i="4"/>
  <c r="Q2502" i="4"/>
  <c r="P2502" i="4"/>
  <c r="O2502" i="4"/>
  <c r="M2502" i="4"/>
  <c r="J2502" i="4"/>
  <c r="K2502" i="4" s="1"/>
  <c r="I2502" i="4"/>
  <c r="R2501" i="4"/>
  <c r="Q2501" i="4"/>
  <c r="P2501" i="4"/>
  <c r="O2501" i="4"/>
  <c r="M2501" i="4"/>
  <c r="J2501" i="4"/>
  <c r="K2501" i="4" s="1"/>
  <c r="I2501" i="4"/>
  <c r="R2500" i="4"/>
  <c r="Q2500" i="4"/>
  <c r="P2500" i="4"/>
  <c r="O2500" i="4"/>
  <c r="M2500" i="4"/>
  <c r="J2500" i="4"/>
  <c r="K2500" i="4" s="1"/>
  <c r="I2500" i="4"/>
  <c r="R2499" i="4"/>
  <c r="Q2499" i="4"/>
  <c r="P2499" i="4"/>
  <c r="O2499" i="4"/>
  <c r="M2499" i="4"/>
  <c r="J2499" i="4"/>
  <c r="K2499" i="4" s="1"/>
  <c r="I2499" i="4"/>
  <c r="R2498" i="4"/>
  <c r="Q2498" i="4"/>
  <c r="P2498" i="4"/>
  <c r="O2498" i="4"/>
  <c r="M2498" i="4"/>
  <c r="J2498" i="4"/>
  <c r="K2498" i="4" s="1"/>
  <c r="I2498" i="4"/>
  <c r="R2497" i="4"/>
  <c r="Q2497" i="4"/>
  <c r="P2497" i="4"/>
  <c r="O2497" i="4"/>
  <c r="M2497" i="4"/>
  <c r="J2497" i="4"/>
  <c r="K2497" i="4" s="1"/>
  <c r="I2497" i="4"/>
  <c r="R2496" i="4"/>
  <c r="Q2496" i="4"/>
  <c r="P2496" i="4"/>
  <c r="O2496" i="4"/>
  <c r="M2496" i="4"/>
  <c r="J2496" i="4"/>
  <c r="K2496" i="4" s="1"/>
  <c r="I2496" i="4"/>
  <c r="R2495" i="4"/>
  <c r="Q2495" i="4"/>
  <c r="P2495" i="4"/>
  <c r="O2495" i="4"/>
  <c r="M2495" i="4"/>
  <c r="J2495" i="4"/>
  <c r="K2495" i="4" s="1"/>
  <c r="I2495" i="4"/>
  <c r="R2494" i="4"/>
  <c r="Q2494" i="4"/>
  <c r="P2494" i="4"/>
  <c r="O2494" i="4"/>
  <c r="M2494" i="4"/>
  <c r="J2494" i="4"/>
  <c r="K2494" i="4" s="1"/>
  <c r="I2494" i="4"/>
  <c r="R2493" i="4"/>
  <c r="Q2493" i="4"/>
  <c r="P2493" i="4"/>
  <c r="O2493" i="4"/>
  <c r="M2493" i="4"/>
  <c r="J2493" i="4"/>
  <c r="K2493" i="4" s="1"/>
  <c r="I2493" i="4"/>
  <c r="R2492" i="4"/>
  <c r="Q2492" i="4"/>
  <c r="P2492" i="4"/>
  <c r="O2492" i="4"/>
  <c r="M2492" i="4"/>
  <c r="J2492" i="4"/>
  <c r="K2492" i="4" s="1"/>
  <c r="I2492" i="4"/>
  <c r="R2491" i="4"/>
  <c r="Q2491" i="4"/>
  <c r="P2491" i="4"/>
  <c r="O2491" i="4"/>
  <c r="M2491" i="4"/>
  <c r="J2491" i="4"/>
  <c r="K2491" i="4" s="1"/>
  <c r="I2491" i="4"/>
  <c r="R2490" i="4"/>
  <c r="Q2490" i="4"/>
  <c r="P2490" i="4"/>
  <c r="O2490" i="4"/>
  <c r="M2490" i="4"/>
  <c r="J2490" i="4"/>
  <c r="K2490" i="4" s="1"/>
  <c r="I2490" i="4"/>
  <c r="R2489" i="4"/>
  <c r="Q2489" i="4"/>
  <c r="P2489" i="4"/>
  <c r="O2489" i="4"/>
  <c r="M2489" i="4"/>
  <c r="J2489" i="4"/>
  <c r="K2489" i="4" s="1"/>
  <c r="I2489" i="4"/>
  <c r="R2488" i="4"/>
  <c r="Q2488" i="4"/>
  <c r="P2488" i="4"/>
  <c r="O2488" i="4"/>
  <c r="M2488" i="4"/>
  <c r="J2488" i="4"/>
  <c r="K2488" i="4" s="1"/>
  <c r="I2488" i="4"/>
  <c r="R2487" i="4"/>
  <c r="Q2487" i="4"/>
  <c r="P2487" i="4"/>
  <c r="O2487" i="4"/>
  <c r="M2487" i="4"/>
  <c r="J2487" i="4"/>
  <c r="K2487" i="4" s="1"/>
  <c r="I2487" i="4"/>
  <c r="R2486" i="4"/>
  <c r="Q2486" i="4"/>
  <c r="P2486" i="4"/>
  <c r="O2486" i="4"/>
  <c r="M2486" i="4"/>
  <c r="J2486" i="4"/>
  <c r="K2486" i="4" s="1"/>
  <c r="I2486" i="4"/>
  <c r="R2485" i="4"/>
  <c r="Q2485" i="4"/>
  <c r="P2485" i="4"/>
  <c r="O2485" i="4"/>
  <c r="M2485" i="4"/>
  <c r="J2485" i="4"/>
  <c r="K2485" i="4" s="1"/>
  <c r="I2485" i="4"/>
  <c r="R2484" i="4"/>
  <c r="Q2484" i="4"/>
  <c r="P2484" i="4"/>
  <c r="O2484" i="4"/>
  <c r="M2484" i="4"/>
  <c r="J2484" i="4"/>
  <c r="K2484" i="4" s="1"/>
  <c r="I2484" i="4"/>
  <c r="R2483" i="4"/>
  <c r="Q2483" i="4"/>
  <c r="P2483" i="4"/>
  <c r="O2483" i="4"/>
  <c r="M2483" i="4"/>
  <c r="J2483" i="4"/>
  <c r="K2483" i="4" s="1"/>
  <c r="I2483" i="4"/>
  <c r="R2482" i="4"/>
  <c r="Q2482" i="4"/>
  <c r="P2482" i="4"/>
  <c r="O2482" i="4"/>
  <c r="M2482" i="4"/>
  <c r="J2482" i="4"/>
  <c r="K2482" i="4" s="1"/>
  <c r="I2482" i="4"/>
  <c r="R2481" i="4"/>
  <c r="Q2481" i="4"/>
  <c r="P2481" i="4"/>
  <c r="O2481" i="4"/>
  <c r="M2481" i="4"/>
  <c r="J2481" i="4"/>
  <c r="K2481" i="4" s="1"/>
  <c r="I2481" i="4"/>
  <c r="R2480" i="4"/>
  <c r="Q2480" i="4"/>
  <c r="P2480" i="4"/>
  <c r="O2480" i="4"/>
  <c r="M2480" i="4"/>
  <c r="J2480" i="4"/>
  <c r="K2480" i="4" s="1"/>
  <c r="I2480" i="4"/>
  <c r="R2479" i="4"/>
  <c r="Q2479" i="4"/>
  <c r="P2479" i="4"/>
  <c r="O2479" i="4"/>
  <c r="M2479" i="4"/>
  <c r="J2479" i="4"/>
  <c r="K2479" i="4" s="1"/>
  <c r="I2479" i="4"/>
  <c r="R2478" i="4"/>
  <c r="Q2478" i="4"/>
  <c r="P2478" i="4"/>
  <c r="O2478" i="4"/>
  <c r="M2478" i="4"/>
  <c r="J2478" i="4"/>
  <c r="K2478" i="4" s="1"/>
  <c r="I2478" i="4"/>
  <c r="R2477" i="4"/>
  <c r="Q2477" i="4"/>
  <c r="P2477" i="4"/>
  <c r="O2477" i="4"/>
  <c r="M2477" i="4"/>
  <c r="J2477" i="4"/>
  <c r="K2477" i="4" s="1"/>
  <c r="I2477" i="4"/>
  <c r="R2476" i="4"/>
  <c r="Q2476" i="4"/>
  <c r="P2476" i="4"/>
  <c r="O2476" i="4"/>
  <c r="M2476" i="4"/>
  <c r="J2476" i="4"/>
  <c r="K2476" i="4" s="1"/>
  <c r="I2476" i="4"/>
  <c r="R2475" i="4"/>
  <c r="Q2475" i="4"/>
  <c r="P2475" i="4"/>
  <c r="O2475" i="4"/>
  <c r="M2475" i="4"/>
  <c r="J2475" i="4"/>
  <c r="K2475" i="4" s="1"/>
  <c r="I2475" i="4"/>
  <c r="R2474" i="4"/>
  <c r="Q2474" i="4"/>
  <c r="P2474" i="4"/>
  <c r="O2474" i="4"/>
  <c r="M2474" i="4"/>
  <c r="J2474" i="4"/>
  <c r="K2474" i="4" s="1"/>
  <c r="I2474" i="4"/>
  <c r="R2473" i="4"/>
  <c r="Q2473" i="4"/>
  <c r="P2473" i="4"/>
  <c r="O2473" i="4"/>
  <c r="M2473" i="4"/>
  <c r="J2473" i="4"/>
  <c r="K2473" i="4" s="1"/>
  <c r="I2473" i="4"/>
  <c r="R2472" i="4"/>
  <c r="Q2472" i="4"/>
  <c r="P2472" i="4"/>
  <c r="O2472" i="4"/>
  <c r="M2472" i="4"/>
  <c r="J2472" i="4"/>
  <c r="K2472" i="4" s="1"/>
  <c r="I2472" i="4"/>
  <c r="R2471" i="4"/>
  <c r="Q2471" i="4"/>
  <c r="P2471" i="4"/>
  <c r="O2471" i="4"/>
  <c r="M2471" i="4"/>
  <c r="J2471" i="4"/>
  <c r="K2471" i="4" s="1"/>
  <c r="I2471" i="4"/>
  <c r="R2470" i="4"/>
  <c r="Q2470" i="4"/>
  <c r="P2470" i="4"/>
  <c r="O2470" i="4"/>
  <c r="M2470" i="4"/>
  <c r="J2470" i="4"/>
  <c r="K2470" i="4" s="1"/>
  <c r="I2470" i="4"/>
  <c r="R2469" i="4"/>
  <c r="Q2469" i="4"/>
  <c r="P2469" i="4"/>
  <c r="O2469" i="4"/>
  <c r="M2469" i="4"/>
  <c r="J2469" i="4"/>
  <c r="K2469" i="4" s="1"/>
  <c r="I2469" i="4"/>
  <c r="R2468" i="4"/>
  <c r="Q2468" i="4"/>
  <c r="P2468" i="4"/>
  <c r="O2468" i="4"/>
  <c r="M2468" i="4"/>
  <c r="J2468" i="4"/>
  <c r="K2468" i="4" s="1"/>
  <c r="I2468" i="4"/>
  <c r="R2467" i="4"/>
  <c r="Q2467" i="4"/>
  <c r="P2467" i="4"/>
  <c r="O2467" i="4"/>
  <c r="M2467" i="4"/>
  <c r="J2467" i="4"/>
  <c r="K2467" i="4" s="1"/>
  <c r="I2467" i="4"/>
  <c r="R2466" i="4"/>
  <c r="Q2466" i="4"/>
  <c r="P2466" i="4"/>
  <c r="O2466" i="4"/>
  <c r="M2466" i="4"/>
  <c r="J2466" i="4"/>
  <c r="K2466" i="4" s="1"/>
  <c r="I2466" i="4"/>
  <c r="R2465" i="4"/>
  <c r="Q2465" i="4"/>
  <c r="P2465" i="4"/>
  <c r="O2465" i="4"/>
  <c r="M2465" i="4"/>
  <c r="J2465" i="4"/>
  <c r="K2465" i="4" s="1"/>
  <c r="I2465" i="4"/>
  <c r="R2464" i="4"/>
  <c r="Q2464" i="4"/>
  <c r="P2464" i="4"/>
  <c r="O2464" i="4"/>
  <c r="M2464" i="4"/>
  <c r="J2464" i="4"/>
  <c r="K2464" i="4" s="1"/>
  <c r="I2464" i="4"/>
  <c r="R2463" i="4"/>
  <c r="Q2463" i="4"/>
  <c r="P2463" i="4"/>
  <c r="O2463" i="4"/>
  <c r="M2463" i="4"/>
  <c r="J2463" i="4"/>
  <c r="K2463" i="4" s="1"/>
  <c r="I2463" i="4"/>
  <c r="R2462" i="4"/>
  <c r="Q2462" i="4"/>
  <c r="P2462" i="4"/>
  <c r="O2462" i="4"/>
  <c r="M2462" i="4"/>
  <c r="J2462" i="4"/>
  <c r="K2462" i="4" s="1"/>
  <c r="I2462" i="4"/>
  <c r="R2461" i="4"/>
  <c r="Q2461" i="4"/>
  <c r="P2461" i="4"/>
  <c r="O2461" i="4"/>
  <c r="M2461" i="4"/>
  <c r="J2461" i="4"/>
  <c r="K2461" i="4" s="1"/>
  <c r="I2461" i="4"/>
  <c r="R2460" i="4"/>
  <c r="Q2460" i="4"/>
  <c r="P2460" i="4"/>
  <c r="O2460" i="4"/>
  <c r="M2460" i="4"/>
  <c r="J2460" i="4"/>
  <c r="K2460" i="4" s="1"/>
  <c r="I2460" i="4"/>
  <c r="R2459" i="4"/>
  <c r="Q2459" i="4"/>
  <c r="P2459" i="4"/>
  <c r="O2459" i="4"/>
  <c r="M2459" i="4"/>
  <c r="J2459" i="4"/>
  <c r="K2459" i="4" s="1"/>
  <c r="I2459" i="4"/>
  <c r="R2458" i="4"/>
  <c r="Q2458" i="4"/>
  <c r="P2458" i="4"/>
  <c r="O2458" i="4"/>
  <c r="M2458" i="4"/>
  <c r="J2458" i="4"/>
  <c r="K2458" i="4" s="1"/>
  <c r="I2458" i="4"/>
  <c r="R2457" i="4"/>
  <c r="Q2457" i="4"/>
  <c r="P2457" i="4"/>
  <c r="O2457" i="4"/>
  <c r="M2457" i="4"/>
  <c r="J2457" i="4"/>
  <c r="K2457" i="4" s="1"/>
  <c r="I2457" i="4"/>
  <c r="R2456" i="4"/>
  <c r="Q2456" i="4"/>
  <c r="P2456" i="4"/>
  <c r="O2456" i="4"/>
  <c r="M2456" i="4"/>
  <c r="J2456" i="4"/>
  <c r="K2456" i="4" s="1"/>
  <c r="I2456" i="4"/>
  <c r="R2455" i="4"/>
  <c r="Q2455" i="4"/>
  <c r="P2455" i="4"/>
  <c r="O2455" i="4"/>
  <c r="M2455" i="4"/>
  <c r="J2455" i="4"/>
  <c r="K2455" i="4" s="1"/>
  <c r="I2455" i="4"/>
  <c r="R2454" i="4"/>
  <c r="Q2454" i="4"/>
  <c r="P2454" i="4"/>
  <c r="O2454" i="4"/>
  <c r="M2454" i="4"/>
  <c r="J2454" i="4"/>
  <c r="K2454" i="4" s="1"/>
  <c r="I2454" i="4"/>
  <c r="R2453" i="4"/>
  <c r="Q2453" i="4"/>
  <c r="P2453" i="4"/>
  <c r="O2453" i="4"/>
  <c r="M2453" i="4"/>
  <c r="J2453" i="4"/>
  <c r="K2453" i="4" s="1"/>
  <c r="I2453" i="4"/>
  <c r="R2452" i="4"/>
  <c r="Q2452" i="4"/>
  <c r="P2452" i="4"/>
  <c r="O2452" i="4"/>
  <c r="M2452" i="4"/>
  <c r="J2452" i="4"/>
  <c r="K2452" i="4" s="1"/>
  <c r="I2452" i="4"/>
  <c r="R2451" i="4"/>
  <c r="Q2451" i="4"/>
  <c r="P2451" i="4"/>
  <c r="O2451" i="4"/>
  <c r="M2451" i="4"/>
  <c r="J2451" i="4"/>
  <c r="K2451" i="4" s="1"/>
  <c r="I2451" i="4"/>
  <c r="R2450" i="4"/>
  <c r="Q2450" i="4"/>
  <c r="P2450" i="4"/>
  <c r="O2450" i="4"/>
  <c r="M2450" i="4"/>
  <c r="J2450" i="4"/>
  <c r="K2450" i="4" s="1"/>
  <c r="I2450" i="4"/>
  <c r="R2449" i="4"/>
  <c r="Q2449" i="4"/>
  <c r="P2449" i="4"/>
  <c r="O2449" i="4"/>
  <c r="M2449" i="4"/>
  <c r="J2449" i="4"/>
  <c r="K2449" i="4" s="1"/>
  <c r="I2449" i="4"/>
  <c r="R2448" i="4"/>
  <c r="Q2448" i="4"/>
  <c r="P2448" i="4"/>
  <c r="O2448" i="4"/>
  <c r="M2448" i="4"/>
  <c r="J2448" i="4"/>
  <c r="K2448" i="4" s="1"/>
  <c r="I2448" i="4"/>
  <c r="R2447" i="4"/>
  <c r="Q2447" i="4"/>
  <c r="P2447" i="4"/>
  <c r="O2447" i="4"/>
  <c r="M2447" i="4"/>
  <c r="J2447" i="4"/>
  <c r="K2447" i="4" s="1"/>
  <c r="I2447" i="4"/>
  <c r="R2446" i="4"/>
  <c r="Q2446" i="4"/>
  <c r="P2446" i="4"/>
  <c r="O2446" i="4"/>
  <c r="M2446" i="4"/>
  <c r="J2446" i="4"/>
  <c r="K2446" i="4" s="1"/>
  <c r="I2446" i="4"/>
  <c r="R2445" i="4"/>
  <c r="Q2445" i="4"/>
  <c r="P2445" i="4"/>
  <c r="O2445" i="4"/>
  <c r="M2445" i="4"/>
  <c r="J2445" i="4"/>
  <c r="K2445" i="4" s="1"/>
  <c r="I2445" i="4"/>
  <c r="R2444" i="4"/>
  <c r="Q2444" i="4"/>
  <c r="P2444" i="4"/>
  <c r="O2444" i="4"/>
  <c r="M2444" i="4"/>
  <c r="J2444" i="4"/>
  <c r="K2444" i="4" s="1"/>
  <c r="I2444" i="4"/>
  <c r="R2443" i="4"/>
  <c r="Q2443" i="4"/>
  <c r="P2443" i="4"/>
  <c r="O2443" i="4"/>
  <c r="M2443" i="4"/>
  <c r="J2443" i="4"/>
  <c r="K2443" i="4" s="1"/>
  <c r="I2443" i="4"/>
  <c r="R2442" i="4"/>
  <c r="Q2442" i="4"/>
  <c r="P2442" i="4"/>
  <c r="O2442" i="4"/>
  <c r="M2442" i="4"/>
  <c r="J2442" i="4"/>
  <c r="K2442" i="4" s="1"/>
  <c r="I2442" i="4"/>
  <c r="R2441" i="4"/>
  <c r="Q2441" i="4"/>
  <c r="P2441" i="4"/>
  <c r="O2441" i="4"/>
  <c r="M2441" i="4"/>
  <c r="J2441" i="4"/>
  <c r="K2441" i="4" s="1"/>
  <c r="I2441" i="4"/>
  <c r="R2440" i="4"/>
  <c r="Q2440" i="4"/>
  <c r="P2440" i="4"/>
  <c r="O2440" i="4"/>
  <c r="M2440" i="4"/>
  <c r="J2440" i="4"/>
  <c r="K2440" i="4" s="1"/>
  <c r="I2440" i="4"/>
  <c r="R2439" i="4"/>
  <c r="Q2439" i="4"/>
  <c r="P2439" i="4"/>
  <c r="O2439" i="4"/>
  <c r="M2439" i="4"/>
  <c r="J2439" i="4"/>
  <c r="K2439" i="4" s="1"/>
  <c r="I2439" i="4"/>
  <c r="R2438" i="4"/>
  <c r="Q2438" i="4"/>
  <c r="P2438" i="4"/>
  <c r="O2438" i="4"/>
  <c r="M2438" i="4"/>
  <c r="J2438" i="4"/>
  <c r="K2438" i="4" s="1"/>
  <c r="I2438" i="4"/>
  <c r="R2437" i="4"/>
  <c r="Q2437" i="4"/>
  <c r="P2437" i="4"/>
  <c r="O2437" i="4"/>
  <c r="M2437" i="4"/>
  <c r="J2437" i="4"/>
  <c r="K2437" i="4" s="1"/>
  <c r="I2437" i="4"/>
  <c r="R2436" i="4"/>
  <c r="Q2436" i="4"/>
  <c r="P2436" i="4"/>
  <c r="O2436" i="4"/>
  <c r="M2436" i="4"/>
  <c r="J2436" i="4"/>
  <c r="K2436" i="4" s="1"/>
  <c r="I2436" i="4"/>
  <c r="R2435" i="4"/>
  <c r="Q2435" i="4"/>
  <c r="P2435" i="4"/>
  <c r="O2435" i="4"/>
  <c r="M2435" i="4"/>
  <c r="J2435" i="4"/>
  <c r="K2435" i="4" s="1"/>
  <c r="I2435" i="4"/>
  <c r="R2434" i="4"/>
  <c r="Q2434" i="4"/>
  <c r="P2434" i="4"/>
  <c r="O2434" i="4"/>
  <c r="M2434" i="4"/>
  <c r="J2434" i="4"/>
  <c r="K2434" i="4" s="1"/>
  <c r="I2434" i="4"/>
  <c r="R2433" i="4"/>
  <c r="Q2433" i="4"/>
  <c r="P2433" i="4"/>
  <c r="O2433" i="4"/>
  <c r="M2433" i="4"/>
  <c r="J2433" i="4"/>
  <c r="K2433" i="4" s="1"/>
  <c r="I2433" i="4"/>
  <c r="R2432" i="4"/>
  <c r="Q2432" i="4"/>
  <c r="P2432" i="4"/>
  <c r="O2432" i="4"/>
  <c r="M2432" i="4"/>
  <c r="J2432" i="4"/>
  <c r="K2432" i="4" s="1"/>
  <c r="I2432" i="4"/>
  <c r="R2431" i="4"/>
  <c r="Q2431" i="4"/>
  <c r="P2431" i="4"/>
  <c r="O2431" i="4"/>
  <c r="M2431" i="4"/>
  <c r="J2431" i="4"/>
  <c r="K2431" i="4" s="1"/>
  <c r="I2431" i="4"/>
  <c r="R2430" i="4"/>
  <c r="Q2430" i="4"/>
  <c r="P2430" i="4"/>
  <c r="O2430" i="4"/>
  <c r="M2430" i="4"/>
  <c r="J2430" i="4"/>
  <c r="K2430" i="4" s="1"/>
  <c r="I2430" i="4"/>
  <c r="R2429" i="4"/>
  <c r="Q2429" i="4"/>
  <c r="P2429" i="4"/>
  <c r="O2429" i="4"/>
  <c r="M2429" i="4"/>
  <c r="J2429" i="4"/>
  <c r="K2429" i="4" s="1"/>
  <c r="I2429" i="4"/>
  <c r="R2428" i="4"/>
  <c r="Q2428" i="4"/>
  <c r="P2428" i="4"/>
  <c r="O2428" i="4"/>
  <c r="M2428" i="4"/>
  <c r="J2428" i="4"/>
  <c r="K2428" i="4" s="1"/>
  <c r="I2428" i="4"/>
  <c r="R2427" i="4"/>
  <c r="Q2427" i="4"/>
  <c r="P2427" i="4"/>
  <c r="O2427" i="4"/>
  <c r="M2427" i="4"/>
  <c r="J2427" i="4"/>
  <c r="K2427" i="4" s="1"/>
  <c r="I2427" i="4"/>
  <c r="R2426" i="4"/>
  <c r="Q2426" i="4"/>
  <c r="P2426" i="4"/>
  <c r="O2426" i="4"/>
  <c r="M2426" i="4"/>
  <c r="J2426" i="4"/>
  <c r="K2426" i="4" s="1"/>
  <c r="I2426" i="4"/>
  <c r="R2425" i="4"/>
  <c r="Q2425" i="4"/>
  <c r="P2425" i="4"/>
  <c r="O2425" i="4"/>
  <c r="M2425" i="4"/>
  <c r="J2425" i="4"/>
  <c r="K2425" i="4" s="1"/>
  <c r="I2425" i="4"/>
  <c r="R2424" i="4"/>
  <c r="Q2424" i="4"/>
  <c r="P2424" i="4"/>
  <c r="O2424" i="4"/>
  <c r="M2424" i="4"/>
  <c r="J2424" i="4"/>
  <c r="K2424" i="4" s="1"/>
  <c r="I2424" i="4"/>
  <c r="R2423" i="4"/>
  <c r="Q2423" i="4"/>
  <c r="P2423" i="4"/>
  <c r="O2423" i="4"/>
  <c r="M2423" i="4"/>
  <c r="J2423" i="4"/>
  <c r="K2423" i="4" s="1"/>
  <c r="I2423" i="4"/>
  <c r="R2422" i="4"/>
  <c r="Q2422" i="4"/>
  <c r="P2422" i="4"/>
  <c r="O2422" i="4"/>
  <c r="M2422" i="4"/>
  <c r="J2422" i="4"/>
  <c r="K2422" i="4" s="1"/>
  <c r="I2422" i="4"/>
  <c r="R2421" i="4"/>
  <c r="Q2421" i="4"/>
  <c r="P2421" i="4"/>
  <c r="O2421" i="4"/>
  <c r="M2421" i="4"/>
  <c r="J2421" i="4"/>
  <c r="K2421" i="4" s="1"/>
  <c r="I2421" i="4"/>
  <c r="R2420" i="4"/>
  <c r="Q2420" i="4"/>
  <c r="P2420" i="4"/>
  <c r="O2420" i="4"/>
  <c r="M2420" i="4"/>
  <c r="J2420" i="4"/>
  <c r="K2420" i="4" s="1"/>
  <c r="I2420" i="4"/>
  <c r="R2419" i="4"/>
  <c r="Q2419" i="4"/>
  <c r="P2419" i="4"/>
  <c r="O2419" i="4"/>
  <c r="M2419" i="4"/>
  <c r="J2419" i="4"/>
  <c r="K2419" i="4" s="1"/>
  <c r="I2419" i="4"/>
  <c r="R2418" i="4"/>
  <c r="Q2418" i="4"/>
  <c r="P2418" i="4"/>
  <c r="O2418" i="4"/>
  <c r="M2418" i="4"/>
  <c r="J2418" i="4"/>
  <c r="K2418" i="4" s="1"/>
  <c r="I2418" i="4"/>
  <c r="R2417" i="4"/>
  <c r="Q2417" i="4"/>
  <c r="P2417" i="4"/>
  <c r="O2417" i="4"/>
  <c r="M2417" i="4"/>
  <c r="J2417" i="4"/>
  <c r="K2417" i="4" s="1"/>
  <c r="I2417" i="4"/>
  <c r="R2416" i="4"/>
  <c r="Q2416" i="4"/>
  <c r="P2416" i="4"/>
  <c r="O2416" i="4"/>
  <c r="M2416" i="4"/>
  <c r="J2416" i="4"/>
  <c r="K2416" i="4" s="1"/>
  <c r="I2416" i="4"/>
  <c r="R2415" i="4"/>
  <c r="Q2415" i="4"/>
  <c r="P2415" i="4"/>
  <c r="O2415" i="4"/>
  <c r="M2415" i="4"/>
  <c r="J2415" i="4"/>
  <c r="K2415" i="4" s="1"/>
  <c r="I2415" i="4"/>
  <c r="R2414" i="4"/>
  <c r="Q2414" i="4"/>
  <c r="P2414" i="4"/>
  <c r="O2414" i="4"/>
  <c r="M2414" i="4"/>
  <c r="J2414" i="4"/>
  <c r="K2414" i="4" s="1"/>
  <c r="I2414" i="4"/>
  <c r="R2413" i="4"/>
  <c r="Q2413" i="4"/>
  <c r="P2413" i="4"/>
  <c r="O2413" i="4"/>
  <c r="M2413" i="4"/>
  <c r="J2413" i="4"/>
  <c r="K2413" i="4" s="1"/>
  <c r="I2413" i="4"/>
  <c r="R2412" i="4"/>
  <c r="Q2412" i="4"/>
  <c r="P2412" i="4"/>
  <c r="O2412" i="4"/>
  <c r="M2412" i="4"/>
  <c r="J2412" i="4"/>
  <c r="K2412" i="4" s="1"/>
  <c r="I2412" i="4"/>
  <c r="R2411" i="4"/>
  <c r="Q2411" i="4"/>
  <c r="P2411" i="4"/>
  <c r="O2411" i="4"/>
  <c r="M2411" i="4"/>
  <c r="J2411" i="4"/>
  <c r="K2411" i="4" s="1"/>
  <c r="I2411" i="4"/>
  <c r="R2410" i="4"/>
  <c r="Q2410" i="4"/>
  <c r="P2410" i="4"/>
  <c r="O2410" i="4"/>
  <c r="M2410" i="4"/>
  <c r="J2410" i="4"/>
  <c r="K2410" i="4" s="1"/>
  <c r="I2410" i="4"/>
  <c r="R2409" i="4"/>
  <c r="Q2409" i="4"/>
  <c r="P2409" i="4"/>
  <c r="O2409" i="4"/>
  <c r="M2409" i="4"/>
  <c r="J2409" i="4"/>
  <c r="K2409" i="4" s="1"/>
  <c r="I2409" i="4"/>
  <c r="R2408" i="4"/>
  <c r="Q2408" i="4"/>
  <c r="P2408" i="4"/>
  <c r="O2408" i="4"/>
  <c r="M2408" i="4"/>
  <c r="J2408" i="4"/>
  <c r="K2408" i="4" s="1"/>
  <c r="I2408" i="4"/>
  <c r="R2407" i="4"/>
  <c r="Q2407" i="4"/>
  <c r="P2407" i="4"/>
  <c r="O2407" i="4"/>
  <c r="M2407" i="4"/>
  <c r="J2407" i="4"/>
  <c r="K2407" i="4" s="1"/>
  <c r="I2407" i="4"/>
  <c r="R2406" i="4"/>
  <c r="Q2406" i="4"/>
  <c r="P2406" i="4"/>
  <c r="O2406" i="4"/>
  <c r="M2406" i="4"/>
  <c r="J2406" i="4"/>
  <c r="K2406" i="4" s="1"/>
  <c r="I2406" i="4"/>
  <c r="R2405" i="4"/>
  <c r="Q2405" i="4"/>
  <c r="P2405" i="4"/>
  <c r="O2405" i="4"/>
  <c r="M2405" i="4"/>
  <c r="J2405" i="4"/>
  <c r="K2405" i="4" s="1"/>
  <c r="I2405" i="4"/>
  <c r="R2404" i="4"/>
  <c r="Q2404" i="4"/>
  <c r="P2404" i="4"/>
  <c r="O2404" i="4"/>
  <c r="M2404" i="4"/>
  <c r="J2404" i="4"/>
  <c r="K2404" i="4" s="1"/>
  <c r="I2404" i="4"/>
  <c r="R2403" i="4"/>
  <c r="Q2403" i="4"/>
  <c r="P2403" i="4"/>
  <c r="O2403" i="4"/>
  <c r="M2403" i="4"/>
  <c r="J2403" i="4"/>
  <c r="K2403" i="4" s="1"/>
  <c r="I2403" i="4"/>
  <c r="R2402" i="4"/>
  <c r="Q2402" i="4"/>
  <c r="P2402" i="4"/>
  <c r="O2402" i="4"/>
  <c r="M2402" i="4"/>
  <c r="J2402" i="4"/>
  <c r="K2402" i="4" s="1"/>
  <c r="I2402" i="4"/>
  <c r="R2401" i="4"/>
  <c r="Q2401" i="4"/>
  <c r="P2401" i="4"/>
  <c r="O2401" i="4"/>
  <c r="M2401" i="4"/>
  <c r="J2401" i="4"/>
  <c r="K2401" i="4" s="1"/>
  <c r="I2401" i="4"/>
  <c r="R2400" i="4"/>
  <c r="Q2400" i="4"/>
  <c r="P2400" i="4"/>
  <c r="O2400" i="4"/>
  <c r="M2400" i="4"/>
  <c r="J2400" i="4"/>
  <c r="K2400" i="4" s="1"/>
  <c r="I2400" i="4"/>
  <c r="R2399" i="4"/>
  <c r="Q2399" i="4"/>
  <c r="P2399" i="4"/>
  <c r="O2399" i="4"/>
  <c r="M2399" i="4"/>
  <c r="J2399" i="4"/>
  <c r="K2399" i="4" s="1"/>
  <c r="I2399" i="4"/>
  <c r="R2398" i="4"/>
  <c r="Q2398" i="4"/>
  <c r="P2398" i="4"/>
  <c r="O2398" i="4"/>
  <c r="M2398" i="4"/>
  <c r="J2398" i="4"/>
  <c r="K2398" i="4" s="1"/>
  <c r="I2398" i="4"/>
  <c r="R2397" i="4"/>
  <c r="Q2397" i="4"/>
  <c r="P2397" i="4"/>
  <c r="O2397" i="4"/>
  <c r="M2397" i="4"/>
  <c r="J2397" i="4"/>
  <c r="K2397" i="4" s="1"/>
  <c r="I2397" i="4"/>
  <c r="R2396" i="4"/>
  <c r="Q2396" i="4"/>
  <c r="P2396" i="4"/>
  <c r="O2396" i="4"/>
  <c r="M2396" i="4"/>
  <c r="J2396" i="4"/>
  <c r="K2396" i="4" s="1"/>
  <c r="I2396" i="4"/>
  <c r="R2395" i="4"/>
  <c r="Q2395" i="4"/>
  <c r="P2395" i="4"/>
  <c r="O2395" i="4"/>
  <c r="M2395" i="4"/>
  <c r="J2395" i="4"/>
  <c r="K2395" i="4" s="1"/>
  <c r="I2395" i="4"/>
  <c r="R2394" i="4"/>
  <c r="Q2394" i="4"/>
  <c r="P2394" i="4"/>
  <c r="O2394" i="4"/>
  <c r="M2394" i="4"/>
  <c r="J2394" i="4"/>
  <c r="K2394" i="4" s="1"/>
  <c r="I2394" i="4"/>
  <c r="R2393" i="4"/>
  <c r="Q2393" i="4"/>
  <c r="P2393" i="4"/>
  <c r="O2393" i="4"/>
  <c r="M2393" i="4"/>
  <c r="K2393" i="4"/>
  <c r="J2393" i="4"/>
  <c r="I2393" i="4"/>
  <c r="R2392" i="4"/>
  <c r="Q2392" i="4"/>
  <c r="P2392" i="4"/>
  <c r="O2392" i="4"/>
  <c r="M2392" i="4"/>
  <c r="J2392" i="4"/>
  <c r="K2392" i="4" s="1"/>
  <c r="I2392" i="4"/>
  <c r="R2391" i="4"/>
  <c r="Q2391" i="4"/>
  <c r="P2391" i="4"/>
  <c r="O2391" i="4"/>
  <c r="M2391" i="4"/>
  <c r="J2391" i="4"/>
  <c r="K2391" i="4" s="1"/>
  <c r="I2391" i="4"/>
  <c r="R2390" i="4"/>
  <c r="Q2390" i="4"/>
  <c r="P2390" i="4"/>
  <c r="O2390" i="4"/>
  <c r="M2390" i="4"/>
  <c r="J2390" i="4"/>
  <c r="K2390" i="4" s="1"/>
  <c r="I2390" i="4"/>
  <c r="R2389" i="4"/>
  <c r="Q2389" i="4"/>
  <c r="P2389" i="4"/>
  <c r="O2389" i="4"/>
  <c r="M2389" i="4"/>
  <c r="J2389" i="4"/>
  <c r="K2389" i="4" s="1"/>
  <c r="I2389" i="4"/>
  <c r="R2388" i="4"/>
  <c r="Q2388" i="4"/>
  <c r="P2388" i="4"/>
  <c r="O2388" i="4"/>
  <c r="M2388" i="4"/>
  <c r="J2388" i="4"/>
  <c r="K2388" i="4" s="1"/>
  <c r="I2388" i="4"/>
  <c r="R2387" i="4"/>
  <c r="Q2387" i="4"/>
  <c r="P2387" i="4"/>
  <c r="O2387" i="4"/>
  <c r="M2387" i="4"/>
  <c r="J2387" i="4"/>
  <c r="K2387" i="4" s="1"/>
  <c r="I2387" i="4"/>
  <c r="R2386" i="4"/>
  <c r="Q2386" i="4"/>
  <c r="P2386" i="4"/>
  <c r="O2386" i="4"/>
  <c r="M2386" i="4"/>
  <c r="J2386" i="4"/>
  <c r="K2386" i="4" s="1"/>
  <c r="I2386" i="4"/>
  <c r="R2385" i="4"/>
  <c r="Q2385" i="4"/>
  <c r="P2385" i="4"/>
  <c r="O2385" i="4"/>
  <c r="M2385" i="4"/>
  <c r="J2385" i="4"/>
  <c r="K2385" i="4" s="1"/>
  <c r="I2385" i="4"/>
  <c r="R2384" i="4"/>
  <c r="Q2384" i="4"/>
  <c r="P2384" i="4"/>
  <c r="O2384" i="4"/>
  <c r="M2384" i="4"/>
  <c r="J2384" i="4"/>
  <c r="K2384" i="4" s="1"/>
  <c r="I2384" i="4"/>
  <c r="R2383" i="4"/>
  <c r="Q2383" i="4"/>
  <c r="P2383" i="4"/>
  <c r="O2383" i="4"/>
  <c r="M2383" i="4"/>
  <c r="J2383" i="4"/>
  <c r="K2383" i="4" s="1"/>
  <c r="I2383" i="4"/>
  <c r="R2382" i="4"/>
  <c r="Q2382" i="4"/>
  <c r="P2382" i="4"/>
  <c r="O2382" i="4"/>
  <c r="M2382" i="4"/>
  <c r="J2382" i="4"/>
  <c r="K2382" i="4" s="1"/>
  <c r="I2382" i="4"/>
  <c r="R2381" i="4"/>
  <c r="Q2381" i="4"/>
  <c r="P2381" i="4"/>
  <c r="O2381" i="4"/>
  <c r="M2381" i="4"/>
  <c r="J2381" i="4"/>
  <c r="K2381" i="4" s="1"/>
  <c r="I2381" i="4"/>
  <c r="R2380" i="4"/>
  <c r="Q2380" i="4"/>
  <c r="P2380" i="4"/>
  <c r="O2380" i="4"/>
  <c r="M2380" i="4"/>
  <c r="J2380" i="4"/>
  <c r="K2380" i="4" s="1"/>
  <c r="I2380" i="4"/>
  <c r="R2379" i="4"/>
  <c r="Q2379" i="4"/>
  <c r="P2379" i="4"/>
  <c r="O2379" i="4"/>
  <c r="M2379" i="4"/>
  <c r="J2379" i="4"/>
  <c r="K2379" i="4" s="1"/>
  <c r="I2379" i="4"/>
  <c r="R2378" i="4"/>
  <c r="Q2378" i="4"/>
  <c r="P2378" i="4"/>
  <c r="O2378" i="4"/>
  <c r="M2378" i="4"/>
  <c r="J2378" i="4"/>
  <c r="K2378" i="4" s="1"/>
  <c r="I2378" i="4"/>
  <c r="R2377" i="4"/>
  <c r="Q2377" i="4"/>
  <c r="P2377" i="4"/>
  <c r="O2377" i="4"/>
  <c r="M2377" i="4"/>
  <c r="J2377" i="4"/>
  <c r="K2377" i="4" s="1"/>
  <c r="I2377" i="4"/>
  <c r="R2376" i="4"/>
  <c r="Q2376" i="4"/>
  <c r="P2376" i="4"/>
  <c r="O2376" i="4"/>
  <c r="M2376" i="4"/>
  <c r="J2376" i="4"/>
  <c r="K2376" i="4" s="1"/>
  <c r="I2376" i="4"/>
  <c r="R2375" i="4"/>
  <c r="Q2375" i="4"/>
  <c r="P2375" i="4"/>
  <c r="O2375" i="4"/>
  <c r="M2375" i="4"/>
  <c r="J2375" i="4"/>
  <c r="K2375" i="4" s="1"/>
  <c r="I2375" i="4"/>
  <c r="R2374" i="4"/>
  <c r="Q2374" i="4"/>
  <c r="P2374" i="4"/>
  <c r="O2374" i="4"/>
  <c r="M2374" i="4"/>
  <c r="J2374" i="4"/>
  <c r="K2374" i="4" s="1"/>
  <c r="I2374" i="4"/>
  <c r="R2373" i="4"/>
  <c r="Q2373" i="4"/>
  <c r="P2373" i="4"/>
  <c r="O2373" i="4"/>
  <c r="M2373" i="4"/>
  <c r="J2373" i="4"/>
  <c r="K2373" i="4" s="1"/>
  <c r="I2373" i="4"/>
  <c r="R2372" i="4"/>
  <c r="Q2372" i="4"/>
  <c r="P2372" i="4"/>
  <c r="O2372" i="4"/>
  <c r="M2372" i="4"/>
  <c r="J2372" i="4"/>
  <c r="K2372" i="4" s="1"/>
  <c r="I2372" i="4"/>
  <c r="R2371" i="4"/>
  <c r="Q2371" i="4"/>
  <c r="P2371" i="4"/>
  <c r="O2371" i="4"/>
  <c r="M2371" i="4"/>
  <c r="J2371" i="4"/>
  <c r="K2371" i="4" s="1"/>
  <c r="I2371" i="4"/>
  <c r="R2370" i="4"/>
  <c r="Q2370" i="4"/>
  <c r="P2370" i="4"/>
  <c r="O2370" i="4"/>
  <c r="M2370" i="4"/>
  <c r="J2370" i="4"/>
  <c r="K2370" i="4" s="1"/>
  <c r="I2370" i="4"/>
  <c r="R2369" i="4"/>
  <c r="Q2369" i="4"/>
  <c r="P2369" i="4"/>
  <c r="O2369" i="4"/>
  <c r="M2369" i="4"/>
  <c r="J2369" i="4"/>
  <c r="K2369" i="4" s="1"/>
  <c r="I2369" i="4"/>
  <c r="R2368" i="4"/>
  <c r="Q2368" i="4"/>
  <c r="P2368" i="4"/>
  <c r="O2368" i="4"/>
  <c r="M2368" i="4"/>
  <c r="J2368" i="4"/>
  <c r="K2368" i="4" s="1"/>
  <c r="I2368" i="4"/>
  <c r="R2367" i="4"/>
  <c r="Q2367" i="4"/>
  <c r="P2367" i="4"/>
  <c r="O2367" i="4"/>
  <c r="M2367" i="4"/>
  <c r="J2367" i="4"/>
  <c r="K2367" i="4" s="1"/>
  <c r="I2367" i="4"/>
  <c r="R2366" i="4"/>
  <c r="Q2366" i="4"/>
  <c r="P2366" i="4"/>
  <c r="O2366" i="4"/>
  <c r="M2366" i="4"/>
  <c r="J2366" i="4"/>
  <c r="K2366" i="4" s="1"/>
  <c r="I2366" i="4"/>
  <c r="R2365" i="4"/>
  <c r="Q2365" i="4"/>
  <c r="P2365" i="4"/>
  <c r="O2365" i="4"/>
  <c r="M2365" i="4"/>
  <c r="J2365" i="4"/>
  <c r="K2365" i="4" s="1"/>
  <c r="I2365" i="4"/>
  <c r="R2364" i="4"/>
  <c r="Q2364" i="4"/>
  <c r="P2364" i="4"/>
  <c r="O2364" i="4"/>
  <c r="M2364" i="4"/>
  <c r="J2364" i="4"/>
  <c r="K2364" i="4" s="1"/>
  <c r="I2364" i="4"/>
  <c r="R2363" i="4"/>
  <c r="Q2363" i="4"/>
  <c r="P2363" i="4"/>
  <c r="O2363" i="4"/>
  <c r="M2363" i="4"/>
  <c r="J2363" i="4"/>
  <c r="K2363" i="4" s="1"/>
  <c r="I2363" i="4"/>
  <c r="R2362" i="4"/>
  <c r="Q2362" i="4"/>
  <c r="P2362" i="4"/>
  <c r="O2362" i="4"/>
  <c r="M2362" i="4"/>
  <c r="J2362" i="4"/>
  <c r="K2362" i="4" s="1"/>
  <c r="I2362" i="4"/>
  <c r="R2361" i="4"/>
  <c r="Q2361" i="4"/>
  <c r="P2361" i="4"/>
  <c r="O2361" i="4"/>
  <c r="M2361" i="4"/>
  <c r="J2361" i="4"/>
  <c r="K2361" i="4" s="1"/>
  <c r="I2361" i="4"/>
  <c r="R2360" i="4"/>
  <c r="Q2360" i="4"/>
  <c r="P2360" i="4"/>
  <c r="O2360" i="4"/>
  <c r="M2360" i="4"/>
  <c r="J2360" i="4"/>
  <c r="K2360" i="4" s="1"/>
  <c r="I2360" i="4"/>
  <c r="R2359" i="4"/>
  <c r="Q2359" i="4"/>
  <c r="P2359" i="4"/>
  <c r="O2359" i="4"/>
  <c r="M2359" i="4"/>
  <c r="J2359" i="4"/>
  <c r="K2359" i="4" s="1"/>
  <c r="I2359" i="4"/>
  <c r="R2358" i="4"/>
  <c r="Q2358" i="4"/>
  <c r="P2358" i="4"/>
  <c r="O2358" i="4"/>
  <c r="M2358" i="4"/>
  <c r="J2358" i="4"/>
  <c r="K2358" i="4" s="1"/>
  <c r="I2358" i="4"/>
  <c r="R2357" i="4"/>
  <c r="Q2357" i="4"/>
  <c r="P2357" i="4"/>
  <c r="O2357" i="4"/>
  <c r="M2357" i="4"/>
  <c r="J2357" i="4"/>
  <c r="K2357" i="4" s="1"/>
  <c r="I2357" i="4"/>
  <c r="R2356" i="4"/>
  <c r="Q2356" i="4"/>
  <c r="P2356" i="4"/>
  <c r="O2356" i="4"/>
  <c r="M2356" i="4"/>
  <c r="J2356" i="4"/>
  <c r="K2356" i="4" s="1"/>
  <c r="I2356" i="4"/>
  <c r="R2355" i="4"/>
  <c r="Q2355" i="4"/>
  <c r="P2355" i="4"/>
  <c r="O2355" i="4"/>
  <c r="M2355" i="4"/>
  <c r="J2355" i="4"/>
  <c r="K2355" i="4" s="1"/>
  <c r="I2355" i="4"/>
  <c r="R2354" i="4"/>
  <c r="Q2354" i="4"/>
  <c r="P2354" i="4"/>
  <c r="O2354" i="4"/>
  <c r="M2354" i="4"/>
  <c r="J2354" i="4"/>
  <c r="K2354" i="4" s="1"/>
  <c r="I2354" i="4"/>
  <c r="R2353" i="4"/>
  <c r="Q2353" i="4"/>
  <c r="P2353" i="4"/>
  <c r="O2353" i="4"/>
  <c r="M2353" i="4"/>
  <c r="J2353" i="4"/>
  <c r="K2353" i="4" s="1"/>
  <c r="I2353" i="4"/>
  <c r="R2352" i="4"/>
  <c r="Q2352" i="4"/>
  <c r="P2352" i="4"/>
  <c r="O2352" i="4"/>
  <c r="M2352" i="4"/>
  <c r="J2352" i="4"/>
  <c r="K2352" i="4" s="1"/>
  <c r="I2352" i="4"/>
  <c r="R2351" i="4"/>
  <c r="Q2351" i="4"/>
  <c r="P2351" i="4"/>
  <c r="O2351" i="4"/>
  <c r="M2351" i="4"/>
  <c r="J2351" i="4"/>
  <c r="K2351" i="4" s="1"/>
  <c r="I2351" i="4"/>
  <c r="R2350" i="4"/>
  <c r="Q2350" i="4"/>
  <c r="P2350" i="4"/>
  <c r="O2350" i="4"/>
  <c r="M2350" i="4"/>
  <c r="J2350" i="4"/>
  <c r="K2350" i="4" s="1"/>
  <c r="I2350" i="4"/>
  <c r="R2349" i="4"/>
  <c r="Q2349" i="4"/>
  <c r="P2349" i="4"/>
  <c r="O2349" i="4"/>
  <c r="M2349" i="4"/>
  <c r="J2349" i="4"/>
  <c r="K2349" i="4" s="1"/>
  <c r="I2349" i="4"/>
  <c r="R2348" i="4"/>
  <c r="Q2348" i="4"/>
  <c r="P2348" i="4"/>
  <c r="O2348" i="4"/>
  <c r="M2348" i="4"/>
  <c r="J2348" i="4"/>
  <c r="K2348" i="4" s="1"/>
  <c r="I2348" i="4"/>
  <c r="R2347" i="4"/>
  <c r="Q2347" i="4"/>
  <c r="P2347" i="4"/>
  <c r="O2347" i="4"/>
  <c r="M2347" i="4"/>
  <c r="J2347" i="4"/>
  <c r="K2347" i="4" s="1"/>
  <c r="I2347" i="4"/>
  <c r="R2346" i="4"/>
  <c r="Q2346" i="4"/>
  <c r="P2346" i="4"/>
  <c r="O2346" i="4"/>
  <c r="M2346" i="4"/>
  <c r="J2346" i="4"/>
  <c r="K2346" i="4" s="1"/>
  <c r="I2346" i="4"/>
  <c r="R2345" i="4"/>
  <c r="Q2345" i="4"/>
  <c r="P2345" i="4"/>
  <c r="O2345" i="4"/>
  <c r="M2345" i="4"/>
  <c r="J2345" i="4"/>
  <c r="K2345" i="4" s="1"/>
  <c r="I2345" i="4"/>
  <c r="R2344" i="4"/>
  <c r="Q2344" i="4"/>
  <c r="P2344" i="4"/>
  <c r="O2344" i="4"/>
  <c r="M2344" i="4"/>
  <c r="J2344" i="4"/>
  <c r="K2344" i="4" s="1"/>
  <c r="I2344" i="4"/>
  <c r="R2343" i="4"/>
  <c r="Q2343" i="4"/>
  <c r="P2343" i="4"/>
  <c r="O2343" i="4"/>
  <c r="M2343" i="4"/>
  <c r="J2343" i="4"/>
  <c r="K2343" i="4" s="1"/>
  <c r="I2343" i="4"/>
  <c r="R2342" i="4"/>
  <c r="Q2342" i="4"/>
  <c r="P2342" i="4"/>
  <c r="O2342" i="4"/>
  <c r="M2342" i="4"/>
  <c r="J2342" i="4"/>
  <c r="K2342" i="4" s="1"/>
  <c r="I2342" i="4"/>
  <c r="R2341" i="4"/>
  <c r="Q2341" i="4"/>
  <c r="P2341" i="4"/>
  <c r="O2341" i="4"/>
  <c r="M2341" i="4"/>
  <c r="J2341" i="4"/>
  <c r="K2341" i="4" s="1"/>
  <c r="I2341" i="4"/>
  <c r="R2340" i="4"/>
  <c r="Q2340" i="4"/>
  <c r="P2340" i="4"/>
  <c r="O2340" i="4"/>
  <c r="M2340" i="4"/>
  <c r="J2340" i="4"/>
  <c r="K2340" i="4" s="1"/>
  <c r="I2340" i="4"/>
  <c r="R2339" i="4"/>
  <c r="Q2339" i="4"/>
  <c r="P2339" i="4"/>
  <c r="O2339" i="4"/>
  <c r="M2339" i="4"/>
  <c r="J2339" i="4"/>
  <c r="K2339" i="4" s="1"/>
  <c r="I2339" i="4"/>
  <c r="R2338" i="4"/>
  <c r="Q2338" i="4"/>
  <c r="P2338" i="4"/>
  <c r="O2338" i="4"/>
  <c r="M2338" i="4"/>
  <c r="J2338" i="4"/>
  <c r="K2338" i="4" s="1"/>
  <c r="I2338" i="4"/>
  <c r="R2337" i="4"/>
  <c r="Q2337" i="4"/>
  <c r="P2337" i="4"/>
  <c r="O2337" i="4"/>
  <c r="M2337" i="4"/>
  <c r="J2337" i="4"/>
  <c r="K2337" i="4" s="1"/>
  <c r="I2337" i="4"/>
  <c r="R2336" i="4"/>
  <c r="Q2336" i="4"/>
  <c r="P2336" i="4"/>
  <c r="O2336" i="4"/>
  <c r="M2336" i="4"/>
  <c r="J2336" i="4"/>
  <c r="K2336" i="4" s="1"/>
  <c r="I2336" i="4"/>
  <c r="R2335" i="4"/>
  <c r="Q2335" i="4"/>
  <c r="P2335" i="4"/>
  <c r="O2335" i="4"/>
  <c r="M2335" i="4"/>
  <c r="J2335" i="4"/>
  <c r="K2335" i="4" s="1"/>
  <c r="I2335" i="4"/>
  <c r="R2334" i="4"/>
  <c r="Q2334" i="4"/>
  <c r="P2334" i="4"/>
  <c r="O2334" i="4"/>
  <c r="M2334" i="4"/>
  <c r="J2334" i="4"/>
  <c r="K2334" i="4" s="1"/>
  <c r="I2334" i="4"/>
  <c r="R2333" i="4"/>
  <c r="Q2333" i="4"/>
  <c r="P2333" i="4"/>
  <c r="O2333" i="4"/>
  <c r="M2333" i="4"/>
  <c r="J2333" i="4"/>
  <c r="K2333" i="4" s="1"/>
  <c r="I2333" i="4"/>
  <c r="R2332" i="4"/>
  <c r="Q2332" i="4"/>
  <c r="P2332" i="4"/>
  <c r="O2332" i="4"/>
  <c r="M2332" i="4"/>
  <c r="J2332" i="4"/>
  <c r="K2332" i="4" s="1"/>
  <c r="I2332" i="4"/>
  <c r="R2331" i="4"/>
  <c r="Q2331" i="4"/>
  <c r="P2331" i="4"/>
  <c r="O2331" i="4"/>
  <c r="M2331" i="4"/>
  <c r="J2331" i="4"/>
  <c r="K2331" i="4" s="1"/>
  <c r="I2331" i="4"/>
  <c r="R2330" i="4"/>
  <c r="Q2330" i="4"/>
  <c r="P2330" i="4"/>
  <c r="O2330" i="4"/>
  <c r="M2330" i="4"/>
  <c r="J2330" i="4"/>
  <c r="K2330" i="4" s="1"/>
  <c r="I2330" i="4"/>
  <c r="R2329" i="4"/>
  <c r="Q2329" i="4"/>
  <c r="P2329" i="4"/>
  <c r="O2329" i="4"/>
  <c r="M2329" i="4"/>
  <c r="J2329" i="4"/>
  <c r="K2329" i="4" s="1"/>
  <c r="I2329" i="4"/>
  <c r="R2328" i="4"/>
  <c r="Q2328" i="4"/>
  <c r="P2328" i="4"/>
  <c r="O2328" i="4"/>
  <c r="M2328" i="4"/>
  <c r="J2328" i="4"/>
  <c r="K2328" i="4" s="1"/>
  <c r="I2328" i="4"/>
  <c r="R2327" i="4"/>
  <c r="Q2327" i="4"/>
  <c r="P2327" i="4"/>
  <c r="O2327" i="4"/>
  <c r="M2327" i="4"/>
  <c r="J2327" i="4"/>
  <c r="K2327" i="4" s="1"/>
  <c r="I2327" i="4"/>
  <c r="R2326" i="4"/>
  <c r="Q2326" i="4"/>
  <c r="P2326" i="4"/>
  <c r="O2326" i="4"/>
  <c r="M2326" i="4"/>
  <c r="J2326" i="4"/>
  <c r="K2326" i="4" s="1"/>
  <c r="I2326" i="4"/>
  <c r="R2325" i="4"/>
  <c r="Q2325" i="4"/>
  <c r="P2325" i="4"/>
  <c r="O2325" i="4"/>
  <c r="M2325" i="4"/>
  <c r="J2325" i="4"/>
  <c r="K2325" i="4" s="1"/>
  <c r="I2325" i="4"/>
  <c r="R2324" i="4"/>
  <c r="Q2324" i="4"/>
  <c r="P2324" i="4"/>
  <c r="O2324" i="4"/>
  <c r="M2324" i="4"/>
  <c r="J2324" i="4"/>
  <c r="K2324" i="4" s="1"/>
  <c r="I2324" i="4"/>
  <c r="R2323" i="4"/>
  <c r="Q2323" i="4"/>
  <c r="P2323" i="4"/>
  <c r="O2323" i="4"/>
  <c r="M2323" i="4"/>
  <c r="J2323" i="4"/>
  <c r="K2323" i="4" s="1"/>
  <c r="I2323" i="4"/>
  <c r="R2322" i="4"/>
  <c r="Q2322" i="4"/>
  <c r="P2322" i="4"/>
  <c r="O2322" i="4"/>
  <c r="M2322" i="4"/>
  <c r="J2322" i="4"/>
  <c r="K2322" i="4" s="1"/>
  <c r="I2322" i="4"/>
  <c r="R2321" i="4"/>
  <c r="Q2321" i="4"/>
  <c r="P2321" i="4"/>
  <c r="O2321" i="4"/>
  <c r="M2321" i="4"/>
  <c r="J2321" i="4"/>
  <c r="K2321" i="4" s="1"/>
  <c r="I2321" i="4"/>
  <c r="R2320" i="4"/>
  <c r="Q2320" i="4"/>
  <c r="P2320" i="4"/>
  <c r="O2320" i="4"/>
  <c r="M2320" i="4"/>
  <c r="J2320" i="4"/>
  <c r="K2320" i="4" s="1"/>
  <c r="I2320" i="4"/>
  <c r="R2319" i="4"/>
  <c r="Q2319" i="4"/>
  <c r="P2319" i="4"/>
  <c r="O2319" i="4"/>
  <c r="M2319" i="4"/>
  <c r="J2319" i="4"/>
  <c r="K2319" i="4" s="1"/>
  <c r="I2319" i="4"/>
  <c r="R2318" i="4"/>
  <c r="Q2318" i="4"/>
  <c r="P2318" i="4"/>
  <c r="O2318" i="4"/>
  <c r="M2318" i="4"/>
  <c r="J2318" i="4"/>
  <c r="K2318" i="4" s="1"/>
  <c r="I2318" i="4"/>
  <c r="R2317" i="4"/>
  <c r="Q2317" i="4"/>
  <c r="P2317" i="4"/>
  <c r="O2317" i="4"/>
  <c r="M2317" i="4"/>
  <c r="J2317" i="4"/>
  <c r="K2317" i="4" s="1"/>
  <c r="I2317" i="4"/>
  <c r="R2316" i="4"/>
  <c r="Q2316" i="4"/>
  <c r="P2316" i="4"/>
  <c r="O2316" i="4"/>
  <c r="M2316" i="4"/>
  <c r="J2316" i="4"/>
  <c r="K2316" i="4" s="1"/>
  <c r="I2316" i="4"/>
  <c r="R2315" i="4"/>
  <c r="Q2315" i="4"/>
  <c r="P2315" i="4"/>
  <c r="O2315" i="4"/>
  <c r="M2315" i="4"/>
  <c r="J2315" i="4"/>
  <c r="K2315" i="4" s="1"/>
  <c r="I2315" i="4"/>
  <c r="R2314" i="4"/>
  <c r="Q2314" i="4"/>
  <c r="P2314" i="4"/>
  <c r="O2314" i="4"/>
  <c r="M2314" i="4"/>
  <c r="J2314" i="4"/>
  <c r="K2314" i="4" s="1"/>
  <c r="I2314" i="4"/>
  <c r="R2313" i="4"/>
  <c r="Q2313" i="4"/>
  <c r="P2313" i="4"/>
  <c r="O2313" i="4"/>
  <c r="M2313" i="4"/>
  <c r="J2313" i="4"/>
  <c r="K2313" i="4" s="1"/>
  <c r="I2313" i="4"/>
  <c r="R2312" i="4"/>
  <c r="Q2312" i="4"/>
  <c r="P2312" i="4"/>
  <c r="O2312" i="4"/>
  <c r="M2312" i="4"/>
  <c r="J2312" i="4"/>
  <c r="K2312" i="4" s="1"/>
  <c r="I2312" i="4"/>
  <c r="R2311" i="4"/>
  <c r="Q2311" i="4"/>
  <c r="P2311" i="4"/>
  <c r="O2311" i="4"/>
  <c r="M2311" i="4"/>
  <c r="J2311" i="4"/>
  <c r="K2311" i="4" s="1"/>
  <c r="I2311" i="4"/>
  <c r="R2310" i="4"/>
  <c r="Q2310" i="4"/>
  <c r="P2310" i="4"/>
  <c r="O2310" i="4"/>
  <c r="M2310" i="4"/>
  <c r="J2310" i="4"/>
  <c r="K2310" i="4" s="1"/>
  <c r="I2310" i="4"/>
  <c r="R2309" i="4"/>
  <c r="Q2309" i="4"/>
  <c r="P2309" i="4"/>
  <c r="O2309" i="4"/>
  <c r="M2309" i="4"/>
  <c r="J2309" i="4"/>
  <c r="K2309" i="4" s="1"/>
  <c r="I2309" i="4"/>
  <c r="R2308" i="4"/>
  <c r="Q2308" i="4"/>
  <c r="P2308" i="4"/>
  <c r="O2308" i="4"/>
  <c r="M2308" i="4"/>
  <c r="J2308" i="4"/>
  <c r="K2308" i="4" s="1"/>
  <c r="I2308" i="4"/>
  <c r="R2307" i="4"/>
  <c r="Q2307" i="4"/>
  <c r="P2307" i="4"/>
  <c r="O2307" i="4"/>
  <c r="M2307" i="4"/>
  <c r="J2307" i="4"/>
  <c r="K2307" i="4" s="1"/>
  <c r="I2307" i="4"/>
  <c r="R2306" i="4"/>
  <c r="Q2306" i="4"/>
  <c r="P2306" i="4"/>
  <c r="O2306" i="4"/>
  <c r="M2306" i="4"/>
  <c r="J2306" i="4"/>
  <c r="K2306" i="4" s="1"/>
  <c r="I2306" i="4"/>
  <c r="R2305" i="4"/>
  <c r="Q2305" i="4"/>
  <c r="P2305" i="4"/>
  <c r="O2305" i="4"/>
  <c r="M2305" i="4"/>
  <c r="J2305" i="4"/>
  <c r="K2305" i="4" s="1"/>
  <c r="I2305" i="4"/>
  <c r="R2304" i="4"/>
  <c r="Q2304" i="4"/>
  <c r="P2304" i="4"/>
  <c r="O2304" i="4"/>
  <c r="M2304" i="4"/>
  <c r="J2304" i="4"/>
  <c r="K2304" i="4" s="1"/>
  <c r="I2304" i="4"/>
  <c r="R2303" i="4"/>
  <c r="Q2303" i="4"/>
  <c r="P2303" i="4"/>
  <c r="O2303" i="4"/>
  <c r="M2303" i="4"/>
  <c r="J2303" i="4"/>
  <c r="K2303" i="4" s="1"/>
  <c r="I2303" i="4"/>
  <c r="R2302" i="4"/>
  <c r="Q2302" i="4"/>
  <c r="P2302" i="4"/>
  <c r="O2302" i="4"/>
  <c r="M2302" i="4"/>
  <c r="J2302" i="4"/>
  <c r="K2302" i="4" s="1"/>
  <c r="I2302" i="4"/>
  <c r="R2301" i="4"/>
  <c r="Q2301" i="4"/>
  <c r="P2301" i="4"/>
  <c r="O2301" i="4"/>
  <c r="M2301" i="4"/>
  <c r="J2301" i="4"/>
  <c r="K2301" i="4" s="1"/>
  <c r="I2301" i="4"/>
  <c r="R2300" i="4"/>
  <c r="Q2300" i="4"/>
  <c r="P2300" i="4"/>
  <c r="O2300" i="4"/>
  <c r="M2300" i="4"/>
  <c r="J2300" i="4"/>
  <c r="K2300" i="4" s="1"/>
  <c r="I2300" i="4"/>
  <c r="R2299" i="4"/>
  <c r="Q2299" i="4"/>
  <c r="P2299" i="4"/>
  <c r="O2299" i="4"/>
  <c r="M2299" i="4"/>
  <c r="J2299" i="4"/>
  <c r="K2299" i="4" s="1"/>
  <c r="I2299" i="4"/>
  <c r="R2298" i="4"/>
  <c r="Q2298" i="4"/>
  <c r="P2298" i="4"/>
  <c r="O2298" i="4"/>
  <c r="M2298" i="4"/>
  <c r="J2298" i="4"/>
  <c r="K2298" i="4" s="1"/>
  <c r="I2298" i="4"/>
  <c r="R2297" i="4"/>
  <c r="Q2297" i="4"/>
  <c r="P2297" i="4"/>
  <c r="O2297" i="4"/>
  <c r="M2297" i="4"/>
  <c r="J2297" i="4"/>
  <c r="K2297" i="4" s="1"/>
  <c r="I2297" i="4"/>
  <c r="R2296" i="4"/>
  <c r="Q2296" i="4"/>
  <c r="P2296" i="4"/>
  <c r="O2296" i="4"/>
  <c r="M2296" i="4"/>
  <c r="J2296" i="4"/>
  <c r="K2296" i="4" s="1"/>
  <c r="I2296" i="4"/>
  <c r="R2295" i="4"/>
  <c r="Q2295" i="4"/>
  <c r="P2295" i="4"/>
  <c r="O2295" i="4"/>
  <c r="M2295" i="4"/>
  <c r="J2295" i="4"/>
  <c r="K2295" i="4" s="1"/>
  <c r="I2295" i="4"/>
  <c r="R2294" i="4"/>
  <c r="Q2294" i="4"/>
  <c r="P2294" i="4"/>
  <c r="O2294" i="4"/>
  <c r="M2294" i="4"/>
  <c r="J2294" i="4"/>
  <c r="K2294" i="4" s="1"/>
  <c r="I2294" i="4"/>
  <c r="R2293" i="4"/>
  <c r="Q2293" i="4"/>
  <c r="P2293" i="4"/>
  <c r="O2293" i="4"/>
  <c r="M2293" i="4"/>
  <c r="J2293" i="4"/>
  <c r="K2293" i="4" s="1"/>
  <c r="I2293" i="4"/>
  <c r="R2292" i="4"/>
  <c r="Q2292" i="4"/>
  <c r="P2292" i="4"/>
  <c r="O2292" i="4"/>
  <c r="M2292" i="4"/>
  <c r="J2292" i="4"/>
  <c r="K2292" i="4" s="1"/>
  <c r="I2292" i="4"/>
  <c r="R2291" i="4"/>
  <c r="Q2291" i="4"/>
  <c r="P2291" i="4"/>
  <c r="O2291" i="4"/>
  <c r="M2291" i="4"/>
  <c r="J2291" i="4"/>
  <c r="K2291" i="4" s="1"/>
  <c r="I2291" i="4"/>
  <c r="R2290" i="4"/>
  <c r="Q2290" i="4"/>
  <c r="P2290" i="4"/>
  <c r="O2290" i="4"/>
  <c r="M2290" i="4"/>
  <c r="J2290" i="4"/>
  <c r="K2290" i="4" s="1"/>
  <c r="I2290" i="4"/>
  <c r="R2289" i="4"/>
  <c r="Q2289" i="4"/>
  <c r="P2289" i="4"/>
  <c r="O2289" i="4"/>
  <c r="M2289" i="4"/>
  <c r="J2289" i="4"/>
  <c r="K2289" i="4" s="1"/>
  <c r="I2289" i="4"/>
  <c r="R2288" i="4"/>
  <c r="Q2288" i="4"/>
  <c r="P2288" i="4"/>
  <c r="O2288" i="4"/>
  <c r="M2288" i="4"/>
  <c r="J2288" i="4"/>
  <c r="K2288" i="4" s="1"/>
  <c r="I2288" i="4"/>
  <c r="R2287" i="4"/>
  <c r="Q2287" i="4"/>
  <c r="P2287" i="4"/>
  <c r="O2287" i="4"/>
  <c r="M2287" i="4"/>
  <c r="J2287" i="4"/>
  <c r="K2287" i="4" s="1"/>
  <c r="I2287" i="4"/>
  <c r="R2286" i="4"/>
  <c r="Q2286" i="4"/>
  <c r="P2286" i="4"/>
  <c r="O2286" i="4"/>
  <c r="M2286" i="4"/>
  <c r="J2286" i="4"/>
  <c r="K2286" i="4" s="1"/>
  <c r="I2286" i="4"/>
  <c r="R2285" i="4"/>
  <c r="Q2285" i="4"/>
  <c r="P2285" i="4"/>
  <c r="O2285" i="4"/>
  <c r="M2285" i="4"/>
  <c r="J2285" i="4"/>
  <c r="K2285" i="4" s="1"/>
  <c r="I2285" i="4"/>
  <c r="R2284" i="4"/>
  <c r="Q2284" i="4"/>
  <c r="P2284" i="4"/>
  <c r="O2284" i="4"/>
  <c r="M2284" i="4"/>
  <c r="J2284" i="4"/>
  <c r="K2284" i="4" s="1"/>
  <c r="I2284" i="4"/>
  <c r="R2283" i="4"/>
  <c r="Q2283" i="4"/>
  <c r="P2283" i="4"/>
  <c r="O2283" i="4"/>
  <c r="M2283" i="4"/>
  <c r="J2283" i="4"/>
  <c r="K2283" i="4" s="1"/>
  <c r="I2283" i="4"/>
  <c r="R2282" i="4"/>
  <c r="Q2282" i="4"/>
  <c r="P2282" i="4"/>
  <c r="O2282" i="4"/>
  <c r="M2282" i="4"/>
  <c r="J2282" i="4"/>
  <c r="K2282" i="4" s="1"/>
  <c r="I2282" i="4"/>
  <c r="R2281" i="4"/>
  <c r="Q2281" i="4"/>
  <c r="P2281" i="4"/>
  <c r="O2281" i="4"/>
  <c r="M2281" i="4"/>
  <c r="J2281" i="4"/>
  <c r="K2281" i="4" s="1"/>
  <c r="I2281" i="4"/>
  <c r="R2280" i="4"/>
  <c r="Q2280" i="4"/>
  <c r="P2280" i="4"/>
  <c r="O2280" i="4"/>
  <c r="M2280" i="4"/>
  <c r="J2280" i="4"/>
  <c r="K2280" i="4" s="1"/>
  <c r="I2280" i="4"/>
  <c r="R2279" i="4"/>
  <c r="Q2279" i="4"/>
  <c r="P2279" i="4"/>
  <c r="O2279" i="4"/>
  <c r="M2279" i="4"/>
  <c r="J2279" i="4"/>
  <c r="K2279" i="4" s="1"/>
  <c r="I2279" i="4"/>
  <c r="R2278" i="4"/>
  <c r="Q2278" i="4"/>
  <c r="P2278" i="4"/>
  <c r="O2278" i="4"/>
  <c r="M2278" i="4"/>
  <c r="J2278" i="4"/>
  <c r="K2278" i="4" s="1"/>
  <c r="I2278" i="4"/>
  <c r="R2277" i="4"/>
  <c r="Q2277" i="4"/>
  <c r="P2277" i="4"/>
  <c r="O2277" i="4"/>
  <c r="M2277" i="4"/>
  <c r="J2277" i="4"/>
  <c r="K2277" i="4" s="1"/>
  <c r="I2277" i="4"/>
  <c r="R2276" i="4"/>
  <c r="Q2276" i="4"/>
  <c r="P2276" i="4"/>
  <c r="O2276" i="4"/>
  <c r="M2276" i="4"/>
  <c r="J2276" i="4"/>
  <c r="K2276" i="4" s="1"/>
  <c r="I2276" i="4"/>
  <c r="R2275" i="4"/>
  <c r="Q2275" i="4"/>
  <c r="P2275" i="4"/>
  <c r="O2275" i="4"/>
  <c r="M2275" i="4"/>
  <c r="J2275" i="4"/>
  <c r="K2275" i="4" s="1"/>
  <c r="I2275" i="4"/>
  <c r="R2274" i="4"/>
  <c r="Q2274" i="4"/>
  <c r="P2274" i="4"/>
  <c r="O2274" i="4"/>
  <c r="M2274" i="4"/>
  <c r="J2274" i="4"/>
  <c r="K2274" i="4" s="1"/>
  <c r="I2274" i="4"/>
  <c r="R2273" i="4"/>
  <c r="Q2273" i="4"/>
  <c r="P2273" i="4"/>
  <c r="O2273" i="4"/>
  <c r="M2273" i="4"/>
  <c r="J2273" i="4"/>
  <c r="K2273" i="4" s="1"/>
  <c r="I2273" i="4"/>
  <c r="R2272" i="4"/>
  <c r="Q2272" i="4"/>
  <c r="P2272" i="4"/>
  <c r="O2272" i="4"/>
  <c r="M2272" i="4"/>
  <c r="J2272" i="4"/>
  <c r="K2272" i="4" s="1"/>
  <c r="I2272" i="4"/>
  <c r="R2271" i="4"/>
  <c r="Q2271" i="4"/>
  <c r="P2271" i="4"/>
  <c r="O2271" i="4"/>
  <c r="M2271" i="4"/>
  <c r="J2271" i="4"/>
  <c r="K2271" i="4" s="1"/>
  <c r="I2271" i="4"/>
  <c r="R2270" i="4"/>
  <c r="Q2270" i="4"/>
  <c r="P2270" i="4"/>
  <c r="O2270" i="4"/>
  <c r="M2270" i="4"/>
  <c r="J2270" i="4"/>
  <c r="K2270" i="4" s="1"/>
  <c r="I2270" i="4"/>
  <c r="R2269" i="4"/>
  <c r="Q2269" i="4"/>
  <c r="P2269" i="4"/>
  <c r="O2269" i="4"/>
  <c r="M2269" i="4"/>
  <c r="J2269" i="4"/>
  <c r="K2269" i="4" s="1"/>
  <c r="I2269" i="4"/>
  <c r="R2268" i="4"/>
  <c r="Q2268" i="4"/>
  <c r="P2268" i="4"/>
  <c r="O2268" i="4"/>
  <c r="M2268" i="4"/>
  <c r="J2268" i="4"/>
  <c r="K2268" i="4" s="1"/>
  <c r="I2268" i="4"/>
  <c r="R2267" i="4"/>
  <c r="Q2267" i="4"/>
  <c r="P2267" i="4"/>
  <c r="O2267" i="4"/>
  <c r="M2267" i="4"/>
  <c r="J2267" i="4"/>
  <c r="K2267" i="4" s="1"/>
  <c r="I2267" i="4"/>
  <c r="R2266" i="4"/>
  <c r="Q2266" i="4"/>
  <c r="P2266" i="4"/>
  <c r="O2266" i="4"/>
  <c r="M2266" i="4"/>
  <c r="J2266" i="4"/>
  <c r="K2266" i="4" s="1"/>
  <c r="I2266" i="4"/>
  <c r="R2265" i="4"/>
  <c r="Q2265" i="4"/>
  <c r="P2265" i="4"/>
  <c r="O2265" i="4"/>
  <c r="M2265" i="4"/>
  <c r="J2265" i="4"/>
  <c r="K2265" i="4" s="1"/>
  <c r="I2265" i="4"/>
  <c r="R2264" i="4"/>
  <c r="Q2264" i="4"/>
  <c r="P2264" i="4"/>
  <c r="O2264" i="4"/>
  <c r="M2264" i="4"/>
  <c r="J2264" i="4"/>
  <c r="K2264" i="4" s="1"/>
  <c r="I2264" i="4"/>
  <c r="R2263" i="4"/>
  <c r="Q2263" i="4"/>
  <c r="P2263" i="4"/>
  <c r="O2263" i="4"/>
  <c r="M2263" i="4"/>
  <c r="J2263" i="4"/>
  <c r="K2263" i="4" s="1"/>
  <c r="I2263" i="4"/>
  <c r="R2262" i="4"/>
  <c r="Q2262" i="4"/>
  <c r="P2262" i="4"/>
  <c r="O2262" i="4"/>
  <c r="M2262" i="4"/>
  <c r="J2262" i="4"/>
  <c r="K2262" i="4" s="1"/>
  <c r="I2262" i="4"/>
  <c r="R2261" i="4"/>
  <c r="Q2261" i="4"/>
  <c r="P2261" i="4"/>
  <c r="O2261" i="4"/>
  <c r="M2261" i="4"/>
  <c r="J2261" i="4"/>
  <c r="K2261" i="4" s="1"/>
  <c r="I2261" i="4"/>
  <c r="R2260" i="4"/>
  <c r="Q2260" i="4"/>
  <c r="P2260" i="4"/>
  <c r="O2260" i="4"/>
  <c r="M2260" i="4"/>
  <c r="J2260" i="4"/>
  <c r="K2260" i="4" s="1"/>
  <c r="I2260" i="4"/>
  <c r="R2259" i="4"/>
  <c r="Q2259" i="4"/>
  <c r="P2259" i="4"/>
  <c r="O2259" i="4"/>
  <c r="M2259" i="4"/>
  <c r="J2259" i="4"/>
  <c r="K2259" i="4" s="1"/>
  <c r="I2259" i="4"/>
  <c r="R2258" i="4"/>
  <c r="Q2258" i="4"/>
  <c r="P2258" i="4"/>
  <c r="O2258" i="4"/>
  <c r="M2258" i="4"/>
  <c r="J2258" i="4"/>
  <c r="K2258" i="4" s="1"/>
  <c r="I2258" i="4"/>
  <c r="R2257" i="4"/>
  <c r="Q2257" i="4"/>
  <c r="P2257" i="4"/>
  <c r="O2257" i="4"/>
  <c r="M2257" i="4"/>
  <c r="J2257" i="4"/>
  <c r="K2257" i="4" s="1"/>
  <c r="I2257" i="4"/>
  <c r="R2256" i="4"/>
  <c r="Q2256" i="4"/>
  <c r="P2256" i="4"/>
  <c r="O2256" i="4"/>
  <c r="M2256" i="4"/>
  <c r="J2256" i="4"/>
  <c r="K2256" i="4" s="1"/>
  <c r="I2256" i="4"/>
  <c r="R2255" i="4"/>
  <c r="Q2255" i="4"/>
  <c r="P2255" i="4"/>
  <c r="O2255" i="4"/>
  <c r="M2255" i="4"/>
  <c r="J2255" i="4"/>
  <c r="K2255" i="4" s="1"/>
  <c r="I2255" i="4"/>
  <c r="R2254" i="4"/>
  <c r="Q2254" i="4"/>
  <c r="P2254" i="4"/>
  <c r="O2254" i="4"/>
  <c r="M2254" i="4"/>
  <c r="J2254" i="4"/>
  <c r="K2254" i="4" s="1"/>
  <c r="I2254" i="4"/>
  <c r="R2253" i="4"/>
  <c r="Q2253" i="4"/>
  <c r="P2253" i="4"/>
  <c r="O2253" i="4"/>
  <c r="M2253" i="4"/>
  <c r="J2253" i="4"/>
  <c r="K2253" i="4" s="1"/>
  <c r="I2253" i="4"/>
  <c r="R2252" i="4"/>
  <c r="Q2252" i="4"/>
  <c r="P2252" i="4"/>
  <c r="O2252" i="4"/>
  <c r="M2252" i="4"/>
  <c r="J2252" i="4"/>
  <c r="K2252" i="4" s="1"/>
  <c r="I2252" i="4"/>
  <c r="R2251" i="4"/>
  <c r="Q2251" i="4"/>
  <c r="P2251" i="4"/>
  <c r="O2251" i="4"/>
  <c r="M2251" i="4"/>
  <c r="J2251" i="4"/>
  <c r="K2251" i="4" s="1"/>
  <c r="I2251" i="4"/>
  <c r="R2250" i="4"/>
  <c r="Q2250" i="4"/>
  <c r="P2250" i="4"/>
  <c r="O2250" i="4"/>
  <c r="M2250" i="4"/>
  <c r="J2250" i="4"/>
  <c r="K2250" i="4" s="1"/>
  <c r="I2250" i="4"/>
  <c r="R2249" i="4"/>
  <c r="Q2249" i="4"/>
  <c r="P2249" i="4"/>
  <c r="O2249" i="4"/>
  <c r="M2249" i="4"/>
  <c r="J2249" i="4"/>
  <c r="K2249" i="4" s="1"/>
  <c r="I2249" i="4"/>
  <c r="R2248" i="4"/>
  <c r="Q2248" i="4"/>
  <c r="P2248" i="4"/>
  <c r="O2248" i="4"/>
  <c r="M2248" i="4"/>
  <c r="J2248" i="4"/>
  <c r="K2248" i="4" s="1"/>
  <c r="I2248" i="4"/>
  <c r="R2247" i="4"/>
  <c r="Q2247" i="4"/>
  <c r="P2247" i="4"/>
  <c r="O2247" i="4"/>
  <c r="M2247" i="4"/>
  <c r="J2247" i="4"/>
  <c r="K2247" i="4" s="1"/>
  <c r="I2247" i="4"/>
  <c r="R2246" i="4"/>
  <c r="Q2246" i="4"/>
  <c r="P2246" i="4"/>
  <c r="O2246" i="4"/>
  <c r="M2246" i="4"/>
  <c r="J2246" i="4"/>
  <c r="K2246" i="4" s="1"/>
  <c r="I2246" i="4"/>
  <c r="R2245" i="4"/>
  <c r="Q2245" i="4"/>
  <c r="P2245" i="4"/>
  <c r="O2245" i="4"/>
  <c r="M2245" i="4"/>
  <c r="J2245" i="4"/>
  <c r="K2245" i="4" s="1"/>
  <c r="I2245" i="4"/>
  <c r="R2244" i="4"/>
  <c r="Q2244" i="4"/>
  <c r="P2244" i="4"/>
  <c r="O2244" i="4"/>
  <c r="M2244" i="4"/>
  <c r="J2244" i="4"/>
  <c r="K2244" i="4" s="1"/>
  <c r="I2244" i="4"/>
  <c r="R2243" i="4"/>
  <c r="Q2243" i="4"/>
  <c r="P2243" i="4"/>
  <c r="O2243" i="4"/>
  <c r="M2243" i="4"/>
  <c r="J2243" i="4"/>
  <c r="K2243" i="4" s="1"/>
  <c r="I2243" i="4"/>
  <c r="R2242" i="4"/>
  <c r="Q2242" i="4"/>
  <c r="P2242" i="4"/>
  <c r="O2242" i="4"/>
  <c r="M2242" i="4"/>
  <c r="J2242" i="4"/>
  <c r="K2242" i="4" s="1"/>
  <c r="I2242" i="4"/>
  <c r="R2241" i="4"/>
  <c r="Q2241" i="4"/>
  <c r="P2241" i="4"/>
  <c r="O2241" i="4"/>
  <c r="M2241" i="4"/>
  <c r="J2241" i="4"/>
  <c r="K2241" i="4" s="1"/>
  <c r="I2241" i="4"/>
  <c r="R2240" i="4"/>
  <c r="Q2240" i="4"/>
  <c r="P2240" i="4"/>
  <c r="O2240" i="4"/>
  <c r="M2240" i="4"/>
  <c r="J2240" i="4"/>
  <c r="K2240" i="4" s="1"/>
  <c r="I2240" i="4"/>
  <c r="R2239" i="4"/>
  <c r="Q2239" i="4"/>
  <c r="P2239" i="4"/>
  <c r="O2239" i="4"/>
  <c r="M2239" i="4"/>
  <c r="J2239" i="4"/>
  <c r="K2239" i="4" s="1"/>
  <c r="I2239" i="4"/>
  <c r="R2238" i="4"/>
  <c r="Q2238" i="4"/>
  <c r="P2238" i="4"/>
  <c r="O2238" i="4"/>
  <c r="M2238" i="4"/>
  <c r="J2238" i="4"/>
  <c r="K2238" i="4" s="1"/>
  <c r="I2238" i="4"/>
  <c r="R2237" i="4"/>
  <c r="Q2237" i="4"/>
  <c r="P2237" i="4"/>
  <c r="O2237" i="4"/>
  <c r="M2237" i="4"/>
  <c r="J2237" i="4"/>
  <c r="K2237" i="4" s="1"/>
  <c r="I2237" i="4"/>
  <c r="R2236" i="4"/>
  <c r="Q2236" i="4"/>
  <c r="P2236" i="4"/>
  <c r="O2236" i="4"/>
  <c r="M2236" i="4"/>
  <c r="J2236" i="4"/>
  <c r="K2236" i="4" s="1"/>
  <c r="I2236" i="4"/>
  <c r="R2235" i="4"/>
  <c r="Q2235" i="4"/>
  <c r="P2235" i="4"/>
  <c r="O2235" i="4"/>
  <c r="M2235" i="4"/>
  <c r="J2235" i="4"/>
  <c r="K2235" i="4" s="1"/>
  <c r="I2235" i="4"/>
  <c r="R2234" i="4"/>
  <c r="Q2234" i="4"/>
  <c r="P2234" i="4"/>
  <c r="O2234" i="4"/>
  <c r="M2234" i="4"/>
  <c r="J2234" i="4"/>
  <c r="K2234" i="4" s="1"/>
  <c r="I2234" i="4"/>
  <c r="R2233" i="4"/>
  <c r="Q2233" i="4"/>
  <c r="P2233" i="4"/>
  <c r="O2233" i="4"/>
  <c r="M2233" i="4"/>
  <c r="J2233" i="4"/>
  <c r="K2233" i="4" s="1"/>
  <c r="I2233" i="4"/>
  <c r="R2232" i="4"/>
  <c r="Q2232" i="4"/>
  <c r="P2232" i="4"/>
  <c r="O2232" i="4"/>
  <c r="M2232" i="4"/>
  <c r="J2232" i="4"/>
  <c r="K2232" i="4" s="1"/>
  <c r="I2232" i="4"/>
  <c r="R2231" i="4"/>
  <c r="Q2231" i="4"/>
  <c r="P2231" i="4"/>
  <c r="O2231" i="4"/>
  <c r="M2231" i="4"/>
  <c r="J2231" i="4"/>
  <c r="K2231" i="4" s="1"/>
  <c r="I2231" i="4"/>
  <c r="R2230" i="4"/>
  <c r="Q2230" i="4"/>
  <c r="P2230" i="4"/>
  <c r="O2230" i="4"/>
  <c r="M2230" i="4"/>
  <c r="J2230" i="4"/>
  <c r="K2230" i="4" s="1"/>
  <c r="I2230" i="4"/>
  <c r="R2229" i="4"/>
  <c r="Q2229" i="4"/>
  <c r="P2229" i="4"/>
  <c r="O2229" i="4"/>
  <c r="M2229" i="4"/>
  <c r="J2229" i="4"/>
  <c r="K2229" i="4" s="1"/>
  <c r="I2229" i="4"/>
  <c r="R2228" i="4"/>
  <c r="Q2228" i="4"/>
  <c r="P2228" i="4"/>
  <c r="O2228" i="4"/>
  <c r="M2228" i="4"/>
  <c r="J2228" i="4"/>
  <c r="K2228" i="4" s="1"/>
  <c r="I2228" i="4"/>
  <c r="R2227" i="4"/>
  <c r="Q2227" i="4"/>
  <c r="P2227" i="4"/>
  <c r="O2227" i="4"/>
  <c r="M2227" i="4"/>
  <c r="J2227" i="4"/>
  <c r="K2227" i="4" s="1"/>
  <c r="I2227" i="4"/>
  <c r="R2226" i="4"/>
  <c r="Q2226" i="4"/>
  <c r="P2226" i="4"/>
  <c r="O2226" i="4"/>
  <c r="M2226" i="4"/>
  <c r="J2226" i="4"/>
  <c r="K2226" i="4" s="1"/>
  <c r="I2226" i="4"/>
  <c r="R2225" i="4"/>
  <c r="Q2225" i="4"/>
  <c r="P2225" i="4"/>
  <c r="O2225" i="4"/>
  <c r="M2225" i="4"/>
  <c r="J2225" i="4"/>
  <c r="K2225" i="4" s="1"/>
  <c r="I2225" i="4"/>
  <c r="R2224" i="4"/>
  <c r="Q2224" i="4"/>
  <c r="P2224" i="4"/>
  <c r="O2224" i="4"/>
  <c r="M2224" i="4"/>
  <c r="J2224" i="4"/>
  <c r="K2224" i="4" s="1"/>
  <c r="I2224" i="4"/>
  <c r="R2223" i="4"/>
  <c r="Q2223" i="4"/>
  <c r="P2223" i="4"/>
  <c r="O2223" i="4"/>
  <c r="M2223" i="4"/>
  <c r="J2223" i="4"/>
  <c r="K2223" i="4" s="1"/>
  <c r="I2223" i="4"/>
  <c r="R2222" i="4"/>
  <c r="Q2222" i="4"/>
  <c r="P2222" i="4"/>
  <c r="O2222" i="4"/>
  <c r="M2222" i="4"/>
  <c r="J2222" i="4"/>
  <c r="K2222" i="4" s="1"/>
  <c r="I2222" i="4"/>
  <c r="R2221" i="4"/>
  <c r="Q2221" i="4"/>
  <c r="P2221" i="4"/>
  <c r="O2221" i="4"/>
  <c r="M2221" i="4"/>
  <c r="J2221" i="4"/>
  <c r="K2221" i="4" s="1"/>
  <c r="I2221" i="4"/>
  <c r="R2220" i="4"/>
  <c r="Q2220" i="4"/>
  <c r="P2220" i="4"/>
  <c r="O2220" i="4"/>
  <c r="M2220" i="4"/>
  <c r="J2220" i="4"/>
  <c r="K2220" i="4" s="1"/>
  <c r="I2220" i="4"/>
  <c r="R2219" i="4"/>
  <c r="Q2219" i="4"/>
  <c r="P2219" i="4"/>
  <c r="O2219" i="4"/>
  <c r="M2219" i="4"/>
  <c r="J2219" i="4"/>
  <c r="K2219" i="4" s="1"/>
  <c r="I2219" i="4"/>
  <c r="R2218" i="4"/>
  <c r="Q2218" i="4"/>
  <c r="P2218" i="4"/>
  <c r="O2218" i="4"/>
  <c r="M2218" i="4"/>
  <c r="J2218" i="4"/>
  <c r="K2218" i="4" s="1"/>
  <c r="I2218" i="4"/>
  <c r="R2217" i="4"/>
  <c r="Q2217" i="4"/>
  <c r="P2217" i="4"/>
  <c r="O2217" i="4"/>
  <c r="M2217" i="4"/>
  <c r="J2217" i="4"/>
  <c r="K2217" i="4" s="1"/>
  <c r="I2217" i="4"/>
  <c r="R2216" i="4"/>
  <c r="Q2216" i="4"/>
  <c r="P2216" i="4"/>
  <c r="O2216" i="4"/>
  <c r="M2216" i="4"/>
  <c r="J2216" i="4"/>
  <c r="K2216" i="4" s="1"/>
  <c r="I2216" i="4"/>
  <c r="R2215" i="4"/>
  <c r="Q2215" i="4"/>
  <c r="P2215" i="4"/>
  <c r="O2215" i="4"/>
  <c r="M2215" i="4"/>
  <c r="J2215" i="4"/>
  <c r="K2215" i="4" s="1"/>
  <c r="I2215" i="4"/>
  <c r="R2214" i="4"/>
  <c r="Q2214" i="4"/>
  <c r="P2214" i="4"/>
  <c r="O2214" i="4"/>
  <c r="M2214" i="4"/>
  <c r="J2214" i="4"/>
  <c r="K2214" i="4" s="1"/>
  <c r="I2214" i="4"/>
  <c r="R2213" i="4"/>
  <c r="Q2213" i="4"/>
  <c r="P2213" i="4"/>
  <c r="O2213" i="4"/>
  <c r="M2213" i="4"/>
  <c r="J2213" i="4"/>
  <c r="K2213" i="4" s="1"/>
  <c r="I2213" i="4"/>
  <c r="R2212" i="4"/>
  <c r="Q2212" i="4"/>
  <c r="P2212" i="4"/>
  <c r="O2212" i="4"/>
  <c r="M2212" i="4"/>
  <c r="J2212" i="4"/>
  <c r="K2212" i="4" s="1"/>
  <c r="I2212" i="4"/>
  <c r="R2211" i="4"/>
  <c r="Q2211" i="4"/>
  <c r="P2211" i="4"/>
  <c r="O2211" i="4"/>
  <c r="M2211" i="4"/>
  <c r="J2211" i="4"/>
  <c r="K2211" i="4" s="1"/>
  <c r="I2211" i="4"/>
  <c r="R2210" i="4"/>
  <c r="Q2210" i="4"/>
  <c r="P2210" i="4"/>
  <c r="O2210" i="4"/>
  <c r="M2210" i="4"/>
  <c r="J2210" i="4"/>
  <c r="K2210" i="4" s="1"/>
  <c r="I2210" i="4"/>
  <c r="R2209" i="4"/>
  <c r="Q2209" i="4"/>
  <c r="P2209" i="4"/>
  <c r="O2209" i="4"/>
  <c r="M2209" i="4"/>
  <c r="J2209" i="4"/>
  <c r="K2209" i="4" s="1"/>
  <c r="I2209" i="4"/>
  <c r="R2208" i="4"/>
  <c r="Q2208" i="4"/>
  <c r="P2208" i="4"/>
  <c r="O2208" i="4"/>
  <c r="M2208" i="4"/>
  <c r="J2208" i="4"/>
  <c r="K2208" i="4" s="1"/>
  <c r="I2208" i="4"/>
  <c r="R2207" i="4"/>
  <c r="Q2207" i="4"/>
  <c r="P2207" i="4"/>
  <c r="O2207" i="4"/>
  <c r="M2207" i="4"/>
  <c r="J2207" i="4"/>
  <c r="K2207" i="4" s="1"/>
  <c r="I2207" i="4"/>
  <c r="R2206" i="4"/>
  <c r="Q2206" i="4"/>
  <c r="P2206" i="4"/>
  <c r="O2206" i="4"/>
  <c r="M2206" i="4"/>
  <c r="J2206" i="4"/>
  <c r="K2206" i="4" s="1"/>
  <c r="I2206" i="4"/>
  <c r="R2205" i="4"/>
  <c r="Q2205" i="4"/>
  <c r="P2205" i="4"/>
  <c r="O2205" i="4"/>
  <c r="M2205" i="4"/>
  <c r="J2205" i="4"/>
  <c r="K2205" i="4" s="1"/>
  <c r="I2205" i="4"/>
  <c r="R2204" i="4"/>
  <c r="Q2204" i="4"/>
  <c r="P2204" i="4"/>
  <c r="O2204" i="4"/>
  <c r="M2204" i="4"/>
  <c r="J2204" i="4"/>
  <c r="K2204" i="4" s="1"/>
  <c r="I2204" i="4"/>
  <c r="R2203" i="4"/>
  <c r="Q2203" i="4"/>
  <c r="P2203" i="4"/>
  <c r="O2203" i="4"/>
  <c r="M2203" i="4"/>
  <c r="J2203" i="4"/>
  <c r="K2203" i="4" s="1"/>
  <c r="I2203" i="4"/>
  <c r="R2202" i="4"/>
  <c r="Q2202" i="4"/>
  <c r="P2202" i="4"/>
  <c r="O2202" i="4"/>
  <c r="M2202" i="4"/>
  <c r="J2202" i="4"/>
  <c r="K2202" i="4" s="1"/>
  <c r="I2202" i="4"/>
  <c r="R2201" i="4"/>
  <c r="Q2201" i="4"/>
  <c r="P2201" i="4"/>
  <c r="O2201" i="4"/>
  <c r="M2201" i="4"/>
  <c r="J2201" i="4"/>
  <c r="K2201" i="4" s="1"/>
  <c r="I2201" i="4"/>
  <c r="R2200" i="4"/>
  <c r="Q2200" i="4"/>
  <c r="P2200" i="4"/>
  <c r="O2200" i="4"/>
  <c r="M2200" i="4"/>
  <c r="J2200" i="4"/>
  <c r="K2200" i="4" s="1"/>
  <c r="I2200" i="4"/>
  <c r="R2199" i="4"/>
  <c r="Q2199" i="4"/>
  <c r="P2199" i="4"/>
  <c r="O2199" i="4"/>
  <c r="M2199" i="4"/>
  <c r="J2199" i="4"/>
  <c r="K2199" i="4" s="1"/>
  <c r="I2199" i="4"/>
  <c r="R2198" i="4"/>
  <c r="Q2198" i="4"/>
  <c r="P2198" i="4"/>
  <c r="O2198" i="4"/>
  <c r="M2198" i="4"/>
  <c r="J2198" i="4"/>
  <c r="K2198" i="4" s="1"/>
  <c r="I2198" i="4"/>
  <c r="R2197" i="4"/>
  <c r="Q2197" i="4"/>
  <c r="P2197" i="4"/>
  <c r="O2197" i="4"/>
  <c r="M2197" i="4"/>
  <c r="J2197" i="4"/>
  <c r="K2197" i="4" s="1"/>
  <c r="I2197" i="4"/>
  <c r="R2196" i="4"/>
  <c r="Q2196" i="4"/>
  <c r="P2196" i="4"/>
  <c r="O2196" i="4"/>
  <c r="M2196" i="4"/>
  <c r="J2196" i="4"/>
  <c r="K2196" i="4" s="1"/>
  <c r="I2196" i="4"/>
  <c r="R2195" i="4"/>
  <c r="Q2195" i="4"/>
  <c r="P2195" i="4"/>
  <c r="O2195" i="4"/>
  <c r="M2195" i="4"/>
  <c r="J2195" i="4"/>
  <c r="K2195" i="4" s="1"/>
  <c r="I2195" i="4"/>
  <c r="R2194" i="4"/>
  <c r="Q2194" i="4"/>
  <c r="P2194" i="4"/>
  <c r="O2194" i="4"/>
  <c r="M2194" i="4"/>
  <c r="J2194" i="4"/>
  <c r="K2194" i="4" s="1"/>
  <c r="I2194" i="4"/>
  <c r="R2193" i="4"/>
  <c r="Q2193" i="4"/>
  <c r="P2193" i="4"/>
  <c r="O2193" i="4"/>
  <c r="M2193" i="4"/>
  <c r="J2193" i="4"/>
  <c r="K2193" i="4" s="1"/>
  <c r="I2193" i="4"/>
  <c r="R2192" i="4"/>
  <c r="Q2192" i="4"/>
  <c r="P2192" i="4"/>
  <c r="O2192" i="4"/>
  <c r="M2192" i="4"/>
  <c r="J2192" i="4"/>
  <c r="K2192" i="4" s="1"/>
  <c r="I2192" i="4"/>
  <c r="R2191" i="4"/>
  <c r="Q2191" i="4"/>
  <c r="P2191" i="4"/>
  <c r="O2191" i="4"/>
  <c r="M2191" i="4"/>
  <c r="J2191" i="4"/>
  <c r="K2191" i="4" s="1"/>
  <c r="I2191" i="4"/>
  <c r="R2190" i="4"/>
  <c r="Q2190" i="4"/>
  <c r="P2190" i="4"/>
  <c r="O2190" i="4"/>
  <c r="M2190" i="4"/>
  <c r="J2190" i="4"/>
  <c r="K2190" i="4" s="1"/>
  <c r="I2190" i="4"/>
  <c r="R2189" i="4"/>
  <c r="Q2189" i="4"/>
  <c r="P2189" i="4"/>
  <c r="O2189" i="4"/>
  <c r="M2189" i="4"/>
  <c r="J2189" i="4"/>
  <c r="K2189" i="4" s="1"/>
  <c r="I2189" i="4"/>
  <c r="R2188" i="4"/>
  <c r="Q2188" i="4"/>
  <c r="P2188" i="4"/>
  <c r="O2188" i="4"/>
  <c r="M2188" i="4"/>
  <c r="J2188" i="4"/>
  <c r="K2188" i="4" s="1"/>
  <c r="I2188" i="4"/>
  <c r="R2187" i="4"/>
  <c r="Q2187" i="4"/>
  <c r="P2187" i="4"/>
  <c r="O2187" i="4"/>
  <c r="M2187" i="4"/>
  <c r="J2187" i="4"/>
  <c r="K2187" i="4" s="1"/>
  <c r="I2187" i="4"/>
  <c r="R2186" i="4"/>
  <c r="Q2186" i="4"/>
  <c r="P2186" i="4"/>
  <c r="O2186" i="4"/>
  <c r="M2186" i="4"/>
  <c r="J2186" i="4"/>
  <c r="K2186" i="4" s="1"/>
  <c r="I2186" i="4"/>
  <c r="R2185" i="4"/>
  <c r="Q2185" i="4"/>
  <c r="P2185" i="4"/>
  <c r="O2185" i="4"/>
  <c r="M2185" i="4"/>
  <c r="J2185" i="4"/>
  <c r="K2185" i="4" s="1"/>
  <c r="I2185" i="4"/>
  <c r="R2184" i="4"/>
  <c r="Q2184" i="4"/>
  <c r="P2184" i="4"/>
  <c r="O2184" i="4"/>
  <c r="M2184" i="4"/>
  <c r="J2184" i="4"/>
  <c r="K2184" i="4" s="1"/>
  <c r="I2184" i="4"/>
  <c r="R2183" i="4"/>
  <c r="Q2183" i="4"/>
  <c r="P2183" i="4"/>
  <c r="O2183" i="4"/>
  <c r="M2183" i="4"/>
  <c r="J2183" i="4"/>
  <c r="K2183" i="4" s="1"/>
  <c r="I2183" i="4"/>
  <c r="R2182" i="4"/>
  <c r="Q2182" i="4"/>
  <c r="P2182" i="4"/>
  <c r="O2182" i="4"/>
  <c r="M2182" i="4"/>
  <c r="J2182" i="4"/>
  <c r="K2182" i="4" s="1"/>
  <c r="I2182" i="4"/>
  <c r="R2181" i="4"/>
  <c r="Q2181" i="4"/>
  <c r="P2181" i="4"/>
  <c r="O2181" i="4"/>
  <c r="M2181" i="4"/>
  <c r="J2181" i="4"/>
  <c r="K2181" i="4" s="1"/>
  <c r="I2181" i="4"/>
  <c r="R2180" i="4"/>
  <c r="Q2180" i="4"/>
  <c r="P2180" i="4"/>
  <c r="O2180" i="4"/>
  <c r="M2180" i="4"/>
  <c r="J2180" i="4"/>
  <c r="K2180" i="4" s="1"/>
  <c r="I2180" i="4"/>
  <c r="R2179" i="4"/>
  <c r="Q2179" i="4"/>
  <c r="P2179" i="4"/>
  <c r="O2179" i="4"/>
  <c r="M2179" i="4"/>
  <c r="J2179" i="4"/>
  <c r="K2179" i="4" s="1"/>
  <c r="I2179" i="4"/>
  <c r="R2178" i="4"/>
  <c r="Q2178" i="4"/>
  <c r="P2178" i="4"/>
  <c r="O2178" i="4"/>
  <c r="M2178" i="4"/>
  <c r="J2178" i="4"/>
  <c r="K2178" i="4" s="1"/>
  <c r="I2178" i="4"/>
  <c r="R2177" i="4"/>
  <c r="Q2177" i="4"/>
  <c r="P2177" i="4"/>
  <c r="O2177" i="4"/>
  <c r="M2177" i="4"/>
  <c r="J2177" i="4"/>
  <c r="K2177" i="4" s="1"/>
  <c r="I2177" i="4"/>
  <c r="R2176" i="4"/>
  <c r="Q2176" i="4"/>
  <c r="P2176" i="4"/>
  <c r="O2176" i="4"/>
  <c r="M2176" i="4"/>
  <c r="J2176" i="4"/>
  <c r="K2176" i="4" s="1"/>
  <c r="I2176" i="4"/>
  <c r="R2175" i="4"/>
  <c r="Q2175" i="4"/>
  <c r="P2175" i="4"/>
  <c r="O2175" i="4"/>
  <c r="M2175" i="4"/>
  <c r="J2175" i="4"/>
  <c r="K2175" i="4" s="1"/>
  <c r="I2175" i="4"/>
  <c r="R2174" i="4"/>
  <c r="Q2174" i="4"/>
  <c r="P2174" i="4"/>
  <c r="O2174" i="4"/>
  <c r="M2174" i="4"/>
  <c r="J2174" i="4"/>
  <c r="K2174" i="4" s="1"/>
  <c r="I2174" i="4"/>
  <c r="R2173" i="4"/>
  <c r="Q2173" i="4"/>
  <c r="P2173" i="4"/>
  <c r="O2173" i="4"/>
  <c r="M2173" i="4"/>
  <c r="J2173" i="4"/>
  <c r="K2173" i="4" s="1"/>
  <c r="I2173" i="4"/>
  <c r="R2172" i="4"/>
  <c r="Q2172" i="4"/>
  <c r="P2172" i="4"/>
  <c r="O2172" i="4"/>
  <c r="M2172" i="4"/>
  <c r="J2172" i="4"/>
  <c r="K2172" i="4" s="1"/>
  <c r="I2172" i="4"/>
  <c r="R2171" i="4"/>
  <c r="Q2171" i="4"/>
  <c r="P2171" i="4"/>
  <c r="O2171" i="4"/>
  <c r="M2171" i="4"/>
  <c r="J2171" i="4"/>
  <c r="K2171" i="4" s="1"/>
  <c r="I2171" i="4"/>
  <c r="R2170" i="4"/>
  <c r="Q2170" i="4"/>
  <c r="P2170" i="4"/>
  <c r="O2170" i="4"/>
  <c r="M2170" i="4"/>
  <c r="J2170" i="4"/>
  <c r="K2170" i="4" s="1"/>
  <c r="I2170" i="4"/>
  <c r="R2169" i="4"/>
  <c r="Q2169" i="4"/>
  <c r="P2169" i="4"/>
  <c r="O2169" i="4"/>
  <c r="M2169" i="4"/>
  <c r="J2169" i="4"/>
  <c r="K2169" i="4" s="1"/>
  <c r="I2169" i="4"/>
  <c r="R2168" i="4"/>
  <c r="Q2168" i="4"/>
  <c r="P2168" i="4"/>
  <c r="O2168" i="4"/>
  <c r="M2168" i="4"/>
  <c r="J2168" i="4"/>
  <c r="K2168" i="4" s="1"/>
  <c r="I2168" i="4"/>
  <c r="R2167" i="4"/>
  <c r="Q2167" i="4"/>
  <c r="P2167" i="4"/>
  <c r="O2167" i="4"/>
  <c r="M2167" i="4"/>
  <c r="J2167" i="4"/>
  <c r="K2167" i="4" s="1"/>
  <c r="I2167" i="4"/>
  <c r="R2166" i="4"/>
  <c r="Q2166" i="4"/>
  <c r="P2166" i="4"/>
  <c r="O2166" i="4"/>
  <c r="M2166" i="4"/>
  <c r="J2166" i="4"/>
  <c r="K2166" i="4" s="1"/>
  <c r="I2166" i="4"/>
  <c r="R2165" i="4"/>
  <c r="Q2165" i="4"/>
  <c r="P2165" i="4"/>
  <c r="O2165" i="4"/>
  <c r="M2165" i="4"/>
  <c r="J2165" i="4"/>
  <c r="K2165" i="4" s="1"/>
  <c r="I2165" i="4"/>
  <c r="R2164" i="4"/>
  <c r="Q2164" i="4"/>
  <c r="P2164" i="4"/>
  <c r="O2164" i="4"/>
  <c r="M2164" i="4"/>
  <c r="J2164" i="4"/>
  <c r="K2164" i="4" s="1"/>
  <c r="I2164" i="4"/>
  <c r="R2163" i="4"/>
  <c r="Q2163" i="4"/>
  <c r="P2163" i="4"/>
  <c r="O2163" i="4"/>
  <c r="M2163" i="4"/>
  <c r="J2163" i="4"/>
  <c r="K2163" i="4" s="1"/>
  <c r="I2163" i="4"/>
  <c r="R2162" i="4"/>
  <c r="Q2162" i="4"/>
  <c r="P2162" i="4"/>
  <c r="O2162" i="4"/>
  <c r="M2162" i="4"/>
  <c r="J2162" i="4"/>
  <c r="K2162" i="4" s="1"/>
  <c r="I2162" i="4"/>
  <c r="R2161" i="4"/>
  <c r="Q2161" i="4"/>
  <c r="P2161" i="4"/>
  <c r="O2161" i="4"/>
  <c r="M2161" i="4"/>
  <c r="J2161" i="4"/>
  <c r="K2161" i="4" s="1"/>
  <c r="I2161" i="4"/>
  <c r="R2160" i="4"/>
  <c r="Q2160" i="4"/>
  <c r="P2160" i="4"/>
  <c r="O2160" i="4"/>
  <c r="M2160" i="4"/>
  <c r="J2160" i="4"/>
  <c r="K2160" i="4" s="1"/>
  <c r="I2160" i="4"/>
  <c r="R2159" i="4"/>
  <c r="Q2159" i="4"/>
  <c r="P2159" i="4"/>
  <c r="O2159" i="4"/>
  <c r="M2159" i="4"/>
  <c r="J2159" i="4"/>
  <c r="K2159" i="4" s="1"/>
  <c r="I2159" i="4"/>
  <c r="R2158" i="4"/>
  <c r="Q2158" i="4"/>
  <c r="P2158" i="4"/>
  <c r="O2158" i="4"/>
  <c r="M2158" i="4"/>
  <c r="J2158" i="4"/>
  <c r="K2158" i="4" s="1"/>
  <c r="I2158" i="4"/>
  <c r="R2157" i="4"/>
  <c r="Q2157" i="4"/>
  <c r="P2157" i="4"/>
  <c r="O2157" i="4"/>
  <c r="M2157" i="4"/>
  <c r="J2157" i="4"/>
  <c r="K2157" i="4" s="1"/>
  <c r="I2157" i="4"/>
  <c r="R2156" i="4"/>
  <c r="Q2156" i="4"/>
  <c r="P2156" i="4"/>
  <c r="O2156" i="4"/>
  <c r="M2156" i="4"/>
  <c r="J2156" i="4"/>
  <c r="K2156" i="4" s="1"/>
  <c r="I2156" i="4"/>
  <c r="R2155" i="4"/>
  <c r="Q2155" i="4"/>
  <c r="P2155" i="4"/>
  <c r="O2155" i="4"/>
  <c r="M2155" i="4"/>
  <c r="J2155" i="4"/>
  <c r="K2155" i="4" s="1"/>
  <c r="I2155" i="4"/>
  <c r="R2154" i="4"/>
  <c r="Q2154" i="4"/>
  <c r="P2154" i="4"/>
  <c r="O2154" i="4"/>
  <c r="M2154" i="4"/>
  <c r="J2154" i="4"/>
  <c r="K2154" i="4" s="1"/>
  <c r="I2154" i="4"/>
  <c r="R2153" i="4"/>
  <c r="Q2153" i="4"/>
  <c r="P2153" i="4"/>
  <c r="O2153" i="4"/>
  <c r="M2153" i="4"/>
  <c r="J2153" i="4"/>
  <c r="K2153" i="4" s="1"/>
  <c r="I2153" i="4"/>
  <c r="R2152" i="4"/>
  <c r="Q2152" i="4"/>
  <c r="P2152" i="4"/>
  <c r="O2152" i="4"/>
  <c r="M2152" i="4"/>
  <c r="J2152" i="4"/>
  <c r="K2152" i="4" s="1"/>
  <c r="I2152" i="4"/>
  <c r="R2151" i="4"/>
  <c r="Q2151" i="4"/>
  <c r="P2151" i="4"/>
  <c r="O2151" i="4"/>
  <c r="M2151" i="4"/>
  <c r="J2151" i="4"/>
  <c r="K2151" i="4" s="1"/>
  <c r="I2151" i="4"/>
  <c r="R2150" i="4"/>
  <c r="Q2150" i="4"/>
  <c r="P2150" i="4"/>
  <c r="O2150" i="4"/>
  <c r="M2150" i="4"/>
  <c r="J2150" i="4"/>
  <c r="K2150" i="4" s="1"/>
  <c r="I2150" i="4"/>
  <c r="R2149" i="4"/>
  <c r="Q2149" i="4"/>
  <c r="P2149" i="4"/>
  <c r="O2149" i="4"/>
  <c r="M2149" i="4"/>
  <c r="J2149" i="4"/>
  <c r="K2149" i="4" s="1"/>
  <c r="I2149" i="4"/>
  <c r="R2148" i="4"/>
  <c r="Q2148" i="4"/>
  <c r="P2148" i="4"/>
  <c r="O2148" i="4"/>
  <c r="M2148" i="4"/>
  <c r="J2148" i="4"/>
  <c r="K2148" i="4" s="1"/>
  <c r="I2148" i="4"/>
  <c r="R2147" i="4"/>
  <c r="Q2147" i="4"/>
  <c r="P2147" i="4"/>
  <c r="O2147" i="4"/>
  <c r="M2147" i="4"/>
  <c r="J2147" i="4"/>
  <c r="K2147" i="4" s="1"/>
  <c r="I2147" i="4"/>
  <c r="R2146" i="4"/>
  <c r="Q2146" i="4"/>
  <c r="P2146" i="4"/>
  <c r="O2146" i="4"/>
  <c r="M2146" i="4"/>
  <c r="J2146" i="4"/>
  <c r="K2146" i="4" s="1"/>
  <c r="I2146" i="4"/>
  <c r="R2145" i="4"/>
  <c r="Q2145" i="4"/>
  <c r="P2145" i="4"/>
  <c r="O2145" i="4"/>
  <c r="M2145" i="4"/>
  <c r="J2145" i="4"/>
  <c r="K2145" i="4" s="1"/>
  <c r="I2145" i="4"/>
  <c r="R2144" i="4"/>
  <c r="Q2144" i="4"/>
  <c r="P2144" i="4"/>
  <c r="O2144" i="4"/>
  <c r="M2144" i="4"/>
  <c r="J2144" i="4"/>
  <c r="K2144" i="4" s="1"/>
  <c r="I2144" i="4"/>
  <c r="R2143" i="4"/>
  <c r="Q2143" i="4"/>
  <c r="P2143" i="4"/>
  <c r="O2143" i="4"/>
  <c r="M2143" i="4"/>
  <c r="J2143" i="4"/>
  <c r="K2143" i="4" s="1"/>
  <c r="I2143" i="4"/>
  <c r="R2142" i="4"/>
  <c r="Q2142" i="4"/>
  <c r="P2142" i="4"/>
  <c r="O2142" i="4"/>
  <c r="M2142" i="4"/>
  <c r="J2142" i="4"/>
  <c r="K2142" i="4" s="1"/>
  <c r="I2142" i="4"/>
  <c r="R2141" i="4"/>
  <c r="Q2141" i="4"/>
  <c r="P2141" i="4"/>
  <c r="O2141" i="4"/>
  <c r="M2141" i="4"/>
  <c r="J2141" i="4"/>
  <c r="K2141" i="4" s="1"/>
  <c r="I2141" i="4"/>
  <c r="R2140" i="4"/>
  <c r="Q2140" i="4"/>
  <c r="P2140" i="4"/>
  <c r="O2140" i="4"/>
  <c r="M2140" i="4"/>
  <c r="J2140" i="4"/>
  <c r="K2140" i="4" s="1"/>
  <c r="I2140" i="4"/>
  <c r="R2139" i="4"/>
  <c r="Q2139" i="4"/>
  <c r="P2139" i="4"/>
  <c r="O2139" i="4"/>
  <c r="M2139" i="4"/>
  <c r="J2139" i="4"/>
  <c r="K2139" i="4" s="1"/>
  <c r="I2139" i="4"/>
  <c r="R2138" i="4"/>
  <c r="Q2138" i="4"/>
  <c r="P2138" i="4"/>
  <c r="O2138" i="4"/>
  <c r="M2138" i="4"/>
  <c r="J2138" i="4"/>
  <c r="K2138" i="4" s="1"/>
  <c r="I2138" i="4"/>
  <c r="R2137" i="4"/>
  <c r="Q2137" i="4"/>
  <c r="P2137" i="4"/>
  <c r="O2137" i="4"/>
  <c r="M2137" i="4"/>
  <c r="J2137" i="4"/>
  <c r="K2137" i="4" s="1"/>
  <c r="I2137" i="4"/>
  <c r="R2136" i="4"/>
  <c r="Q2136" i="4"/>
  <c r="P2136" i="4"/>
  <c r="O2136" i="4"/>
  <c r="M2136" i="4"/>
  <c r="J2136" i="4"/>
  <c r="K2136" i="4" s="1"/>
  <c r="I2136" i="4"/>
  <c r="R2135" i="4"/>
  <c r="Q2135" i="4"/>
  <c r="P2135" i="4"/>
  <c r="O2135" i="4"/>
  <c r="M2135" i="4"/>
  <c r="J2135" i="4"/>
  <c r="K2135" i="4" s="1"/>
  <c r="I2135" i="4"/>
  <c r="R2134" i="4"/>
  <c r="Q2134" i="4"/>
  <c r="P2134" i="4"/>
  <c r="O2134" i="4"/>
  <c r="M2134" i="4"/>
  <c r="J2134" i="4"/>
  <c r="K2134" i="4" s="1"/>
  <c r="I2134" i="4"/>
  <c r="R2133" i="4"/>
  <c r="Q2133" i="4"/>
  <c r="P2133" i="4"/>
  <c r="O2133" i="4"/>
  <c r="M2133" i="4"/>
  <c r="J2133" i="4"/>
  <c r="K2133" i="4" s="1"/>
  <c r="I2133" i="4"/>
  <c r="R2132" i="4"/>
  <c r="Q2132" i="4"/>
  <c r="P2132" i="4"/>
  <c r="O2132" i="4"/>
  <c r="M2132" i="4"/>
  <c r="J2132" i="4"/>
  <c r="K2132" i="4" s="1"/>
  <c r="I2132" i="4"/>
  <c r="R2131" i="4"/>
  <c r="Q2131" i="4"/>
  <c r="P2131" i="4"/>
  <c r="O2131" i="4"/>
  <c r="M2131" i="4"/>
  <c r="J2131" i="4"/>
  <c r="K2131" i="4" s="1"/>
  <c r="I2131" i="4"/>
  <c r="R2130" i="4"/>
  <c r="Q2130" i="4"/>
  <c r="P2130" i="4"/>
  <c r="O2130" i="4"/>
  <c r="M2130" i="4"/>
  <c r="J2130" i="4"/>
  <c r="K2130" i="4" s="1"/>
  <c r="I2130" i="4"/>
  <c r="R2129" i="4"/>
  <c r="Q2129" i="4"/>
  <c r="P2129" i="4"/>
  <c r="O2129" i="4"/>
  <c r="M2129" i="4"/>
  <c r="J2129" i="4"/>
  <c r="K2129" i="4" s="1"/>
  <c r="I2129" i="4"/>
  <c r="R2128" i="4"/>
  <c r="Q2128" i="4"/>
  <c r="P2128" i="4"/>
  <c r="O2128" i="4"/>
  <c r="M2128" i="4"/>
  <c r="J2128" i="4"/>
  <c r="K2128" i="4" s="1"/>
  <c r="I2128" i="4"/>
  <c r="R2127" i="4"/>
  <c r="Q2127" i="4"/>
  <c r="P2127" i="4"/>
  <c r="O2127" i="4"/>
  <c r="M2127" i="4"/>
  <c r="J2127" i="4"/>
  <c r="K2127" i="4" s="1"/>
  <c r="I2127" i="4"/>
  <c r="R2126" i="4"/>
  <c r="Q2126" i="4"/>
  <c r="P2126" i="4"/>
  <c r="O2126" i="4"/>
  <c r="M2126" i="4"/>
  <c r="J2126" i="4"/>
  <c r="K2126" i="4" s="1"/>
  <c r="I2126" i="4"/>
  <c r="R2125" i="4"/>
  <c r="Q2125" i="4"/>
  <c r="P2125" i="4"/>
  <c r="O2125" i="4"/>
  <c r="M2125" i="4"/>
  <c r="J2125" i="4"/>
  <c r="K2125" i="4" s="1"/>
  <c r="I2125" i="4"/>
  <c r="R2124" i="4"/>
  <c r="Q2124" i="4"/>
  <c r="P2124" i="4"/>
  <c r="O2124" i="4"/>
  <c r="M2124" i="4"/>
  <c r="J2124" i="4"/>
  <c r="K2124" i="4" s="1"/>
  <c r="I2124" i="4"/>
  <c r="R2123" i="4"/>
  <c r="Q2123" i="4"/>
  <c r="P2123" i="4"/>
  <c r="O2123" i="4"/>
  <c r="M2123" i="4"/>
  <c r="J2123" i="4"/>
  <c r="K2123" i="4" s="1"/>
  <c r="I2123" i="4"/>
  <c r="R2122" i="4"/>
  <c r="Q2122" i="4"/>
  <c r="P2122" i="4"/>
  <c r="O2122" i="4"/>
  <c r="M2122" i="4"/>
  <c r="J2122" i="4"/>
  <c r="K2122" i="4" s="1"/>
  <c r="I2122" i="4"/>
  <c r="R2121" i="4"/>
  <c r="Q2121" i="4"/>
  <c r="P2121" i="4"/>
  <c r="O2121" i="4"/>
  <c r="M2121" i="4"/>
  <c r="J2121" i="4"/>
  <c r="K2121" i="4" s="1"/>
  <c r="I2121" i="4"/>
  <c r="R2120" i="4"/>
  <c r="Q2120" i="4"/>
  <c r="P2120" i="4"/>
  <c r="O2120" i="4"/>
  <c r="M2120" i="4"/>
  <c r="J2120" i="4"/>
  <c r="K2120" i="4" s="1"/>
  <c r="I2120" i="4"/>
  <c r="R2119" i="4"/>
  <c r="Q2119" i="4"/>
  <c r="P2119" i="4"/>
  <c r="O2119" i="4"/>
  <c r="M2119" i="4"/>
  <c r="J2119" i="4"/>
  <c r="K2119" i="4" s="1"/>
  <c r="I2119" i="4"/>
  <c r="R2118" i="4"/>
  <c r="Q2118" i="4"/>
  <c r="P2118" i="4"/>
  <c r="O2118" i="4"/>
  <c r="M2118" i="4"/>
  <c r="J2118" i="4"/>
  <c r="K2118" i="4" s="1"/>
  <c r="I2118" i="4"/>
  <c r="R2117" i="4"/>
  <c r="Q2117" i="4"/>
  <c r="P2117" i="4"/>
  <c r="O2117" i="4"/>
  <c r="M2117" i="4"/>
  <c r="J2117" i="4"/>
  <c r="K2117" i="4" s="1"/>
  <c r="I2117" i="4"/>
  <c r="R2116" i="4"/>
  <c r="Q2116" i="4"/>
  <c r="P2116" i="4"/>
  <c r="O2116" i="4"/>
  <c r="M2116" i="4"/>
  <c r="J2116" i="4"/>
  <c r="K2116" i="4" s="1"/>
  <c r="I2116" i="4"/>
  <c r="R2115" i="4"/>
  <c r="Q2115" i="4"/>
  <c r="P2115" i="4"/>
  <c r="O2115" i="4"/>
  <c r="M2115" i="4"/>
  <c r="J2115" i="4"/>
  <c r="K2115" i="4" s="1"/>
  <c r="I2115" i="4"/>
  <c r="R2114" i="4"/>
  <c r="Q2114" i="4"/>
  <c r="P2114" i="4"/>
  <c r="O2114" i="4"/>
  <c r="M2114" i="4"/>
  <c r="J2114" i="4"/>
  <c r="K2114" i="4" s="1"/>
  <c r="I2114" i="4"/>
  <c r="R2113" i="4"/>
  <c r="Q2113" i="4"/>
  <c r="P2113" i="4"/>
  <c r="O2113" i="4"/>
  <c r="M2113" i="4"/>
  <c r="J2113" i="4"/>
  <c r="K2113" i="4" s="1"/>
  <c r="I2113" i="4"/>
  <c r="R2112" i="4"/>
  <c r="Q2112" i="4"/>
  <c r="P2112" i="4"/>
  <c r="O2112" i="4"/>
  <c r="M2112" i="4"/>
  <c r="J2112" i="4"/>
  <c r="K2112" i="4" s="1"/>
  <c r="I2112" i="4"/>
  <c r="R2111" i="4"/>
  <c r="Q2111" i="4"/>
  <c r="P2111" i="4"/>
  <c r="O2111" i="4"/>
  <c r="M2111" i="4"/>
  <c r="J2111" i="4"/>
  <c r="K2111" i="4" s="1"/>
  <c r="I2111" i="4"/>
  <c r="R2110" i="4"/>
  <c r="Q2110" i="4"/>
  <c r="P2110" i="4"/>
  <c r="O2110" i="4"/>
  <c r="M2110" i="4"/>
  <c r="J2110" i="4"/>
  <c r="K2110" i="4" s="1"/>
  <c r="I2110" i="4"/>
  <c r="R2109" i="4"/>
  <c r="Q2109" i="4"/>
  <c r="P2109" i="4"/>
  <c r="O2109" i="4"/>
  <c r="M2109" i="4"/>
  <c r="J2109" i="4"/>
  <c r="K2109" i="4" s="1"/>
  <c r="I2109" i="4"/>
  <c r="R2108" i="4"/>
  <c r="Q2108" i="4"/>
  <c r="P2108" i="4"/>
  <c r="O2108" i="4"/>
  <c r="M2108" i="4"/>
  <c r="J2108" i="4"/>
  <c r="K2108" i="4" s="1"/>
  <c r="I2108" i="4"/>
  <c r="R2107" i="4"/>
  <c r="Q2107" i="4"/>
  <c r="P2107" i="4"/>
  <c r="O2107" i="4"/>
  <c r="M2107" i="4"/>
  <c r="J2107" i="4"/>
  <c r="K2107" i="4" s="1"/>
  <c r="I2107" i="4"/>
  <c r="R2106" i="4"/>
  <c r="Q2106" i="4"/>
  <c r="P2106" i="4"/>
  <c r="O2106" i="4"/>
  <c r="M2106" i="4"/>
  <c r="J2106" i="4"/>
  <c r="K2106" i="4" s="1"/>
  <c r="I2106" i="4"/>
  <c r="R2105" i="4"/>
  <c r="Q2105" i="4"/>
  <c r="P2105" i="4"/>
  <c r="O2105" i="4"/>
  <c r="M2105" i="4"/>
  <c r="J2105" i="4"/>
  <c r="K2105" i="4" s="1"/>
  <c r="I2105" i="4"/>
  <c r="R2104" i="4"/>
  <c r="Q2104" i="4"/>
  <c r="P2104" i="4"/>
  <c r="O2104" i="4"/>
  <c r="M2104" i="4"/>
  <c r="J2104" i="4"/>
  <c r="K2104" i="4" s="1"/>
  <c r="I2104" i="4"/>
  <c r="R2103" i="4"/>
  <c r="Q2103" i="4"/>
  <c r="P2103" i="4"/>
  <c r="O2103" i="4"/>
  <c r="M2103" i="4"/>
  <c r="J2103" i="4"/>
  <c r="K2103" i="4" s="1"/>
  <c r="I2103" i="4"/>
  <c r="R2102" i="4"/>
  <c r="Q2102" i="4"/>
  <c r="P2102" i="4"/>
  <c r="O2102" i="4"/>
  <c r="M2102" i="4"/>
  <c r="J2102" i="4"/>
  <c r="K2102" i="4" s="1"/>
  <c r="I2102" i="4"/>
  <c r="R2101" i="4"/>
  <c r="Q2101" i="4"/>
  <c r="P2101" i="4"/>
  <c r="O2101" i="4"/>
  <c r="M2101" i="4"/>
  <c r="J2101" i="4"/>
  <c r="K2101" i="4" s="1"/>
  <c r="I2101" i="4"/>
  <c r="R2100" i="4"/>
  <c r="Q2100" i="4"/>
  <c r="P2100" i="4"/>
  <c r="O2100" i="4"/>
  <c r="M2100" i="4"/>
  <c r="J2100" i="4"/>
  <c r="K2100" i="4" s="1"/>
  <c r="I2100" i="4"/>
  <c r="R2099" i="4"/>
  <c r="Q2099" i="4"/>
  <c r="P2099" i="4"/>
  <c r="O2099" i="4"/>
  <c r="M2099" i="4"/>
  <c r="J2099" i="4"/>
  <c r="K2099" i="4" s="1"/>
  <c r="I2099" i="4"/>
  <c r="R2098" i="4"/>
  <c r="Q2098" i="4"/>
  <c r="P2098" i="4"/>
  <c r="O2098" i="4"/>
  <c r="M2098" i="4"/>
  <c r="J2098" i="4"/>
  <c r="K2098" i="4" s="1"/>
  <c r="I2098" i="4"/>
  <c r="R2097" i="4"/>
  <c r="Q2097" i="4"/>
  <c r="P2097" i="4"/>
  <c r="O2097" i="4"/>
  <c r="M2097" i="4"/>
  <c r="J2097" i="4"/>
  <c r="K2097" i="4" s="1"/>
  <c r="I2097" i="4"/>
  <c r="R2096" i="4"/>
  <c r="Q2096" i="4"/>
  <c r="P2096" i="4"/>
  <c r="O2096" i="4"/>
  <c r="M2096" i="4"/>
  <c r="J2096" i="4"/>
  <c r="K2096" i="4" s="1"/>
  <c r="I2096" i="4"/>
  <c r="R2095" i="4"/>
  <c r="Q2095" i="4"/>
  <c r="P2095" i="4"/>
  <c r="O2095" i="4"/>
  <c r="M2095" i="4"/>
  <c r="J2095" i="4"/>
  <c r="K2095" i="4" s="1"/>
  <c r="I2095" i="4"/>
  <c r="R2094" i="4"/>
  <c r="Q2094" i="4"/>
  <c r="P2094" i="4"/>
  <c r="O2094" i="4"/>
  <c r="M2094" i="4"/>
  <c r="J2094" i="4"/>
  <c r="K2094" i="4" s="1"/>
  <c r="I2094" i="4"/>
  <c r="R2093" i="4"/>
  <c r="Q2093" i="4"/>
  <c r="P2093" i="4"/>
  <c r="O2093" i="4"/>
  <c r="M2093" i="4"/>
  <c r="J2093" i="4"/>
  <c r="K2093" i="4" s="1"/>
  <c r="I2093" i="4"/>
  <c r="R2092" i="4"/>
  <c r="Q2092" i="4"/>
  <c r="P2092" i="4"/>
  <c r="O2092" i="4"/>
  <c r="M2092" i="4"/>
  <c r="J2092" i="4"/>
  <c r="K2092" i="4" s="1"/>
  <c r="I2092" i="4"/>
  <c r="R2091" i="4"/>
  <c r="Q2091" i="4"/>
  <c r="P2091" i="4"/>
  <c r="O2091" i="4"/>
  <c r="M2091" i="4"/>
  <c r="J2091" i="4"/>
  <c r="K2091" i="4" s="1"/>
  <c r="I2091" i="4"/>
  <c r="R2090" i="4"/>
  <c r="Q2090" i="4"/>
  <c r="P2090" i="4"/>
  <c r="O2090" i="4"/>
  <c r="M2090" i="4"/>
  <c r="J2090" i="4"/>
  <c r="K2090" i="4" s="1"/>
  <c r="I2090" i="4"/>
  <c r="R2089" i="4"/>
  <c r="Q2089" i="4"/>
  <c r="P2089" i="4"/>
  <c r="O2089" i="4"/>
  <c r="M2089" i="4"/>
  <c r="J2089" i="4"/>
  <c r="K2089" i="4" s="1"/>
  <c r="I2089" i="4"/>
  <c r="R2088" i="4"/>
  <c r="Q2088" i="4"/>
  <c r="P2088" i="4"/>
  <c r="O2088" i="4"/>
  <c r="M2088" i="4"/>
  <c r="J2088" i="4"/>
  <c r="K2088" i="4" s="1"/>
  <c r="I2088" i="4"/>
  <c r="R2087" i="4"/>
  <c r="Q2087" i="4"/>
  <c r="P2087" i="4"/>
  <c r="O2087" i="4"/>
  <c r="M2087" i="4"/>
  <c r="J2087" i="4"/>
  <c r="K2087" i="4" s="1"/>
  <c r="I2087" i="4"/>
  <c r="R2086" i="4"/>
  <c r="Q2086" i="4"/>
  <c r="P2086" i="4"/>
  <c r="O2086" i="4"/>
  <c r="M2086" i="4"/>
  <c r="J2086" i="4"/>
  <c r="K2086" i="4" s="1"/>
  <c r="I2086" i="4"/>
  <c r="R2085" i="4"/>
  <c r="Q2085" i="4"/>
  <c r="P2085" i="4"/>
  <c r="O2085" i="4"/>
  <c r="M2085" i="4"/>
  <c r="J2085" i="4"/>
  <c r="K2085" i="4" s="1"/>
  <c r="I2085" i="4"/>
  <c r="R2084" i="4"/>
  <c r="Q2084" i="4"/>
  <c r="P2084" i="4"/>
  <c r="O2084" i="4"/>
  <c r="M2084" i="4"/>
  <c r="J2084" i="4"/>
  <c r="K2084" i="4" s="1"/>
  <c r="I2084" i="4"/>
  <c r="R2083" i="4"/>
  <c r="Q2083" i="4"/>
  <c r="P2083" i="4"/>
  <c r="O2083" i="4"/>
  <c r="M2083" i="4"/>
  <c r="J2083" i="4"/>
  <c r="K2083" i="4" s="1"/>
  <c r="I2083" i="4"/>
  <c r="R2082" i="4"/>
  <c r="Q2082" i="4"/>
  <c r="P2082" i="4"/>
  <c r="O2082" i="4"/>
  <c r="M2082" i="4"/>
  <c r="J2082" i="4"/>
  <c r="K2082" i="4" s="1"/>
  <c r="I2082" i="4"/>
  <c r="R2081" i="4"/>
  <c r="Q2081" i="4"/>
  <c r="P2081" i="4"/>
  <c r="O2081" i="4"/>
  <c r="M2081" i="4"/>
  <c r="J2081" i="4"/>
  <c r="K2081" i="4" s="1"/>
  <c r="I2081" i="4"/>
  <c r="R2080" i="4"/>
  <c r="Q2080" i="4"/>
  <c r="P2080" i="4"/>
  <c r="O2080" i="4"/>
  <c r="M2080" i="4"/>
  <c r="J2080" i="4"/>
  <c r="K2080" i="4" s="1"/>
  <c r="I2080" i="4"/>
  <c r="R2079" i="4"/>
  <c r="Q2079" i="4"/>
  <c r="P2079" i="4"/>
  <c r="O2079" i="4"/>
  <c r="M2079" i="4"/>
  <c r="J2079" i="4"/>
  <c r="K2079" i="4" s="1"/>
  <c r="I2079" i="4"/>
  <c r="R2078" i="4"/>
  <c r="Q2078" i="4"/>
  <c r="P2078" i="4"/>
  <c r="O2078" i="4"/>
  <c r="M2078" i="4"/>
  <c r="J2078" i="4"/>
  <c r="K2078" i="4" s="1"/>
  <c r="I2078" i="4"/>
  <c r="R2077" i="4"/>
  <c r="Q2077" i="4"/>
  <c r="P2077" i="4"/>
  <c r="O2077" i="4"/>
  <c r="M2077" i="4"/>
  <c r="J2077" i="4"/>
  <c r="K2077" i="4" s="1"/>
  <c r="I2077" i="4"/>
  <c r="R2076" i="4"/>
  <c r="Q2076" i="4"/>
  <c r="P2076" i="4"/>
  <c r="O2076" i="4"/>
  <c r="M2076" i="4"/>
  <c r="J2076" i="4"/>
  <c r="K2076" i="4" s="1"/>
  <c r="I2076" i="4"/>
  <c r="R2075" i="4"/>
  <c r="Q2075" i="4"/>
  <c r="P2075" i="4"/>
  <c r="O2075" i="4"/>
  <c r="M2075" i="4"/>
  <c r="J2075" i="4"/>
  <c r="K2075" i="4" s="1"/>
  <c r="I2075" i="4"/>
  <c r="R2074" i="4"/>
  <c r="Q2074" i="4"/>
  <c r="P2074" i="4"/>
  <c r="O2074" i="4"/>
  <c r="M2074" i="4"/>
  <c r="J2074" i="4"/>
  <c r="K2074" i="4" s="1"/>
  <c r="I2074" i="4"/>
  <c r="R2073" i="4"/>
  <c r="Q2073" i="4"/>
  <c r="P2073" i="4"/>
  <c r="O2073" i="4"/>
  <c r="M2073" i="4"/>
  <c r="J2073" i="4"/>
  <c r="K2073" i="4" s="1"/>
  <c r="I2073" i="4"/>
  <c r="R2072" i="4"/>
  <c r="Q2072" i="4"/>
  <c r="P2072" i="4"/>
  <c r="O2072" i="4"/>
  <c r="M2072" i="4"/>
  <c r="J2072" i="4"/>
  <c r="K2072" i="4" s="1"/>
  <c r="I2072" i="4"/>
  <c r="R2071" i="4"/>
  <c r="Q2071" i="4"/>
  <c r="P2071" i="4"/>
  <c r="O2071" i="4"/>
  <c r="M2071" i="4"/>
  <c r="J2071" i="4"/>
  <c r="K2071" i="4" s="1"/>
  <c r="I2071" i="4"/>
  <c r="R2070" i="4"/>
  <c r="Q2070" i="4"/>
  <c r="P2070" i="4"/>
  <c r="O2070" i="4"/>
  <c r="M2070" i="4"/>
  <c r="J2070" i="4"/>
  <c r="K2070" i="4" s="1"/>
  <c r="I2070" i="4"/>
  <c r="R2069" i="4"/>
  <c r="Q2069" i="4"/>
  <c r="P2069" i="4"/>
  <c r="O2069" i="4"/>
  <c r="M2069" i="4"/>
  <c r="J2069" i="4"/>
  <c r="K2069" i="4" s="1"/>
  <c r="I2069" i="4"/>
  <c r="R2068" i="4"/>
  <c r="Q2068" i="4"/>
  <c r="P2068" i="4"/>
  <c r="O2068" i="4"/>
  <c r="M2068" i="4"/>
  <c r="J2068" i="4"/>
  <c r="K2068" i="4" s="1"/>
  <c r="I2068" i="4"/>
  <c r="R2067" i="4"/>
  <c r="Q2067" i="4"/>
  <c r="P2067" i="4"/>
  <c r="O2067" i="4"/>
  <c r="M2067" i="4"/>
  <c r="J2067" i="4"/>
  <c r="K2067" i="4" s="1"/>
  <c r="I2067" i="4"/>
  <c r="R2066" i="4"/>
  <c r="Q2066" i="4"/>
  <c r="P2066" i="4"/>
  <c r="O2066" i="4"/>
  <c r="M2066" i="4"/>
  <c r="J2066" i="4"/>
  <c r="K2066" i="4" s="1"/>
  <c r="I2066" i="4"/>
  <c r="R2065" i="4"/>
  <c r="Q2065" i="4"/>
  <c r="P2065" i="4"/>
  <c r="O2065" i="4"/>
  <c r="M2065" i="4"/>
  <c r="J2065" i="4"/>
  <c r="K2065" i="4" s="1"/>
  <c r="I2065" i="4"/>
  <c r="R2064" i="4"/>
  <c r="Q2064" i="4"/>
  <c r="P2064" i="4"/>
  <c r="O2064" i="4"/>
  <c r="M2064" i="4"/>
  <c r="J2064" i="4"/>
  <c r="K2064" i="4" s="1"/>
  <c r="I2064" i="4"/>
  <c r="R2063" i="4"/>
  <c r="Q2063" i="4"/>
  <c r="P2063" i="4"/>
  <c r="O2063" i="4"/>
  <c r="M2063" i="4"/>
  <c r="J2063" i="4"/>
  <c r="K2063" i="4" s="1"/>
  <c r="I2063" i="4"/>
  <c r="R2062" i="4"/>
  <c r="Q2062" i="4"/>
  <c r="P2062" i="4"/>
  <c r="O2062" i="4"/>
  <c r="M2062" i="4"/>
  <c r="J2062" i="4"/>
  <c r="K2062" i="4" s="1"/>
  <c r="I2062" i="4"/>
  <c r="R2061" i="4"/>
  <c r="Q2061" i="4"/>
  <c r="P2061" i="4"/>
  <c r="O2061" i="4"/>
  <c r="M2061" i="4"/>
  <c r="J2061" i="4"/>
  <c r="K2061" i="4" s="1"/>
  <c r="I2061" i="4"/>
  <c r="R2060" i="4"/>
  <c r="Q2060" i="4"/>
  <c r="P2060" i="4"/>
  <c r="O2060" i="4"/>
  <c r="M2060" i="4"/>
  <c r="J2060" i="4"/>
  <c r="K2060" i="4" s="1"/>
  <c r="I2060" i="4"/>
  <c r="R2059" i="4"/>
  <c r="Q2059" i="4"/>
  <c r="P2059" i="4"/>
  <c r="O2059" i="4"/>
  <c r="M2059" i="4"/>
  <c r="J2059" i="4"/>
  <c r="K2059" i="4" s="1"/>
  <c r="I2059" i="4"/>
  <c r="R2058" i="4"/>
  <c r="Q2058" i="4"/>
  <c r="P2058" i="4"/>
  <c r="O2058" i="4"/>
  <c r="M2058" i="4"/>
  <c r="J2058" i="4"/>
  <c r="K2058" i="4" s="1"/>
  <c r="I2058" i="4"/>
  <c r="R2057" i="4"/>
  <c r="Q2057" i="4"/>
  <c r="P2057" i="4"/>
  <c r="O2057" i="4"/>
  <c r="M2057" i="4"/>
  <c r="J2057" i="4"/>
  <c r="K2057" i="4" s="1"/>
  <c r="I2057" i="4"/>
  <c r="R2056" i="4"/>
  <c r="Q2056" i="4"/>
  <c r="P2056" i="4"/>
  <c r="O2056" i="4"/>
  <c r="M2056" i="4"/>
  <c r="J2056" i="4"/>
  <c r="K2056" i="4" s="1"/>
  <c r="I2056" i="4"/>
  <c r="R2055" i="4"/>
  <c r="Q2055" i="4"/>
  <c r="P2055" i="4"/>
  <c r="O2055" i="4"/>
  <c r="M2055" i="4"/>
  <c r="J2055" i="4"/>
  <c r="K2055" i="4" s="1"/>
  <c r="I2055" i="4"/>
  <c r="R2054" i="4"/>
  <c r="Q2054" i="4"/>
  <c r="P2054" i="4"/>
  <c r="O2054" i="4"/>
  <c r="M2054" i="4"/>
  <c r="J2054" i="4"/>
  <c r="K2054" i="4" s="1"/>
  <c r="I2054" i="4"/>
  <c r="R2053" i="4"/>
  <c r="Q2053" i="4"/>
  <c r="P2053" i="4"/>
  <c r="O2053" i="4"/>
  <c r="M2053" i="4"/>
  <c r="J2053" i="4"/>
  <c r="K2053" i="4" s="1"/>
  <c r="I2053" i="4"/>
  <c r="R2052" i="4"/>
  <c r="Q2052" i="4"/>
  <c r="P2052" i="4"/>
  <c r="O2052" i="4"/>
  <c r="M2052" i="4"/>
  <c r="J2052" i="4"/>
  <c r="K2052" i="4" s="1"/>
  <c r="I2052" i="4"/>
  <c r="R2051" i="4"/>
  <c r="Q2051" i="4"/>
  <c r="P2051" i="4"/>
  <c r="O2051" i="4"/>
  <c r="M2051" i="4"/>
  <c r="J2051" i="4"/>
  <c r="K2051" i="4" s="1"/>
  <c r="I2051" i="4"/>
  <c r="R2050" i="4"/>
  <c r="Q2050" i="4"/>
  <c r="P2050" i="4"/>
  <c r="O2050" i="4"/>
  <c r="M2050" i="4"/>
  <c r="J2050" i="4"/>
  <c r="K2050" i="4" s="1"/>
  <c r="I2050" i="4"/>
  <c r="R2049" i="4"/>
  <c r="Q2049" i="4"/>
  <c r="P2049" i="4"/>
  <c r="O2049" i="4"/>
  <c r="M2049" i="4"/>
  <c r="J2049" i="4"/>
  <c r="K2049" i="4" s="1"/>
  <c r="I2049" i="4"/>
  <c r="R2048" i="4"/>
  <c r="Q2048" i="4"/>
  <c r="P2048" i="4"/>
  <c r="O2048" i="4"/>
  <c r="M2048" i="4"/>
  <c r="J2048" i="4"/>
  <c r="K2048" i="4" s="1"/>
  <c r="I2048" i="4"/>
  <c r="R2047" i="4"/>
  <c r="Q2047" i="4"/>
  <c r="P2047" i="4"/>
  <c r="O2047" i="4"/>
  <c r="M2047" i="4"/>
  <c r="J2047" i="4"/>
  <c r="K2047" i="4" s="1"/>
  <c r="I2047" i="4"/>
  <c r="R2046" i="4"/>
  <c r="Q2046" i="4"/>
  <c r="P2046" i="4"/>
  <c r="O2046" i="4"/>
  <c r="M2046" i="4"/>
  <c r="J2046" i="4"/>
  <c r="K2046" i="4" s="1"/>
  <c r="I2046" i="4"/>
  <c r="R2045" i="4"/>
  <c r="Q2045" i="4"/>
  <c r="P2045" i="4"/>
  <c r="O2045" i="4"/>
  <c r="M2045" i="4"/>
  <c r="J2045" i="4"/>
  <c r="K2045" i="4" s="1"/>
  <c r="I2045" i="4"/>
  <c r="R2044" i="4"/>
  <c r="Q2044" i="4"/>
  <c r="P2044" i="4"/>
  <c r="O2044" i="4"/>
  <c r="M2044" i="4"/>
  <c r="J2044" i="4"/>
  <c r="K2044" i="4" s="1"/>
  <c r="I2044" i="4"/>
  <c r="R2043" i="4"/>
  <c r="Q2043" i="4"/>
  <c r="P2043" i="4"/>
  <c r="O2043" i="4"/>
  <c r="M2043" i="4"/>
  <c r="J2043" i="4"/>
  <c r="K2043" i="4" s="1"/>
  <c r="I2043" i="4"/>
  <c r="R2042" i="4"/>
  <c r="Q2042" i="4"/>
  <c r="P2042" i="4"/>
  <c r="O2042" i="4"/>
  <c r="M2042" i="4"/>
  <c r="J2042" i="4"/>
  <c r="K2042" i="4" s="1"/>
  <c r="I2042" i="4"/>
  <c r="R2041" i="4"/>
  <c r="Q2041" i="4"/>
  <c r="P2041" i="4"/>
  <c r="O2041" i="4"/>
  <c r="M2041" i="4"/>
  <c r="J2041" i="4"/>
  <c r="K2041" i="4" s="1"/>
  <c r="I2041" i="4"/>
  <c r="R2040" i="4"/>
  <c r="Q2040" i="4"/>
  <c r="P2040" i="4"/>
  <c r="O2040" i="4"/>
  <c r="M2040" i="4"/>
  <c r="J2040" i="4"/>
  <c r="K2040" i="4" s="1"/>
  <c r="I2040" i="4"/>
  <c r="R2039" i="4"/>
  <c r="Q2039" i="4"/>
  <c r="P2039" i="4"/>
  <c r="O2039" i="4"/>
  <c r="M2039" i="4"/>
  <c r="J2039" i="4"/>
  <c r="K2039" i="4" s="1"/>
  <c r="I2039" i="4"/>
  <c r="R2038" i="4"/>
  <c r="Q2038" i="4"/>
  <c r="P2038" i="4"/>
  <c r="O2038" i="4"/>
  <c r="M2038" i="4"/>
  <c r="J2038" i="4"/>
  <c r="K2038" i="4" s="1"/>
  <c r="I2038" i="4"/>
  <c r="R2037" i="4"/>
  <c r="Q2037" i="4"/>
  <c r="P2037" i="4"/>
  <c r="O2037" i="4"/>
  <c r="M2037" i="4"/>
  <c r="J2037" i="4"/>
  <c r="K2037" i="4" s="1"/>
  <c r="I2037" i="4"/>
  <c r="R2036" i="4"/>
  <c r="Q2036" i="4"/>
  <c r="P2036" i="4"/>
  <c r="O2036" i="4"/>
  <c r="M2036" i="4"/>
  <c r="J2036" i="4"/>
  <c r="K2036" i="4" s="1"/>
  <c r="I2036" i="4"/>
  <c r="R2035" i="4"/>
  <c r="Q2035" i="4"/>
  <c r="P2035" i="4"/>
  <c r="O2035" i="4"/>
  <c r="M2035" i="4"/>
  <c r="J2035" i="4"/>
  <c r="K2035" i="4" s="1"/>
  <c r="I2035" i="4"/>
  <c r="R2034" i="4"/>
  <c r="Q2034" i="4"/>
  <c r="P2034" i="4"/>
  <c r="O2034" i="4"/>
  <c r="M2034" i="4"/>
  <c r="J2034" i="4"/>
  <c r="K2034" i="4" s="1"/>
  <c r="I2034" i="4"/>
  <c r="R2033" i="4"/>
  <c r="Q2033" i="4"/>
  <c r="P2033" i="4"/>
  <c r="O2033" i="4"/>
  <c r="M2033" i="4"/>
  <c r="J2033" i="4"/>
  <c r="K2033" i="4" s="1"/>
  <c r="I2033" i="4"/>
  <c r="R2032" i="4"/>
  <c r="Q2032" i="4"/>
  <c r="P2032" i="4"/>
  <c r="O2032" i="4"/>
  <c r="M2032" i="4"/>
  <c r="J2032" i="4"/>
  <c r="K2032" i="4" s="1"/>
  <c r="I2032" i="4"/>
  <c r="R2031" i="4"/>
  <c r="Q2031" i="4"/>
  <c r="P2031" i="4"/>
  <c r="O2031" i="4"/>
  <c r="M2031" i="4"/>
  <c r="J2031" i="4"/>
  <c r="K2031" i="4" s="1"/>
  <c r="I2031" i="4"/>
  <c r="R2030" i="4"/>
  <c r="Q2030" i="4"/>
  <c r="P2030" i="4"/>
  <c r="O2030" i="4"/>
  <c r="M2030" i="4"/>
  <c r="J2030" i="4"/>
  <c r="K2030" i="4" s="1"/>
  <c r="I2030" i="4"/>
  <c r="R2029" i="4"/>
  <c r="Q2029" i="4"/>
  <c r="P2029" i="4"/>
  <c r="O2029" i="4"/>
  <c r="M2029" i="4"/>
  <c r="J2029" i="4"/>
  <c r="K2029" i="4" s="1"/>
  <c r="I2029" i="4"/>
  <c r="R2028" i="4"/>
  <c r="Q2028" i="4"/>
  <c r="P2028" i="4"/>
  <c r="O2028" i="4"/>
  <c r="M2028" i="4"/>
  <c r="J2028" i="4"/>
  <c r="K2028" i="4" s="1"/>
  <c r="I2028" i="4"/>
  <c r="R2027" i="4"/>
  <c r="Q2027" i="4"/>
  <c r="P2027" i="4"/>
  <c r="O2027" i="4"/>
  <c r="M2027" i="4"/>
  <c r="J2027" i="4"/>
  <c r="K2027" i="4" s="1"/>
  <c r="I2027" i="4"/>
  <c r="R2026" i="4"/>
  <c r="Q2026" i="4"/>
  <c r="P2026" i="4"/>
  <c r="O2026" i="4"/>
  <c r="M2026" i="4"/>
  <c r="J2026" i="4"/>
  <c r="K2026" i="4" s="1"/>
  <c r="I2026" i="4"/>
  <c r="R2025" i="4"/>
  <c r="Q2025" i="4"/>
  <c r="P2025" i="4"/>
  <c r="O2025" i="4"/>
  <c r="M2025" i="4"/>
  <c r="J2025" i="4"/>
  <c r="K2025" i="4" s="1"/>
  <c r="I2025" i="4"/>
  <c r="R2024" i="4"/>
  <c r="Q2024" i="4"/>
  <c r="P2024" i="4"/>
  <c r="O2024" i="4"/>
  <c r="M2024" i="4"/>
  <c r="J2024" i="4"/>
  <c r="K2024" i="4" s="1"/>
  <c r="I2024" i="4"/>
  <c r="R2023" i="4"/>
  <c r="Q2023" i="4"/>
  <c r="P2023" i="4"/>
  <c r="O2023" i="4"/>
  <c r="M2023" i="4"/>
  <c r="J2023" i="4"/>
  <c r="K2023" i="4" s="1"/>
  <c r="I2023" i="4"/>
  <c r="R2022" i="4"/>
  <c r="Q2022" i="4"/>
  <c r="P2022" i="4"/>
  <c r="O2022" i="4"/>
  <c r="M2022" i="4"/>
  <c r="J2022" i="4"/>
  <c r="K2022" i="4" s="1"/>
  <c r="I2022" i="4"/>
  <c r="R2021" i="4"/>
  <c r="Q2021" i="4"/>
  <c r="P2021" i="4"/>
  <c r="O2021" i="4"/>
  <c r="M2021" i="4"/>
  <c r="J2021" i="4"/>
  <c r="K2021" i="4" s="1"/>
  <c r="I2021" i="4"/>
  <c r="R2020" i="4"/>
  <c r="Q2020" i="4"/>
  <c r="P2020" i="4"/>
  <c r="O2020" i="4"/>
  <c r="M2020" i="4"/>
  <c r="J2020" i="4"/>
  <c r="K2020" i="4" s="1"/>
  <c r="I2020" i="4"/>
  <c r="R2019" i="4"/>
  <c r="Q2019" i="4"/>
  <c r="P2019" i="4"/>
  <c r="O2019" i="4"/>
  <c r="M2019" i="4"/>
  <c r="J2019" i="4"/>
  <c r="K2019" i="4" s="1"/>
  <c r="I2019" i="4"/>
  <c r="R2018" i="4"/>
  <c r="Q2018" i="4"/>
  <c r="P2018" i="4"/>
  <c r="O2018" i="4"/>
  <c r="M2018" i="4"/>
  <c r="J2018" i="4"/>
  <c r="K2018" i="4" s="1"/>
  <c r="I2018" i="4"/>
  <c r="R2017" i="4"/>
  <c r="Q2017" i="4"/>
  <c r="P2017" i="4"/>
  <c r="O2017" i="4"/>
  <c r="M2017" i="4"/>
  <c r="J2017" i="4"/>
  <c r="K2017" i="4" s="1"/>
  <c r="I2017" i="4"/>
  <c r="R2016" i="4"/>
  <c r="Q2016" i="4"/>
  <c r="P2016" i="4"/>
  <c r="O2016" i="4"/>
  <c r="M2016" i="4"/>
  <c r="J2016" i="4"/>
  <c r="K2016" i="4" s="1"/>
  <c r="I2016" i="4"/>
  <c r="R2015" i="4"/>
  <c r="Q2015" i="4"/>
  <c r="P2015" i="4"/>
  <c r="O2015" i="4"/>
  <c r="M2015" i="4"/>
  <c r="J2015" i="4"/>
  <c r="K2015" i="4" s="1"/>
  <c r="I2015" i="4"/>
  <c r="R2014" i="4"/>
  <c r="Q2014" i="4"/>
  <c r="P2014" i="4"/>
  <c r="O2014" i="4"/>
  <c r="M2014" i="4"/>
  <c r="J2014" i="4"/>
  <c r="K2014" i="4" s="1"/>
  <c r="I2014" i="4"/>
  <c r="R2013" i="4"/>
  <c r="Q2013" i="4"/>
  <c r="P2013" i="4"/>
  <c r="O2013" i="4"/>
  <c r="M2013" i="4"/>
  <c r="J2013" i="4"/>
  <c r="K2013" i="4" s="1"/>
  <c r="I2013" i="4"/>
  <c r="R2012" i="4"/>
  <c r="Q2012" i="4"/>
  <c r="P2012" i="4"/>
  <c r="O2012" i="4"/>
  <c r="M2012" i="4"/>
  <c r="J2012" i="4"/>
  <c r="K2012" i="4" s="1"/>
  <c r="I2012" i="4"/>
  <c r="R2011" i="4"/>
  <c r="Q2011" i="4"/>
  <c r="P2011" i="4"/>
  <c r="O2011" i="4"/>
  <c r="M2011" i="4"/>
  <c r="J2011" i="4"/>
  <c r="K2011" i="4" s="1"/>
  <c r="I2011" i="4"/>
  <c r="R2010" i="4"/>
  <c r="Q2010" i="4"/>
  <c r="P2010" i="4"/>
  <c r="O2010" i="4"/>
  <c r="M2010" i="4"/>
  <c r="J2010" i="4"/>
  <c r="K2010" i="4" s="1"/>
  <c r="I2010" i="4"/>
  <c r="R2009" i="4"/>
  <c r="Q2009" i="4"/>
  <c r="P2009" i="4"/>
  <c r="O2009" i="4"/>
  <c r="M2009" i="4"/>
  <c r="J2009" i="4"/>
  <c r="K2009" i="4" s="1"/>
  <c r="I2009" i="4"/>
  <c r="R2008" i="4"/>
  <c r="Q2008" i="4"/>
  <c r="P2008" i="4"/>
  <c r="O2008" i="4"/>
  <c r="M2008" i="4"/>
  <c r="J2008" i="4"/>
  <c r="K2008" i="4" s="1"/>
  <c r="I2008" i="4"/>
  <c r="R2007" i="4"/>
  <c r="Q2007" i="4"/>
  <c r="P2007" i="4"/>
  <c r="O2007" i="4"/>
  <c r="M2007" i="4"/>
  <c r="J2007" i="4"/>
  <c r="K2007" i="4" s="1"/>
  <c r="I2007" i="4"/>
  <c r="R2006" i="4"/>
  <c r="Q2006" i="4"/>
  <c r="P2006" i="4"/>
  <c r="O2006" i="4"/>
  <c r="M2006" i="4"/>
  <c r="J2006" i="4"/>
  <c r="K2006" i="4" s="1"/>
  <c r="I2006" i="4"/>
  <c r="R2005" i="4"/>
  <c r="Q2005" i="4"/>
  <c r="P2005" i="4"/>
  <c r="O2005" i="4"/>
  <c r="M2005" i="4"/>
  <c r="J2005" i="4"/>
  <c r="K2005" i="4" s="1"/>
  <c r="I2005" i="4"/>
  <c r="R2004" i="4"/>
  <c r="Q2004" i="4"/>
  <c r="P2004" i="4"/>
  <c r="O2004" i="4"/>
  <c r="M2004" i="4"/>
  <c r="J2004" i="4"/>
  <c r="K2004" i="4" s="1"/>
  <c r="I2004" i="4"/>
  <c r="R2003" i="4"/>
  <c r="Q2003" i="4"/>
  <c r="P2003" i="4"/>
  <c r="O2003" i="4"/>
  <c r="M2003" i="4"/>
  <c r="J2003" i="4"/>
  <c r="K2003" i="4" s="1"/>
  <c r="I2003" i="4"/>
  <c r="R2002" i="4"/>
  <c r="Q2002" i="4"/>
  <c r="P2002" i="4"/>
  <c r="O2002" i="4"/>
  <c r="M2002" i="4"/>
  <c r="J2002" i="4"/>
  <c r="K2002" i="4" s="1"/>
  <c r="I2002" i="4"/>
  <c r="R2001" i="4"/>
  <c r="Q2001" i="4"/>
  <c r="P2001" i="4"/>
  <c r="O2001" i="4"/>
  <c r="M2001" i="4"/>
  <c r="J2001" i="4"/>
  <c r="K2001" i="4" s="1"/>
  <c r="I2001" i="4"/>
  <c r="R2000" i="4"/>
  <c r="Q2000" i="4"/>
  <c r="P2000" i="4"/>
  <c r="O2000" i="4"/>
  <c r="M2000" i="4"/>
  <c r="J2000" i="4"/>
  <c r="K2000" i="4" s="1"/>
  <c r="I2000" i="4"/>
  <c r="R1999" i="4"/>
  <c r="Q1999" i="4"/>
  <c r="P1999" i="4"/>
  <c r="O1999" i="4"/>
  <c r="M1999" i="4"/>
  <c r="J1999" i="4"/>
  <c r="K1999" i="4" s="1"/>
  <c r="I1999" i="4"/>
  <c r="R1998" i="4"/>
  <c r="Q1998" i="4"/>
  <c r="P1998" i="4"/>
  <c r="O1998" i="4"/>
  <c r="M1998" i="4"/>
  <c r="J1998" i="4"/>
  <c r="K1998" i="4" s="1"/>
  <c r="I1998" i="4"/>
  <c r="R1997" i="4"/>
  <c r="Q1997" i="4"/>
  <c r="P1997" i="4"/>
  <c r="O1997" i="4"/>
  <c r="M1997" i="4"/>
  <c r="J1997" i="4"/>
  <c r="K1997" i="4" s="1"/>
  <c r="I1997" i="4"/>
  <c r="R1996" i="4"/>
  <c r="Q1996" i="4"/>
  <c r="P1996" i="4"/>
  <c r="O1996" i="4"/>
  <c r="M1996" i="4"/>
  <c r="J1996" i="4"/>
  <c r="K1996" i="4" s="1"/>
  <c r="I1996" i="4"/>
  <c r="R1995" i="4"/>
  <c r="Q1995" i="4"/>
  <c r="P1995" i="4"/>
  <c r="O1995" i="4"/>
  <c r="M1995" i="4"/>
  <c r="J1995" i="4"/>
  <c r="K1995" i="4" s="1"/>
  <c r="I1995" i="4"/>
  <c r="R1994" i="4"/>
  <c r="Q1994" i="4"/>
  <c r="P1994" i="4"/>
  <c r="O1994" i="4"/>
  <c r="M1994" i="4"/>
  <c r="J1994" i="4"/>
  <c r="K1994" i="4" s="1"/>
  <c r="I1994" i="4"/>
  <c r="R1993" i="4"/>
  <c r="Q1993" i="4"/>
  <c r="P1993" i="4"/>
  <c r="O1993" i="4"/>
  <c r="M1993" i="4"/>
  <c r="J1993" i="4"/>
  <c r="K1993" i="4" s="1"/>
  <c r="I1993" i="4"/>
  <c r="R1992" i="4"/>
  <c r="Q1992" i="4"/>
  <c r="P1992" i="4"/>
  <c r="O1992" i="4"/>
  <c r="M1992" i="4"/>
  <c r="J1992" i="4"/>
  <c r="K1992" i="4" s="1"/>
  <c r="I1992" i="4"/>
  <c r="R1991" i="4"/>
  <c r="Q1991" i="4"/>
  <c r="P1991" i="4"/>
  <c r="O1991" i="4"/>
  <c r="M1991" i="4"/>
  <c r="J1991" i="4"/>
  <c r="K1991" i="4" s="1"/>
  <c r="I1991" i="4"/>
  <c r="R1990" i="4"/>
  <c r="Q1990" i="4"/>
  <c r="P1990" i="4"/>
  <c r="O1990" i="4"/>
  <c r="M1990" i="4"/>
  <c r="J1990" i="4"/>
  <c r="K1990" i="4" s="1"/>
  <c r="I1990" i="4"/>
  <c r="R1989" i="4"/>
  <c r="Q1989" i="4"/>
  <c r="P1989" i="4"/>
  <c r="O1989" i="4"/>
  <c r="M1989" i="4"/>
  <c r="J1989" i="4"/>
  <c r="K1989" i="4" s="1"/>
  <c r="I1989" i="4"/>
  <c r="R1988" i="4"/>
  <c r="Q1988" i="4"/>
  <c r="P1988" i="4"/>
  <c r="O1988" i="4"/>
  <c r="M1988" i="4"/>
  <c r="J1988" i="4"/>
  <c r="K1988" i="4" s="1"/>
  <c r="I1988" i="4"/>
  <c r="R1987" i="4"/>
  <c r="Q1987" i="4"/>
  <c r="P1987" i="4"/>
  <c r="O1987" i="4"/>
  <c r="M1987" i="4"/>
  <c r="J1987" i="4"/>
  <c r="K1987" i="4" s="1"/>
  <c r="I1987" i="4"/>
  <c r="R1986" i="4"/>
  <c r="Q1986" i="4"/>
  <c r="P1986" i="4"/>
  <c r="O1986" i="4"/>
  <c r="M1986" i="4"/>
  <c r="J1986" i="4"/>
  <c r="K1986" i="4" s="1"/>
  <c r="I1986" i="4"/>
  <c r="R1985" i="4"/>
  <c r="Q1985" i="4"/>
  <c r="P1985" i="4"/>
  <c r="O1985" i="4"/>
  <c r="M1985" i="4"/>
  <c r="J1985" i="4"/>
  <c r="K1985" i="4" s="1"/>
  <c r="I1985" i="4"/>
  <c r="R1984" i="4"/>
  <c r="Q1984" i="4"/>
  <c r="P1984" i="4"/>
  <c r="O1984" i="4"/>
  <c r="M1984" i="4"/>
  <c r="J1984" i="4"/>
  <c r="K1984" i="4" s="1"/>
  <c r="I1984" i="4"/>
  <c r="R1983" i="4"/>
  <c r="Q1983" i="4"/>
  <c r="P1983" i="4"/>
  <c r="O1983" i="4"/>
  <c r="M1983" i="4"/>
  <c r="J1983" i="4"/>
  <c r="K1983" i="4" s="1"/>
  <c r="I1983" i="4"/>
  <c r="R1982" i="4"/>
  <c r="Q1982" i="4"/>
  <c r="P1982" i="4"/>
  <c r="O1982" i="4"/>
  <c r="M1982" i="4"/>
  <c r="J1982" i="4"/>
  <c r="K1982" i="4" s="1"/>
  <c r="I1982" i="4"/>
  <c r="R1981" i="4"/>
  <c r="Q1981" i="4"/>
  <c r="P1981" i="4"/>
  <c r="O1981" i="4"/>
  <c r="M1981" i="4"/>
  <c r="J1981" i="4"/>
  <c r="K1981" i="4" s="1"/>
  <c r="I1981" i="4"/>
  <c r="R1980" i="4"/>
  <c r="Q1980" i="4"/>
  <c r="P1980" i="4"/>
  <c r="O1980" i="4"/>
  <c r="M1980" i="4"/>
  <c r="J1980" i="4"/>
  <c r="K1980" i="4" s="1"/>
  <c r="I1980" i="4"/>
  <c r="R1979" i="4"/>
  <c r="Q1979" i="4"/>
  <c r="P1979" i="4"/>
  <c r="O1979" i="4"/>
  <c r="M1979" i="4"/>
  <c r="J1979" i="4"/>
  <c r="K1979" i="4" s="1"/>
  <c r="I1979" i="4"/>
  <c r="R1978" i="4"/>
  <c r="Q1978" i="4"/>
  <c r="P1978" i="4"/>
  <c r="O1978" i="4"/>
  <c r="M1978" i="4"/>
  <c r="J1978" i="4"/>
  <c r="K1978" i="4" s="1"/>
  <c r="I1978" i="4"/>
  <c r="R1977" i="4"/>
  <c r="Q1977" i="4"/>
  <c r="P1977" i="4"/>
  <c r="O1977" i="4"/>
  <c r="M1977" i="4"/>
  <c r="J1977" i="4"/>
  <c r="K1977" i="4" s="1"/>
  <c r="I1977" i="4"/>
  <c r="R1976" i="4"/>
  <c r="Q1976" i="4"/>
  <c r="P1976" i="4"/>
  <c r="O1976" i="4"/>
  <c r="M1976" i="4"/>
  <c r="J1976" i="4"/>
  <c r="K1976" i="4" s="1"/>
  <c r="I1976" i="4"/>
  <c r="R1975" i="4"/>
  <c r="Q1975" i="4"/>
  <c r="P1975" i="4"/>
  <c r="O1975" i="4"/>
  <c r="M1975" i="4"/>
  <c r="J1975" i="4"/>
  <c r="K1975" i="4" s="1"/>
  <c r="I1975" i="4"/>
  <c r="R1974" i="4"/>
  <c r="Q1974" i="4"/>
  <c r="P1974" i="4"/>
  <c r="O1974" i="4"/>
  <c r="M1974" i="4"/>
  <c r="J1974" i="4"/>
  <c r="K1974" i="4" s="1"/>
  <c r="I1974" i="4"/>
  <c r="R1973" i="4"/>
  <c r="Q1973" i="4"/>
  <c r="P1973" i="4"/>
  <c r="O1973" i="4"/>
  <c r="M1973" i="4"/>
  <c r="J1973" i="4"/>
  <c r="K1973" i="4" s="1"/>
  <c r="I1973" i="4"/>
  <c r="R1972" i="4"/>
  <c r="Q1972" i="4"/>
  <c r="P1972" i="4"/>
  <c r="O1972" i="4"/>
  <c r="M1972" i="4"/>
  <c r="J1972" i="4"/>
  <c r="K1972" i="4" s="1"/>
  <c r="I1972" i="4"/>
  <c r="R1971" i="4"/>
  <c r="Q1971" i="4"/>
  <c r="P1971" i="4"/>
  <c r="O1971" i="4"/>
  <c r="M1971" i="4"/>
  <c r="J1971" i="4"/>
  <c r="K1971" i="4" s="1"/>
  <c r="I1971" i="4"/>
  <c r="R1970" i="4"/>
  <c r="Q1970" i="4"/>
  <c r="P1970" i="4"/>
  <c r="O1970" i="4"/>
  <c r="M1970" i="4"/>
  <c r="J1970" i="4"/>
  <c r="K1970" i="4" s="1"/>
  <c r="I1970" i="4"/>
  <c r="R1969" i="4"/>
  <c r="Q1969" i="4"/>
  <c r="P1969" i="4"/>
  <c r="O1969" i="4"/>
  <c r="M1969" i="4"/>
  <c r="J1969" i="4"/>
  <c r="K1969" i="4" s="1"/>
  <c r="I1969" i="4"/>
  <c r="R1968" i="4"/>
  <c r="Q1968" i="4"/>
  <c r="P1968" i="4"/>
  <c r="O1968" i="4"/>
  <c r="M1968" i="4"/>
  <c r="J1968" i="4"/>
  <c r="K1968" i="4" s="1"/>
  <c r="I1968" i="4"/>
  <c r="R1967" i="4"/>
  <c r="Q1967" i="4"/>
  <c r="P1967" i="4"/>
  <c r="O1967" i="4"/>
  <c r="M1967" i="4"/>
  <c r="J1967" i="4"/>
  <c r="K1967" i="4" s="1"/>
  <c r="I1967" i="4"/>
  <c r="R1966" i="4"/>
  <c r="Q1966" i="4"/>
  <c r="P1966" i="4"/>
  <c r="O1966" i="4"/>
  <c r="M1966" i="4"/>
  <c r="J1966" i="4"/>
  <c r="K1966" i="4" s="1"/>
  <c r="I1966" i="4"/>
  <c r="R1965" i="4"/>
  <c r="Q1965" i="4"/>
  <c r="P1965" i="4"/>
  <c r="O1965" i="4"/>
  <c r="M1965" i="4"/>
  <c r="J1965" i="4"/>
  <c r="K1965" i="4" s="1"/>
  <c r="I1965" i="4"/>
  <c r="R1964" i="4"/>
  <c r="Q1964" i="4"/>
  <c r="P1964" i="4"/>
  <c r="O1964" i="4"/>
  <c r="M1964" i="4"/>
  <c r="J1964" i="4"/>
  <c r="K1964" i="4" s="1"/>
  <c r="I1964" i="4"/>
  <c r="R1963" i="4"/>
  <c r="Q1963" i="4"/>
  <c r="P1963" i="4"/>
  <c r="O1963" i="4"/>
  <c r="M1963" i="4"/>
  <c r="J1963" i="4"/>
  <c r="K1963" i="4" s="1"/>
  <c r="I1963" i="4"/>
  <c r="R1962" i="4"/>
  <c r="Q1962" i="4"/>
  <c r="P1962" i="4"/>
  <c r="O1962" i="4"/>
  <c r="M1962" i="4"/>
  <c r="J1962" i="4"/>
  <c r="K1962" i="4" s="1"/>
  <c r="I1962" i="4"/>
  <c r="R1961" i="4"/>
  <c r="Q1961" i="4"/>
  <c r="P1961" i="4"/>
  <c r="O1961" i="4"/>
  <c r="M1961" i="4"/>
  <c r="J1961" i="4"/>
  <c r="K1961" i="4" s="1"/>
  <c r="I1961" i="4"/>
  <c r="R1960" i="4"/>
  <c r="Q1960" i="4"/>
  <c r="P1960" i="4"/>
  <c r="O1960" i="4"/>
  <c r="M1960" i="4"/>
  <c r="J1960" i="4"/>
  <c r="K1960" i="4" s="1"/>
  <c r="I1960" i="4"/>
  <c r="R1959" i="4"/>
  <c r="Q1959" i="4"/>
  <c r="P1959" i="4"/>
  <c r="O1959" i="4"/>
  <c r="M1959" i="4"/>
  <c r="J1959" i="4"/>
  <c r="K1959" i="4" s="1"/>
  <c r="I1959" i="4"/>
  <c r="R1958" i="4"/>
  <c r="Q1958" i="4"/>
  <c r="P1958" i="4"/>
  <c r="O1958" i="4"/>
  <c r="M1958" i="4"/>
  <c r="J1958" i="4"/>
  <c r="K1958" i="4" s="1"/>
  <c r="I1958" i="4"/>
  <c r="R1957" i="4"/>
  <c r="Q1957" i="4"/>
  <c r="P1957" i="4"/>
  <c r="O1957" i="4"/>
  <c r="M1957" i="4"/>
  <c r="J1957" i="4"/>
  <c r="K1957" i="4" s="1"/>
  <c r="I1957" i="4"/>
  <c r="R1956" i="4"/>
  <c r="Q1956" i="4"/>
  <c r="P1956" i="4"/>
  <c r="O1956" i="4"/>
  <c r="M1956" i="4"/>
  <c r="J1956" i="4"/>
  <c r="K1956" i="4" s="1"/>
  <c r="I1956" i="4"/>
  <c r="R1955" i="4"/>
  <c r="Q1955" i="4"/>
  <c r="P1955" i="4"/>
  <c r="O1955" i="4"/>
  <c r="M1955" i="4"/>
  <c r="J1955" i="4"/>
  <c r="K1955" i="4" s="1"/>
  <c r="I1955" i="4"/>
  <c r="R1954" i="4"/>
  <c r="Q1954" i="4"/>
  <c r="P1954" i="4"/>
  <c r="O1954" i="4"/>
  <c r="M1954" i="4"/>
  <c r="J1954" i="4"/>
  <c r="K1954" i="4" s="1"/>
  <c r="I1954" i="4"/>
  <c r="R1953" i="4"/>
  <c r="Q1953" i="4"/>
  <c r="P1953" i="4"/>
  <c r="O1953" i="4"/>
  <c r="M1953" i="4"/>
  <c r="J1953" i="4"/>
  <c r="K1953" i="4" s="1"/>
  <c r="I1953" i="4"/>
  <c r="R1952" i="4"/>
  <c r="Q1952" i="4"/>
  <c r="P1952" i="4"/>
  <c r="O1952" i="4"/>
  <c r="M1952" i="4"/>
  <c r="J1952" i="4"/>
  <c r="K1952" i="4" s="1"/>
  <c r="I1952" i="4"/>
  <c r="R1951" i="4"/>
  <c r="Q1951" i="4"/>
  <c r="P1951" i="4"/>
  <c r="O1951" i="4"/>
  <c r="M1951" i="4"/>
  <c r="J1951" i="4"/>
  <c r="K1951" i="4" s="1"/>
  <c r="I1951" i="4"/>
  <c r="R1950" i="4"/>
  <c r="Q1950" i="4"/>
  <c r="P1950" i="4"/>
  <c r="O1950" i="4"/>
  <c r="M1950" i="4"/>
  <c r="J1950" i="4"/>
  <c r="K1950" i="4" s="1"/>
  <c r="I1950" i="4"/>
  <c r="R1949" i="4"/>
  <c r="Q1949" i="4"/>
  <c r="P1949" i="4"/>
  <c r="O1949" i="4"/>
  <c r="M1949" i="4"/>
  <c r="J1949" i="4"/>
  <c r="K1949" i="4" s="1"/>
  <c r="I1949" i="4"/>
  <c r="R1948" i="4"/>
  <c r="Q1948" i="4"/>
  <c r="P1948" i="4"/>
  <c r="O1948" i="4"/>
  <c r="M1948" i="4"/>
  <c r="J1948" i="4"/>
  <c r="K1948" i="4" s="1"/>
  <c r="I1948" i="4"/>
  <c r="R1947" i="4"/>
  <c r="Q1947" i="4"/>
  <c r="P1947" i="4"/>
  <c r="O1947" i="4"/>
  <c r="M1947" i="4"/>
  <c r="J1947" i="4"/>
  <c r="K1947" i="4" s="1"/>
  <c r="I1947" i="4"/>
  <c r="R1946" i="4"/>
  <c r="Q1946" i="4"/>
  <c r="P1946" i="4"/>
  <c r="O1946" i="4"/>
  <c r="M1946" i="4"/>
  <c r="J1946" i="4"/>
  <c r="K1946" i="4" s="1"/>
  <c r="I1946" i="4"/>
  <c r="R1945" i="4"/>
  <c r="Q1945" i="4"/>
  <c r="P1945" i="4"/>
  <c r="O1945" i="4"/>
  <c r="M1945" i="4"/>
  <c r="J1945" i="4"/>
  <c r="K1945" i="4" s="1"/>
  <c r="I1945" i="4"/>
  <c r="R1944" i="4"/>
  <c r="Q1944" i="4"/>
  <c r="P1944" i="4"/>
  <c r="O1944" i="4"/>
  <c r="M1944" i="4"/>
  <c r="J1944" i="4"/>
  <c r="K1944" i="4" s="1"/>
  <c r="I1944" i="4"/>
  <c r="R1943" i="4"/>
  <c r="Q1943" i="4"/>
  <c r="P1943" i="4"/>
  <c r="O1943" i="4"/>
  <c r="M1943" i="4"/>
  <c r="J1943" i="4"/>
  <c r="K1943" i="4" s="1"/>
  <c r="I1943" i="4"/>
  <c r="R1942" i="4"/>
  <c r="Q1942" i="4"/>
  <c r="P1942" i="4"/>
  <c r="O1942" i="4"/>
  <c r="M1942" i="4"/>
  <c r="J1942" i="4"/>
  <c r="K1942" i="4" s="1"/>
  <c r="I1942" i="4"/>
  <c r="R1941" i="4"/>
  <c r="Q1941" i="4"/>
  <c r="P1941" i="4"/>
  <c r="O1941" i="4"/>
  <c r="M1941" i="4"/>
  <c r="J1941" i="4"/>
  <c r="K1941" i="4" s="1"/>
  <c r="I1941" i="4"/>
  <c r="R1940" i="4"/>
  <c r="Q1940" i="4"/>
  <c r="P1940" i="4"/>
  <c r="O1940" i="4"/>
  <c r="M1940" i="4"/>
  <c r="J1940" i="4"/>
  <c r="K1940" i="4" s="1"/>
  <c r="I1940" i="4"/>
  <c r="R1939" i="4"/>
  <c r="Q1939" i="4"/>
  <c r="P1939" i="4"/>
  <c r="O1939" i="4"/>
  <c r="M1939" i="4"/>
  <c r="J1939" i="4"/>
  <c r="K1939" i="4" s="1"/>
  <c r="I1939" i="4"/>
  <c r="R1938" i="4"/>
  <c r="Q1938" i="4"/>
  <c r="P1938" i="4"/>
  <c r="O1938" i="4"/>
  <c r="M1938" i="4"/>
  <c r="J1938" i="4"/>
  <c r="K1938" i="4" s="1"/>
  <c r="I1938" i="4"/>
  <c r="R1937" i="4"/>
  <c r="Q1937" i="4"/>
  <c r="P1937" i="4"/>
  <c r="O1937" i="4"/>
  <c r="M1937" i="4"/>
  <c r="J1937" i="4"/>
  <c r="K1937" i="4" s="1"/>
  <c r="I1937" i="4"/>
  <c r="R1936" i="4"/>
  <c r="Q1936" i="4"/>
  <c r="P1936" i="4"/>
  <c r="O1936" i="4"/>
  <c r="M1936" i="4"/>
  <c r="J1936" i="4"/>
  <c r="K1936" i="4" s="1"/>
  <c r="I1936" i="4"/>
  <c r="R1935" i="4"/>
  <c r="Q1935" i="4"/>
  <c r="P1935" i="4"/>
  <c r="O1935" i="4"/>
  <c r="M1935" i="4"/>
  <c r="J1935" i="4"/>
  <c r="K1935" i="4" s="1"/>
  <c r="I1935" i="4"/>
  <c r="R1934" i="4"/>
  <c r="Q1934" i="4"/>
  <c r="P1934" i="4"/>
  <c r="O1934" i="4"/>
  <c r="M1934" i="4"/>
  <c r="J1934" i="4"/>
  <c r="K1934" i="4" s="1"/>
  <c r="I1934" i="4"/>
  <c r="R1933" i="4"/>
  <c r="Q1933" i="4"/>
  <c r="P1933" i="4"/>
  <c r="O1933" i="4"/>
  <c r="M1933" i="4"/>
  <c r="J1933" i="4"/>
  <c r="K1933" i="4" s="1"/>
  <c r="I1933" i="4"/>
  <c r="R1932" i="4"/>
  <c r="Q1932" i="4"/>
  <c r="P1932" i="4"/>
  <c r="O1932" i="4"/>
  <c r="M1932" i="4"/>
  <c r="J1932" i="4"/>
  <c r="K1932" i="4" s="1"/>
  <c r="I1932" i="4"/>
  <c r="R1931" i="4"/>
  <c r="Q1931" i="4"/>
  <c r="P1931" i="4"/>
  <c r="O1931" i="4"/>
  <c r="M1931" i="4"/>
  <c r="J1931" i="4"/>
  <c r="K1931" i="4" s="1"/>
  <c r="I1931" i="4"/>
  <c r="R1930" i="4"/>
  <c r="Q1930" i="4"/>
  <c r="P1930" i="4"/>
  <c r="O1930" i="4"/>
  <c r="M1930" i="4"/>
  <c r="J1930" i="4"/>
  <c r="K1930" i="4" s="1"/>
  <c r="I1930" i="4"/>
  <c r="R1929" i="4"/>
  <c r="Q1929" i="4"/>
  <c r="P1929" i="4"/>
  <c r="O1929" i="4"/>
  <c r="M1929" i="4"/>
  <c r="J1929" i="4"/>
  <c r="K1929" i="4" s="1"/>
  <c r="I1929" i="4"/>
  <c r="R1928" i="4"/>
  <c r="Q1928" i="4"/>
  <c r="P1928" i="4"/>
  <c r="O1928" i="4"/>
  <c r="M1928" i="4"/>
  <c r="J1928" i="4"/>
  <c r="K1928" i="4" s="1"/>
  <c r="I1928" i="4"/>
  <c r="R1927" i="4"/>
  <c r="Q1927" i="4"/>
  <c r="P1927" i="4"/>
  <c r="O1927" i="4"/>
  <c r="M1927" i="4"/>
  <c r="J1927" i="4"/>
  <c r="K1927" i="4" s="1"/>
  <c r="I1927" i="4"/>
  <c r="R1926" i="4"/>
  <c r="Q1926" i="4"/>
  <c r="P1926" i="4"/>
  <c r="O1926" i="4"/>
  <c r="M1926" i="4"/>
  <c r="J1926" i="4"/>
  <c r="K1926" i="4" s="1"/>
  <c r="I1926" i="4"/>
  <c r="R1925" i="4"/>
  <c r="Q1925" i="4"/>
  <c r="P1925" i="4"/>
  <c r="O1925" i="4"/>
  <c r="M1925" i="4"/>
  <c r="J1925" i="4"/>
  <c r="K1925" i="4" s="1"/>
  <c r="I1925" i="4"/>
  <c r="R1924" i="4"/>
  <c r="Q1924" i="4"/>
  <c r="P1924" i="4"/>
  <c r="O1924" i="4"/>
  <c r="M1924" i="4"/>
  <c r="J1924" i="4"/>
  <c r="K1924" i="4" s="1"/>
  <c r="I1924" i="4"/>
  <c r="R1923" i="4"/>
  <c r="Q1923" i="4"/>
  <c r="P1923" i="4"/>
  <c r="O1923" i="4"/>
  <c r="M1923" i="4"/>
  <c r="J1923" i="4"/>
  <c r="K1923" i="4" s="1"/>
  <c r="I1923" i="4"/>
  <c r="R1922" i="4"/>
  <c r="Q1922" i="4"/>
  <c r="P1922" i="4"/>
  <c r="O1922" i="4"/>
  <c r="M1922" i="4"/>
  <c r="J1922" i="4"/>
  <c r="K1922" i="4" s="1"/>
  <c r="I1922" i="4"/>
  <c r="R1921" i="4"/>
  <c r="Q1921" i="4"/>
  <c r="P1921" i="4"/>
  <c r="O1921" i="4"/>
  <c r="M1921" i="4"/>
  <c r="J1921" i="4"/>
  <c r="K1921" i="4" s="1"/>
  <c r="I1921" i="4"/>
  <c r="R1920" i="4"/>
  <c r="Q1920" i="4"/>
  <c r="P1920" i="4"/>
  <c r="O1920" i="4"/>
  <c r="M1920" i="4"/>
  <c r="J1920" i="4"/>
  <c r="K1920" i="4" s="1"/>
  <c r="I1920" i="4"/>
  <c r="R1919" i="4"/>
  <c r="Q1919" i="4"/>
  <c r="P1919" i="4"/>
  <c r="O1919" i="4"/>
  <c r="M1919" i="4"/>
  <c r="J1919" i="4"/>
  <c r="K1919" i="4" s="1"/>
  <c r="I1919" i="4"/>
  <c r="R1918" i="4"/>
  <c r="Q1918" i="4"/>
  <c r="P1918" i="4"/>
  <c r="O1918" i="4"/>
  <c r="M1918" i="4"/>
  <c r="J1918" i="4"/>
  <c r="K1918" i="4" s="1"/>
  <c r="I1918" i="4"/>
  <c r="R1917" i="4"/>
  <c r="Q1917" i="4"/>
  <c r="P1917" i="4"/>
  <c r="O1917" i="4"/>
  <c r="M1917" i="4"/>
  <c r="J1917" i="4"/>
  <c r="K1917" i="4" s="1"/>
  <c r="I1917" i="4"/>
  <c r="R1916" i="4"/>
  <c r="Q1916" i="4"/>
  <c r="P1916" i="4"/>
  <c r="O1916" i="4"/>
  <c r="M1916" i="4"/>
  <c r="J1916" i="4"/>
  <c r="K1916" i="4" s="1"/>
  <c r="I1916" i="4"/>
  <c r="R1915" i="4"/>
  <c r="Q1915" i="4"/>
  <c r="P1915" i="4"/>
  <c r="O1915" i="4"/>
  <c r="M1915" i="4"/>
  <c r="J1915" i="4"/>
  <c r="K1915" i="4" s="1"/>
  <c r="I1915" i="4"/>
  <c r="R1914" i="4"/>
  <c r="Q1914" i="4"/>
  <c r="P1914" i="4"/>
  <c r="O1914" i="4"/>
  <c r="M1914" i="4"/>
  <c r="J1914" i="4"/>
  <c r="K1914" i="4" s="1"/>
  <c r="I1914" i="4"/>
  <c r="R1913" i="4"/>
  <c r="Q1913" i="4"/>
  <c r="P1913" i="4"/>
  <c r="O1913" i="4"/>
  <c r="M1913" i="4"/>
  <c r="J1913" i="4"/>
  <c r="K1913" i="4" s="1"/>
  <c r="I1913" i="4"/>
  <c r="R1912" i="4"/>
  <c r="Q1912" i="4"/>
  <c r="P1912" i="4"/>
  <c r="O1912" i="4"/>
  <c r="M1912" i="4"/>
  <c r="J1912" i="4"/>
  <c r="K1912" i="4" s="1"/>
  <c r="I1912" i="4"/>
  <c r="R1911" i="4"/>
  <c r="Q1911" i="4"/>
  <c r="P1911" i="4"/>
  <c r="O1911" i="4"/>
  <c r="M1911" i="4"/>
  <c r="J1911" i="4"/>
  <c r="K1911" i="4" s="1"/>
  <c r="I1911" i="4"/>
  <c r="R1910" i="4"/>
  <c r="Q1910" i="4"/>
  <c r="P1910" i="4"/>
  <c r="O1910" i="4"/>
  <c r="M1910" i="4"/>
  <c r="J1910" i="4"/>
  <c r="K1910" i="4" s="1"/>
  <c r="I1910" i="4"/>
  <c r="R1909" i="4"/>
  <c r="Q1909" i="4"/>
  <c r="P1909" i="4"/>
  <c r="O1909" i="4"/>
  <c r="M1909" i="4"/>
  <c r="J1909" i="4"/>
  <c r="K1909" i="4" s="1"/>
  <c r="I1909" i="4"/>
  <c r="R1908" i="4"/>
  <c r="Q1908" i="4"/>
  <c r="P1908" i="4"/>
  <c r="O1908" i="4"/>
  <c r="M1908" i="4"/>
  <c r="J1908" i="4"/>
  <c r="K1908" i="4" s="1"/>
  <c r="I1908" i="4"/>
  <c r="R1907" i="4"/>
  <c r="Q1907" i="4"/>
  <c r="P1907" i="4"/>
  <c r="O1907" i="4"/>
  <c r="M1907" i="4"/>
  <c r="J1907" i="4"/>
  <c r="K1907" i="4" s="1"/>
  <c r="I1907" i="4"/>
  <c r="R1906" i="4"/>
  <c r="Q1906" i="4"/>
  <c r="P1906" i="4"/>
  <c r="O1906" i="4"/>
  <c r="M1906" i="4"/>
  <c r="J1906" i="4"/>
  <c r="K1906" i="4" s="1"/>
  <c r="I1906" i="4"/>
  <c r="R1905" i="4"/>
  <c r="Q1905" i="4"/>
  <c r="P1905" i="4"/>
  <c r="O1905" i="4"/>
  <c r="M1905" i="4"/>
  <c r="J1905" i="4"/>
  <c r="K1905" i="4" s="1"/>
  <c r="I1905" i="4"/>
  <c r="R1904" i="4"/>
  <c r="Q1904" i="4"/>
  <c r="P1904" i="4"/>
  <c r="O1904" i="4"/>
  <c r="M1904" i="4"/>
  <c r="J1904" i="4"/>
  <c r="K1904" i="4" s="1"/>
  <c r="I1904" i="4"/>
  <c r="R1903" i="4"/>
  <c r="Q1903" i="4"/>
  <c r="P1903" i="4"/>
  <c r="O1903" i="4"/>
  <c r="M1903" i="4"/>
  <c r="J1903" i="4"/>
  <c r="K1903" i="4" s="1"/>
  <c r="I1903" i="4"/>
  <c r="R1902" i="4"/>
  <c r="Q1902" i="4"/>
  <c r="P1902" i="4"/>
  <c r="O1902" i="4"/>
  <c r="M1902" i="4"/>
  <c r="J1902" i="4"/>
  <c r="K1902" i="4" s="1"/>
  <c r="I1902" i="4"/>
  <c r="R1901" i="4"/>
  <c r="Q1901" i="4"/>
  <c r="P1901" i="4"/>
  <c r="O1901" i="4"/>
  <c r="M1901" i="4"/>
  <c r="J1901" i="4"/>
  <c r="K1901" i="4" s="1"/>
  <c r="I1901" i="4"/>
  <c r="R1900" i="4"/>
  <c r="Q1900" i="4"/>
  <c r="P1900" i="4"/>
  <c r="O1900" i="4"/>
  <c r="M1900" i="4"/>
  <c r="J1900" i="4"/>
  <c r="K1900" i="4" s="1"/>
  <c r="I1900" i="4"/>
  <c r="R1899" i="4"/>
  <c r="Q1899" i="4"/>
  <c r="P1899" i="4"/>
  <c r="O1899" i="4"/>
  <c r="M1899" i="4"/>
  <c r="J1899" i="4"/>
  <c r="K1899" i="4" s="1"/>
  <c r="I1899" i="4"/>
  <c r="R1898" i="4"/>
  <c r="Q1898" i="4"/>
  <c r="P1898" i="4"/>
  <c r="O1898" i="4"/>
  <c r="M1898" i="4"/>
  <c r="J1898" i="4"/>
  <c r="K1898" i="4" s="1"/>
  <c r="I1898" i="4"/>
  <c r="R1897" i="4"/>
  <c r="Q1897" i="4"/>
  <c r="P1897" i="4"/>
  <c r="O1897" i="4"/>
  <c r="M1897" i="4"/>
  <c r="J1897" i="4"/>
  <c r="K1897" i="4" s="1"/>
  <c r="I1897" i="4"/>
  <c r="R1896" i="4"/>
  <c r="Q1896" i="4"/>
  <c r="P1896" i="4"/>
  <c r="O1896" i="4"/>
  <c r="M1896" i="4"/>
  <c r="J1896" i="4"/>
  <c r="K1896" i="4" s="1"/>
  <c r="I1896" i="4"/>
  <c r="R1895" i="4"/>
  <c r="Q1895" i="4"/>
  <c r="P1895" i="4"/>
  <c r="O1895" i="4"/>
  <c r="M1895" i="4"/>
  <c r="J1895" i="4"/>
  <c r="K1895" i="4" s="1"/>
  <c r="I1895" i="4"/>
  <c r="R1894" i="4"/>
  <c r="Q1894" i="4"/>
  <c r="P1894" i="4"/>
  <c r="O1894" i="4"/>
  <c r="M1894" i="4"/>
  <c r="J1894" i="4"/>
  <c r="K1894" i="4" s="1"/>
  <c r="I1894" i="4"/>
  <c r="R1893" i="4"/>
  <c r="Q1893" i="4"/>
  <c r="P1893" i="4"/>
  <c r="O1893" i="4"/>
  <c r="M1893" i="4"/>
  <c r="J1893" i="4"/>
  <c r="K1893" i="4" s="1"/>
  <c r="I1893" i="4"/>
  <c r="R1892" i="4"/>
  <c r="Q1892" i="4"/>
  <c r="P1892" i="4"/>
  <c r="O1892" i="4"/>
  <c r="M1892" i="4"/>
  <c r="J1892" i="4"/>
  <c r="K1892" i="4" s="1"/>
  <c r="I1892" i="4"/>
  <c r="R1891" i="4"/>
  <c r="Q1891" i="4"/>
  <c r="P1891" i="4"/>
  <c r="O1891" i="4"/>
  <c r="M1891" i="4"/>
  <c r="J1891" i="4"/>
  <c r="K1891" i="4" s="1"/>
  <c r="I1891" i="4"/>
  <c r="R1890" i="4"/>
  <c r="Q1890" i="4"/>
  <c r="P1890" i="4"/>
  <c r="O1890" i="4"/>
  <c r="M1890" i="4"/>
  <c r="J1890" i="4"/>
  <c r="K1890" i="4" s="1"/>
  <c r="I1890" i="4"/>
  <c r="R1889" i="4"/>
  <c r="Q1889" i="4"/>
  <c r="P1889" i="4"/>
  <c r="O1889" i="4"/>
  <c r="M1889" i="4"/>
  <c r="J1889" i="4"/>
  <c r="K1889" i="4" s="1"/>
  <c r="I1889" i="4"/>
  <c r="R1888" i="4"/>
  <c r="Q1888" i="4"/>
  <c r="P1888" i="4"/>
  <c r="O1888" i="4"/>
  <c r="M1888" i="4"/>
  <c r="J1888" i="4"/>
  <c r="K1888" i="4" s="1"/>
  <c r="I1888" i="4"/>
  <c r="R1887" i="4"/>
  <c r="Q1887" i="4"/>
  <c r="P1887" i="4"/>
  <c r="O1887" i="4"/>
  <c r="M1887" i="4"/>
  <c r="J1887" i="4"/>
  <c r="K1887" i="4" s="1"/>
  <c r="I1887" i="4"/>
  <c r="R1886" i="4"/>
  <c r="Q1886" i="4"/>
  <c r="P1886" i="4"/>
  <c r="O1886" i="4"/>
  <c r="M1886" i="4"/>
  <c r="J1886" i="4"/>
  <c r="K1886" i="4" s="1"/>
  <c r="I1886" i="4"/>
  <c r="R1885" i="4"/>
  <c r="Q1885" i="4"/>
  <c r="P1885" i="4"/>
  <c r="O1885" i="4"/>
  <c r="M1885" i="4"/>
  <c r="J1885" i="4"/>
  <c r="K1885" i="4" s="1"/>
  <c r="I1885" i="4"/>
  <c r="R1884" i="4"/>
  <c r="Q1884" i="4"/>
  <c r="P1884" i="4"/>
  <c r="O1884" i="4"/>
  <c r="M1884" i="4"/>
  <c r="J1884" i="4"/>
  <c r="K1884" i="4" s="1"/>
  <c r="I1884" i="4"/>
  <c r="R1883" i="4"/>
  <c r="Q1883" i="4"/>
  <c r="P1883" i="4"/>
  <c r="O1883" i="4"/>
  <c r="M1883" i="4"/>
  <c r="J1883" i="4"/>
  <c r="K1883" i="4" s="1"/>
  <c r="I1883" i="4"/>
  <c r="R1882" i="4"/>
  <c r="Q1882" i="4"/>
  <c r="P1882" i="4"/>
  <c r="O1882" i="4"/>
  <c r="M1882" i="4"/>
  <c r="J1882" i="4"/>
  <c r="K1882" i="4" s="1"/>
  <c r="I1882" i="4"/>
  <c r="R1881" i="4"/>
  <c r="Q1881" i="4"/>
  <c r="P1881" i="4"/>
  <c r="O1881" i="4"/>
  <c r="M1881" i="4"/>
  <c r="J1881" i="4"/>
  <c r="K1881" i="4" s="1"/>
  <c r="I1881" i="4"/>
  <c r="R1880" i="4"/>
  <c r="Q1880" i="4"/>
  <c r="P1880" i="4"/>
  <c r="O1880" i="4"/>
  <c r="M1880" i="4"/>
  <c r="J1880" i="4"/>
  <c r="K1880" i="4" s="1"/>
  <c r="I1880" i="4"/>
  <c r="R1879" i="4"/>
  <c r="Q1879" i="4"/>
  <c r="P1879" i="4"/>
  <c r="O1879" i="4"/>
  <c r="M1879" i="4"/>
  <c r="J1879" i="4"/>
  <c r="K1879" i="4" s="1"/>
  <c r="I1879" i="4"/>
  <c r="R1878" i="4"/>
  <c r="Q1878" i="4"/>
  <c r="P1878" i="4"/>
  <c r="O1878" i="4"/>
  <c r="M1878" i="4"/>
  <c r="J1878" i="4"/>
  <c r="K1878" i="4" s="1"/>
  <c r="I1878" i="4"/>
  <c r="R1877" i="4"/>
  <c r="Q1877" i="4"/>
  <c r="P1877" i="4"/>
  <c r="O1877" i="4"/>
  <c r="M1877" i="4"/>
  <c r="J1877" i="4"/>
  <c r="K1877" i="4" s="1"/>
  <c r="I1877" i="4"/>
  <c r="R1876" i="4"/>
  <c r="Q1876" i="4"/>
  <c r="P1876" i="4"/>
  <c r="O1876" i="4"/>
  <c r="M1876" i="4"/>
  <c r="J1876" i="4"/>
  <c r="K1876" i="4" s="1"/>
  <c r="I1876" i="4"/>
  <c r="R1875" i="4"/>
  <c r="Q1875" i="4"/>
  <c r="P1875" i="4"/>
  <c r="O1875" i="4"/>
  <c r="M1875" i="4"/>
  <c r="J1875" i="4"/>
  <c r="K1875" i="4" s="1"/>
  <c r="I1875" i="4"/>
  <c r="R1874" i="4"/>
  <c r="Q1874" i="4"/>
  <c r="P1874" i="4"/>
  <c r="O1874" i="4"/>
  <c r="M1874" i="4"/>
  <c r="J1874" i="4"/>
  <c r="K1874" i="4" s="1"/>
  <c r="I1874" i="4"/>
  <c r="R1873" i="4"/>
  <c r="Q1873" i="4"/>
  <c r="P1873" i="4"/>
  <c r="O1873" i="4"/>
  <c r="M1873" i="4"/>
  <c r="J1873" i="4"/>
  <c r="K1873" i="4" s="1"/>
  <c r="I1873" i="4"/>
  <c r="R1872" i="4"/>
  <c r="Q1872" i="4"/>
  <c r="P1872" i="4"/>
  <c r="O1872" i="4"/>
  <c r="M1872" i="4"/>
  <c r="J1872" i="4"/>
  <c r="K1872" i="4" s="1"/>
  <c r="I1872" i="4"/>
  <c r="R1871" i="4"/>
  <c r="Q1871" i="4"/>
  <c r="P1871" i="4"/>
  <c r="O1871" i="4"/>
  <c r="M1871" i="4"/>
  <c r="J1871" i="4"/>
  <c r="K1871" i="4" s="1"/>
  <c r="I1871" i="4"/>
  <c r="R1870" i="4"/>
  <c r="Q1870" i="4"/>
  <c r="P1870" i="4"/>
  <c r="O1870" i="4"/>
  <c r="M1870" i="4"/>
  <c r="J1870" i="4"/>
  <c r="K1870" i="4" s="1"/>
  <c r="I1870" i="4"/>
  <c r="R1869" i="4"/>
  <c r="Q1869" i="4"/>
  <c r="P1869" i="4"/>
  <c r="O1869" i="4"/>
  <c r="M1869" i="4"/>
  <c r="J1869" i="4"/>
  <c r="K1869" i="4" s="1"/>
  <c r="I1869" i="4"/>
  <c r="R1868" i="4"/>
  <c r="Q1868" i="4"/>
  <c r="P1868" i="4"/>
  <c r="O1868" i="4"/>
  <c r="M1868" i="4"/>
  <c r="J1868" i="4"/>
  <c r="K1868" i="4" s="1"/>
  <c r="I1868" i="4"/>
  <c r="R1867" i="4"/>
  <c r="Q1867" i="4"/>
  <c r="P1867" i="4"/>
  <c r="O1867" i="4"/>
  <c r="M1867" i="4"/>
  <c r="J1867" i="4"/>
  <c r="K1867" i="4" s="1"/>
  <c r="I1867" i="4"/>
  <c r="R1866" i="4"/>
  <c r="Q1866" i="4"/>
  <c r="P1866" i="4"/>
  <c r="O1866" i="4"/>
  <c r="M1866" i="4"/>
  <c r="J1866" i="4"/>
  <c r="K1866" i="4" s="1"/>
  <c r="I1866" i="4"/>
  <c r="R1865" i="4"/>
  <c r="Q1865" i="4"/>
  <c r="P1865" i="4"/>
  <c r="O1865" i="4"/>
  <c r="M1865" i="4"/>
  <c r="J1865" i="4"/>
  <c r="K1865" i="4" s="1"/>
  <c r="I1865" i="4"/>
  <c r="R1864" i="4"/>
  <c r="Q1864" i="4"/>
  <c r="P1864" i="4"/>
  <c r="O1864" i="4"/>
  <c r="M1864" i="4"/>
  <c r="J1864" i="4"/>
  <c r="K1864" i="4" s="1"/>
  <c r="I1864" i="4"/>
  <c r="R1863" i="4"/>
  <c r="Q1863" i="4"/>
  <c r="P1863" i="4"/>
  <c r="O1863" i="4"/>
  <c r="M1863" i="4"/>
  <c r="J1863" i="4"/>
  <c r="K1863" i="4" s="1"/>
  <c r="I1863" i="4"/>
  <c r="R1862" i="4"/>
  <c r="Q1862" i="4"/>
  <c r="P1862" i="4"/>
  <c r="O1862" i="4"/>
  <c r="M1862" i="4"/>
  <c r="J1862" i="4"/>
  <c r="K1862" i="4" s="1"/>
  <c r="I1862" i="4"/>
  <c r="R1861" i="4"/>
  <c r="Q1861" i="4"/>
  <c r="P1861" i="4"/>
  <c r="O1861" i="4"/>
  <c r="M1861" i="4"/>
  <c r="J1861" i="4"/>
  <c r="K1861" i="4" s="1"/>
  <c r="I1861" i="4"/>
  <c r="R1860" i="4"/>
  <c r="Q1860" i="4"/>
  <c r="P1860" i="4"/>
  <c r="O1860" i="4"/>
  <c r="M1860" i="4"/>
  <c r="J1860" i="4"/>
  <c r="K1860" i="4" s="1"/>
  <c r="I1860" i="4"/>
  <c r="R1859" i="4"/>
  <c r="Q1859" i="4"/>
  <c r="P1859" i="4"/>
  <c r="O1859" i="4"/>
  <c r="M1859" i="4"/>
  <c r="J1859" i="4"/>
  <c r="K1859" i="4" s="1"/>
  <c r="I1859" i="4"/>
  <c r="R1858" i="4"/>
  <c r="Q1858" i="4"/>
  <c r="P1858" i="4"/>
  <c r="O1858" i="4"/>
  <c r="M1858" i="4"/>
  <c r="J1858" i="4"/>
  <c r="K1858" i="4" s="1"/>
  <c r="I1858" i="4"/>
  <c r="R1857" i="4"/>
  <c r="Q1857" i="4"/>
  <c r="P1857" i="4"/>
  <c r="O1857" i="4"/>
  <c r="M1857" i="4"/>
  <c r="J1857" i="4"/>
  <c r="K1857" i="4" s="1"/>
  <c r="I1857" i="4"/>
  <c r="R1856" i="4"/>
  <c r="Q1856" i="4"/>
  <c r="P1856" i="4"/>
  <c r="O1856" i="4"/>
  <c r="M1856" i="4"/>
  <c r="J1856" i="4"/>
  <c r="K1856" i="4" s="1"/>
  <c r="I1856" i="4"/>
  <c r="R1855" i="4"/>
  <c r="Q1855" i="4"/>
  <c r="P1855" i="4"/>
  <c r="O1855" i="4"/>
  <c r="M1855" i="4"/>
  <c r="J1855" i="4"/>
  <c r="K1855" i="4" s="1"/>
  <c r="I1855" i="4"/>
  <c r="R1854" i="4"/>
  <c r="Q1854" i="4"/>
  <c r="P1854" i="4"/>
  <c r="O1854" i="4"/>
  <c r="M1854" i="4"/>
  <c r="J1854" i="4"/>
  <c r="K1854" i="4" s="1"/>
  <c r="I1854" i="4"/>
  <c r="R1853" i="4"/>
  <c r="Q1853" i="4"/>
  <c r="P1853" i="4"/>
  <c r="O1853" i="4"/>
  <c r="M1853" i="4"/>
  <c r="J1853" i="4"/>
  <c r="K1853" i="4" s="1"/>
  <c r="I1853" i="4"/>
  <c r="R1852" i="4"/>
  <c r="Q1852" i="4"/>
  <c r="P1852" i="4"/>
  <c r="O1852" i="4"/>
  <c r="M1852" i="4"/>
  <c r="J1852" i="4"/>
  <c r="K1852" i="4" s="1"/>
  <c r="I1852" i="4"/>
  <c r="R1851" i="4"/>
  <c r="Q1851" i="4"/>
  <c r="P1851" i="4"/>
  <c r="O1851" i="4"/>
  <c r="M1851" i="4"/>
  <c r="J1851" i="4"/>
  <c r="K1851" i="4" s="1"/>
  <c r="I1851" i="4"/>
  <c r="R1850" i="4"/>
  <c r="Q1850" i="4"/>
  <c r="P1850" i="4"/>
  <c r="O1850" i="4"/>
  <c r="M1850" i="4"/>
  <c r="J1850" i="4"/>
  <c r="K1850" i="4" s="1"/>
  <c r="I1850" i="4"/>
  <c r="R1849" i="4"/>
  <c r="Q1849" i="4"/>
  <c r="P1849" i="4"/>
  <c r="O1849" i="4"/>
  <c r="M1849" i="4"/>
  <c r="J1849" i="4"/>
  <c r="K1849" i="4" s="1"/>
  <c r="I1849" i="4"/>
  <c r="R1848" i="4"/>
  <c r="Q1848" i="4"/>
  <c r="P1848" i="4"/>
  <c r="O1848" i="4"/>
  <c r="M1848" i="4"/>
  <c r="J1848" i="4"/>
  <c r="K1848" i="4" s="1"/>
  <c r="I1848" i="4"/>
  <c r="R1847" i="4"/>
  <c r="Q1847" i="4"/>
  <c r="P1847" i="4"/>
  <c r="O1847" i="4"/>
  <c r="M1847" i="4"/>
  <c r="J1847" i="4"/>
  <c r="K1847" i="4" s="1"/>
  <c r="I1847" i="4"/>
  <c r="R1846" i="4"/>
  <c r="Q1846" i="4"/>
  <c r="P1846" i="4"/>
  <c r="O1846" i="4"/>
  <c r="M1846" i="4"/>
  <c r="J1846" i="4"/>
  <c r="K1846" i="4" s="1"/>
  <c r="I1846" i="4"/>
  <c r="R1845" i="4"/>
  <c r="Q1845" i="4"/>
  <c r="P1845" i="4"/>
  <c r="O1845" i="4"/>
  <c r="M1845" i="4"/>
  <c r="J1845" i="4"/>
  <c r="K1845" i="4" s="1"/>
  <c r="I1845" i="4"/>
  <c r="R1844" i="4"/>
  <c r="Q1844" i="4"/>
  <c r="P1844" i="4"/>
  <c r="O1844" i="4"/>
  <c r="M1844" i="4"/>
  <c r="J1844" i="4"/>
  <c r="K1844" i="4" s="1"/>
  <c r="I1844" i="4"/>
  <c r="R1843" i="4"/>
  <c r="Q1843" i="4"/>
  <c r="P1843" i="4"/>
  <c r="O1843" i="4"/>
  <c r="M1843" i="4"/>
  <c r="J1843" i="4"/>
  <c r="K1843" i="4" s="1"/>
  <c r="I1843" i="4"/>
  <c r="R1842" i="4"/>
  <c r="Q1842" i="4"/>
  <c r="P1842" i="4"/>
  <c r="O1842" i="4"/>
  <c r="M1842" i="4"/>
  <c r="J1842" i="4"/>
  <c r="K1842" i="4" s="1"/>
  <c r="I1842" i="4"/>
  <c r="R1841" i="4"/>
  <c r="Q1841" i="4"/>
  <c r="P1841" i="4"/>
  <c r="O1841" i="4"/>
  <c r="M1841" i="4"/>
  <c r="J1841" i="4"/>
  <c r="K1841" i="4" s="1"/>
  <c r="I1841" i="4"/>
  <c r="R1840" i="4"/>
  <c r="Q1840" i="4"/>
  <c r="P1840" i="4"/>
  <c r="O1840" i="4"/>
  <c r="M1840" i="4"/>
  <c r="J1840" i="4"/>
  <c r="K1840" i="4" s="1"/>
  <c r="I1840" i="4"/>
  <c r="R1839" i="4"/>
  <c r="Q1839" i="4"/>
  <c r="P1839" i="4"/>
  <c r="O1839" i="4"/>
  <c r="M1839" i="4"/>
  <c r="J1839" i="4"/>
  <c r="K1839" i="4" s="1"/>
  <c r="I1839" i="4"/>
  <c r="R1838" i="4"/>
  <c r="Q1838" i="4"/>
  <c r="P1838" i="4"/>
  <c r="O1838" i="4"/>
  <c r="M1838" i="4"/>
  <c r="J1838" i="4"/>
  <c r="K1838" i="4" s="1"/>
  <c r="I1838" i="4"/>
  <c r="R1837" i="4"/>
  <c r="Q1837" i="4"/>
  <c r="P1837" i="4"/>
  <c r="O1837" i="4"/>
  <c r="M1837" i="4"/>
  <c r="J1837" i="4"/>
  <c r="K1837" i="4" s="1"/>
  <c r="I1837" i="4"/>
  <c r="R1836" i="4"/>
  <c r="Q1836" i="4"/>
  <c r="P1836" i="4"/>
  <c r="O1836" i="4"/>
  <c r="M1836" i="4"/>
  <c r="J1836" i="4"/>
  <c r="K1836" i="4" s="1"/>
  <c r="I1836" i="4"/>
  <c r="R1835" i="4"/>
  <c r="Q1835" i="4"/>
  <c r="P1835" i="4"/>
  <c r="O1835" i="4"/>
  <c r="M1835" i="4"/>
  <c r="J1835" i="4"/>
  <c r="K1835" i="4" s="1"/>
  <c r="I1835" i="4"/>
  <c r="R1834" i="4"/>
  <c r="Q1834" i="4"/>
  <c r="P1834" i="4"/>
  <c r="O1834" i="4"/>
  <c r="M1834" i="4"/>
  <c r="J1834" i="4"/>
  <c r="K1834" i="4" s="1"/>
  <c r="I1834" i="4"/>
  <c r="R1833" i="4"/>
  <c r="Q1833" i="4"/>
  <c r="P1833" i="4"/>
  <c r="O1833" i="4"/>
  <c r="M1833" i="4"/>
  <c r="J1833" i="4"/>
  <c r="K1833" i="4" s="1"/>
  <c r="I1833" i="4"/>
  <c r="R1832" i="4"/>
  <c r="Q1832" i="4"/>
  <c r="P1832" i="4"/>
  <c r="O1832" i="4"/>
  <c r="M1832" i="4"/>
  <c r="J1832" i="4"/>
  <c r="K1832" i="4" s="1"/>
  <c r="I1832" i="4"/>
  <c r="R1831" i="4"/>
  <c r="Q1831" i="4"/>
  <c r="P1831" i="4"/>
  <c r="O1831" i="4"/>
  <c r="M1831" i="4"/>
  <c r="J1831" i="4"/>
  <c r="K1831" i="4" s="1"/>
  <c r="I1831" i="4"/>
  <c r="R1830" i="4"/>
  <c r="Q1830" i="4"/>
  <c r="P1830" i="4"/>
  <c r="O1830" i="4"/>
  <c r="M1830" i="4"/>
  <c r="J1830" i="4"/>
  <c r="K1830" i="4" s="1"/>
  <c r="I1830" i="4"/>
  <c r="R1829" i="4"/>
  <c r="Q1829" i="4"/>
  <c r="P1829" i="4"/>
  <c r="O1829" i="4"/>
  <c r="M1829" i="4"/>
  <c r="J1829" i="4"/>
  <c r="K1829" i="4" s="1"/>
  <c r="I1829" i="4"/>
  <c r="R1828" i="4"/>
  <c r="Q1828" i="4"/>
  <c r="P1828" i="4"/>
  <c r="O1828" i="4"/>
  <c r="M1828" i="4"/>
  <c r="J1828" i="4"/>
  <c r="K1828" i="4" s="1"/>
  <c r="I1828" i="4"/>
  <c r="R1827" i="4"/>
  <c r="Q1827" i="4"/>
  <c r="P1827" i="4"/>
  <c r="O1827" i="4"/>
  <c r="M1827" i="4"/>
  <c r="J1827" i="4"/>
  <c r="K1827" i="4" s="1"/>
  <c r="I1827" i="4"/>
  <c r="R1826" i="4"/>
  <c r="Q1826" i="4"/>
  <c r="P1826" i="4"/>
  <c r="O1826" i="4"/>
  <c r="M1826" i="4"/>
  <c r="J1826" i="4"/>
  <c r="K1826" i="4" s="1"/>
  <c r="I1826" i="4"/>
  <c r="R1825" i="4"/>
  <c r="Q1825" i="4"/>
  <c r="P1825" i="4"/>
  <c r="O1825" i="4"/>
  <c r="M1825" i="4"/>
  <c r="J1825" i="4"/>
  <c r="K1825" i="4" s="1"/>
  <c r="I1825" i="4"/>
  <c r="R1824" i="4"/>
  <c r="Q1824" i="4"/>
  <c r="P1824" i="4"/>
  <c r="O1824" i="4"/>
  <c r="M1824" i="4"/>
  <c r="J1824" i="4"/>
  <c r="K1824" i="4" s="1"/>
  <c r="I1824" i="4"/>
  <c r="R1823" i="4"/>
  <c r="Q1823" i="4"/>
  <c r="P1823" i="4"/>
  <c r="O1823" i="4"/>
  <c r="M1823" i="4"/>
  <c r="J1823" i="4"/>
  <c r="K1823" i="4" s="1"/>
  <c r="I1823" i="4"/>
  <c r="R1822" i="4"/>
  <c r="Q1822" i="4"/>
  <c r="P1822" i="4"/>
  <c r="O1822" i="4"/>
  <c r="M1822" i="4"/>
  <c r="J1822" i="4"/>
  <c r="K1822" i="4" s="1"/>
  <c r="I1822" i="4"/>
  <c r="R1821" i="4"/>
  <c r="Q1821" i="4"/>
  <c r="P1821" i="4"/>
  <c r="O1821" i="4"/>
  <c r="M1821" i="4"/>
  <c r="J1821" i="4"/>
  <c r="K1821" i="4" s="1"/>
  <c r="I1821" i="4"/>
  <c r="R1820" i="4"/>
  <c r="Q1820" i="4"/>
  <c r="P1820" i="4"/>
  <c r="O1820" i="4"/>
  <c r="M1820" i="4"/>
  <c r="J1820" i="4"/>
  <c r="K1820" i="4" s="1"/>
  <c r="I1820" i="4"/>
  <c r="R1819" i="4"/>
  <c r="Q1819" i="4"/>
  <c r="P1819" i="4"/>
  <c r="O1819" i="4"/>
  <c r="M1819" i="4"/>
  <c r="J1819" i="4"/>
  <c r="K1819" i="4" s="1"/>
  <c r="I1819" i="4"/>
  <c r="R1818" i="4"/>
  <c r="Q1818" i="4"/>
  <c r="P1818" i="4"/>
  <c r="O1818" i="4"/>
  <c r="M1818" i="4"/>
  <c r="J1818" i="4"/>
  <c r="K1818" i="4" s="1"/>
  <c r="I1818" i="4"/>
  <c r="R1817" i="4"/>
  <c r="Q1817" i="4"/>
  <c r="P1817" i="4"/>
  <c r="O1817" i="4"/>
  <c r="M1817" i="4"/>
  <c r="J1817" i="4"/>
  <c r="K1817" i="4" s="1"/>
  <c r="I1817" i="4"/>
  <c r="R1816" i="4"/>
  <c r="Q1816" i="4"/>
  <c r="P1816" i="4"/>
  <c r="O1816" i="4"/>
  <c r="M1816" i="4"/>
  <c r="J1816" i="4"/>
  <c r="K1816" i="4" s="1"/>
  <c r="I1816" i="4"/>
  <c r="R1815" i="4"/>
  <c r="Q1815" i="4"/>
  <c r="P1815" i="4"/>
  <c r="O1815" i="4"/>
  <c r="M1815" i="4"/>
  <c r="J1815" i="4"/>
  <c r="K1815" i="4" s="1"/>
  <c r="I1815" i="4"/>
  <c r="R1814" i="4"/>
  <c r="Q1814" i="4"/>
  <c r="P1814" i="4"/>
  <c r="O1814" i="4"/>
  <c r="M1814" i="4"/>
  <c r="J1814" i="4"/>
  <c r="K1814" i="4" s="1"/>
  <c r="I1814" i="4"/>
  <c r="R1813" i="4"/>
  <c r="Q1813" i="4"/>
  <c r="P1813" i="4"/>
  <c r="O1813" i="4"/>
  <c r="M1813" i="4"/>
  <c r="J1813" i="4"/>
  <c r="K1813" i="4" s="1"/>
  <c r="I1813" i="4"/>
  <c r="R1812" i="4"/>
  <c r="Q1812" i="4"/>
  <c r="P1812" i="4"/>
  <c r="O1812" i="4"/>
  <c r="M1812" i="4"/>
  <c r="J1812" i="4"/>
  <c r="K1812" i="4" s="1"/>
  <c r="I1812" i="4"/>
  <c r="R1811" i="4"/>
  <c r="Q1811" i="4"/>
  <c r="P1811" i="4"/>
  <c r="O1811" i="4"/>
  <c r="M1811" i="4"/>
  <c r="J1811" i="4"/>
  <c r="K1811" i="4" s="1"/>
  <c r="I1811" i="4"/>
  <c r="R1810" i="4"/>
  <c r="Q1810" i="4"/>
  <c r="P1810" i="4"/>
  <c r="O1810" i="4"/>
  <c r="M1810" i="4"/>
  <c r="J1810" i="4"/>
  <c r="K1810" i="4" s="1"/>
  <c r="I1810" i="4"/>
  <c r="R1809" i="4"/>
  <c r="Q1809" i="4"/>
  <c r="P1809" i="4"/>
  <c r="O1809" i="4"/>
  <c r="M1809" i="4"/>
  <c r="J1809" i="4"/>
  <c r="K1809" i="4" s="1"/>
  <c r="I1809" i="4"/>
  <c r="R1808" i="4"/>
  <c r="Q1808" i="4"/>
  <c r="P1808" i="4"/>
  <c r="O1808" i="4"/>
  <c r="M1808" i="4"/>
  <c r="J1808" i="4"/>
  <c r="K1808" i="4" s="1"/>
  <c r="I1808" i="4"/>
  <c r="R1807" i="4"/>
  <c r="Q1807" i="4"/>
  <c r="P1807" i="4"/>
  <c r="O1807" i="4"/>
  <c r="M1807" i="4"/>
  <c r="J1807" i="4"/>
  <c r="K1807" i="4" s="1"/>
  <c r="I1807" i="4"/>
  <c r="R1806" i="4"/>
  <c r="Q1806" i="4"/>
  <c r="P1806" i="4"/>
  <c r="O1806" i="4"/>
  <c r="M1806" i="4"/>
  <c r="J1806" i="4"/>
  <c r="K1806" i="4" s="1"/>
  <c r="I1806" i="4"/>
  <c r="R1805" i="4"/>
  <c r="Q1805" i="4"/>
  <c r="P1805" i="4"/>
  <c r="O1805" i="4"/>
  <c r="M1805" i="4"/>
  <c r="J1805" i="4"/>
  <c r="K1805" i="4" s="1"/>
  <c r="I1805" i="4"/>
  <c r="R1804" i="4"/>
  <c r="Q1804" i="4"/>
  <c r="P1804" i="4"/>
  <c r="O1804" i="4"/>
  <c r="M1804" i="4"/>
  <c r="J1804" i="4"/>
  <c r="K1804" i="4" s="1"/>
  <c r="I1804" i="4"/>
  <c r="R1803" i="4"/>
  <c r="Q1803" i="4"/>
  <c r="P1803" i="4"/>
  <c r="O1803" i="4"/>
  <c r="M1803" i="4"/>
  <c r="J1803" i="4"/>
  <c r="K1803" i="4" s="1"/>
  <c r="I1803" i="4"/>
  <c r="R1802" i="4"/>
  <c r="Q1802" i="4"/>
  <c r="P1802" i="4"/>
  <c r="O1802" i="4"/>
  <c r="M1802" i="4"/>
  <c r="J1802" i="4"/>
  <c r="K1802" i="4" s="1"/>
  <c r="I1802" i="4"/>
  <c r="R1801" i="4"/>
  <c r="Q1801" i="4"/>
  <c r="P1801" i="4"/>
  <c r="O1801" i="4"/>
  <c r="M1801" i="4"/>
  <c r="J1801" i="4"/>
  <c r="K1801" i="4" s="1"/>
  <c r="I1801" i="4"/>
  <c r="R1800" i="4"/>
  <c r="Q1800" i="4"/>
  <c r="P1800" i="4"/>
  <c r="O1800" i="4"/>
  <c r="M1800" i="4"/>
  <c r="J1800" i="4"/>
  <c r="K1800" i="4" s="1"/>
  <c r="I1800" i="4"/>
  <c r="R1799" i="4"/>
  <c r="Q1799" i="4"/>
  <c r="P1799" i="4"/>
  <c r="O1799" i="4"/>
  <c r="M1799" i="4"/>
  <c r="J1799" i="4"/>
  <c r="K1799" i="4" s="1"/>
  <c r="I1799" i="4"/>
  <c r="R1798" i="4"/>
  <c r="Q1798" i="4"/>
  <c r="P1798" i="4"/>
  <c r="O1798" i="4"/>
  <c r="M1798" i="4"/>
  <c r="J1798" i="4"/>
  <c r="K1798" i="4" s="1"/>
  <c r="I1798" i="4"/>
  <c r="R1797" i="4"/>
  <c r="Q1797" i="4"/>
  <c r="P1797" i="4"/>
  <c r="O1797" i="4"/>
  <c r="M1797" i="4"/>
  <c r="J1797" i="4"/>
  <c r="K1797" i="4" s="1"/>
  <c r="I1797" i="4"/>
  <c r="R1796" i="4"/>
  <c r="Q1796" i="4"/>
  <c r="P1796" i="4"/>
  <c r="O1796" i="4"/>
  <c r="M1796" i="4"/>
  <c r="J1796" i="4"/>
  <c r="K1796" i="4" s="1"/>
  <c r="I1796" i="4"/>
  <c r="R1795" i="4"/>
  <c r="Q1795" i="4"/>
  <c r="P1795" i="4"/>
  <c r="O1795" i="4"/>
  <c r="M1795" i="4"/>
  <c r="J1795" i="4"/>
  <c r="K1795" i="4" s="1"/>
  <c r="I1795" i="4"/>
  <c r="R1794" i="4"/>
  <c r="Q1794" i="4"/>
  <c r="P1794" i="4"/>
  <c r="O1794" i="4"/>
  <c r="M1794" i="4"/>
  <c r="J1794" i="4"/>
  <c r="K1794" i="4" s="1"/>
  <c r="I1794" i="4"/>
  <c r="R1793" i="4"/>
  <c r="Q1793" i="4"/>
  <c r="P1793" i="4"/>
  <c r="O1793" i="4"/>
  <c r="M1793" i="4"/>
  <c r="J1793" i="4"/>
  <c r="K1793" i="4" s="1"/>
  <c r="I1793" i="4"/>
  <c r="R1792" i="4"/>
  <c r="Q1792" i="4"/>
  <c r="P1792" i="4"/>
  <c r="O1792" i="4"/>
  <c r="M1792" i="4"/>
  <c r="J1792" i="4"/>
  <c r="K1792" i="4" s="1"/>
  <c r="I1792" i="4"/>
  <c r="R1791" i="4"/>
  <c r="Q1791" i="4"/>
  <c r="P1791" i="4"/>
  <c r="O1791" i="4"/>
  <c r="M1791" i="4"/>
  <c r="J1791" i="4"/>
  <c r="K1791" i="4" s="1"/>
  <c r="I1791" i="4"/>
  <c r="R1790" i="4"/>
  <c r="Q1790" i="4"/>
  <c r="P1790" i="4"/>
  <c r="O1790" i="4"/>
  <c r="M1790" i="4"/>
  <c r="J1790" i="4"/>
  <c r="K1790" i="4" s="1"/>
  <c r="I1790" i="4"/>
  <c r="R1789" i="4"/>
  <c r="Q1789" i="4"/>
  <c r="P1789" i="4"/>
  <c r="O1789" i="4"/>
  <c r="M1789" i="4"/>
  <c r="J1789" i="4"/>
  <c r="K1789" i="4" s="1"/>
  <c r="I1789" i="4"/>
  <c r="R1788" i="4"/>
  <c r="Q1788" i="4"/>
  <c r="P1788" i="4"/>
  <c r="O1788" i="4"/>
  <c r="M1788" i="4"/>
  <c r="J1788" i="4"/>
  <c r="K1788" i="4" s="1"/>
  <c r="I1788" i="4"/>
  <c r="R1787" i="4"/>
  <c r="Q1787" i="4"/>
  <c r="P1787" i="4"/>
  <c r="O1787" i="4"/>
  <c r="M1787" i="4"/>
  <c r="J1787" i="4"/>
  <c r="K1787" i="4" s="1"/>
  <c r="I1787" i="4"/>
  <c r="R1786" i="4"/>
  <c r="Q1786" i="4"/>
  <c r="P1786" i="4"/>
  <c r="O1786" i="4"/>
  <c r="M1786" i="4"/>
  <c r="J1786" i="4"/>
  <c r="K1786" i="4" s="1"/>
  <c r="I1786" i="4"/>
  <c r="R1785" i="4"/>
  <c r="Q1785" i="4"/>
  <c r="P1785" i="4"/>
  <c r="O1785" i="4"/>
  <c r="M1785" i="4"/>
  <c r="J1785" i="4"/>
  <c r="K1785" i="4" s="1"/>
  <c r="I1785" i="4"/>
  <c r="R1784" i="4"/>
  <c r="Q1784" i="4"/>
  <c r="P1784" i="4"/>
  <c r="O1784" i="4"/>
  <c r="M1784" i="4"/>
  <c r="J1784" i="4"/>
  <c r="K1784" i="4" s="1"/>
  <c r="I1784" i="4"/>
  <c r="R1783" i="4"/>
  <c r="Q1783" i="4"/>
  <c r="P1783" i="4"/>
  <c r="O1783" i="4"/>
  <c r="M1783" i="4"/>
  <c r="J1783" i="4"/>
  <c r="K1783" i="4" s="1"/>
  <c r="I1783" i="4"/>
  <c r="R1782" i="4"/>
  <c r="Q1782" i="4"/>
  <c r="P1782" i="4"/>
  <c r="O1782" i="4"/>
  <c r="M1782" i="4"/>
  <c r="J1782" i="4"/>
  <c r="K1782" i="4" s="1"/>
  <c r="I1782" i="4"/>
  <c r="R1781" i="4"/>
  <c r="Q1781" i="4"/>
  <c r="P1781" i="4"/>
  <c r="O1781" i="4"/>
  <c r="M1781" i="4"/>
  <c r="J1781" i="4"/>
  <c r="K1781" i="4" s="1"/>
  <c r="I1781" i="4"/>
  <c r="R1780" i="4"/>
  <c r="Q1780" i="4"/>
  <c r="P1780" i="4"/>
  <c r="O1780" i="4"/>
  <c r="M1780" i="4"/>
  <c r="J1780" i="4"/>
  <c r="K1780" i="4" s="1"/>
  <c r="I1780" i="4"/>
  <c r="R1779" i="4"/>
  <c r="Q1779" i="4"/>
  <c r="P1779" i="4"/>
  <c r="O1779" i="4"/>
  <c r="M1779" i="4"/>
  <c r="J1779" i="4"/>
  <c r="K1779" i="4" s="1"/>
  <c r="I1779" i="4"/>
  <c r="R1778" i="4"/>
  <c r="Q1778" i="4"/>
  <c r="P1778" i="4"/>
  <c r="O1778" i="4"/>
  <c r="M1778" i="4"/>
  <c r="J1778" i="4"/>
  <c r="K1778" i="4" s="1"/>
  <c r="I1778" i="4"/>
  <c r="R1777" i="4"/>
  <c r="Q1777" i="4"/>
  <c r="P1777" i="4"/>
  <c r="O1777" i="4"/>
  <c r="M1777" i="4"/>
  <c r="J1777" i="4"/>
  <c r="K1777" i="4" s="1"/>
  <c r="I1777" i="4"/>
  <c r="R1776" i="4"/>
  <c r="Q1776" i="4"/>
  <c r="P1776" i="4"/>
  <c r="O1776" i="4"/>
  <c r="M1776" i="4"/>
  <c r="J1776" i="4"/>
  <c r="K1776" i="4" s="1"/>
  <c r="I1776" i="4"/>
  <c r="R1775" i="4"/>
  <c r="Q1775" i="4"/>
  <c r="P1775" i="4"/>
  <c r="O1775" i="4"/>
  <c r="M1775" i="4"/>
  <c r="J1775" i="4"/>
  <c r="K1775" i="4" s="1"/>
  <c r="I1775" i="4"/>
  <c r="R1774" i="4"/>
  <c r="Q1774" i="4"/>
  <c r="P1774" i="4"/>
  <c r="O1774" i="4"/>
  <c r="M1774" i="4"/>
  <c r="J1774" i="4"/>
  <c r="K1774" i="4" s="1"/>
  <c r="I1774" i="4"/>
  <c r="R1773" i="4"/>
  <c r="Q1773" i="4"/>
  <c r="P1773" i="4"/>
  <c r="O1773" i="4"/>
  <c r="M1773" i="4"/>
  <c r="J1773" i="4"/>
  <c r="K1773" i="4" s="1"/>
  <c r="I1773" i="4"/>
  <c r="R1772" i="4"/>
  <c r="Q1772" i="4"/>
  <c r="P1772" i="4"/>
  <c r="O1772" i="4"/>
  <c r="M1772" i="4"/>
  <c r="J1772" i="4"/>
  <c r="K1772" i="4" s="1"/>
  <c r="I1772" i="4"/>
  <c r="R1771" i="4"/>
  <c r="Q1771" i="4"/>
  <c r="P1771" i="4"/>
  <c r="O1771" i="4"/>
  <c r="M1771" i="4"/>
  <c r="J1771" i="4"/>
  <c r="K1771" i="4" s="1"/>
  <c r="I1771" i="4"/>
  <c r="R1770" i="4"/>
  <c r="Q1770" i="4"/>
  <c r="P1770" i="4"/>
  <c r="O1770" i="4"/>
  <c r="M1770" i="4"/>
  <c r="J1770" i="4"/>
  <c r="K1770" i="4" s="1"/>
  <c r="I1770" i="4"/>
  <c r="R1769" i="4"/>
  <c r="Q1769" i="4"/>
  <c r="P1769" i="4"/>
  <c r="O1769" i="4"/>
  <c r="M1769" i="4"/>
  <c r="J1769" i="4"/>
  <c r="K1769" i="4" s="1"/>
  <c r="I1769" i="4"/>
  <c r="R1768" i="4"/>
  <c r="Q1768" i="4"/>
  <c r="P1768" i="4"/>
  <c r="O1768" i="4"/>
  <c r="M1768" i="4"/>
  <c r="J1768" i="4"/>
  <c r="K1768" i="4" s="1"/>
  <c r="I1768" i="4"/>
  <c r="R1767" i="4"/>
  <c r="Q1767" i="4"/>
  <c r="P1767" i="4"/>
  <c r="O1767" i="4"/>
  <c r="M1767" i="4"/>
  <c r="J1767" i="4"/>
  <c r="K1767" i="4" s="1"/>
  <c r="I1767" i="4"/>
  <c r="R1766" i="4"/>
  <c r="Q1766" i="4"/>
  <c r="P1766" i="4"/>
  <c r="O1766" i="4"/>
  <c r="M1766" i="4"/>
  <c r="J1766" i="4"/>
  <c r="K1766" i="4" s="1"/>
  <c r="I1766" i="4"/>
  <c r="R1765" i="4"/>
  <c r="Q1765" i="4"/>
  <c r="P1765" i="4"/>
  <c r="O1765" i="4"/>
  <c r="M1765" i="4"/>
  <c r="J1765" i="4"/>
  <c r="K1765" i="4" s="1"/>
  <c r="I1765" i="4"/>
  <c r="R1764" i="4"/>
  <c r="Q1764" i="4"/>
  <c r="P1764" i="4"/>
  <c r="O1764" i="4"/>
  <c r="M1764" i="4"/>
  <c r="J1764" i="4"/>
  <c r="K1764" i="4" s="1"/>
  <c r="I1764" i="4"/>
  <c r="R1763" i="4"/>
  <c r="Q1763" i="4"/>
  <c r="P1763" i="4"/>
  <c r="O1763" i="4"/>
  <c r="M1763" i="4"/>
  <c r="J1763" i="4"/>
  <c r="K1763" i="4" s="1"/>
  <c r="I1763" i="4"/>
  <c r="R1762" i="4"/>
  <c r="Q1762" i="4"/>
  <c r="P1762" i="4"/>
  <c r="O1762" i="4"/>
  <c r="M1762" i="4"/>
  <c r="J1762" i="4"/>
  <c r="K1762" i="4" s="1"/>
  <c r="I1762" i="4"/>
  <c r="R1761" i="4"/>
  <c r="Q1761" i="4"/>
  <c r="P1761" i="4"/>
  <c r="O1761" i="4"/>
  <c r="M1761" i="4"/>
  <c r="J1761" i="4"/>
  <c r="K1761" i="4" s="1"/>
  <c r="I1761" i="4"/>
  <c r="R1760" i="4"/>
  <c r="Q1760" i="4"/>
  <c r="P1760" i="4"/>
  <c r="O1760" i="4"/>
  <c r="M1760" i="4"/>
  <c r="J1760" i="4"/>
  <c r="K1760" i="4" s="1"/>
  <c r="I1760" i="4"/>
  <c r="R1759" i="4"/>
  <c r="Q1759" i="4"/>
  <c r="P1759" i="4"/>
  <c r="O1759" i="4"/>
  <c r="M1759" i="4"/>
  <c r="J1759" i="4"/>
  <c r="K1759" i="4" s="1"/>
  <c r="I1759" i="4"/>
  <c r="R1758" i="4"/>
  <c r="Q1758" i="4"/>
  <c r="P1758" i="4"/>
  <c r="O1758" i="4"/>
  <c r="M1758" i="4"/>
  <c r="J1758" i="4"/>
  <c r="K1758" i="4" s="1"/>
  <c r="I1758" i="4"/>
  <c r="R1757" i="4"/>
  <c r="Q1757" i="4"/>
  <c r="P1757" i="4"/>
  <c r="O1757" i="4"/>
  <c r="M1757" i="4"/>
  <c r="J1757" i="4"/>
  <c r="K1757" i="4" s="1"/>
  <c r="I1757" i="4"/>
  <c r="R1756" i="4"/>
  <c r="Q1756" i="4"/>
  <c r="P1756" i="4"/>
  <c r="O1756" i="4"/>
  <c r="M1756" i="4"/>
  <c r="J1756" i="4"/>
  <c r="K1756" i="4" s="1"/>
  <c r="I1756" i="4"/>
  <c r="R1755" i="4"/>
  <c r="Q1755" i="4"/>
  <c r="P1755" i="4"/>
  <c r="O1755" i="4"/>
  <c r="M1755" i="4"/>
  <c r="J1755" i="4"/>
  <c r="K1755" i="4" s="1"/>
  <c r="I1755" i="4"/>
  <c r="R1754" i="4"/>
  <c r="Q1754" i="4"/>
  <c r="P1754" i="4"/>
  <c r="O1754" i="4"/>
  <c r="M1754" i="4"/>
  <c r="J1754" i="4"/>
  <c r="K1754" i="4" s="1"/>
  <c r="I1754" i="4"/>
  <c r="R1753" i="4"/>
  <c r="Q1753" i="4"/>
  <c r="P1753" i="4"/>
  <c r="O1753" i="4"/>
  <c r="M1753" i="4"/>
  <c r="J1753" i="4"/>
  <c r="K1753" i="4" s="1"/>
  <c r="I1753" i="4"/>
  <c r="R1752" i="4"/>
  <c r="Q1752" i="4"/>
  <c r="P1752" i="4"/>
  <c r="O1752" i="4"/>
  <c r="M1752" i="4"/>
  <c r="J1752" i="4"/>
  <c r="K1752" i="4" s="1"/>
  <c r="I1752" i="4"/>
  <c r="R1751" i="4"/>
  <c r="Q1751" i="4"/>
  <c r="P1751" i="4"/>
  <c r="O1751" i="4"/>
  <c r="M1751" i="4"/>
  <c r="J1751" i="4"/>
  <c r="K1751" i="4" s="1"/>
  <c r="I1751" i="4"/>
  <c r="R1750" i="4"/>
  <c r="Q1750" i="4"/>
  <c r="P1750" i="4"/>
  <c r="O1750" i="4"/>
  <c r="M1750" i="4"/>
  <c r="J1750" i="4"/>
  <c r="K1750" i="4" s="1"/>
  <c r="I1750" i="4"/>
  <c r="R1749" i="4"/>
  <c r="Q1749" i="4"/>
  <c r="P1749" i="4"/>
  <c r="O1749" i="4"/>
  <c r="M1749" i="4"/>
  <c r="J1749" i="4"/>
  <c r="K1749" i="4" s="1"/>
  <c r="I1749" i="4"/>
  <c r="R1748" i="4"/>
  <c r="Q1748" i="4"/>
  <c r="P1748" i="4"/>
  <c r="O1748" i="4"/>
  <c r="M1748" i="4"/>
  <c r="J1748" i="4"/>
  <c r="K1748" i="4" s="1"/>
  <c r="I1748" i="4"/>
  <c r="R1747" i="4"/>
  <c r="Q1747" i="4"/>
  <c r="P1747" i="4"/>
  <c r="O1747" i="4"/>
  <c r="M1747" i="4"/>
  <c r="J1747" i="4"/>
  <c r="K1747" i="4" s="1"/>
  <c r="I1747" i="4"/>
  <c r="R1746" i="4"/>
  <c r="Q1746" i="4"/>
  <c r="P1746" i="4"/>
  <c r="O1746" i="4"/>
  <c r="M1746" i="4"/>
  <c r="J1746" i="4"/>
  <c r="K1746" i="4" s="1"/>
  <c r="I1746" i="4"/>
  <c r="R1745" i="4"/>
  <c r="Q1745" i="4"/>
  <c r="P1745" i="4"/>
  <c r="O1745" i="4"/>
  <c r="M1745" i="4"/>
  <c r="J1745" i="4"/>
  <c r="K1745" i="4" s="1"/>
  <c r="I1745" i="4"/>
  <c r="R1744" i="4"/>
  <c r="Q1744" i="4"/>
  <c r="P1744" i="4"/>
  <c r="O1744" i="4"/>
  <c r="M1744" i="4"/>
  <c r="J1744" i="4"/>
  <c r="K1744" i="4" s="1"/>
  <c r="I1744" i="4"/>
  <c r="R1743" i="4"/>
  <c r="Q1743" i="4"/>
  <c r="P1743" i="4"/>
  <c r="O1743" i="4"/>
  <c r="M1743" i="4"/>
  <c r="J1743" i="4"/>
  <c r="K1743" i="4" s="1"/>
  <c r="I1743" i="4"/>
  <c r="R1742" i="4"/>
  <c r="Q1742" i="4"/>
  <c r="P1742" i="4"/>
  <c r="O1742" i="4"/>
  <c r="M1742" i="4"/>
  <c r="J1742" i="4"/>
  <c r="K1742" i="4" s="1"/>
  <c r="I1742" i="4"/>
  <c r="R1741" i="4"/>
  <c r="Q1741" i="4"/>
  <c r="P1741" i="4"/>
  <c r="O1741" i="4"/>
  <c r="M1741" i="4"/>
  <c r="J1741" i="4"/>
  <c r="K1741" i="4" s="1"/>
  <c r="I1741" i="4"/>
  <c r="R1740" i="4"/>
  <c r="Q1740" i="4"/>
  <c r="P1740" i="4"/>
  <c r="O1740" i="4"/>
  <c r="M1740" i="4"/>
  <c r="J1740" i="4"/>
  <c r="K1740" i="4" s="1"/>
  <c r="I1740" i="4"/>
  <c r="R1739" i="4"/>
  <c r="Q1739" i="4"/>
  <c r="P1739" i="4"/>
  <c r="O1739" i="4"/>
  <c r="M1739" i="4"/>
  <c r="J1739" i="4"/>
  <c r="K1739" i="4" s="1"/>
  <c r="I1739" i="4"/>
  <c r="R1738" i="4"/>
  <c r="Q1738" i="4"/>
  <c r="P1738" i="4"/>
  <c r="O1738" i="4"/>
  <c r="M1738" i="4"/>
  <c r="J1738" i="4"/>
  <c r="K1738" i="4" s="1"/>
  <c r="I1738" i="4"/>
  <c r="R1737" i="4"/>
  <c r="Q1737" i="4"/>
  <c r="P1737" i="4"/>
  <c r="O1737" i="4"/>
  <c r="M1737" i="4"/>
  <c r="J1737" i="4"/>
  <c r="K1737" i="4" s="1"/>
  <c r="I1737" i="4"/>
  <c r="R1736" i="4"/>
  <c r="Q1736" i="4"/>
  <c r="P1736" i="4"/>
  <c r="O1736" i="4"/>
  <c r="M1736" i="4"/>
  <c r="J1736" i="4"/>
  <c r="K1736" i="4" s="1"/>
  <c r="I1736" i="4"/>
  <c r="R1735" i="4"/>
  <c r="Q1735" i="4"/>
  <c r="P1735" i="4"/>
  <c r="O1735" i="4"/>
  <c r="M1735" i="4"/>
  <c r="J1735" i="4"/>
  <c r="K1735" i="4" s="1"/>
  <c r="I1735" i="4"/>
  <c r="R1734" i="4"/>
  <c r="Q1734" i="4"/>
  <c r="P1734" i="4"/>
  <c r="O1734" i="4"/>
  <c r="M1734" i="4"/>
  <c r="J1734" i="4"/>
  <c r="K1734" i="4" s="1"/>
  <c r="I1734" i="4"/>
  <c r="R1733" i="4"/>
  <c r="Q1733" i="4"/>
  <c r="P1733" i="4"/>
  <c r="O1733" i="4"/>
  <c r="M1733" i="4"/>
  <c r="J1733" i="4"/>
  <c r="K1733" i="4" s="1"/>
  <c r="I1733" i="4"/>
  <c r="R1732" i="4"/>
  <c r="Q1732" i="4"/>
  <c r="P1732" i="4"/>
  <c r="O1732" i="4"/>
  <c r="M1732" i="4"/>
  <c r="J1732" i="4"/>
  <c r="K1732" i="4" s="1"/>
  <c r="I1732" i="4"/>
  <c r="R1731" i="4"/>
  <c r="Q1731" i="4"/>
  <c r="P1731" i="4"/>
  <c r="O1731" i="4"/>
  <c r="M1731" i="4"/>
  <c r="J1731" i="4"/>
  <c r="K1731" i="4" s="1"/>
  <c r="I1731" i="4"/>
  <c r="R1730" i="4"/>
  <c r="Q1730" i="4"/>
  <c r="P1730" i="4"/>
  <c r="O1730" i="4"/>
  <c r="M1730" i="4"/>
  <c r="J1730" i="4"/>
  <c r="K1730" i="4" s="1"/>
  <c r="I1730" i="4"/>
  <c r="R1729" i="4"/>
  <c r="Q1729" i="4"/>
  <c r="P1729" i="4"/>
  <c r="O1729" i="4"/>
  <c r="M1729" i="4"/>
  <c r="J1729" i="4"/>
  <c r="K1729" i="4" s="1"/>
  <c r="I1729" i="4"/>
  <c r="R1728" i="4"/>
  <c r="Q1728" i="4"/>
  <c r="P1728" i="4"/>
  <c r="O1728" i="4"/>
  <c r="M1728" i="4"/>
  <c r="J1728" i="4"/>
  <c r="K1728" i="4" s="1"/>
  <c r="I1728" i="4"/>
  <c r="R1727" i="4"/>
  <c r="Q1727" i="4"/>
  <c r="P1727" i="4"/>
  <c r="O1727" i="4"/>
  <c r="M1727" i="4"/>
  <c r="J1727" i="4"/>
  <c r="K1727" i="4" s="1"/>
  <c r="I1727" i="4"/>
  <c r="R1726" i="4"/>
  <c r="Q1726" i="4"/>
  <c r="P1726" i="4"/>
  <c r="O1726" i="4"/>
  <c r="M1726" i="4"/>
  <c r="J1726" i="4"/>
  <c r="K1726" i="4" s="1"/>
  <c r="I1726" i="4"/>
  <c r="R1725" i="4"/>
  <c r="Q1725" i="4"/>
  <c r="P1725" i="4"/>
  <c r="O1725" i="4"/>
  <c r="M1725" i="4"/>
  <c r="J1725" i="4"/>
  <c r="K1725" i="4" s="1"/>
  <c r="I1725" i="4"/>
  <c r="R1724" i="4"/>
  <c r="Q1724" i="4"/>
  <c r="P1724" i="4"/>
  <c r="O1724" i="4"/>
  <c r="M1724" i="4"/>
  <c r="J1724" i="4"/>
  <c r="K1724" i="4" s="1"/>
  <c r="I1724" i="4"/>
  <c r="R1723" i="4"/>
  <c r="Q1723" i="4"/>
  <c r="P1723" i="4"/>
  <c r="O1723" i="4"/>
  <c r="M1723" i="4"/>
  <c r="J1723" i="4"/>
  <c r="K1723" i="4" s="1"/>
  <c r="I1723" i="4"/>
  <c r="R1722" i="4"/>
  <c r="Q1722" i="4"/>
  <c r="P1722" i="4"/>
  <c r="O1722" i="4"/>
  <c r="M1722" i="4"/>
  <c r="J1722" i="4"/>
  <c r="K1722" i="4" s="1"/>
  <c r="I1722" i="4"/>
  <c r="R1721" i="4"/>
  <c r="Q1721" i="4"/>
  <c r="P1721" i="4"/>
  <c r="O1721" i="4"/>
  <c r="M1721" i="4"/>
  <c r="J1721" i="4"/>
  <c r="K1721" i="4" s="1"/>
  <c r="I1721" i="4"/>
  <c r="R1720" i="4"/>
  <c r="Q1720" i="4"/>
  <c r="P1720" i="4"/>
  <c r="O1720" i="4"/>
  <c r="M1720" i="4"/>
  <c r="J1720" i="4"/>
  <c r="K1720" i="4" s="1"/>
  <c r="I1720" i="4"/>
  <c r="R1719" i="4"/>
  <c r="Q1719" i="4"/>
  <c r="P1719" i="4"/>
  <c r="O1719" i="4"/>
  <c r="M1719" i="4"/>
  <c r="J1719" i="4"/>
  <c r="K1719" i="4" s="1"/>
  <c r="I1719" i="4"/>
  <c r="R1718" i="4"/>
  <c r="Q1718" i="4"/>
  <c r="P1718" i="4"/>
  <c r="O1718" i="4"/>
  <c r="M1718" i="4"/>
  <c r="J1718" i="4"/>
  <c r="K1718" i="4" s="1"/>
  <c r="I1718" i="4"/>
  <c r="R1717" i="4"/>
  <c r="Q1717" i="4"/>
  <c r="P1717" i="4"/>
  <c r="O1717" i="4"/>
  <c r="M1717" i="4"/>
  <c r="J1717" i="4"/>
  <c r="K1717" i="4" s="1"/>
  <c r="I1717" i="4"/>
  <c r="R1716" i="4"/>
  <c r="Q1716" i="4"/>
  <c r="P1716" i="4"/>
  <c r="O1716" i="4"/>
  <c r="M1716" i="4"/>
  <c r="J1716" i="4"/>
  <c r="K1716" i="4" s="1"/>
  <c r="I1716" i="4"/>
  <c r="R1715" i="4"/>
  <c r="Q1715" i="4"/>
  <c r="P1715" i="4"/>
  <c r="O1715" i="4"/>
  <c r="M1715" i="4"/>
  <c r="J1715" i="4"/>
  <c r="K1715" i="4" s="1"/>
  <c r="I1715" i="4"/>
  <c r="R1714" i="4"/>
  <c r="Q1714" i="4"/>
  <c r="P1714" i="4"/>
  <c r="O1714" i="4"/>
  <c r="M1714" i="4"/>
  <c r="J1714" i="4"/>
  <c r="K1714" i="4" s="1"/>
  <c r="I1714" i="4"/>
  <c r="R1713" i="4"/>
  <c r="Q1713" i="4"/>
  <c r="P1713" i="4"/>
  <c r="O1713" i="4"/>
  <c r="M1713" i="4"/>
  <c r="J1713" i="4"/>
  <c r="K1713" i="4" s="1"/>
  <c r="I1713" i="4"/>
  <c r="R1712" i="4"/>
  <c r="Q1712" i="4"/>
  <c r="P1712" i="4"/>
  <c r="O1712" i="4"/>
  <c r="M1712" i="4"/>
  <c r="J1712" i="4"/>
  <c r="K1712" i="4" s="1"/>
  <c r="I1712" i="4"/>
  <c r="R1711" i="4"/>
  <c r="Q1711" i="4"/>
  <c r="P1711" i="4"/>
  <c r="O1711" i="4"/>
  <c r="M1711" i="4"/>
  <c r="J1711" i="4"/>
  <c r="K1711" i="4" s="1"/>
  <c r="I1711" i="4"/>
  <c r="R1710" i="4"/>
  <c r="Q1710" i="4"/>
  <c r="P1710" i="4"/>
  <c r="O1710" i="4"/>
  <c r="M1710" i="4"/>
  <c r="J1710" i="4"/>
  <c r="K1710" i="4" s="1"/>
  <c r="I1710" i="4"/>
  <c r="R1709" i="4"/>
  <c r="Q1709" i="4"/>
  <c r="P1709" i="4"/>
  <c r="O1709" i="4"/>
  <c r="M1709" i="4"/>
  <c r="J1709" i="4"/>
  <c r="K1709" i="4" s="1"/>
  <c r="I1709" i="4"/>
  <c r="R1708" i="4"/>
  <c r="Q1708" i="4"/>
  <c r="P1708" i="4"/>
  <c r="O1708" i="4"/>
  <c r="M1708" i="4"/>
  <c r="J1708" i="4"/>
  <c r="K1708" i="4" s="1"/>
  <c r="I1708" i="4"/>
  <c r="R1707" i="4"/>
  <c r="Q1707" i="4"/>
  <c r="P1707" i="4"/>
  <c r="O1707" i="4"/>
  <c r="M1707" i="4"/>
  <c r="J1707" i="4"/>
  <c r="K1707" i="4" s="1"/>
  <c r="I1707" i="4"/>
  <c r="R1706" i="4"/>
  <c r="Q1706" i="4"/>
  <c r="P1706" i="4"/>
  <c r="O1706" i="4"/>
  <c r="M1706" i="4"/>
  <c r="J1706" i="4"/>
  <c r="K1706" i="4" s="1"/>
  <c r="I1706" i="4"/>
  <c r="R1705" i="4"/>
  <c r="Q1705" i="4"/>
  <c r="P1705" i="4"/>
  <c r="O1705" i="4"/>
  <c r="M1705" i="4"/>
  <c r="J1705" i="4"/>
  <c r="K1705" i="4" s="1"/>
  <c r="I1705" i="4"/>
  <c r="R1704" i="4"/>
  <c r="Q1704" i="4"/>
  <c r="P1704" i="4"/>
  <c r="O1704" i="4"/>
  <c r="M1704" i="4"/>
  <c r="J1704" i="4"/>
  <c r="K1704" i="4" s="1"/>
  <c r="I1704" i="4"/>
  <c r="R1703" i="4"/>
  <c r="Q1703" i="4"/>
  <c r="P1703" i="4"/>
  <c r="O1703" i="4"/>
  <c r="M1703" i="4"/>
  <c r="J1703" i="4"/>
  <c r="K1703" i="4" s="1"/>
  <c r="I1703" i="4"/>
  <c r="R1702" i="4"/>
  <c r="Q1702" i="4"/>
  <c r="P1702" i="4"/>
  <c r="O1702" i="4"/>
  <c r="M1702" i="4"/>
  <c r="J1702" i="4"/>
  <c r="K1702" i="4" s="1"/>
  <c r="I1702" i="4"/>
  <c r="R1701" i="4"/>
  <c r="Q1701" i="4"/>
  <c r="P1701" i="4"/>
  <c r="O1701" i="4"/>
  <c r="M1701" i="4"/>
  <c r="J1701" i="4"/>
  <c r="K1701" i="4" s="1"/>
  <c r="I1701" i="4"/>
  <c r="R1700" i="4"/>
  <c r="Q1700" i="4"/>
  <c r="P1700" i="4"/>
  <c r="O1700" i="4"/>
  <c r="M1700" i="4"/>
  <c r="J1700" i="4"/>
  <c r="K1700" i="4" s="1"/>
  <c r="I1700" i="4"/>
  <c r="R1699" i="4"/>
  <c r="Q1699" i="4"/>
  <c r="P1699" i="4"/>
  <c r="O1699" i="4"/>
  <c r="M1699" i="4"/>
  <c r="J1699" i="4"/>
  <c r="K1699" i="4" s="1"/>
  <c r="I1699" i="4"/>
  <c r="R1698" i="4"/>
  <c r="Q1698" i="4"/>
  <c r="P1698" i="4"/>
  <c r="O1698" i="4"/>
  <c r="M1698" i="4"/>
  <c r="J1698" i="4"/>
  <c r="K1698" i="4" s="1"/>
  <c r="I1698" i="4"/>
  <c r="R1697" i="4"/>
  <c r="Q1697" i="4"/>
  <c r="P1697" i="4"/>
  <c r="O1697" i="4"/>
  <c r="M1697" i="4"/>
  <c r="J1697" i="4"/>
  <c r="K1697" i="4" s="1"/>
  <c r="I1697" i="4"/>
  <c r="R1696" i="4"/>
  <c r="Q1696" i="4"/>
  <c r="P1696" i="4"/>
  <c r="O1696" i="4"/>
  <c r="M1696" i="4"/>
  <c r="J1696" i="4"/>
  <c r="K1696" i="4" s="1"/>
  <c r="I1696" i="4"/>
  <c r="R1695" i="4"/>
  <c r="Q1695" i="4"/>
  <c r="P1695" i="4"/>
  <c r="O1695" i="4"/>
  <c r="M1695" i="4"/>
  <c r="J1695" i="4"/>
  <c r="K1695" i="4" s="1"/>
  <c r="I1695" i="4"/>
  <c r="R1694" i="4"/>
  <c r="Q1694" i="4"/>
  <c r="P1694" i="4"/>
  <c r="O1694" i="4"/>
  <c r="M1694" i="4"/>
  <c r="J1694" i="4"/>
  <c r="K1694" i="4" s="1"/>
  <c r="I1694" i="4"/>
  <c r="R1693" i="4"/>
  <c r="Q1693" i="4"/>
  <c r="P1693" i="4"/>
  <c r="O1693" i="4"/>
  <c r="M1693" i="4"/>
  <c r="J1693" i="4"/>
  <c r="K1693" i="4" s="1"/>
  <c r="I1693" i="4"/>
  <c r="R1692" i="4"/>
  <c r="Q1692" i="4"/>
  <c r="P1692" i="4"/>
  <c r="O1692" i="4"/>
  <c r="M1692" i="4"/>
  <c r="J1692" i="4"/>
  <c r="K1692" i="4" s="1"/>
  <c r="I1692" i="4"/>
  <c r="R1691" i="4"/>
  <c r="Q1691" i="4"/>
  <c r="P1691" i="4"/>
  <c r="O1691" i="4"/>
  <c r="M1691" i="4"/>
  <c r="J1691" i="4"/>
  <c r="K1691" i="4" s="1"/>
  <c r="I1691" i="4"/>
  <c r="R1690" i="4"/>
  <c r="Q1690" i="4"/>
  <c r="P1690" i="4"/>
  <c r="O1690" i="4"/>
  <c r="M1690" i="4"/>
  <c r="J1690" i="4"/>
  <c r="K1690" i="4" s="1"/>
  <c r="I1690" i="4"/>
  <c r="R1689" i="4"/>
  <c r="Q1689" i="4"/>
  <c r="P1689" i="4"/>
  <c r="O1689" i="4"/>
  <c r="M1689" i="4"/>
  <c r="J1689" i="4"/>
  <c r="K1689" i="4" s="1"/>
  <c r="I1689" i="4"/>
  <c r="R1688" i="4"/>
  <c r="Q1688" i="4"/>
  <c r="P1688" i="4"/>
  <c r="O1688" i="4"/>
  <c r="M1688" i="4"/>
  <c r="J1688" i="4"/>
  <c r="K1688" i="4" s="1"/>
  <c r="I1688" i="4"/>
  <c r="R1687" i="4"/>
  <c r="Q1687" i="4"/>
  <c r="P1687" i="4"/>
  <c r="O1687" i="4"/>
  <c r="M1687" i="4"/>
  <c r="J1687" i="4"/>
  <c r="K1687" i="4" s="1"/>
  <c r="I1687" i="4"/>
  <c r="R1686" i="4"/>
  <c r="Q1686" i="4"/>
  <c r="P1686" i="4"/>
  <c r="O1686" i="4"/>
  <c r="M1686" i="4"/>
  <c r="J1686" i="4"/>
  <c r="K1686" i="4" s="1"/>
  <c r="I1686" i="4"/>
  <c r="R1685" i="4"/>
  <c r="Q1685" i="4"/>
  <c r="P1685" i="4"/>
  <c r="O1685" i="4"/>
  <c r="M1685" i="4"/>
  <c r="J1685" i="4"/>
  <c r="K1685" i="4" s="1"/>
  <c r="I1685" i="4"/>
  <c r="R1684" i="4"/>
  <c r="Q1684" i="4"/>
  <c r="P1684" i="4"/>
  <c r="O1684" i="4"/>
  <c r="M1684" i="4"/>
  <c r="J1684" i="4"/>
  <c r="K1684" i="4" s="1"/>
  <c r="I1684" i="4"/>
  <c r="R1683" i="4"/>
  <c r="Q1683" i="4"/>
  <c r="P1683" i="4"/>
  <c r="O1683" i="4"/>
  <c r="M1683" i="4"/>
  <c r="J1683" i="4"/>
  <c r="K1683" i="4" s="1"/>
  <c r="I1683" i="4"/>
  <c r="R1682" i="4"/>
  <c r="Q1682" i="4"/>
  <c r="P1682" i="4"/>
  <c r="O1682" i="4"/>
  <c r="M1682" i="4"/>
  <c r="J1682" i="4"/>
  <c r="K1682" i="4" s="1"/>
  <c r="I1682" i="4"/>
  <c r="R1681" i="4"/>
  <c r="Q1681" i="4"/>
  <c r="P1681" i="4"/>
  <c r="O1681" i="4"/>
  <c r="M1681" i="4"/>
  <c r="J1681" i="4"/>
  <c r="K1681" i="4" s="1"/>
  <c r="I1681" i="4"/>
  <c r="R1680" i="4"/>
  <c r="Q1680" i="4"/>
  <c r="P1680" i="4"/>
  <c r="O1680" i="4"/>
  <c r="M1680" i="4"/>
  <c r="J1680" i="4"/>
  <c r="K1680" i="4" s="1"/>
  <c r="I1680" i="4"/>
  <c r="R1679" i="4"/>
  <c r="Q1679" i="4"/>
  <c r="P1679" i="4"/>
  <c r="O1679" i="4"/>
  <c r="M1679" i="4"/>
  <c r="J1679" i="4"/>
  <c r="K1679" i="4" s="1"/>
  <c r="I1679" i="4"/>
  <c r="R1678" i="4"/>
  <c r="Q1678" i="4"/>
  <c r="P1678" i="4"/>
  <c r="O1678" i="4"/>
  <c r="M1678" i="4"/>
  <c r="J1678" i="4"/>
  <c r="K1678" i="4" s="1"/>
  <c r="I1678" i="4"/>
  <c r="R1677" i="4"/>
  <c r="Q1677" i="4"/>
  <c r="P1677" i="4"/>
  <c r="O1677" i="4"/>
  <c r="M1677" i="4"/>
  <c r="J1677" i="4"/>
  <c r="K1677" i="4" s="1"/>
  <c r="I1677" i="4"/>
  <c r="R1676" i="4"/>
  <c r="Q1676" i="4"/>
  <c r="P1676" i="4"/>
  <c r="O1676" i="4"/>
  <c r="M1676" i="4"/>
  <c r="J1676" i="4"/>
  <c r="K1676" i="4" s="1"/>
  <c r="I1676" i="4"/>
  <c r="R1675" i="4"/>
  <c r="Q1675" i="4"/>
  <c r="P1675" i="4"/>
  <c r="O1675" i="4"/>
  <c r="M1675" i="4"/>
  <c r="J1675" i="4"/>
  <c r="K1675" i="4" s="1"/>
  <c r="I1675" i="4"/>
  <c r="R1674" i="4"/>
  <c r="Q1674" i="4"/>
  <c r="P1674" i="4"/>
  <c r="O1674" i="4"/>
  <c r="M1674" i="4"/>
  <c r="J1674" i="4"/>
  <c r="K1674" i="4" s="1"/>
  <c r="I1674" i="4"/>
  <c r="R1673" i="4"/>
  <c r="Q1673" i="4"/>
  <c r="P1673" i="4"/>
  <c r="O1673" i="4"/>
  <c r="M1673" i="4"/>
  <c r="J1673" i="4"/>
  <c r="K1673" i="4" s="1"/>
  <c r="I1673" i="4"/>
  <c r="R1672" i="4"/>
  <c r="Q1672" i="4"/>
  <c r="P1672" i="4"/>
  <c r="O1672" i="4"/>
  <c r="M1672" i="4"/>
  <c r="J1672" i="4"/>
  <c r="K1672" i="4" s="1"/>
  <c r="I1672" i="4"/>
  <c r="R1671" i="4"/>
  <c r="Q1671" i="4"/>
  <c r="P1671" i="4"/>
  <c r="O1671" i="4"/>
  <c r="M1671" i="4"/>
  <c r="J1671" i="4"/>
  <c r="K1671" i="4" s="1"/>
  <c r="I1671" i="4"/>
  <c r="R1670" i="4"/>
  <c r="Q1670" i="4"/>
  <c r="P1670" i="4"/>
  <c r="O1670" i="4"/>
  <c r="M1670" i="4"/>
  <c r="J1670" i="4"/>
  <c r="K1670" i="4" s="1"/>
  <c r="I1670" i="4"/>
  <c r="R1669" i="4"/>
  <c r="Q1669" i="4"/>
  <c r="P1669" i="4"/>
  <c r="O1669" i="4"/>
  <c r="M1669" i="4"/>
  <c r="J1669" i="4"/>
  <c r="K1669" i="4" s="1"/>
  <c r="I1669" i="4"/>
  <c r="R1668" i="4"/>
  <c r="Q1668" i="4"/>
  <c r="P1668" i="4"/>
  <c r="O1668" i="4"/>
  <c r="M1668" i="4"/>
  <c r="J1668" i="4"/>
  <c r="K1668" i="4" s="1"/>
  <c r="I1668" i="4"/>
  <c r="R1667" i="4"/>
  <c r="Q1667" i="4"/>
  <c r="P1667" i="4"/>
  <c r="O1667" i="4"/>
  <c r="M1667" i="4"/>
  <c r="J1667" i="4"/>
  <c r="K1667" i="4" s="1"/>
  <c r="I1667" i="4"/>
  <c r="R1666" i="4"/>
  <c r="Q1666" i="4"/>
  <c r="P1666" i="4"/>
  <c r="O1666" i="4"/>
  <c r="M1666" i="4"/>
  <c r="J1666" i="4"/>
  <c r="K1666" i="4" s="1"/>
  <c r="I1666" i="4"/>
  <c r="R1665" i="4"/>
  <c r="Q1665" i="4"/>
  <c r="P1665" i="4"/>
  <c r="O1665" i="4"/>
  <c r="M1665" i="4"/>
  <c r="J1665" i="4"/>
  <c r="K1665" i="4" s="1"/>
  <c r="I1665" i="4"/>
  <c r="R1664" i="4"/>
  <c r="Q1664" i="4"/>
  <c r="P1664" i="4"/>
  <c r="O1664" i="4"/>
  <c r="M1664" i="4"/>
  <c r="J1664" i="4"/>
  <c r="K1664" i="4" s="1"/>
  <c r="I1664" i="4"/>
  <c r="R1663" i="4"/>
  <c r="Q1663" i="4"/>
  <c r="P1663" i="4"/>
  <c r="O1663" i="4"/>
  <c r="M1663" i="4"/>
  <c r="J1663" i="4"/>
  <c r="K1663" i="4" s="1"/>
  <c r="I1663" i="4"/>
  <c r="R1662" i="4"/>
  <c r="Q1662" i="4"/>
  <c r="P1662" i="4"/>
  <c r="O1662" i="4"/>
  <c r="M1662" i="4"/>
  <c r="J1662" i="4"/>
  <c r="K1662" i="4" s="1"/>
  <c r="I1662" i="4"/>
  <c r="R1661" i="4"/>
  <c r="Q1661" i="4"/>
  <c r="P1661" i="4"/>
  <c r="O1661" i="4"/>
  <c r="M1661" i="4"/>
  <c r="J1661" i="4"/>
  <c r="K1661" i="4" s="1"/>
  <c r="I1661" i="4"/>
  <c r="R1660" i="4"/>
  <c r="Q1660" i="4"/>
  <c r="P1660" i="4"/>
  <c r="O1660" i="4"/>
  <c r="M1660" i="4"/>
  <c r="J1660" i="4"/>
  <c r="K1660" i="4" s="1"/>
  <c r="I1660" i="4"/>
  <c r="R1659" i="4"/>
  <c r="Q1659" i="4"/>
  <c r="P1659" i="4"/>
  <c r="O1659" i="4"/>
  <c r="M1659" i="4"/>
  <c r="J1659" i="4"/>
  <c r="K1659" i="4" s="1"/>
  <c r="I1659" i="4"/>
  <c r="R1658" i="4"/>
  <c r="Q1658" i="4"/>
  <c r="P1658" i="4"/>
  <c r="O1658" i="4"/>
  <c r="M1658" i="4"/>
  <c r="J1658" i="4"/>
  <c r="K1658" i="4" s="1"/>
  <c r="I1658" i="4"/>
  <c r="R1657" i="4"/>
  <c r="Q1657" i="4"/>
  <c r="P1657" i="4"/>
  <c r="O1657" i="4"/>
  <c r="M1657" i="4"/>
  <c r="J1657" i="4"/>
  <c r="K1657" i="4" s="1"/>
  <c r="I1657" i="4"/>
  <c r="R1656" i="4"/>
  <c r="Q1656" i="4"/>
  <c r="P1656" i="4"/>
  <c r="O1656" i="4"/>
  <c r="M1656" i="4"/>
  <c r="J1656" i="4"/>
  <c r="K1656" i="4" s="1"/>
  <c r="I1656" i="4"/>
  <c r="R1655" i="4"/>
  <c r="Q1655" i="4"/>
  <c r="P1655" i="4"/>
  <c r="O1655" i="4"/>
  <c r="M1655" i="4"/>
  <c r="J1655" i="4"/>
  <c r="K1655" i="4" s="1"/>
  <c r="I1655" i="4"/>
  <c r="R1654" i="4"/>
  <c r="Q1654" i="4"/>
  <c r="P1654" i="4"/>
  <c r="O1654" i="4"/>
  <c r="M1654" i="4"/>
  <c r="J1654" i="4"/>
  <c r="K1654" i="4" s="1"/>
  <c r="I1654" i="4"/>
  <c r="R1653" i="4"/>
  <c r="Q1653" i="4"/>
  <c r="P1653" i="4"/>
  <c r="O1653" i="4"/>
  <c r="M1653" i="4"/>
  <c r="J1653" i="4"/>
  <c r="K1653" i="4" s="1"/>
  <c r="I1653" i="4"/>
  <c r="R1652" i="4"/>
  <c r="Q1652" i="4"/>
  <c r="P1652" i="4"/>
  <c r="O1652" i="4"/>
  <c r="M1652" i="4"/>
  <c r="J1652" i="4"/>
  <c r="K1652" i="4" s="1"/>
  <c r="I1652" i="4"/>
  <c r="R1651" i="4"/>
  <c r="Q1651" i="4"/>
  <c r="P1651" i="4"/>
  <c r="O1651" i="4"/>
  <c r="M1651" i="4"/>
  <c r="J1651" i="4"/>
  <c r="K1651" i="4" s="1"/>
  <c r="I1651" i="4"/>
  <c r="R1650" i="4"/>
  <c r="Q1650" i="4"/>
  <c r="P1650" i="4"/>
  <c r="O1650" i="4"/>
  <c r="M1650" i="4"/>
  <c r="J1650" i="4"/>
  <c r="K1650" i="4" s="1"/>
  <c r="I1650" i="4"/>
  <c r="R1649" i="4"/>
  <c r="Q1649" i="4"/>
  <c r="P1649" i="4"/>
  <c r="O1649" i="4"/>
  <c r="M1649" i="4"/>
  <c r="J1649" i="4"/>
  <c r="K1649" i="4" s="1"/>
  <c r="I1649" i="4"/>
  <c r="R1648" i="4"/>
  <c r="Q1648" i="4"/>
  <c r="P1648" i="4"/>
  <c r="O1648" i="4"/>
  <c r="M1648" i="4"/>
  <c r="J1648" i="4"/>
  <c r="K1648" i="4" s="1"/>
  <c r="I1648" i="4"/>
  <c r="R1647" i="4"/>
  <c r="Q1647" i="4"/>
  <c r="P1647" i="4"/>
  <c r="O1647" i="4"/>
  <c r="M1647" i="4"/>
  <c r="J1647" i="4"/>
  <c r="K1647" i="4" s="1"/>
  <c r="I1647" i="4"/>
  <c r="R1646" i="4"/>
  <c r="Q1646" i="4"/>
  <c r="P1646" i="4"/>
  <c r="O1646" i="4"/>
  <c r="M1646" i="4"/>
  <c r="J1646" i="4"/>
  <c r="K1646" i="4" s="1"/>
  <c r="I1646" i="4"/>
  <c r="R1645" i="4"/>
  <c r="Q1645" i="4"/>
  <c r="P1645" i="4"/>
  <c r="O1645" i="4"/>
  <c r="M1645" i="4"/>
  <c r="J1645" i="4"/>
  <c r="K1645" i="4" s="1"/>
  <c r="I1645" i="4"/>
  <c r="R1644" i="4"/>
  <c r="Q1644" i="4"/>
  <c r="P1644" i="4"/>
  <c r="O1644" i="4"/>
  <c r="M1644" i="4"/>
  <c r="J1644" i="4"/>
  <c r="K1644" i="4" s="1"/>
  <c r="I1644" i="4"/>
  <c r="R1643" i="4"/>
  <c r="Q1643" i="4"/>
  <c r="P1643" i="4"/>
  <c r="O1643" i="4"/>
  <c r="M1643" i="4"/>
  <c r="J1643" i="4"/>
  <c r="K1643" i="4" s="1"/>
  <c r="I1643" i="4"/>
  <c r="R1642" i="4"/>
  <c r="Q1642" i="4"/>
  <c r="P1642" i="4"/>
  <c r="O1642" i="4"/>
  <c r="M1642" i="4"/>
  <c r="J1642" i="4"/>
  <c r="K1642" i="4" s="1"/>
  <c r="I1642" i="4"/>
  <c r="R1641" i="4"/>
  <c r="Q1641" i="4"/>
  <c r="P1641" i="4"/>
  <c r="O1641" i="4"/>
  <c r="M1641" i="4"/>
  <c r="J1641" i="4"/>
  <c r="K1641" i="4" s="1"/>
  <c r="I1641" i="4"/>
  <c r="R1640" i="4"/>
  <c r="Q1640" i="4"/>
  <c r="P1640" i="4"/>
  <c r="O1640" i="4"/>
  <c r="M1640" i="4"/>
  <c r="J1640" i="4"/>
  <c r="K1640" i="4" s="1"/>
  <c r="I1640" i="4"/>
  <c r="R1639" i="4"/>
  <c r="Q1639" i="4"/>
  <c r="P1639" i="4"/>
  <c r="O1639" i="4"/>
  <c r="M1639" i="4"/>
  <c r="J1639" i="4"/>
  <c r="K1639" i="4" s="1"/>
  <c r="I1639" i="4"/>
  <c r="R1638" i="4"/>
  <c r="Q1638" i="4"/>
  <c r="P1638" i="4"/>
  <c r="O1638" i="4"/>
  <c r="M1638" i="4"/>
  <c r="J1638" i="4"/>
  <c r="K1638" i="4" s="1"/>
  <c r="I1638" i="4"/>
  <c r="R1637" i="4"/>
  <c r="Q1637" i="4"/>
  <c r="P1637" i="4"/>
  <c r="O1637" i="4"/>
  <c r="M1637" i="4"/>
  <c r="J1637" i="4"/>
  <c r="K1637" i="4" s="1"/>
  <c r="I1637" i="4"/>
  <c r="R1636" i="4"/>
  <c r="Q1636" i="4"/>
  <c r="P1636" i="4"/>
  <c r="O1636" i="4"/>
  <c r="M1636" i="4"/>
  <c r="J1636" i="4"/>
  <c r="K1636" i="4" s="1"/>
  <c r="I1636" i="4"/>
  <c r="R1635" i="4"/>
  <c r="Q1635" i="4"/>
  <c r="P1635" i="4"/>
  <c r="O1635" i="4"/>
  <c r="M1635" i="4"/>
  <c r="J1635" i="4"/>
  <c r="K1635" i="4" s="1"/>
  <c r="I1635" i="4"/>
  <c r="R1634" i="4"/>
  <c r="Q1634" i="4"/>
  <c r="P1634" i="4"/>
  <c r="O1634" i="4"/>
  <c r="M1634" i="4"/>
  <c r="J1634" i="4"/>
  <c r="K1634" i="4" s="1"/>
  <c r="I1634" i="4"/>
  <c r="R1633" i="4"/>
  <c r="Q1633" i="4"/>
  <c r="P1633" i="4"/>
  <c r="O1633" i="4"/>
  <c r="M1633" i="4"/>
  <c r="J1633" i="4"/>
  <c r="K1633" i="4" s="1"/>
  <c r="I1633" i="4"/>
  <c r="R1632" i="4"/>
  <c r="Q1632" i="4"/>
  <c r="P1632" i="4"/>
  <c r="O1632" i="4"/>
  <c r="M1632" i="4"/>
  <c r="J1632" i="4"/>
  <c r="K1632" i="4" s="1"/>
  <c r="I1632" i="4"/>
  <c r="R1631" i="4"/>
  <c r="Q1631" i="4"/>
  <c r="P1631" i="4"/>
  <c r="O1631" i="4"/>
  <c r="M1631" i="4"/>
  <c r="J1631" i="4"/>
  <c r="K1631" i="4" s="1"/>
  <c r="I1631" i="4"/>
  <c r="R1630" i="4"/>
  <c r="Q1630" i="4"/>
  <c r="P1630" i="4"/>
  <c r="O1630" i="4"/>
  <c r="M1630" i="4"/>
  <c r="J1630" i="4"/>
  <c r="K1630" i="4" s="1"/>
  <c r="I1630" i="4"/>
  <c r="R1629" i="4"/>
  <c r="Q1629" i="4"/>
  <c r="P1629" i="4"/>
  <c r="O1629" i="4"/>
  <c r="M1629" i="4"/>
  <c r="J1629" i="4"/>
  <c r="K1629" i="4" s="1"/>
  <c r="I1629" i="4"/>
  <c r="R1628" i="4"/>
  <c r="Q1628" i="4"/>
  <c r="P1628" i="4"/>
  <c r="O1628" i="4"/>
  <c r="M1628" i="4"/>
  <c r="J1628" i="4"/>
  <c r="K1628" i="4" s="1"/>
  <c r="I1628" i="4"/>
  <c r="R1627" i="4"/>
  <c r="Q1627" i="4"/>
  <c r="P1627" i="4"/>
  <c r="O1627" i="4"/>
  <c r="M1627" i="4"/>
  <c r="J1627" i="4"/>
  <c r="K1627" i="4" s="1"/>
  <c r="I1627" i="4"/>
  <c r="R1626" i="4"/>
  <c r="Q1626" i="4"/>
  <c r="P1626" i="4"/>
  <c r="O1626" i="4"/>
  <c r="M1626" i="4"/>
  <c r="J1626" i="4"/>
  <c r="K1626" i="4" s="1"/>
  <c r="I1626" i="4"/>
  <c r="R1625" i="4"/>
  <c r="Q1625" i="4"/>
  <c r="P1625" i="4"/>
  <c r="O1625" i="4"/>
  <c r="M1625" i="4"/>
  <c r="J1625" i="4"/>
  <c r="K1625" i="4" s="1"/>
  <c r="I1625" i="4"/>
  <c r="R1624" i="4"/>
  <c r="Q1624" i="4"/>
  <c r="P1624" i="4"/>
  <c r="O1624" i="4"/>
  <c r="M1624" i="4"/>
  <c r="J1624" i="4"/>
  <c r="K1624" i="4" s="1"/>
  <c r="I1624" i="4"/>
  <c r="R1623" i="4"/>
  <c r="Q1623" i="4"/>
  <c r="P1623" i="4"/>
  <c r="O1623" i="4"/>
  <c r="M1623" i="4"/>
  <c r="J1623" i="4"/>
  <c r="K1623" i="4" s="1"/>
  <c r="I1623" i="4"/>
  <c r="R1622" i="4"/>
  <c r="Q1622" i="4"/>
  <c r="P1622" i="4"/>
  <c r="O1622" i="4"/>
  <c r="M1622" i="4"/>
  <c r="J1622" i="4"/>
  <c r="K1622" i="4" s="1"/>
  <c r="I1622" i="4"/>
  <c r="R1621" i="4"/>
  <c r="Q1621" i="4"/>
  <c r="P1621" i="4"/>
  <c r="O1621" i="4"/>
  <c r="M1621" i="4"/>
  <c r="J1621" i="4"/>
  <c r="K1621" i="4" s="1"/>
  <c r="I1621" i="4"/>
  <c r="R1620" i="4"/>
  <c r="Q1620" i="4"/>
  <c r="P1620" i="4"/>
  <c r="O1620" i="4"/>
  <c r="M1620" i="4"/>
  <c r="J1620" i="4"/>
  <c r="K1620" i="4" s="1"/>
  <c r="I1620" i="4"/>
  <c r="R1619" i="4"/>
  <c r="Q1619" i="4"/>
  <c r="P1619" i="4"/>
  <c r="O1619" i="4"/>
  <c r="M1619" i="4"/>
  <c r="J1619" i="4"/>
  <c r="K1619" i="4" s="1"/>
  <c r="I1619" i="4"/>
  <c r="R1618" i="4"/>
  <c r="Q1618" i="4"/>
  <c r="P1618" i="4"/>
  <c r="O1618" i="4"/>
  <c r="M1618" i="4"/>
  <c r="J1618" i="4"/>
  <c r="K1618" i="4" s="1"/>
  <c r="I1618" i="4"/>
  <c r="R1617" i="4"/>
  <c r="Q1617" i="4"/>
  <c r="P1617" i="4"/>
  <c r="O1617" i="4"/>
  <c r="M1617" i="4"/>
  <c r="J1617" i="4"/>
  <c r="K1617" i="4" s="1"/>
  <c r="I1617" i="4"/>
  <c r="R1616" i="4"/>
  <c r="Q1616" i="4"/>
  <c r="P1616" i="4"/>
  <c r="O1616" i="4"/>
  <c r="M1616" i="4"/>
  <c r="J1616" i="4"/>
  <c r="K1616" i="4" s="1"/>
  <c r="I1616" i="4"/>
  <c r="R1615" i="4"/>
  <c r="Q1615" i="4"/>
  <c r="P1615" i="4"/>
  <c r="O1615" i="4"/>
  <c r="M1615" i="4"/>
  <c r="J1615" i="4"/>
  <c r="K1615" i="4" s="1"/>
  <c r="I1615" i="4"/>
  <c r="R1614" i="4"/>
  <c r="Q1614" i="4"/>
  <c r="P1614" i="4"/>
  <c r="O1614" i="4"/>
  <c r="M1614" i="4"/>
  <c r="J1614" i="4"/>
  <c r="K1614" i="4" s="1"/>
  <c r="I1614" i="4"/>
  <c r="R1613" i="4"/>
  <c r="Q1613" i="4"/>
  <c r="P1613" i="4"/>
  <c r="O1613" i="4"/>
  <c r="M1613" i="4"/>
  <c r="J1613" i="4"/>
  <c r="K1613" i="4" s="1"/>
  <c r="I1613" i="4"/>
  <c r="R1612" i="4"/>
  <c r="Q1612" i="4"/>
  <c r="P1612" i="4"/>
  <c r="O1612" i="4"/>
  <c r="M1612" i="4"/>
  <c r="J1612" i="4"/>
  <c r="K1612" i="4" s="1"/>
  <c r="I1612" i="4"/>
  <c r="R1611" i="4"/>
  <c r="Q1611" i="4"/>
  <c r="P1611" i="4"/>
  <c r="O1611" i="4"/>
  <c r="M1611" i="4"/>
  <c r="J1611" i="4"/>
  <c r="K1611" i="4" s="1"/>
  <c r="I1611" i="4"/>
  <c r="R1610" i="4"/>
  <c r="Q1610" i="4"/>
  <c r="P1610" i="4"/>
  <c r="O1610" i="4"/>
  <c r="M1610" i="4"/>
  <c r="J1610" i="4"/>
  <c r="K1610" i="4" s="1"/>
  <c r="I1610" i="4"/>
  <c r="R1609" i="4"/>
  <c r="Q1609" i="4"/>
  <c r="P1609" i="4"/>
  <c r="O1609" i="4"/>
  <c r="M1609" i="4"/>
  <c r="J1609" i="4"/>
  <c r="K1609" i="4" s="1"/>
  <c r="I1609" i="4"/>
  <c r="R1608" i="4"/>
  <c r="Q1608" i="4"/>
  <c r="P1608" i="4"/>
  <c r="O1608" i="4"/>
  <c r="M1608" i="4"/>
  <c r="J1608" i="4"/>
  <c r="K1608" i="4" s="1"/>
  <c r="I1608" i="4"/>
  <c r="R1607" i="4"/>
  <c r="Q1607" i="4"/>
  <c r="P1607" i="4"/>
  <c r="O1607" i="4"/>
  <c r="M1607" i="4"/>
  <c r="J1607" i="4"/>
  <c r="K1607" i="4" s="1"/>
  <c r="I1607" i="4"/>
  <c r="R1606" i="4"/>
  <c r="Q1606" i="4"/>
  <c r="P1606" i="4"/>
  <c r="O1606" i="4"/>
  <c r="M1606" i="4"/>
  <c r="J1606" i="4"/>
  <c r="K1606" i="4" s="1"/>
  <c r="I1606" i="4"/>
  <c r="R1605" i="4"/>
  <c r="Q1605" i="4"/>
  <c r="P1605" i="4"/>
  <c r="O1605" i="4"/>
  <c r="M1605" i="4"/>
  <c r="J1605" i="4"/>
  <c r="K1605" i="4" s="1"/>
  <c r="I1605" i="4"/>
  <c r="R1604" i="4"/>
  <c r="Q1604" i="4"/>
  <c r="P1604" i="4"/>
  <c r="O1604" i="4"/>
  <c r="M1604" i="4"/>
  <c r="J1604" i="4"/>
  <c r="K1604" i="4" s="1"/>
  <c r="I1604" i="4"/>
  <c r="R1603" i="4"/>
  <c r="Q1603" i="4"/>
  <c r="P1603" i="4"/>
  <c r="O1603" i="4"/>
  <c r="M1603" i="4"/>
  <c r="J1603" i="4"/>
  <c r="K1603" i="4" s="1"/>
  <c r="I1603" i="4"/>
  <c r="R1602" i="4"/>
  <c r="Q1602" i="4"/>
  <c r="P1602" i="4"/>
  <c r="O1602" i="4"/>
  <c r="M1602" i="4"/>
  <c r="J1602" i="4"/>
  <c r="K1602" i="4" s="1"/>
  <c r="I1602" i="4"/>
  <c r="R1601" i="4"/>
  <c r="Q1601" i="4"/>
  <c r="P1601" i="4"/>
  <c r="O1601" i="4"/>
  <c r="M1601" i="4"/>
  <c r="J1601" i="4"/>
  <c r="K1601" i="4" s="1"/>
  <c r="I1601" i="4"/>
  <c r="R1600" i="4"/>
  <c r="Q1600" i="4"/>
  <c r="P1600" i="4"/>
  <c r="O1600" i="4"/>
  <c r="M1600" i="4"/>
  <c r="J1600" i="4"/>
  <c r="K1600" i="4" s="1"/>
  <c r="I1600" i="4"/>
  <c r="R1599" i="4"/>
  <c r="Q1599" i="4"/>
  <c r="P1599" i="4"/>
  <c r="O1599" i="4"/>
  <c r="M1599" i="4"/>
  <c r="J1599" i="4"/>
  <c r="K1599" i="4" s="1"/>
  <c r="I1599" i="4"/>
  <c r="R1598" i="4"/>
  <c r="Q1598" i="4"/>
  <c r="P1598" i="4"/>
  <c r="O1598" i="4"/>
  <c r="M1598" i="4"/>
  <c r="J1598" i="4"/>
  <c r="K1598" i="4" s="1"/>
  <c r="I1598" i="4"/>
  <c r="R1597" i="4"/>
  <c r="Q1597" i="4"/>
  <c r="P1597" i="4"/>
  <c r="O1597" i="4"/>
  <c r="M1597" i="4"/>
  <c r="J1597" i="4"/>
  <c r="K1597" i="4" s="1"/>
  <c r="I1597" i="4"/>
  <c r="R1596" i="4"/>
  <c r="Q1596" i="4"/>
  <c r="P1596" i="4"/>
  <c r="O1596" i="4"/>
  <c r="M1596" i="4"/>
  <c r="J1596" i="4"/>
  <c r="K1596" i="4" s="1"/>
  <c r="I1596" i="4"/>
  <c r="R1595" i="4"/>
  <c r="Q1595" i="4"/>
  <c r="P1595" i="4"/>
  <c r="O1595" i="4"/>
  <c r="M1595" i="4"/>
  <c r="J1595" i="4"/>
  <c r="K1595" i="4" s="1"/>
  <c r="I1595" i="4"/>
  <c r="R1594" i="4"/>
  <c r="Q1594" i="4"/>
  <c r="P1594" i="4"/>
  <c r="O1594" i="4"/>
  <c r="M1594" i="4"/>
  <c r="J1594" i="4"/>
  <c r="K1594" i="4" s="1"/>
  <c r="I1594" i="4"/>
  <c r="R1593" i="4"/>
  <c r="Q1593" i="4"/>
  <c r="P1593" i="4"/>
  <c r="O1593" i="4"/>
  <c r="M1593" i="4"/>
  <c r="J1593" i="4"/>
  <c r="K1593" i="4" s="1"/>
  <c r="I1593" i="4"/>
  <c r="R1592" i="4"/>
  <c r="Q1592" i="4"/>
  <c r="P1592" i="4"/>
  <c r="O1592" i="4"/>
  <c r="M1592" i="4"/>
  <c r="J1592" i="4"/>
  <c r="K1592" i="4" s="1"/>
  <c r="I1592" i="4"/>
  <c r="R1591" i="4"/>
  <c r="Q1591" i="4"/>
  <c r="P1591" i="4"/>
  <c r="O1591" i="4"/>
  <c r="M1591" i="4"/>
  <c r="J1591" i="4"/>
  <c r="K1591" i="4" s="1"/>
  <c r="I1591" i="4"/>
  <c r="R1590" i="4"/>
  <c r="Q1590" i="4"/>
  <c r="P1590" i="4"/>
  <c r="O1590" i="4"/>
  <c r="M1590" i="4"/>
  <c r="J1590" i="4"/>
  <c r="K1590" i="4" s="1"/>
  <c r="I1590" i="4"/>
  <c r="R1589" i="4"/>
  <c r="Q1589" i="4"/>
  <c r="P1589" i="4"/>
  <c r="O1589" i="4"/>
  <c r="M1589" i="4"/>
  <c r="J1589" i="4"/>
  <c r="K1589" i="4" s="1"/>
  <c r="I1589" i="4"/>
  <c r="R1588" i="4"/>
  <c r="Q1588" i="4"/>
  <c r="P1588" i="4"/>
  <c r="O1588" i="4"/>
  <c r="M1588" i="4"/>
  <c r="J1588" i="4"/>
  <c r="K1588" i="4" s="1"/>
  <c r="I1588" i="4"/>
  <c r="R1587" i="4"/>
  <c r="Q1587" i="4"/>
  <c r="P1587" i="4"/>
  <c r="O1587" i="4"/>
  <c r="M1587" i="4"/>
  <c r="J1587" i="4"/>
  <c r="K1587" i="4" s="1"/>
  <c r="I1587" i="4"/>
  <c r="R1586" i="4"/>
  <c r="Q1586" i="4"/>
  <c r="P1586" i="4"/>
  <c r="O1586" i="4"/>
  <c r="M1586" i="4"/>
  <c r="J1586" i="4"/>
  <c r="K1586" i="4" s="1"/>
  <c r="I1586" i="4"/>
  <c r="R1585" i="4"/>
  <c r="Q1585" i="4"/>
  <c r="P1585" i="4"/>
  <c r="O1585" i="4"/>
  <c r="M1585" i="4"/>
  <c r="J1585" i="4"/>
  <c r="K1585" i="4" s="1"/>
  <c r="I1585" i="4"/>
  <c r="R1584" i="4"/>
  <c r="Q1584" i="4"/>
  <c r="P1584" i="4"/>
  <c r="O1584" i="4"/>
  <c r="M1584" i="4"/>
  <c r="J1584" i="4"/>
  <c r="K1584" i="4" s="1"/>
  <c r="I1584" i="4"/>
  <c r="R1583" i="4"/>
  <c r="Q1583" i="4"/>
  <c r="P1583" i="4"/>
  <c r="O1583" i="4"/>
  <c r="M1583" i="4"/>
  <c r="J1583" i="4"/>
  <c r="K1583" i="4" s="1"/>
  <c r="I1583" i="4"/>
  <c r="R1582" i="4"/>
  <c r="Q1582" i="4"/>
  <c r="P1582" i="4"/>
  <c r="O1582" i="4"/>
  <c r="M1582" i="4"/>
  <c r="J1582" i="4"/>
  <c r="K1582" i="4" s="1"/>
  <c r="I1582" i="4"/>
  <c r="R1581" i="4"/>
  <c r="Q1581" i="4"/>
  <c r="P1581" i="4"/>
  <c r="O1581" i="4"/>
  <c r="M1581" i="4"/>
  <c r="J1581" i="4"/>
  <c r="K1581" i="4" s="1"/>
  <c r="I1581" i="4"/>
  <c r="R1580" i="4"/>
  <c r="Q1580" i="4"/>
  <c r="P1580" i="4"/>
  <c r="O1580" i="4"/>
  <c r="M1580" i="4"/>
  <c r="J1580" i="4"/>
  <c r="K1580" i="4" s="1"/>
  <c r="I1580" i="4"/>
  <c r="R1579" i="4"/>
  <c r="Q1579" i="4"/>
  <c r="P1579" i="4"/>
  <c r="O1579" i="4"/>
  <c r="M1579" i="4"/>
  <c r="J1579" i="4"/>
  <c r="K1579" i="4" s="1"/>
  <c r="I1579" i="4"/>
  <c r="R1578" i="4"/>
  <c r="Q1578" i="4"/>
  <c r="P1578" i="4"/>
  <c r="O1578" i="4"/>
  <c r="M1578" i="4"/>
  <c r="J1578" i="4"/>
  <c r="K1578" i="4" s="1"/>
  <c r="I1578" i="4"/>
  <c r="R1577" i="4"/>
  <c r="Q1577" i="4"/>
  <c r="P1577" i="4"/>
  <c r="O1577" i="4"/>
  <c r="M1577" i="4"/>
  <c r="J1577" i="4"/>
  <c r="K1577" i="4" s="1"/>
  <c r="I1577" i="4"/>
  <c r="R1576" i="4"/>
  <c r="Q1576" i="4"/>
  <c r="P1576" i="4"/>
  <c r="O1576" i="4"/>
  <c r="M1576" i="4"/>
  <c r="J1576" i="4"/>
  <c r="K1576" i="4" s="1"/>
  <c r="I1576" i="4"/>
  <c r="R1575" i="4"/>
  <c r="Q1575" i="4"/>
  <c r="P1575" i="4"/>
  <c r="O1575" i="4"/>
  <c r="M1575" i="4"/>
  <c r="J1575" i="4"/>
  <c r="K1575" i="4" s="1"/>
  <c r="I1575" i="4"/>
  <c r="R1574" i="4"/>
  <c r="Q1574" i="4"/>
  <c r="P1574" i="4"/>
  <c r="O1574" i="4"/>
  <c r="M1574" i="4"/>
  <c r="J1574" i="4"/>
  <c r="K1574" i="4" s="1"/>
  <c r="I1574" i="4"/>
  <c r="R1573" i="4"/>
  <c r="Q1573" i="4"/>
  <c r="P1573" i="4"/>
  <c r="O1573" i="4"/>
  <c r="M1573" i="4"/>
  <c r="J1573" i="4"/>
  <c r="K1573" i="4" s="1"/>
  <c r="I1573" i="4"/>
  <c r="R1572" i="4"/>
  <c r="Q1572" i="4"/>
  <c r="P1572" i="4"/>
  <c r="O1572" i="4"/>
  <c r="M1572" i="4"/>
  <c r="J1572" i="4"/>
  <c r="K1572" i="4" s="1"/>
  <c r="I1572" i="4"/>
  <c r="R1571" i="4"/>
  <c r="Q1571" i="4"/>
  <c r="P1571" i="4"/>
  <c r="O1571" i="4"/>
  <c r="M1571" i="4"/>
  <c r="J1571" i="4"/>
  <c r="K1571" i="4" s="1"/>
  <c r="I1571" i="4"/>
  <c r="R1570" i="4"/>
  <c r="Q1570" i="4"/>
  <c r="P1570" i="4"/>
  <c r="O1570" i="4"/>
  <c r="M1570" i="4"/>
  <c r="J1570" i="4"/>
  <c r="K1570" i="4" s="1"/>
  <c r="I1570" i="4"/>
  <c r="R1569" i="4"/>
  <c r="Q1569" i="4"/>
  <c r="P1569" i="4"/>
  <c r="O1569" i="4"/>
  <c r="M1569" i="4"/>
  <c r="J1569" i="4"/>
  <c r="K1569" i="4" s="1"/>
  <c r="I1569" i="4"/>
  <c r="R1568" i="4"/>
  <c r="Q1568" i="4"/>
  <c r="P1568" i="4"/>
  <c r="O1568" i="4"/>
  <c r="M1568" i="4"/>
  <c r="J1568" i="4"/>
  <c r="K1568" i="4" s="1"/>
  <c r="I1568" i="4"/>
  <c r="R1567" i="4"/>
  <c r="Q1567" i="4"/>
  <c r="P1567" i="4"/>
  <c r="O1567" i="4"/>
  <c r="M1567" i="4"/>
  <c r="J1567" i="4"/>
  <c r="K1567" i="4" s="1"/>
  <c r="I1567" i="4"/>
  <c r="R1566" i="4"/>
  <c r="Q1566" i="4"/>
  <c r="P1566" i="4"/>
  <c r="O1566" i="4"/>
  <c r="M1566" i="4"/>
  <c r="J1566" i="4"/>
  <c r="K1566" i="4" s="1"/>
  <c r="I1566" i="4"/>
  <c r="R1565" i="4"/>
  <c r="Q1565" i="4"/>
  <c r="P1565" i="4"/>
  <c r="O1565" i="4"/>
  <c r="M1565" i="4"/>
  <c r="J1565" i="4"/>
  <c r="K1565" i="4" s="1"/>
  <c r="I1565" i="4"/>
  <c r="R1564" i="4"/>
  <c r="Q1564" i="4"/>
  <c r="P1564" i="4"/>
  <c r="O1564" i="4"/>
  <c r="M1564" i="4"/>
  <c r="J1564" i="4"/>
  <c r="K1564" i="4" s="1"/>
  <c r="I1564" i="4"/>
  <c r="R1563" i="4"/>
  <c r="Q1563" i="4"/>
  <c r="P1563" i="4"/>
  <c r="O1563" i="4"/>
  <c r="M1563" i="4"/>
  <c r="J1563" i="4"/>
  <c r="K1563" i="4" s="1"/>
  <c r="I1563" i="4"/>
  <c r="R1562" i="4"/>
  <c r="Q1562" i="4"/>
  <c r="P1562" i="4"/>
  <c r="O1562" i="4"/>
  <c r="M1562" i="4"/>
  <c r="J1562" i="4"/>
  <c r="K1562" i="4" s="1"/>
  <c r="I1562" i="4"/>
  <c r="R1561" i="4"/>
  <c r="Q1561" i="4"/>
  <c r="P1561" i="4"/>
  <c r="O1561" i="4"/>
  <c r="M1561" i="4"/>
  <c r="J1561" i="4"/>
  <c r="K1561" i="4" s="1"/>
  <c r="I1561" i="4"/>
  <c r="R1560" i="4"/>
  <c r="Q1560" i="4"/>
  <c r="P1560" i="4"/>
  <c r="O1560" i="4"/>
  <c r="M1560" i="4"/>
  <c r="J1560" i="4"/>
  <c r="K1560" i="4" s="1"/>
  <c r="I1560" i="4"/>
  <c r="R1559" i="4"/>
  <c r="Q1559" i="4"/>
  <c r="P1559" i="4"/>
  <c r="O1559" i="4"/>
  <c r="M1559" i="4"/>
  <c r="J1559" i="4"/>
  <c r="K1559" i="4" s="1"/>
  <c r="I1559" i="4"/>
  <c r="R1558" i="4"/>
  <c r="Q1558" i="4"/>
  <c r="P1558" i="4"/>
  <c r="O1558" i="4"/>
  <c r="M1558" i="4"/>
  <c r="J1558" i="4"/>
  <c r="K1558" i="4" s="1"/>
  <c r="I1558" i="4"/>
  <c r="R1557" i="4"/>
  <c r="Q1557" i="4"/>
  <c r="P1557" i="4"/>
  <c r="O1557" i="4"/>
  <c r="M1557" i="4"/>
  <c r="J1557" i="4"/>
  <c r="K1557" i="4" s="1"/>
  <c r="I1557" i="4"/>
  <c r="R1556" i="4"/>
  <c r="Q1556" i="4"/>
  <c r="P1556" i="4"/>
  <c r="O1556" i="4"/>
  <c r="M1556" i="4"/>
  <c r="J1556" i="4"/>
  <c r="K1556" i="4" s="1"/>
  <c r="I1556" i="4"/>
  <c r="R1555" i="4"/>
  <c r="Q1555" i="4"/>
  <c r="P1555" i="4"/>
  <c r="O1555" i="4"/>
  <c r="M1555" i="4"/>
  <c r="J1555" i="4"/>
  <c r="K1555" i="4" s="1"/>
  <c r="I1555" i="4"/>
  <c r="R1554" i="4"/>
  <c r="Q1554" i="4"/>
  <c r="P1554" i="4"/>
  <c r="O1554" i="4"/>
  <c r="M1554" i="4"/>
  <c r="J1554" i="4"/>
  <c r="K1554" i="4" s="1"/>
  <c r="I1554" i="4"/>
  <c r="R1553" i="4"/>
  <c r="Q1553" i="4"/>
  <c r="P1553" i="4"/>
  <c r="O1553" i="4"/>
  <c r="M1553" i="4"/>
  <c r="J1553" i="4"/>
  <c r="K1553" i="4" s="1"/>
  <c r="I1553" i="4"/>
  <c r="R1552" i="4"/>
  <c r="Q1552" i="4"/>
  <c r="P1552" i="4"/>
  <c r="O1552" i="4"/>
  <c r="M1552" i="4"/>
  <c r="J1552" i="4"/>
  <c r="K1552" i="4" s="1"/>
  <c r="I1552" i="4"/>
  <c r="R1551" i="4"/>
  <c r="Q1551" i="4"/>
  <c r="P1551" i="4"/>
  <c r="O1551" i="4"/>
  <c r="M1551" i="4"/>
  <c r="J1551" i="4"/>
  <c r="K1551" i="4" s="1"/>
  <c r="I1551" i="4"/>
  <c r="R1550" i="4"/>
  <c r="Q1550" i="4"/>
  <c r="P1550" i="4"/>
  <c r="O1550" i="4"/>
  <c r="M1550" i="4"/>
  <c r="J1550" i="4"/>
  <c r="K1550" i="4" s="1"/>
  <c r="I1550" i="4"/>
  <c r="R1549" i="4"/>
  <c r="Q1549" i="4"/>
  <c r="P1549" i="4"/>
  <c r="O1549" i="4"/>
  <c r="M1549" i="4"/>
  <c r="J1549" i="4"/>
  <c r="K1549" i="4" s="1"/>
  <c r="I1549" i="4"/>
  <c r="R1548" i="4"/>
  <c r="Q1548" i="4"/>
  <c r="P1548" i="4"/>
  <c r="O1548" i="4"/>
  <c r="M1548" i="4"/>
  <c r="J1548" i="4"/>
  <c r="K1548" i="4" s="1"/>
  <c r="I1548" i="4"/>
  <c r="R1547" i="4"/>
  <c r="Q1547" i="4"/>
  <c r="P1547" i="4"/>
  <c r="O1547" i="4"/>
  <c r="M1547" i="4"/>
  <c r="J1547" i="4"/>
  <c r="K1547" i="4" s="1"/>
  <c r="I1547" i="4"/>
  <c r="R1546" i="4"/>
  <c r="Q1546" i="4"/>
  <c r="P1546" i="4"/>
  <c r="O1546" i="4"/>
  <c r="M1546" i="4"/>
  <c r="J1546" i="4"/>
  <c r="K1546" i="4" s="1"/>
  <c r="I1546" i="4"/>
  <c r="R1545" i="4"/>
  <c r="Q1545" i="4"/>
  <c r="P1545" i="4"/>
  <c r="O1545" i="4"/>
  <c r="M1545" i="4"/>
  <c r="J1545" i="4"/>
  <c r="K1545" i="4" s="1"/>
  <c r="I1545" i="4"/>
  <c r="R1544" i="4"/>
  <c r="Q1544" i="4"/>
  <c r="P1544" i="4"/>
  <c r="O1544" i="4"/>
  <c r="M1544" i="4"/>
  <c r="J1544" i="4"/>
  <c r="K1544" i="4" s="1"/>
  <c r="I1544" i="4"/>
  <c r="R1543" i="4"/>
  <c r="Q1543" i="4"/>
  <c r="P1543" i="4"/>
  <c r="O1543" i="4"/>
  <c r="M1543" i="4"/>
  <c r="J1543" i="4"/>
  <c r="K1543" i="4" s="1"/>
  <c r="I1543" i="4"/>
  <c r="R1542" i="4"/>
  <c r="Q1542" i="4"/>
  <c r="P1542" i="4"/>
  <c r="O1542" i="4"/>
  <c r="M1542" i="4"/>
  <c r="J1542" i="4"/>
  <c r="K1542" i="4" s="1"/>
  <c r="I1542" i="4"/>
  <c r="R1541" i="4"/>
  <c r="Q1541" i="4"/>
  <c r="P1541" i="4"/>
  <c r="O1541" i="4"/>
  <c r="M1541" i="4"/>
  <c r="J1541" i="4"/>
  <c r="K1541" i="4" s="1"/>
  <c r="I1541" i="4"/>
  <c r="R1540" i="4"/>
  <c r="Q1540" i="4"/>
  <c r="P1540" i="4"/>
  <c r="O1540" i="4"/>
  <c r="M1540" i="4"/>
  <c r="J1540" i="4"/>
  <c r="K1540" i="4" s="1"/>
  <c r="I1540" i="4"/>
  <c r="R1539" i="4"/>
  <c r="Q1539" i="4"/>
  <c r="P1539" i="4"/>
  <c r="O1539" i="4"/>
  <c r="M1539" i="4"/>
  <c r="J1539" i="4"/>
  <c r="K1539" i="4" s="1"/>
  <c r="I1539" i="4"/>
  <c r="R1538" i="4"/>
  <c r="Q1538" i="4"/>
  <c r="P1538" i="4"/>
  <c r="O1538" i="4"/>
  <c r="M1538" i="4"/>
  <c r="J1538" i="4"/>
  <c r="K1538" i="4" s="1"/>
  <c r="I1538" i="4"/>
  <c r="R1537" i="4"/>
  <c r="Q1537" i="4"/>
  <c r="P1537" i="4"/>
  <c r="O1537" i="4"/>
  <c r="M1537" i="4"/>
  <c r="J1537" i="4"/>
  <c r="K1537" i="4" s="1"/>
  <c r="I1537" i="4"/>
  <c r="R1536" i="4"/>
  <c r="Q1536" i="4"/>
  <c r="P1536" i="4"/>
  <c r="O1536" i="4"/>
  <c r="M1536" i="4"/>
  <c r="J1536" i="4"/>
  <c r="K1536" i="4" s="1"/>
  <c r="I1536" i="4"/>
  <c r="R1535" i="4"/>
  <c r="Q1535" i="4"/>
  <c r="P1535" i="4"/>
  <c r="O1535" i="4"/>
  <c r="M1535" i="4"/>
  <c r="J1535" i="4"/>
  <c r="K1535" i="4" s="1"/>
  <c r="I1535" i="4"/>
  <c r="R1534" i="4"/>
  <c r="Q1534" i="4"/>
  <c r="P1534" i="4"/>
  <c r="O1534" i="4"/>
  <c r="M1534" i="4"/>
  <c r="J1534" i="4"/>
  <c r="K1534" i="4" s="1"/>
  <c r="I1534" i="4"/>
  <c r="R1533" i="4"/>
  <c r="Q1533" i="4"/>
  <c r="P1533" i="4"/>
  <c r="O1533" i="4"/>
  <c r="M1533" i="4"/>
  <c r="J1533" i="4"/>
  <c r="K1533" i="4" s="1"/>
  <c r="I1533" i="4"/>
  <c r="R1532" i="4"/>
  <c r="Q1532" i="4"/>
  <c r="P1532" i="4"/>
  <c r="O1532" i="4"/>
  <c r="M1532" i="4"/>
  <c r="J1532" i="4"/>
  <c r="K1532" i="4" s="1"/>
  <c r="I1532" i="4"/>
  <c r="R1531" i="4"/>
  <c r="Q1531" i="4"/>
  <c r="P1531" i="4"/>
  <c r="O1531" i="4"/>
  <c r="M1531" i="4"/>
  <c r="J1531" i="4"/>
  <c r="K1531" i="4" s="1"/>
  <c r="I1531" i="4"/>
  <c r="R1530" i="4"/>
  <c r="Q1530" i="4"/>
  <c r="P1530" i="4"/>
  <c r="O1530" i="4"/>
  <c r="M1530" i="4"/>
  <c r="J1530" i="4"/>
  <c r="K1530" i="4" s="1"/>
  <c r="I1530" i="4"/>
  <c r="R1529" i="4"/>
  <c r="Q1529" i="4"/>
  <c r="P1529" i="4"/>
  <c r="O1529" i="4"/>
  <c r="M1529" i="4"/>
  <c r="J1529" i="4"/>
  <c r="K1529" i="4" s="1"/>
  <c r="I1529" i="4"/>
  <c r="R1528" i="4"/>
  <c r="Q1528" i="4"/>
  <c r="P1528" i="4"/>
  <c r="O1528" i="4"/>
  <c r="M1528" i="4"/>
  <c r="J1528" i="4"/>
  <c r="K1528" i="4" s="1"/>
  <c r="I1528" i="4"/>
  <c r="R1527" i="4"/>
  <c r="Q1527" i="4"/>
  <c r="P1527" i="4"/>
  <c r="O1527" i="4"/>
  <c r="M1527" i="4"/>
  <c r="J1527" i="4"/>
  <c r="K1527" i="4" s="1"/>
  <c r="I1527" i="4"/>
  <c r="R1526" i="4"/>
  <c r="Q1526" i="4"/>
  <c r="P1526" i="4"/>
  <c r="O1526" i="4"/>
  <c r="M1526" i="4"/>
  <c r="J1526" i="4"/>
  <c r="K1526" i="4" s="1"/>
  <c r="I1526" i="4"/>
  <c r="R1525" i="4"/>
  <c r="Q1525" i="4"/>
  <c r="P1525" i="4"/>
  <c r="O1525" i="4"/>
  <c r="M1525" i="4"/>
  <c r="J1525" i="4"/>
  <c r="K1525" i="4" s="1"/>
  <c r="I1525" i="4"/>
  <c r="R1524" i="4"/>
  <c r="Q1524" i="4"/>
  <c r="P1524" i="4"/>
  <c r="O1524" i="4"/>
  <c r="M1524" i="4"/>
  <c r="J1524" i="4"/>
  <c r="K1524" i="4" s="1"/>
  <c r="I1524" i="4"/>
  <c r="R1523" i="4"/>
  <c r="Q1523" i="4"/>
  <c r="P1523" i="4"/>
  <c r="O1523" i="4"/>
  <c r="M1523" i="4"/>
  <c r="J1523" i="4"/>
  <c r="K1523" i="4" s="1"/>
  <c r="I1523" i="4"/>
  <c r="R1522" i="4"/>
  <c r="Q1522" i="4"/>
  <c r="P1522" i="4"/>
  <c r="O1522" i="4"/>
  <c r="M1522" i="4"/>
  <c r="J1522" i="4"/>
  <c r="K1522" i="4" s="1"/>
  <c r="I1522" i="4"/>
  <c r="R1521" i="4"/>
  <c r="Q1521" i="4"/>
  <c r="P1521" i="4"/>
  <c r="O1521" i="4"/>
  <c r="M1521" i="4"/>
  <c r="J1521" i="4"/>
  <c r="K1521" i="4" s="1"/>
  <c r="I1521" i="4"/>
  <c r="R1520" i="4"/>
  <c r="Q1520" i="4"/>
  <c r="P1520" i="4"/>
  <c r="O1520" i="4"/>
  <c r="M1520" i="4"/>
  <c r="J1520" i="4"/>
  <c r="K1520" i="4" s="1"/>
  <c r="I1520" i="4"/>
  <c r="R1519" i="4"/>
  <c r="Q1519" i="4"/>
  <c r="P1519" i="4"/>
  <c r="O1519" i="4"/>
  <c r="M1519" i="4"/>
  <c r="J1519" i="4"/>
  <c r="K1519" i="4" s="1"/>
  <c r="I1519" i="4"/>
  <c r="R1518" i="4"/>
  <c r="Q1518" i="4"/>
  <c r="P1518" i="4"/>
  <c r="O1518" i="4"/>
  <c r="M1518" i="4"/>
  <c r="J1518" i="4"/>
  <c r="K1518" i="4" s="1"/>
  <c r="I1518" i="4"/>
  <c r="R1517" i="4"/>
  <c r="Q1517" i="4"/>
  <c r="P1517" i="4"/>
  <c r="O1517" i="4"/>
  <c r="M1517" i="4"/>
  <c r="J1517" i="4"/>
  <c r="K1517" i="4" s="1"/>
  <c r="I1517" i="4"/>
  <c r="R1516" i="4"/>
  <c r="Q1516" i="4"/>
  <c r="P1516" i="4"/>
  <c r="O1516" i="4"/>
  <c r="M1516" i="4"/>
  <c r="J1516" i="4"/>
  <c r="K1516" i="4" s="1"/>
  <c r="I1516" i="4"/>
  <c r="R1515" i="4"/>
  <c r="Q1515" i="4"/>
  <c r="P1515" i="4"/>
  <c r="O1515" i="4"/>
  <c r="M1515" i="4"/>
  <c r="J1515" i="4"/>
  <c r="K1515" i="4" s="1"/>
  <c r="I1515" i="4"/>
  <c r="R1514" i="4"/>
  <c r="Q1514" i="4"/>
  <c r="P1514" i="4"/>
  <c r="O1514" i="4"/>
  <c r="M1514" i="4"/>
  <c r="J1514" i="4"/>
  <c r="K1514" i="4" s="1"/>
  <c r="I1514" i="4"/>
  <c r="R1513" i="4"/>
  <c r="Q1513" i="4"/>
  <c r="P1513" i="4"/>
  <c r="O1513" i="4"/>
  <c r="M1513" i="4"/>
  <c r="J1513" i="4"/>
  <c r="K1513" i="4" s="1"/>
  <c r="I1513" i="4"/>
  <c r="R1512" i="4"/>
  <c r="Q1512" i="4"/>
  <c r="P1512" i="4"/>
  <c r="O1512" i="4"/>
  <c r="M1512" i="4"/>
  <c r="J1512" i="4"/>
  <c r="K1512" i="4" s="1"/>
  <c r="I1512" i="4"/>
  <c r="R1511" i="4"/>
  <c r="Q1511" i="4"/>
  <c r="P1511" i="4"/>
  <c r="O1511" i="4"/>
  <c r="M1511" i="4"/>
  <c r="J1511" i="4"/>
  <c r="K1511" i="4" s="1"/>
  <c r="I1511" i="4"/>
  <c r="R1510" i="4"/>
  <c r="Q1510" i="4"/>
  <c r="P1510" i="4"/>
  <c r="O1510" i="4"/>
  <c r="M1510" i="4"/>
  <c r="J1510" i="4"/>
  <c r="K1510" i="4" s="1"/>
  <c r="I1510" i="4"/>
  <c r="R1509" i="4"/>
  <c r="Q1509" i="4"/>
  <c r="P1509" i="4"/>
  <c r="O1509" i="4"/>
  <c r="M1509" i="4"/>
  <c r="J1509" i="4"/>
  <c r="K1509" i="4" s="1"/>
  <c r="I1509" i="4"/>
  <c r="R1508" i="4"/>
  <c r="Q1508" i="4"/>
  <c r="P1508" i="4"/>
  <c r="O1508" i="4"/>
  <c r="M1508" i="4"/>
  <c r="J1508" i="4"/>
  <c r="K1508" i="4" s="1"/>
  <c r="I1508" i="4"/>
  <c r="R1507" i="4"/>
  <c r="Q1507" i="4"/>
  <c r="P1507" i="4"/>
  <c r="O1507" i="4"/>
  <c r="M1507" i="4"/>
  <c r="J1507" i="4"/>
  <c r="K1507" i="4" s="1"/>
  <c r="I1507" i="4"/>
  <c r="R1506" i="4"/>
  <c r="Q1506" i="4"/>
  <c r="P1506" i="4"/>
  <c r="O1506" i="4"/>
  <c r="M1506" i="4"/>
  <c r="J1506" i="4"/>
  <c r="K1506" i="4" s="1"/>
  <c r="I1506" i="4"/>
  <c r="R1505" i="4"/>
  <c r="Q1505" i="4"/>
  <c r="P1505" i="4"/>
  <c r="O1505" i="4"/>
  <c r="M1505" i="4"/>
  <c r="J1505" i="4"/>
  <c r="K1505" i="4" s="1"/>
  <c r="I1505" i="4"/>
  <c r="R1504" i="4"/>
  <c r="Q1504" i="4"/>
  <c r="P1504" i="4"/>
  <c r="O1504" i="4"/>
  <c r="M1504" i="4"/>
  <c r="J1504" i="4"/>
  <c r="K1504" i="4" s="1"/>
  <c r="I1504" i="4"/>
  <c r="R1503" i="4"/>
  <c r="Q1503" i="4"/>
  <c r="P1503" i="4"/>
  <c r="O1503" i="4"/>
  <c r="M1503" i="4"/>
  <c r="J1503" i="4"/>
  <c r="K1503" i="4" s="1"/>
  <c r="I1503" i="4"/>
  <c r="R1502" i="4"/>
  <c r="Q1502" i="4"/>
  <c r="P1502" i="4"/>
  <c r="O1502" i="4"/>
  <c r="M1502" i="4"/>
  <c r="J1502" i="4"/>
  <c r="K1502" i="4" s="1"/>
  <c r="I1502" i="4"/>
  <c r="R1501" i="4"/>
  <c r="Q1501" i="4"/>
  <c r="P1501" i="4"/>
  <c r="O1501" i="4"/>
  <c r="M1501" i="4"/>
  <c r="J1501" i="4"/>
  <c r="K1501" i="4" s="1"/>
  <c r="I1501" i="4"/>
  <c r="R1500" i="4"/>
  <c r="Q1500" i="4"/>
  <c r="P1500" i="4"/>
  <c r="O1500" i="4"/>
  <c r="M1500" i="4"/>
  <c r="J1500" i="4"/>
  <c r="K1500" i="4" s="1"/>
  <c r="I1500" i="4"/>
  <c r="R1499" i="4"/>
  <c r="Q1499" i="4"/>
  <c r="P1499" i="4"/>
  <c r="O1499" i="4"/>
  <c r="M1499" i="4"/>
  <c r="J1499" i="4"/>
  <c r="K1499" i="4" s="1"/>
  <c r="I1499" i="4"/>
  <c r="R1498" i="4"/>
  <c r="Q1498" i="4"/>
  <c r="P1498" i="4"/>
  <c r="O1498" i="4"/>
  <c r="M1498" i="4"/>
  <c r="J1498" i="4"/>
  <c r="K1498" i="4" s="1"/>
  <c r="I1498" i="4"/>
  <c r="R1497" i="4"/>
  <c r="Q1497" i="4"/>
  <c r="P1497" i="4"/>
  <c r="O1497" i="4"/>
  <c r="M1497" i="4"/>
  <c r="J1497" i="4"/>
  <c r="K1497" i="4" s="1"/>
  <c r="I1497" i="4"/>
  <c r="R1496" i="4"/>
  <c r="Q1496" i="4"/>
  <c r="P1496" i="4"/>
  <c r="O1496" i="4"/>
  <c r="M1496" i="4"/>
  <c r="J1496" i="4"/>
  <c r="K1496" i="4" s="1"/>
  <c r="I1496" i="4"/>
  <c r="R1495" i="4"/>
  <c r="Q1495" i="4"/>
  <c r="P1495" i="4"/>
  <c r="O1495" i="4"/>
  <c r="M1495" i="4"/>
  <c r="J1495" i="4"/>
  <c r="K1495" i="4" s="1"/>
  <c r="I1495" i="4"/>
  <c r="R1494" i="4"/>
  <c r="Q1494" i="4"/>
  <c r="P1494" i="4"/>
  <c r="O1494" i="4"/>
  <c r="M1494" i="4"/>
  <c r="J1494" i="4"/>
  <c r="K1494" i="4" s="1"/>
  <c r="I1494" i="4"/>
  <c r="R1493" i="4"/>
  <c r="Q1493" i="4"/>
  <c r="P1493" i="4"/>
  <c r="O1493" i="4"/>
  <c r="M1493" i="4"/>
  <c r="J1493" i="4"/>
  <c r="K1493" i="4" s="1"/>
  <c r="I1493" i="4"/>
  <c r="R1492" i="4"/>
  <c r="Q1492" i="4"/>
  <c r="P1492" i="4"/>
  <c r="O1492" i="4"/>
  <c r="M1492" i="4"/>
  <c r="J1492" i="4"/>
  <c r="K1492" i="4" s="1"/>
  <c r="I1492" i="4"/>
  <c r="R1491" i="4"/>
  <c r="Q1491" i="4"/>
  <c r="P1491" i="4"/>
  <c r="O1491" i="4"/>
  <c r="M1491" i="4"/>
  <c r="J1491" i="4"/>
  <c r="K1491" i="4" s="1"/>
  <c r="I1491" i="4"/>
  <c r="R1490" i="4"/>
  <c r="Q1490" i="4"/>
  <c r="P1490" i="4"/>
  <c r="O1490" i="4"/>
  <c r="M1490" i="4"/>
  <c r="J1490" i="4"/>
  <c r="K1490" i="4" s="1"/>
  <c r="I1490" i="4"/>
  <c r="R1489" i="4"/>
  <c r="Q1489" i="4"/>
  <c r="P1489" i="4"/>
  <c r="O1489" i="4"/>
  <c r="M1489" i="4"/>
  <c r="J1489" i="4"/>
  <c r="K1489" i="4" s="1"/>
  <c r="I1489" i="4"/>
  <c r="R1488" i="4"/>
  <c r="Q1488" i="4"/>
  <c r="P1488" i="4"/>
  <c r="O1488" i="4"/>
  <c r="M1488" i="4"/>
  <c r="J1488" i="4"/>
  <c r="K1488" i="4" s="1"/>
  <c r="I1488" i="4"/>
  <c r="R1487" i="4"/>
  <c r="Q1487" i="4"/>
  <c r="P1487" i="4"/>
  <c r="O1487" i="4"/>
  <c r="M1487" i="4"/>
  <c r="J1487" i="4"/>
  <c r="K1487" i="4" s="1"/>
  <c r="I1487" i="4"/>
  <c r="R1486" i="4"/>
  <c r="Q1486" i="4"/>
  <c r="P1486" i="4"/>
  <c r="O1486" i="4"/>
  <c r="M1486" i="4"/>
  <c r="J1486" i="4"/>
  <c r="K1486" i="4" s="1"/>
  <c r="I1486" i="4"/>
  <c r="R1485" i="4"/>
  <c r="Q1485" i="4"/>
  <c r="P1485" i="4"/>
  <c r="O1485" i="4"/>
  <c r="M1485" i="4"/>
  <c r="J1485" i="4"/>
  <c r="K1485" i="4" s="1"/>
  <c r="I1485" i="4"/>
  <c r="R1484" i="4"/>
  <c r="Q1484" i="4"/>
  <c r="P1484" i="4"/>
  <c r="O1484" i="4"/>
  <c r="M1484" i="4"/>
  <c r="J1484" i="4"/>
  <c r="K1484" i="4" s="1"/>
  <c r="I1484" i="4"/>
  <c r="R1483" i="4"/>
  <c r="Q1483" i="4"/>
  <c r="P1483" i="4"/>
  <c r="O1483" i="4"/>
  <c r="M1483" i="4"/>
  <c r="J1483" i="4"/>
  <c r="K1483" i="4" s="1"/>
  <c r="I1483" i="4"/>
  <c r="R1482" i="4"/>
  <c r="Q1482" i="4"/>
  <c r="P1482" i="4"/>
  <c r="O1482" i="4"/>
  <c r="M1482" i="4"/>
  <c r="J1482" i="4"/>
  <c r="K1482" i="4" s="1"/>
  <c r="I1482" i="4"/>
  <c r="R1481" i="4"/>
  <c r="Q1481" i="4"/>
  <c r="P1481" i="4"/>
  <c r="O1481" i="4"/>
  <c r="M1481" i="4"/>
  <c r="J1481" i="4"/>
  <c r="K1481" i="4" s="1"/>
  <c r="I1481" i="4"/>
  <c r="R1480" i="4"/>
  <c r="Q1480" i="4"/>
  <c r="P1480" i="4"/>
  <c r="O1480" i="4"/>
  <c r="M1480" i="4"/>
  <c r="J1480" i="4"/>
  <c r="K1480" i="4" s="1"/>
  <c r="I1480" i="4"/>
  <c r="R1479" i="4"/>
  <c r="Q1479" i="4"/>
  <c r="P1479" i="4"/>
  <c r="O1479" i="4"/>
  <c r="M1479" i="4"/>
  <c r="J1479" i="4"/>
  <c r="K1479" i="4" s="1"/>
  <c r="I1479" i="4"/>
  <c r="R1478" i="4"/>
  <c r="Q1478" i="4"/>
  <c r="P1478" i="4"/>
  <c r="O1478" i="4"/>
  <c r="M1478" i="4"/>
  <c r="J1478" i="4"/>
  <c r="K1478" i="4" s="1"/>
  <c r="I1478" i="4"/>
  <c r="R1477" i="4"/>
  <c r="Q1477" i="4"/>
  <c r="P1477" i="4"/>
  <c r="O1477" i="4"/>
  <c r="M1477" i="4"/>
  <c r="J1477" i="4"/>
  <c r="K1477" i="4" s="1"/>
  <c r="I1477" i="4"/>
  <c r="R1476" i="4"/>
  <c r="Q1476" i="4"/>
  <c r="P1476" i="4"/>
  <c r="O1476" i="4"/>
  <c r="M1476" i="4"/>
  <c r="J1476" i="4"/>
  <c r="K1476" i="4" s="1"/>
  <c r="I1476" i="4"/>
  <c r="R1475" i="4"/>
  <c r="Q1475" i="4"/>
  <c r="P1475" i="4"/>
  <c r="O1475" i="4"/>
  <c r="M1475" i="4"/>
  <c r="J1475" i="4"/>
  <c r="K1475" i="4" s="1"/>
  <c r="I1475" i="4"/>
  <c r="R1474" i="4"/>
  <c r="Q1474" i="4"/>
  <c r="P1474" i="4"/>
  <c r="O1474" i="4"/>
  <c r="M1474" i="4"/>
  <c r="J1474" i="4"/>
  <c r="K1474" i="4" s="1"/>
  <c r="I1474" i="4"/>
  <c r="R1473" i="4"/>
  <c r="Q1473" i="4"/>
  <c r="P1473" i="4"/>
  <c r="O1473" i="4"/>
  <c r="M1473" i="4"/>
  <c r="J1473" i="4"/>
  <c r="K1473" i="4" s="1"/>
  <c r="I1473" i="4"/>
  <c r="R1472" i="4"/>
  <c r="Q1472" i="4"/>
  <c r="P1472" i="4"/>
  <c r="O1472" i="4"/>
  <c r="M1472" i="4"/>
  <c r="J1472" i="4"/>
  <c r="K1472" i="4" s="1"/>
  <c r="I1472" i="4"/>
  <c r="R1471" i="4"/>
  <c r="Q1471" i="4"/>
  <c r="P1471" i="4"/>
  <c r="O1471" i="4"/>
  <c r="M1471" i="4"/>
  <c r="J1471" i="4"/>
  <c r="K1471" i="4" s="1"/>
  <c r="I1471" i="4"/>
  <c r="R1470" i="4"/>
  <c r="Q1470" i="4"/>
  <c r="P1470" i="4"/>
  <c r="O1470" i="4"/>
  <c r="M1470" i="4"/>
  <c r="J1470" i="4"/>
  <c r="K1470" i="4" s="1"/>
  <c r="I1470" i="4"/>
  <c r="R1469" i="4"/>
  <c r="Q1469" i="4"/>
  <c r="P1469" i="4"/>
  <c r="O1469" i="4"/>
  <c r="M1469" i="4"/>
  <c r="J1469" i="4"/>
  <c r="K1469" i="4" s="1"/>
  <c r="I1469" i="4"/>
  <c r="R1468" i="4"/>
  <c r="Q1468" i="4"/>
  <c r="P1468" i="4"/>
  <c r="O1468" i="4"/>
  <c r="M1468" i="4"/>
  <c r="J1468" i="4"/>
  <c r="K1468" i="4" s="1"/>
  <c r="I1468" i="4"/>
  <c r="R1467" i="4"/>
  <c r="Q1467" i="4"/>
  <c r="P1467" i="4"/>
  <c r="O1467" i="4"/>
  <c r="M1467" i="4"/>
  <c r="J1467" i="4"/>
  <c r="K1467" i="4" s="1"/>
  <c r="I1467" i="4"/>
  <c r="R1466" i="4"/>
  <c r="Q1466" i="4"/>
  <c r="P1466" i="4"/>
  <c r="O1466" i="4"/>
  <c r="M1466" i="4"/>
  <c r="J1466" i="4"/>
  <c r="K1466" i="4" s="1"/>
  <c r="I1466" i="4"/>
  <c r="R1465" i="4"/>
  <c r="Q1465" i="4"/>
  <c r="P1465" i="4"/>
  <c r="O1465" i="4"/>
  <c r="M1465" i="4"/>
  <c r="J1465" i="4"/>
  <c r="K1465" i="4" s="1"/>
  <c r="I1465" i="4"/>
  <c r="R1464" i="4"/>
  <c r="Q1464" i="4"/>
  <c r="P1464" i="4"/>
  <c r="O1464" i="4"/>
  <c r="M1464" i="4"/>
  <c r="J1464" i="4"/>
  <c r="K1464" i="4" s="1"/>
  <c r="I1464" i="4"/>
  <c r="R1463" i="4"/>
  <c r="Q1463" i="4"/>
  <c r="P1463" i="4"/>
  <c r="O1463" i="4"/>
  <c r="M1463" i="4"/>
  <c r="J1463" i="4"/>
  <c r="K1463" i="4" s="1"/>
  <c r="I1463" i="4"/>
  <c r="R1462" i="4"/>
  <c r="Q1462" i="4"/>
  <c r="P1462" i="4"/>
  <c r="O1462" i="4"/>
  <c r="M1462" i="4"/>
  <c r="J1462" i="4"/>
  <c r="K1462" i="4" s="1"/>
  <c r="I1462" i="4"/>
  <c r="R1461" i="4"/>
  <c r="Q1461" i="4"/>
  <c r="P1461" i="4"/>
  <c r="O1461" i="4"/>
  <c r="M1461" i="4"/>
  <c r="J1461" i="4"/>
  <c r="K1461" i="4" s="1"/>
  <c r="I1461" i="4"/>
  <c r="R1460" i="4"/>
  <c r="Q1460" i="4"/>
  <c r="P1460" i="4"/>
  <c r="O1460" i="4"/>
  <c r="M1460" i="4"/>
  <c r="J1460" i="4"/>
  <c r="K1460" i="4" s="1"/>
  <c r="I1460" i="4"/>
  <c r="R1459" i="4"/>
  <c r="Q1459" i="4"/>
  <c r="P1459" i="4"/>
  <c r="O1459" i="4"/>
  <c r="M1459" i="4"/>
  <c r="J1459" i="4"/>
  <c r="K1459" i="4" s="1"/>
  <c r="I1459" i="4"/>
  <c r="R1458" i="4"/>
  <c r="Q1458" i="4"/>
  <c r="P1458" i="4"/>
  <c r="O1458" i="4"/>
  <c r="M1458" i="4"/>
  <c r="J1458" i="4"/>
  <c r="K1458" i="4" s="1"/>
  <c r="I1458" i="4"/>
  <c r="R1457" i="4"/>
  <c r="Q1457" i="4"/>
  <c r="P1457" i="4"/>
  <c r="O1457" i="4"/>
  <c r="M1457" i="4"/>
  <c r="J1457" i="4"/>
  <c r="K1457" i="4" s="1"/>
  <c r="I1457" i="4"/>
  <c r="R1456" i="4"/>
  <c r="Q1456" i="4"/>
  <c r="P1456" i="4"/>
  <c r="O1456" i="4"/>
  <c r="M1456" i="4"/>
  <c r="J1456" i="4"/>
  <c r="K1456" i="4" s="1"/>
  <c r="I1456" i="4"/>
  <c r="R1455" i="4"/>
  <c r="Q1455" i="4"/>
  <c r="P1455" i="4"/>
  <c r="O1455" i="4"/>
  <c r="M1455" i="4"/>
  <c r="J1455" i="4"/>
  <c r="K1455" i="4" s="1"/>
  <c r="I1455" i="4"/>
  <c r="R1454" i="4"/>
  <c r="Q1454" i="4"/>
  <c r="P1454" i="4"/>
  <c r="O1454" i="4"/>
  <c r="M1454" i="4"/>
  <c r="J1454" i="4"/>
  <c r="K1454" i="4" s="1"/>
  <c r="I1454" i="4"/>
  <c r="R1453" i="4"/>
  <c r="Q1453" i="4"/>
  <c r="P1453" i="4"/>
  <c r="O1453" i="4"/>
  <c r="M1453" i="4"/>
  <c r="J1453" i="4"/>
  <c r="K1453" i="4" s="1"/>
  <c r="I1453" i="4"/>
  <c r="R1452" i="4"/>
  <c r="Q1452" i="4"/>
  <c r="P1452" i="4"/>
  <c r="O1452" i="4"/>
  <c r="M1452" i="4"/>
  <c r="J1452" i="4"/>
  <c r="K1452" i="4" s="1"/>
  <c r="I1452" i="4"/>
  <c r="R1451" i="4"/>
  <c r="Q1451" i="4"/>
  <c r="P1451" i="4"/>
  <c r="O1451" i="4"/>
  <c r="M1451" i="4"/>
  <c r="J1451" i="4"/>
  <c r="K1451" i="4" s="1"/>
  <c r="I1451" i="4"/>
  <c r="R1450" i="4"/>
  <c r="Q1450" i="4"/>
  <c r="P1450" i="4"/>
  <c r="O1450" i="4"/>
  <c r="M1450" i="4"/>
  <c r="J1450" i="4"/>
  <c r="K1450" i="4" s="1"/>
  <c r="I1450" i="4"/>
  <c r="R1449" i="4"/>
  <c r="Q1449" i="4"/>
  <c r="P1449" i="4"/>
  <c r="O1449" i="4"/>
  <c r="M1449" i="4"/>
  <c r="J1449" i="4"/>
  <c r="K1449" i="4" s="1"/>
  <c r="I1449" i="4"/>
  <c r="R1448" i="4"/>
  <c r="Q1448" i="4"/>
  <c r="P1448" i="4"/>
  <c r="O1448" i="4"/>
  <c r="M1448" i="4"/>
  <c r="J1448" i="4"/>
  <c r="K1448" i="4" s="1"/>
  <c r="I1448" i="4"/>
  <c r="R1447" i="4"/>
  <c r="Q1447" i="4"/>
  <c r="P1447" i="4"/>
  <c r="O1447" i="4"/>
  <c r="M1447" i="4"/>
  <c r="J1447" i="4"/>
  <c r="K1447" i="4" s="1"/>
  <c r="I1447" i="4"/>
  <c r="R1446" i="4"/>
  <c r="Q1446" i="4"/>
  <c r="P1446" i="4"/>
  <c r="O1446" i="4"/>
  <c r="M1446" i="4"/>
  <c r="J1446" i="4"/>
  <c r="K1446" i="4" s="1"/>
  <c r="I1446" i="4"/>
  <c r="R1445" i="4"/>
  <c r="Q1445" i="4"/>
  <c r="P1445" i="4"/>
  <c r="O1445" i="4"/>
  <c r="M1445" i="4"/>
  <c r="J1445" i="4"/>
  <c r="K1445" i="4" s="1"/>
  <c r="I1445" i="4"/>
  <c r="R1444" i="4"/>
  <c r="Q1444" i="4"/>
  <c r="P1444" i="4"/>
  <c r="O1444" i="4"/>
  <c r="M1444" i="4"/>
  <c r="J1444" i="4"/>
  <c r="K1444" i="4" s="1"/>
  <c r="I1444" i="4"/>
  <c r="R1443" i="4"/>
  <c r="Q1443" i="4"/>
  <c r="P1443" i="4"/>
  <c r="O1443" i="4"/>
  <c r="M1443" i="4"/>
  <c r="J1443" i="4"/>
  <c r="K1443" i="4" s="1"/>
  <c r="I1443" i="4"/>
  <c r="R1442" i="4"/>
  <c r="Q1442" i="4"/>
  <c r="P1442" i="4"/>
  <c r="O1442" i="4"/>
  <c r="M1442" i="4"/>
  <c r="J1442" i="4"/>
  <c r="K1442" i="4" s="1"/>
  <c r="I1442" i="4"/>
  <c r="R1441" i="4"/>
  <c r="Q1441" i="4"/>
  <c r="P1441" i="4"/>
  <c r="O1441" i="4"/>
  <c r="M1441" i="4"/>
  <c r="J1441" i="4"/>
  <c r="K1441" i="4" s="1"/>
  <c r="I1441" i="4"/>
  <c r="R1440" i="4"/>
  <c r="Q1440" i="4"/>
  <c r="P1440" i="4"/>
  <c r="O1440" i="4"/>
  <c r="M1440" i="4"/>
  <c r="J1440" i="4"/>
  <c r="K1440" i="4" s="1"/>
  <c r="I1440" i="4"/>
  <c r="R1439" i="4"/>
  <c r="Q1439" i="4"/>
  <c r="P1439" i="4"/>
  <c r="O1439" i="4"/>
  <c r="M1439" i="4"/>
  <c r="J1439" i="4"/>
  <c r="K1439" i="4" s="1"/>
  <c r="I1439" i="4"/>
  <c r="R1438" i="4"/>
  <c r="Q1438" i="4"/>
  <c r="P1438" i="4"/>
  <c r="O1438" i="4"/>
  <c r="M1438" i="4"/>
  <c r="J1438" i="4"/>
  <c r="K1438" i="4" s="1"/>
  <c r="I1438" i="4"/>
  <c r="R1437" i="4"/>
  <c r="Q1437" i="4"/>
  <c r="P1437" i="4"/>
  <c r="O1437" i="4"/>
  <c r="M1437" i="4"/>
  <c r="J1437" i="4"/>
  <c r="K1437" i="4" s="1"/>
  <c r="I1437" i="4"/>
  <c r="R1436" i="4"/>
  <c r="Q1436" i="4"/>
  <c r="P1436" i="4"/>
  <c r="O1436" i="4"/>
  <c r="M1436" i="4"/>
  <c r="J1436" i="4"/>
  <c r="K1436" i="4" s="1"/>
  <c r="I1436" i="4"/>
  <c r="R1435" i="4"/>
  <c r="Q1435" i="4"/>
  <c r="P1435" i="4"/>
  <c r="O1435" i="4"/>
  <c r="M1435" i="4"/>
  <c r="J1435" i="4"/>
  <c r="K1435" i="4" s="1"/>
  <c r="I1435" i="4"/>
  <c r="R1434" i="4"/>
  <c r="Q1434" i="4"/>
  <c r="P1434" i="4"/>
  <c r="O1434" i="4"/>
  <c r="M1434" i="4"/>
  <c r="J1434" i="4"/>
  <c r="K1434" i="4" s="1"/>
  <c r="I1434" i="4"/>
  <c r="R1433" i="4"/>
  <c r="Q1433" i="4"/>
  <c r="P1433" i="4"/>
  <c r="O1433" i="4"/>
  <c r="M1433" i="4"/>
  <c r="J1433" i="4"/>
  <c r="K1433" i="4" s="1"/>
  <c r="I1433" i="4"/>
  <c r="R1432" i="4"/>
  <c r="Q1432" i="4"/>
  <c r="P1432" i="4"/>
  <c r="O1432" i="4"/>
  <c r="M1432" i="4"/>
  <c r="J1432" i="4"/>
  <c r="K1432" i="4" s="1"/>
  <c r="I1432" i="4"/>
  <c r="R1431" i="4"/>
  <c r="Q1431" i="4"/>
  <c r="P1431" i="4"/>
  <c r="O1431" i="4"/>
  <c r="M1431" i="4"/>
  <c r="J1431" i="4"/>
  <c r="K1431" i="4" s="1"/>
  <c r="I1431" i="4"/>
  <c r="R1430" i="4"/>
  <c r="Q1430" i="4"/>
  <c r="P1430" i="4"/>
  <c r="O1430" i="4"/>
  <c r="M1430" i="4"/>
  <c r="J1430" i="4"/>
  <c r="K1430" i="4" s="1"/>
  <c r="I1430" i="4"/>
  <c r="R1429" i="4"/>
  <c r="Q1429" i="4"/>
  <c r="P1429" i="4"/>
  <c r="O1429" i="4"/>
  <c r="M1429" i="4"/>
  <c r="J1429" i="4"/>
  <c r="K1429" i="4" s="1"/>
  <c r="I1429" i="4"/>
  <c r="R1428" i="4"/>
  <c r="Q1428" i="4"/>
  <c r="P1428" i="4"/>
  <c r="O1428" i="4"/>
  <c r="M1428" i="4"/>
  <c r="J1428" i="4"/>
  <c r="K1428" i="4" s="1"/>
  <c r="I1428" i="4"/>
  <c r="R1427" i="4"/>
  <c r="Q1427" i="4"/>
  <c r="P1427" i="4"/>
  <c r="O1427" i="4"/>
  <c r="M1427" i="4"/>
  <c r="J1427" i="4"/>
  <c r="K1427" i="4" s="1"/>
  <c r="I1427" i="4"/>
  <c r="R1426" i="4"/>
  <c r="Q1426" i="4"/>
  <c r="P1426" i="4"/>
  <c r="O1426" i="4"/>
  <c r="M1426" i="4"/>
  <c r="J1426" i="4"/>
  <c r="K1426" i="4" s="1"/>
  <c r="I1426" i="4"/>
  <c r="R1425" i="4"/>
  <c r="Q1425" i="4"/>
  <c r="P1425" i="4"/>
  <c r="O1425" i="4"/>
  <c r="M1425" i="4"/>
  <c r="J1425" i="4"/>
  <c r="K1425" i="4" s="1"/>
  <c r="I1425" i="4"/>
  <c r="R1424" i="4"/>
  <c r="Q1424" i="4"/>
  <c r="P1424" i="4"/>
  <c r="O1424" i="4"/>
  <c r="M1424" i="4"/>
  <c r="J1424" i="4"/>
  <c r="K1424" i="4" s="1"/>
  <c r="I1424" i="4"/>
  <c r="R1423" i="4"/>
  <c r="Q1423" i="4"/>
  <c r="P1423" i="4"/>
  <c r="O1423" i="4"/>
  <c r="M1423" i="4"/>
  <c r="J1423" i="4"/>
  <c r="K1423" i="4" s="1"/>
  <c r="I1423" i="4"/>
  <c r="R1422" i="4"/>
  <c r="Q1422" i="4"/>
  <c r="P1422" i="4"/>
  <c r="O1422" i="4"/>
  <c r="M1422" i="4"/>
  <c r="J1422" i="4"/>
  <c r="K1422" i="4" s="1"/>
  <c r="I1422" i="4"/>
  <c r="R1421" i="4"/>
  <c r="Q1421" i="4"/>
  <c r="P1421" i="4"/>
  <c r="O1421" i="4"/>
  <c r="M1421" i="4"/>
  <c r="J1421" i="4"/>
  <c r="K1421" i="4" s="1"/>
  <c r="I1421" i="4"/>
  <c r="R1420" i="4"/>
  <c r="Q1420" i="4"/>
  <c r="P1420" i="4"/>
  <c r="O1420" i="4"/>
  <c r="M1420" i="4"/>
  <c r="J1420" i="4"/>
  <c r="K1420" i="4" s="1"/>
  <c r="I1420" i="4"/>
  <c r="R1419" i="4"/>
  <c r="Q1419" i="4"/>
  <c r="P1419" i="4"/>
  <c r="O1419" i="4"/>
  <c r="M1419" i="4"/>
  <c r="J1419" i="4"/>
  <c r="K1419" i="4" s="1"/>
  <c r="I1419" i="4"/>
  <c r="R1418" i="4"/>
  <c r="Q1418" i="4"/>
  <c r="P1418" i="4"/>
  <c r="O1418" i="4"/>
  <c r="M1418" i="4"/>
  <c r="J1418" i="4"/>
  <c r="K1418" i="4" s="1"/>
  <c r="I1418" i="4"/>
  <c r="R1417" i="4"/>
  <c r="Q1417" i="4"/>
  <c r="P1417" i="4"/>
  <c r="O1417" i="4"/>
  <c r="M1417" i="4"/>
  <c r="J1417" i="4"/>
  <c r="K1417" i="4" s="1"/>
  <c r="I1417" i="4"/>
  <c r="R1416" i="4"/>
  <c r="Q1416" i="4"/>
  <c r="P1416" i="4"/>
  <c r="O1416" i="4"/>
  <c r="M1416" i="4"/>
  <c r="J1416" i="4"/>
  <c r="K1416" i="4" s="1"/>
  <c r="I1416" i="4"/>
  <c r="R1415" i="4"/>
  <c r="Q1415" i="4"/>
  <c r="P1415" i="4"/>
  <c r="O1415" i="4"/>
  <c r="M1415" i="4"/>
  <c r="J1415" i="4"/>
  <c r="K1415" i="4" s="1"/>
  <c r="I1415" i="4"/>
  <c r="R1414" i="4"/>
  <c r="Q1414" i="4"/>
  <c r="P1414" i="4"/>
  <c r="O1414" i="4"/>
  <c r="M1414" i="4"/>
  <c r="J1414" i="4"/>
  <c r="K1414" i="4" s="1"/>
  <c r="I1414" i="4"/>
  <c r="R1413" i="4"/>
  <c r="Q1413" i="4"/>
  <c r="P1413" i="4"/>
  <c r="O1413" i="4"/>
  <c r="M1413" i="4"/>
  <c r="J1413" i="4"/>
  <c r="K1413" i="4" s="1"/>
  <c r="I1413" i="4"/>
  <c r="R1412" i="4"/>
  <c r="Q1412" i="4"/>
  <c r="P1412" i="4"/>
  <c r="O1412" i="4"/>
  <c r="M1412" i="4"/>
  <c r="J1412" i="4"/>
  <c r="K1412" i="4" s="1"/>
  <c r="I1412" i="4"/>
  <c r="R1411" i="4"/>
  <c r="Q1411" i="4"/>
  <c r="P1411" i="4"/>
  <c r="O1411" i="4"/>
  <c r="M1411" i="4"/>
  <c r="J1411" i="4"/>
  <c r="K1411" i="4" s="1"/>
  <c r="I1411" i="4"/>
  <c r="R1410" i="4"/>
  <c r="Q1410" i="4"/>
  <c r="P1410" i="4"/>
  <c r="O1410" i="4"/>
  <c r="M1410" i="4"/>
  <c r="J1410" i="4"/>
  <c r="K1410" i="4" s="1"/>
  <c r="I1410" i="4"/>
  <c r="R1409" i="4"/>
  <c r="Q1409" i="4"/>
  <c r="P1409" i="4"/>
  <c r="O1409" i="4"/>
  <c r="M1409" i="4"/>
  <c r="J1409" i="4"/>
  <c r="K1409" i="4" s="1"/>
  <c r="I1409" i="4"/>
  <c r="R1408" i="4"/>
  <c r="Q1408" i="4"/>
  <c r="P1408" i="4"/>
  <c r="O1408" i="4"/>
  <c r="M1408" i="4"/>
  <c r="J1408" i="4"/>
  <c r="K1408" i="4" s="1"/>
  <c r="I1408" i="4"/>
  <c r="R1407" i="4"/>
  <c r="Q1407" i="4"/>
  <c r="P1407" i="4"/>
  <c r="O1407" i="4"/>
  <c r="M1407" i="4"/>
  <c r="J1407" i="4"/>
  <c r="K1407" i="4" s="1"/>
  <c r="I1407" i="4"/>
  <c r="R1406" i="4"/>
  <c r="Q1406" i="4"/>
  <c r="P1406" i="4"/>
  <c r="O1406" i="4"/>
  <c r="M1406" i="4"/>
  <c r="J1406" i="4"/>
  <c r="K1406" i="4" s="1"/>
  <c r="I1406" i="4"/>
  <c r="R1405" i="4"/>
  <c r="Q1405" i="4"/>
  <c r="P1405" i="4"/>
  <c r="O1405" i="4"/>
  <c r="M1405" i="4"/>
  <c r="J1405" i="4"/>
  <c r="K1405" i="4" s="1"/>
  <c r="I1405" i="4"/>
  <c r="R1404" i="4"/>
  <c r="Q1404" i="4"/>
  <c r="P1404" i="4"/>
  <c r="O1404" i="4"/>
  <c r="M1404" i="4"/>
  <c r="J1404" i="4"/>
  <c r="K1404" i="4" s="1"/>
  <c r="I1404" i="4"/>
  <c r="R1403" i="4"/>
  <c r="Q1403" i="4"/>
  <c r="P1403" i="4"/>
  <c r="O1403" i="4"/>
  <c r="M1403" i="4"/>
  <c r="J1403" i="4"/>
  <c r="K1403" i="4" s="1"/>
  <c r="I1403" i="4"/>
  <c r="R1402" i="4"/>
  <c r="Q1402" i="4"/>
  <c r="P1402" i="4"/>
  <c r="O1402" i="4"/>
  <c r="M1402" i="4"/>
  <c r="J1402" i="4"/>
  <c r="K1402" i="4" s="1"/>
  <c r="I1402" i="4"/>
  <c r="R1401" i="4"/>
  <c r="Q1401" i="4"/>
  <c r="P1401" i="4"/>
  <c r="O1401" i="4"/>
  <c r="M1401" i="4"/>
  <c r="J1401" i="4"/>
  <c r="K1401" i="4" s="1"/>
  <c r="I1401" i="4"/>
  <c r="R1400" i="4"/>
  <c r="Q1400" i="4"/>
  <c r="P1400" i="4"/>
  <c r="O1400" i="4"/>
  <c r="M1400" i="4"/>
  <c r="J1400" i="4"/>
  <c r="K1400" i="4" s="1"/>
  <c r="I1400" i="4"/>
  <c r="R1399" i="4"/>
  <c r="Q1399" i="4"/>
  <c r="P1399" i="4"/>
  <c r="O1399" i="4"/>
  <c r="M1399" i="4"/>
  <c r="J1399" i="4"/>
  <c r="K1399" i="4" s="1"/>
  <c r="I1399" i="4"/>
  <c r="R1398" i="4"/>
  <c r="Q1398" i="4"/>
  <c r="P1398" i="4"/>
  <c r="O1398" i="4"/>
  <c r="M1398" i="4"/>
  <c r="J1398" i="4"/>
  <c r="K1398" i="4" s="1"/>
  <c r="I1398" i="4"/>
  <c r="R1397" i="4"/>
  <c r="Q1397" i="4"/>
  <c r="P1397" i="4"/>
  <c r="O1397" i="4"/>
  <c r="M1397" i="4"/>
  <c r="J1397" i="4"/>
  <c r="K1397" i="4" s="1"/>
  <c r="I1397" i="4"/>
  <c r="R1396" i="4"/>
  <c r="Q1396" i="4"/>
  <c r="P1396" i="4"/>
  <c r="O1396" i="4"/>
  <c r="M1396" i="4"/>
  <c r="J1396" i="4"/>
  <c r="K1396" i="4" s="1"/>
  <c r="I1396" i="4"/>
  <c r="R1395" i="4"/>
  <c r="Q1395" i="4"/>
  <c r="P1395" i="4"/>
  <c r="O1395" i="4"/>
  <c r="M1395" i="4"/>
  <c r="J1395" i="4"/>
  <c r="K1395" i="4" s="1"/>
  <c r="I1395" i="4"/>
  <c r="R1394" i="4"/>
  <c r="Q1394" i="4"/>
  <c r="P1394" i="4"/>
  <c r="O1394" i="4"/>
  <c r="M1394" i="4"/>
  <c r="J1394" i="4"/>
  <c r="K1394" i="4" s="1"/>
  <c r="I1394" i="4"/>
  <c r="R1393" i="4"/>
  <c r="Q1393" i="4"/>
  <c r="P1393" i="4"/>
  <c r="O1393" i="4"/>
  <c r="M1393" i="4"/>
  <c r="J1393" i="4"/>
  <c r="K1393" i="4" s="1"/>
  <c r="I1393" i="4"/>
  <c r="R1392" i="4"/>
  <c r="Q1392" i="4"/>
  <c r="P1392" i="4"/>
  <c r="O1392" i="4"/>
  <c r="M1392" i="4"/>
  <c r="J1392" i="4"/>
  <c r="K1392" i="4" s="1"/>
  <c r="I1392" i="4"/>
  <c r="R1391" i="4"/>
  <c r="Q1391" i="4"/>
  <c r="P1391" i="4"/>
  <c r="O1391" i="4"/>
  <c r="M1391" i="4"/>
  <c r="J1391" i="4"/>
  <c r="K1391" i="4" s="1"/>
  <c r="I1391" i="4"/>
  <c r="R1390" i="4"/>
  <c r="Q1390" i="4"/>
  <c r="P1390" i="4"/>
  <c r="O1390" i="4"/>
  <c r="M1390" i="4"/>
  <c r="J1390" i="4"/>
  <c r="K1390" i="4" s="1"/>
  <c r="I1390" i="4"/>
  <c r="R1389" i="4"/>
  <c r="Q1389" i="4"/>
  <c r="P1389" i="4"/>
  <c r="O1389" i="4"/>
  <c r="M1389" i="4"/>
  <c r="J1389" i="4"/>
  <c r="K1389" i="4" s="1"/>
  <c r="I1389" i="4"/>
  <c r="R1388" i="4"/>
  <c r="Q1388" i="4"/>
  <c r="P1388" i="4"/>
  <c r="O1388" i="4"/>
  <c r="M1388" i="4"/>
  <c r="J1388" i="4"/>
  <c r="K1388" i="4" s="1"/>
  <c r="I1388" i="4"/>
  <c r="R1387" i="4"/>
  <c r="Q1387" i="4"/>
  <c r="P1387" i="4"/>
  <c r="O1387" i="4"/>
  <c r="M1387" i="4"/>
  <c r="J1387" i="4"/>
  <c r="K1387" i="4" s="1"/>
  <c r="I1387" i="4"/>
  <c r="R1386" i="4"/>
  <c r="Q1386" i="4"/>
  <c r="P1386" i="4"/>
  <c r="O1386" i="4"/>
  <c r="M1386" i="4"/>
  <c r="J1386" i="4"/>
  <c r="K1386" i="4" s="1"/>
  <c r="I1386" i="4"/>
  <c r="R1385" i="4"/>
  <c r="Q1385" i="4"/>
  <c r="P1385" i="4"/>
  <c r="O1385" i="4"/>
  <c r="M1385" i="4"/>
  <c r="J1385" i="4"/>
  <c r="K1385" i="4" s="1"/>
  <c r="I1385" i="4"/>
  <c r="R1384" i="4"/>
  <c r="Q1384" i="4"/>
  <c r="P1384" i="4"/>
  <c r="O1384" i="4"/>
  <c r="M1384" i="4"/>
  <c r="J1384" i="4"/>
  <c r="K1384" i="4" s="1"/>
  <c r="I1384" i="4"/>
  <c r="R1383" i="4"/>
  <c r="Q1383" i="4"/>
  <c r="P1383" i="4"/>
  <c r="O1383" i="4"/>
  <c r="M1383" i="4"/>
  <c r="J1383" i="4"/>
  <c r="K1383" i="4" s="1"/>
  <c r="I1383" i="4"/>
  <c r="R1382" i="4"/>
  <c r="Q1382" i="4"/>
  <c r="P1382" i="4"/>
  <c r="O1382" i="4"/>
  <c r="M1382" i="4"/>
  <c r="J1382" i="4"/>
  <c r="K1382" i="4" s="1"/>
  <c r="I1382" i="4"/>
  <c r="R1381" i="4"/>
  <c r="Q1381" i="4"/>
  <c r="P1381" i="4"/>
  <c r="O1381" i="4"/>
  <c r="M1381" i="4"/>
  <c r="J1381" i="4"/>
  <c r="K1381" i="4" s="1"/>
  <c r="I1381" i="4"/>
  <c r="R1380" i="4"/>
  <c r="Q1380" i="4"/>
  <c r="P1380" i="4"/>
  <c r="O1380" i="4"/>
  <c r="M1380" i="4"/>
  <c r="J1380" i="4"/>
  <c r="K1380" i="4" s="1"/>
  <c r="I1380" i="4"/>
  <c r="R1379" i="4"/>
  <c r="Q1379" i="4"/>
  <c r="P1379" i="4"/>
  <c r="O1379" i="4"/>
  <c r="M1379" i="4"/>
  <c r="J1379" i="4"/>
  <c r="K1379" i="4" s="1"/>
  <c r="I1379" i="4"/>
  <c r="R1378" i="4"/>
  <c r="Q1378" i="4"/>
  <c r="P1378" i="4"/>
  <c r="O1378" i="4"/>
  <c r="M1378" i="4"/>
  <c r="J1378" i="4"/>
  <c r="K1378" i="4" s="1"/>
  <c r="I1378" i="4"/>
  <c r="R1377" i="4"/>
  <c r="Q1377" i="4"/>
  <c r="P1377" i="4"/>
  <c r="O1377" i="4"/>
  <c r="M1377" i="4"/>
  <c r="J1377" i="4"/>
  <c r="K1377" i="4" s="1"/>
  <c r="I1377" i="4"/>
  <c r="R1376" i="4"/>
  <c r="Q1376" i="4"/>
  <c r="P1376" i="4"/>
  <c r="O1376" i="4"/>
  <c r="M1376" i="4"/>
  <c r="J1376" i="4"/>
  <c r="K1376" i="4" s="1"/>
  <c r="I1376" i="4"/>
  <c r="R1375" i="4"/>
  <c r="Q1375" i="4"/>
  <c r="P1375" i="4"/>
  <c r="O1375" i="4"/>
  <c r="M1375" i="4"/>
  <c r="J1375" i="4"/>
  <c r="K1375" i="4" s="1"/>
  <c r="I1375" i="4"/>
  <c r="R1374" i="4"/>
  <c r="Q1374" i="4"/>
  <c r="P1374" i="4"/>
  <c r="O1374" i="4"/>
  <c r="M1374" i="4"/>
  <c r="J1374" i="4"/>
  <c r="K1374" i="4" s="1"/>
  <c r="I1374" i="4"/>
  <c r="R1373" i="4"/>
  <c r="Q1373" i="4"/>
  <c r="P1373" i="4"/>
  <c r="O1373" i="4"/>
  <c r="M1373" i="4"/>
  <c r="J1373" i="4"/>
  <c r="K1373" i="4" s="1"/>
  <c r="I1373" i="4"/>
  <c r="R1372" i="4"/>
  <c r="Q1372" i="4"/>
  <c r="P1372" i="4"/>
  <c r="O1372" i="4"/>
  <c r="M1372" i="4"/>
  <c r="J1372" i="4"/>
  <c r="K1372" i="4" s="1"/>
  <c r="I1372" i="4"/>
  <c r="R1371" i="4"/>
  <c r="Q1371" i="4"/>
  <c r="P1371" i="4"/>
  <c r="O1371" i="4"/>
  <c r="M1371" i="4"/>
  <c r="J1371" i="4"/>
  <c r="K1371" i="4" s="1"/>
  <c r="I1371" i="4"/>
  <c r="R1370" i="4"/>
  <c r="Q1370" i="4"/>
  <c r="P1370" i="4"/>
  <c r="O1370" i="4"/>
  <c r="M1370" i="4"/>
  <c r="J1370" i="4"/>
  <c r="K1370" i="4" s="1"/>
  <c r="I1370" i="4"/>
  <c r="R1369" i="4"/>
  <c r="Q1369" i="4"/>
  <c r="P1369" i="4"/>
  <c r="O1369" i="4"/>
  <c r="M1369" i="4"/>
  <c r="J1369" i="4"/>
  <c r="K1369" i="4" s="1"/>
  <c r="I1369" i="4"/>
  <c r="R1368" i="4"/>
  <c r="Q1368" i="4"/>
  <c r="P1368" i="4"/>
  <c r="O1368" i="4"/>
  <c r="M1368" i="4"/>
  <c r="J1368" i="4"/>
  <c r="K1368" i="4" s="1"/>
  <c r="I1368" i="4"/>
  <c r="R1367" i="4"/>
  <c r="Q1367" i="4"/>
  <c r="P1367" i="4"/>
  <c r="O1367" i="4"/>
  <c r="M1367" i="4"/>
  <c r="J1367" i="4"/>
  <c r="K1367" i="4" s="1"/>
  <c r="I1367" i="4"/>
  <c r="R1366" i="4"/>
  <c r="Q1366" i="4"/>
  <c r="P1366" i="4"/>
  <c r="O1366" i="4"/>
  <c r="M1366" i="4"/>
  <c r="J1366" i="4"/>
  <c r="K1366" i="4" s="1"/>
  <c r="I1366" i="4"/>
  <c r="R1365" i="4"/>
  <c r="Q1365" i="4"/>
  <c r="P1365" i="4"/>
  <c r="O1365" i="4"/>
  <c r="M1365" i="4"/>
  <c r="J1365" i="4"/>
  <c r="K1365" i="4" s="1"/>
  <c r="I1365" i="4"/>
  <c r="R1364" i="4"/>
  <c r="Q1364" i="4"/>
  <c r="P1364" i="4"/>
  <c r="O1364" i="4"/>
  <c r="M1364" i="4"/>
  <c r="J1364" i="4"/>
  <c r="K1364" i="4" s="1"/>
  <c r="I1364" i="4"/>
  <c r="R1363" i="4"/>
  <c r="Q1363" i="4"/>
  <c r="P1363" i="4"/>
  <c r="O1363" i="4"/>
  <c r="M1363" i="4"/>
  <c r="J1363" i="4"/>
  <c r="K1363" i="4" s="1"/>
  <c r="I1363" i="4"/>
  <c r="R1362" i="4"/>
  <c r="Q1362" i="4"/>
  <c r="P1362" i="4"/>
  <c r="O1362" i="4"/>
  <c r="M1362" i="4"/>
  <c r="J1362" i="4"/>
  <c r="K1362" i="4" s="1"/>
  <c r="I1362" i="4"/>
  <c r="R1361" i="4"/>
  <c r="Q1361" i="4"/>
  <c r="P1361" i="4"/>
  <c r="O1361" i="4"/>
  <c r="M1361" i="4"/>
  <c r="J1361" i="4"/>
  <c r="K1361" i="4" s="1"/>
  <c r="I1361" i="4"/>
  <c r="R1360" i="4"/>
  <c r="Q1360" i="4"/>
  <c r="P1360" i="4"/>
  <c r="O1360" i="4"/>
  <c r="M1360" i="4"/>
  <c r="J1360" i="4"/>
  <c r="K1360" i="4" s="1"/>
  <c r="I1360" i="4"/>
  <c r="R1359" i="4"/>
  <c r="Q1359" i="4"/>
  <c r="P1359" i="4"/>
  <c r="O1359" i="4"/>
  <c r="M1359" i="4"/>
  <c r="J1359" i="4"/>
  <c r="K1359" i="4" s="1"/>
  <c r="I1359" i="4"/>
  <c r="R1358" i="4"/>
  <c r="Q1358" i="4"/>
  <c r="P1358" i="4"/>
  <c r="O1358" i="4"/>
  <c r="M1358" i="4"/>
  <c r="J1358" i="4"/>
  <c r="K1358" i="4" s="1"/>
  <c r="I1358" i="4"/>
  <c r="R1357" i="4"/>
  <c r="Q1357" i="4"/>
  <c r="P1357" i="4"/>
  <c r="O1357" i="4"/>
  <c r="M1357" i="4"/>
  <c r="J1357" i="4"/>
  <c r="K1357" i="4" s="1"/>
  <c r="I1357" i="4"/>
  <c r="R1356" i="4"/>
  <c r="Q1356" i="4"/>
  <c r="P1356" i="4"/>
  <c r="O1356" i="4"/>
  <c r="M1356" i="4"/>
  <c r="J1356" i="4"/>
  <c r="K1356" i="4" s="1"/>
  <c r="I1356" i="4"/>
  <c r="R1355" i="4"/>
  <c r="Q1355" i="4"/>
  <c r="P1355" i="4"/>
  <c r="O1355" i="4"/>
  <c r="M1355" i="4"/>
  <c r="J1355" i="4"/>
  <c r="K1355" i="4" s="1"/>
  <c r="I1355" i="4"/>
  <c r="R1354" i="4"/>
  <c r="Q1354" i="4"/>
  <c r="P1354" i="4"/>
  <c r="O1354" i="4"/>
  <c r="M1354" i="4"/>
  <c r="J1354" i="4"/>
  <c r="K1354" i="4" s="1"/>
  <c r="I1354" i="4"/>
  <c r="R1353" i="4"/>
  <c r="Q1353" i="4"/>
  <c r="P1353" i="4"/>
  <c r="O1353" i="4"/>
  <c r="M1353" i="4"/>
  <c r="J1353" i="4"/>
  <c r="K1353" i="4" s="1"/>
  <c r="I1353" i="4"/>
  <c r="R1352" i="4"/>
  <c r="Q1352" i="4"/>
  <c r="P1352" i="4"/>
  <c r="O1352" i="4"/>
  <c r="M1352" i="4"/>
  <c r="J1352" i="4"/>
  <c r="K1352" i="4" s="1"/>
  <c r="I1352" i="4"/>
  <c r="R1351" i="4"/>
  <c r="Q1351" i="4"/>
  <c r="P1351" i="4"/>
  <c r="O1351" i="4"/>
  <c r="M1351" i="4"/>
  <c r="J1351" i="4"/>
  <c r="K1351" i="4" s="1"/>
  <c r="I1351" i="4"/>
  <c r="R1350" i="4"/>
  <c r="Q1350" i="4"/>
  <c r="P1350" i="4"/>
  <c r="O1350" i="4"/>
  <c r="M1350" i="4"/>
  <c r="J1350" i="4"/>
  <c r="K1350" i="4" s="1"/>
  <c r="I1350" i="4"/>
  <c r="R1349" i="4"/>
  <c r="Q1349" i="4"/>
  <c r="P1349" i="4"/>
  <c r="O1349" i="4"/>
  <c r="M1349" i="4"/>
  <c r="J1349" i="4"/>
  <c r="K1349" i="4" s="1"/>
  <c r="I1349" i="4"/>
  <c r="R1348" i="4"/>
  <c r="Q1348" i="4"/>
  <c r="P1348" i="4"/>
  <c r="O1348" i="4"/>
  <c r="M1348" i="4"/>
  <c r="J1348" i="4"/>
  <c r="K1348" i="4" s="1"/>
  <c r="I1348" i="4"/>
  <c r="R1347" i="4"/>
  <c r="Q1347" i="4"/>
  <c r="P1347" i="4"/>
  <c r="O1347" i="4"/>
  <c r="M1347" i="4"/>
  <c r="J1347" i="4"/>
  <c r="K1347" i="4" s="1"/>
  <c r="I1347" i="4"/>
  <c r="R1346" i="4"/>
  <c r="Q1346" i="4"/>
  <c r="P1346" i="4"/>
  <c r="O1346" i="4"/>
  <c r="M1346" i="4"/>
  <c r="J1346" i="4"/>
  <c r="K1346" i="4" s="1"/>
  <c r="I1346" i="4"/>
  <c r="R1345" i="4"/>
  <c r="Q1345" i="4"/>
  <c r="P1345" i="4"/>
  <c r="O1345" i="4"/>
  <c r="M1345" i="4"/>
  <c r="J1345" i="4"/>
  <c r="K1345" i="4" s="1"/>
  <c r="I1345" i="4"/>
  <c r="R1344" i="4"/>
  <c r="Q1344" i="4"/>
  <c r="P1344" i="4"/>
  <c r="O1344" i="4"/>
  <c r="M1344" i="4"/>
  <c r="J1344" i="4"/>
  <c r="K1344" i="4" s="1"/>
  <c r="I1344" i="4"/>
  <c r="R1343" i="4"/>
  <c r="Q1343" i="4"/>
  <c r="P1343" i="4"/>
  <c r="O1343" i="4"/>
  <c r="M1343" i="4"/>
  <c r="J1343" i="4"/>
  <c r="K1343" i="4" s="1"/>
  <c r="I1343" i="4"/>
  <c r="R1342" i="4"/>
  <c r="Q1342" i="4"/>
  <c r="P1342" i="4"/>
  <c r="O1342" i="4"/>
  <c r="M1342" i="4"/>
  <c r="J1342" i="4"/>
  <c r="K1342" i="4" s="1"/>
  <c r="I1342" i="4"/>
  <c r="R1341" i="4"/>
  <c r="Q1341" i="4"/>
  <c r="P1341" i="4"/>
  <c r="O1341" i="4"/>
  <c r="M1341" i="4"/>
  <c r="J1341" i="4"/>
  <c r="K1341" i="4" s="1"/>
  <c r="I1341" i="4"/>
  <c r="R1340" i="4"/>
  <c r="Q1340" i="4"/>
  <c r="P1340" i="4"/>
  <c r="O1340" i="4"/>
  <c r="M1340" i="4"/>
  <c r="J1340" i="4"/>
  <c r="K1340" i="4" s="1"/>
  <c r="I1340" i="4"/>
  <c r="R1339" i="4"/>
  <c r="Q1339" i="4"/>
  <c r="P1339" i="4"/>
  <c r="O1339" i="4"/>
  <c r="M1339" i="4"/>
  <c r="J1339" i="4"/>
  <c r="K1339" i="4" s="1"/>
  <c r="I1339" i="4"/>
  <c r="R1338" i="4"/>
  <c r="Q1338" i="4"/>
  <c r="P1338" i="4"/>
  <c r="O1338" i="4"/>
  <c r="M1338" i="4"/>
  <c r="J1338" i="4"/>
  <c r="K1338" i="4" s="1"/>
  <c r="I1338" i="4"/>
  <c r="R1337" i="4"/>
  <c r="Q1337" i="4"/>
  <c r="P1337" i="4"/>
  <c r="O1337" i="4"/>
  <c r="M1337" i="4"/>
  <c r="J1337" i="4"/>
  <c r="K1337" i="4" s="1"/>
  <c r="I1337" i="4"/>
  <c r="R1336" i="4"/>
  <c r="Q1336" i="4"/>
  <c r="P1336" i="4"/>
  <c r="O1336" i="4"/>
  <c r="M1336" i="4"/>
  <c r="J1336" i="4"/>
  <c r="K1336" i="4" s="1"/>
  <c r="I1336" i="4"/>
  <c r="R1335" i="4"/>
  <c r="Q1335" i="4"/>
  <c r="P1335" i="4"/>
  <c r="O1335" i="4"/>
  <c r="M1335" i="4"/>
  <c r="J1335" i="4"/>
  <c r="K1335" i="4" s="1"/>
  <c r="I1335" i="4"/>
  <c r="R1334" i="4"/>
  <c r="Q1334" i="4"/>
  <c r="P1334" i="4"/>
  <c r="O1334" i="4"/>
  <c r="M1334" i="4"/>
  <c r="J1334" i="4"/>
  <c r="K1334" i="4" s="1"/>
  <c r="I1334" i="4"/>
  <c r="R1333" i="4"/>
  <c r="Q1333" i="4"/>
  <c r="P1333" i="4"/>
  <c r="O1333" i="4"/>
  <c r="M1333" i="4"/>
  <c r="J1333" i="4"/>
  <c r="K1333" i="4" s="1"/>
  <c r="I1333" i="4"/>
  <c r="R1332" i="4"/>
  <c r="Q1332" i="4"/>
  <c r="P1332" i="4"/>
  <c r="O1332" i="4"/>
  <c r="M1332" i="4"/>
  <c r="J1332" i="4"/>
  <c r="K1332" i="4" s="1"/>
  <c r="I1332" i="4"/>
  <c r="R1331" i="4"/>
  <c r="Q1331" i="4"/>
  <c r="P1331" i="4"/>
  <c r="O1331" i="4"/>
  <c r="M1331" i="4"/>
  <c r="J1331" i="4"/>
  <c r="K1331" i="4" s="1"/>
  <c r="I1331" i="4"/>
  <c r="R1330" i="4"/>
  <c r="Q1330" i="4"/>
  <c r="P1330" i="4"/>
  <c r="O1330" i="4"/>
  <c r="M1330" i="4"/>
  <c r="J1330" i="4"/>
  <c r="K1330" i="4" s="1"/>
  <c r="I1330" i="4"/>
  <c r="R1329" i="4"/>
  <c r="Q1329" i="4"/>
  <c r="P1329" i="4"/>
  <c r="O1329" i="4"/>
  <c r="M1329" i="4"/>
  <c r="J1329" i="4"/>
  <c r="K1329" i="4" s="1"/>
  <c r="I1329" i="4"/>
  <c r="R1328" i="4"/>
  <c r="Q1328" i="4"/>
  <c r="P1328" i="4"/>
  <c r="O1328" i="4"/>
  <c r="M1328" i="4"/>
  <c r="J1328" i="4"/>
  <c r="K1328" i="4" s="1"/>
  <c r="I1328" i="4"/>
  <c r="R1327" i="4"/>
  <c r="Q1327" i="4"/>
  <c r="P1327" i="4"/>
  <c r="O1327" i="4"/>
  <c r="M1327" i="4"/>
  <c r="J1327" i="4"/>
  <c r="K1327" i="4" s="1"/>
  <c r="I1327" i="4"/>
  <c r="R1326" i="4"/>
  <c r="Q1326" i="4"/>
  <c r="P1326" i="4"/>
  <c r="O1326" i="4"/>
  <c r="M1326" i="4"/>
  <c r="J1326" i="4"/>
  <c r="K1326" i="4" s="1"/>
  <c r="I1326" i="4"/>
  <c r="R1325" i="4"/>
  <c r="Q1325" i="4"/>
  <c r="P1325" i="4"/>
  <c r="O1325" i="4"/>
  <c r="M1325" i="4"/>
  <c r="J1325" i="4"/>
  <c r="K1325" i="4" s="1"/>
  <c r="I1325" i="4"/>
  <c r="R1324" i="4"/>
  <c r="Q1324" i="4"/>
  <c r="P1324" i="4"/>
  <c r="O1324" i="4"/>
  <c r="M1324" i="4"/>
  <c r="J1324" i="4"/>
  <c r="K1324" i="4" s="1"/>
  <c r="I1324" i="4"/>
  <c r="R1323" i="4"/>
  <c r="Q1323" i="4"/>
  <c r="P1323" i="4"/>
  <c r="O1323" i="4"/>
  <c r="M1323" i="4"/>
  <c r="J1323" i="4"/>
  <c r="K1323" i="4" s="1"/>
  <c r="I1323" i="4"/>
  <c r="R1322" i="4"/>
  <c r="Q1322" i="4"/>
  <c r="P1322" i="4"/>
  <c r="O1322" i="4"/>
  <c r="M1322" i="4"/>
  <c r="J1322" i="4"/>
  <c r="K1322" i="4" s="1"/>
  <c r="I1322" i="4"/>
  <c r="R1321" i="4"/>
  <c r="Q1321" i="4"/>
  <c r="P1321" i="4"/>
  <c r="O1321" i="4"/>
  <c r="M1321" i="4"/>
  <c r="J1321" i="4"/>
  <c r="K1321" i="4" s="1"/>
  <c r="I1321" i="4"/>
  <c r="R1320" i="4"/>
  <c r="Q1320" i="4"/>
  <c r="P1320" i="4"/>
  <c r="O1320" i="4"/>
  <c r="M1320" i="4"/>
  <c r="J1320" i="4"/>
  <c r="K1320" i="4" s="1"/>
  <c r="I1320" i="4"/>
  <c r="R1319" i="4"/>
  <c r="Q1319" i="4"/>
  <c r="P1319" i="4"/>
  <c r="O1319" i="4"/>
  <c r="M1319" i="4"/>
  <c r="J1319" i="4"/>
  <c r="K1319" i="4" s="1"/>
  <c r="I1319" i="4"/>
  <c r="R1318" i="4"/>
  <c r="Q1318" i="4"/>
  <c r="P1318" i="4"/>
  <c r="O1318" i="4"/>
  <c r="M1318" i="4"/>
  <c r="J1318" i="4"/>
  <c r="K1318" i="4" s="1"/>
  <c r="I1318" i="4"/>
  <c r="R1317" i="4"/>
  <c r="Q1317" i="4"/>
  <c r="P1317" i="4"/>
  <c r="O1317" i="4"/>
  <c r="M1317" i="4"/>
  <c r="J1317" i="4"/>
  <c r="K1317" i="4" s="1"/>
  <c r="I1317" i="4"/>
  <c r="R1316" i="4"/>
  <c r="Q1316" i="4"/>
  <c r="P1316" i="4"/>
  <c r="O1316" i="4"/>
  <c r="M1316" i="4"/>
  <c r="J1316" i="4"/>
  <c r="K1316" i="4" s="1"/>
  <c r="I1316" i="4"/>
  <c r="R1315" i="4"/>
  <c r="Q1315" i="4"/>
  <c r="P1315" i="4"/>
  <c r="O1315" i="4"/>
  <c r="M1315" i="4"/>
  <c r="J1315" i="4"/>
  <c r="K1315" i="4" s="1"/>
  <c r="I1315" i="4"/>
  <c r="R1314" i="4"/>
  <c r="Q1314" i="4"/>
  <c r="P1314" i="4"/>
  <c r="O1314" i="4"/>
  <c r="M1314" i="4"/>
  <c r="J1314" i="4"/>
  <c r="K1314" i="4" s="1"/>
  <c r="I1314" i="4"/>
  <c r="R1313" i="4"/>
  <c r="Q1313" i="4"/>
  <c r="P1313" i="4"/>
  <c r="O1313" i="4"/>
  <c r="M1313" i="4"/>
  <c r="J1313" i="4"/>
  <c r="K1313" i="4" s="1"/>
  <c r="I1313" i="4"/>
  <c r="R1312" i="4"/>
  <c r="Q1312" i="4"/>
  <c r="P1312" i="4"/>
  <c r="O1312" i="4"/>
  <c r="M1312" i="4"/>
  <c r="J1312" i="4"/>
  <c r="K1312" i="4" s="1"/>
  <c r="I1312" i="4"/>
  <c r="R1311" i="4"/>
  <c r="Q1311" i="4"/>
  <c r="P1311" i="4"/>
  <c r="O1311" i="4"/>
  <c r="M1311" i="4"/>
  <c r="J1311" i="4"/>
  <c r="K1311" i="4" s="1"/>
  <c r="I1311" i="4"/>
  <c r="R1310" i="4"/>
  <c r="Q1310" i="4"/>
  <c r="P1310" i="4"/>
  <c r="O1310" i="4"/>
  <c r="M1310" i="4"/>
  <c r="J1310" i="4"/>
  <c r="K1310" i="4" s="1"/>
  <c r="I1310" i="4"/>
  <c r="R1309" i="4"/>
  <c r="Q1309" i="4"/>
  <c r="P1309" i="4"/>
  <c r="O1309" i="4"/>
  <c r="M1309" i="4"/>
  <c r="J1309" i="4"/>
  <c r="K1309" i="4" s="1"/>
  <c r="I1309" i="4"/>
  <c r="R1308" i="4"/>
  <c r="Q1308" i="4"/>
  <c r="P1308" i="4"/>
  <c r="O1308" i="4"/>
  <c r="M1308" i="4"/>
  <c r="J1308" i="4"/>
  <c r="K1308" i="4" s="1"/>
  <c r="I1308" i="4"/>
  <c r="R1307" i="4"/>
  <c r="Q1307" i="4"/>
  <c r="P1307" i="4"/>
  <c r="O1307" i="4"/>
  <c r="M1307" i="4"/>
  <c r="J1307" i="4"/>
  <c r="K1307" i="4" s="1"/>
  <c r="I1307" i="4"/>
  <c r="R1306" i="4"/>
  <c r="Q1306" i="4"/>
  <c r="P1306" i="4"/>
  <c r="O1306" i="4"/>
  <c r="M1306" i="4"/>
  <c r="J1306" i="4"/>
  <c r="K1306" i="4" s="1"/>
  <c r="I1306" i="4"/>
  <c r="R1305" i="4"/>
  <c r="Q1305" i="4"/>
  <c r="P1305" i="4"/>
  <c r="O1305" i="4"/>
  <c r="M1305" i="4"/>
  <c r="J1305" i="4"/>
  <c r="K1305" i="4" s="1"/>
  <c r="I1305" i="4"/>
  <c r="R1304" i="4"/>
  <c r="Q1304" i="4"/>
  <c r="P1304" i="4"/>
  <c r="O1304" i="4"/>
  <c r="M1304" i="4"/>
  <c r="J1304" i="4"/>
  <c r="K1304" i="4" s="1"/>
  <c r="I1304" i="4"/>
  <c r="R1303" i="4"/>
  <c r="Q1303" i="4"/>
  <c r="P1303" i="4"/>
  <c r="O1303" i="4"/>
  <c r="M1303" i="4"/>
  <c r="J1303" i="4"/>
  <c r="K1303" i="4" s="1"/>
  <c r="I1303" i="4"/>
  <c r="R1302" i="4"/>
  <c r="Q1302" i="4"/>
  <c r="P1302" i="4"/>
  <c r="O1302" i="4"/>
  <c r="M1302" i="4"/>
  <c r="J1302" i="4"/>
  <c r="K1302" i="4" s="1"/>
  <c r="I1302" i="4"/>
  <c r="R1301" i="4"/>
  <c r="Q1301" i="4"/>
  <c r="P1301" i="4"/>
  <c r="O1301" i="4"/>
  <c r="M1301" i="4"/>
  <c r="J1301" i="4"/>
  <c r="K1301" i="4" s="1"/>
  <c r="I1301" i="4"/>
  <c r="R1300" i="4"/>
  <c r="Q1300" i="4"/>
  <c r="P1300" i="4"/>
  <c r="O1300" i="4"/>
  <c r="M1300" i="4"/>
  <c r="J1300" i="4"/>
  <c r="K1300" i="4" s="1"/>
  <c r="I1300" i="4"/>
  <c r="R1299" i="4"/>
  <c r="Q1299" i="4"/>
  <c r="P1299" i="4"/>
  <c r="O1299" i="4"/>
  <c r="M1299" i="4"/>
  <c r="J1299" i="4"/>
  <c r="K1299" i="4" s="1"/>
  <c r="I1299" i="4"/>
  <c r="R1298" i="4"/>
  <c r="Q1298" i="4"/>
  <c r="P1298" i="4"/>
  <c r="O1298" i="4"/>
  <c r="M1298" i="4"/>
  <c r="J1298" i="4"/>
  <c r="K1298" i="4" s="1"/>
  <c r="I1298" i="4"/>
  <c r="R1297" i="4"/>
  <c r="Q1297" i="4"/>
  <c r="P1297" i="4"/>
  <c r="O1297" i="4"/>
  <c r="M1297" i="4"/>
  <c r="J1297" i="4"/>
  <c r="K1297" i="4" s="1"/>
  <c r="I1297" i="4"/>
  <c r="R1296" i="4"/>
  <c r="Q1296" i="4"/>
  <c r="P1296" i="4"/>
  <c r="O1296" i="4"/>
  <c r="M1296" i="4"/>
  <c r="J1296" i="4"/>
  <c r="K1296" i="4" s="1"/>
  <c r="I1296" i="4"/>
  <c r="R1295" i="4"/>
  <c r="Q1295" i="4"/>
  <c r="P1295" i="4"/>
  <c r="O1295" i="4"/>
  <c r="M1295" i="4"/>
  <c r="J1295" i="4"/>
  <c r="K1295" i="4" s="1"/>
  <c r="I1295" i="4"/>
  <c r="R1294" i="4"/>
  <c r="Q1294" i="4"/>
  <c r="P1294" i="4"/>
  <c r="O1294" i="4"/>
  <c r="M1294" i="4"/>
  <c r="J1294" i="4"/>
  <c r="K1294" i="4" s="1"/>
  <c r="I1294" i="4"/>
  <c r="R1293" i="4"/>
  <c r="Q1293" i="4"/>
  <c r="P1293" i="4"/>
  <c r="O1293" i="4"/>
  <c r="M1293" i="4"/>
  <c r="J1293" i="4"/>
  <c r="K1293" i="4" s="1"/>
  <c r="I1293" i="4"/>
  <c r="R1292" i="4"/>
  <c r="Q1292" i="4"/>
  <c r="P1292" i="4"/>
  <c r="O1292" i="4"/>
  <c r="M1292" i="4"/>
  <c r="J1292" i="4"/>
  <c r="K1292" i="4" s="1"/>
  <c r="I1292" i="4"/>
  <c r="R1291" i="4"/>
  <c r="Q1291" i="4"/>
  <c r="P1291" i="4"/>
  <c r="O1291" i="4"/>
  <c r="M1291" i="4"/>
  <c r="J1291" i="4"/>
  <c r="K1291" i="4" s="1"/>
  <c r="I1291" i="4"/>
  <c r="R1290" i="4"/>
  <c r="Q1290" i="4"/>
  <c r="P1290" i="4"/>
  <c r="O1290" i="4"/>
  <c r="M1290" i="4"/>
  <c r="J1290" i="4"/>
  <c r="K1290" i="4" s="1"/>
  <c r="I1290" i="4"/>
  <c r="R1289" i="4"/>
  <c r="Q1289" i="4"/>
  <c r="P1289" i="4"/>
  <c r="O1289" i="4"/>
  <c r="M1289" i="4"/>
  <c r="J1289" i="4"/>
  <c r="K1289" i="4" s="1"/>
  <c r="I1289" i="4"/>
  <c r="R1288" i="4"/>
  <c r="Q1288" i="4"/>
  <c r="P1288" i="4"/>
  <c r="O1288" i="4"/>
  <c r="M1288" i="4"/>
  <c r="J1288" i="4"/>
  <c r="K1288" i="4" s="1"/>
  <c r="I1288" i="4"/>
  <c r="R1287" i="4"/>
  <c r="Q1287" i="4"/>
  <c r="P1287" i="4"/>
  <c r="O1287" i="4"/>
  <c r="M1287" i="4"/>
  <c r="J1287" i="4"/>
  <c r="K1287" i="4" s="1"/>
  <c r="I1287" i="4"/>
  <c r="R1286" i="4"/>
  <c r="Q1286" i="4"/>
  <c r="P1286" i="4"/>
  <c r="O1286" i="4"/>
  <c r="M1286" i="4"/>
  <c r="J1286" i="4"/>
  <c r="K1286" i="4" s="1"/>
  <c r="I1286" i="4"/>
  <c r="R1285" i="4"/>
  <c r="Q1285" i="4"/>
  <c r="P1285" i="4"/>
  <c r="O1285" i="4"/>
  <c r="M1285" i="4"/>
  <c r="J1285" i="4"/>
  <c r="K1285" i="4" s="1"/>
  <c r="I1285" i="4"/>
  <c r="R1284" i="4"/>
  <c r="Q1284" i="4"/>
  <c r="P1284" i="4"/>
  <c r="O1284" i="4"/>
  <c r="M1284" i="4"/>
  <c r="J1284" i="4"/>
  <c r="K1284" i="4" s="1"/>
  <c r="I1284" i="4"/>
  <c r="R1283" i="4"/>
  <c r="Q1283" i="4"/>
  <c r="P1283" i="4"/>
  <c r="O1283" i="4"/>
  <c r="M1283" i="4"/>
  <c r="J1283" i="4"/>
  <c r="K1283" i="4" s="1"/>
  <c r="I1283" i="4"/>
  <c r="R1282" i="4"/>
  <c r="Q1282" i="4"/>
  <c r="P1282" i="4"/>
  <c r="O1282" i="4"/>
  <c r="M1282" i="4"/>
  <c r="J1282" i="4"/>
  <c r="K1282" i="4" s="1"/>
  <c r="I1282" i="4"/>
  <c r="R1281" i="4"/>
  <c r="Q1281" i="4"/>
  <c r="P1281" i="4"/>
  <c r="O1281" i="4"/>
  <c r="M1281" i="4"/>
  <c r="J1281" i="4"/>
  <c r="K1281" i="4" s="1"/>
  <c r="I1281" i="4"/>
  <c r="R1280" i="4"/>
  <c r="Q1280" i="4"/>
  <c r="P1280" i="4"/>
  <c r="O1280" i="4"/>
  <c r="M1280" i="4"/>
  <c r="J1280" i="4"/>
  <c r="K1280" i="4" s="1"/>
  <c r="I1280" i="4"/>
  <c r="R1279" i="4"/>
  <c r="Q1279" i="4"/>
  <c r="P1279" i="4"/>
  <c r="O1279" i="4"/>
  <c r="M1279" i="4"/>
  <c r="J1279" i="4"/>
  <c r="K1279" i="4" s="1"/>
  <c r="I1279" i="4"/>
  <c r="R1278" i="4"/>
  <c r="Q1278" i="4"/>
  <c r="P1278" i="4"/>
  <c r="O1278" i="4"/>
  <c r="M1278" i="4"/>
  <c r="J1278" i="4"/>
  <c r="K1278" i="4" s="1"/>
  <c r="I1278" i="4"/>
  <c r="R1277" i="4"/>
  <c r="Q1277" i="4"/>
  <c r="P1277" i="4"/>
  <c r="O1277" i="4"/>
  <c r="M1277" i="4"/>
  <c r="J1277" i="4"/>
  <c r="K1277" i="4" s="1"/>
  <c r="I1277" i="4"/>
  <c r="R1276" i="4"/>
  <c r="Q1276" i="4"/>
  <c r="P1276" i="4"/>
  <c r="O1276" i="4"/>
  <c r="M1276" i="4"/>
  <c r="J1276" i="4"/>
  <c r="K1276" i="4" s="1"/>
  <c r="I1276" i="4"/>
  <c r="R1275" i="4"/>
  <c r="Q1275" i="4"/>
  <c r="P1275" i="4"/>
  <c r="O1275" i="4"/>
  <c r="M1275" i="4"/>
  <c r="J1275" i="4"/>
  <c r="K1275" i="4" s="1"/>
  <c r="I1275" i="4"/>
  <c r="R1274" i="4"/>
  <c r="Q1274" i="4"/>
  <c r="P1274" i="4"/>
  <c r="O1274" i="4"/>
  <c r="M1274" i="4"/>
  <c r="J1274" i="4"/>
  <c r="K1274" i="4" s="1"/>
  <c r="I1274" i="4"/>
  <c r="R1273" i="4"/>
  <c r="Q1273" i="4"/>
  <c r="P1273" i="4"/>
  <c r="O1273" i="4"/>
  <c r="M1273" i="4"/>
  <c r="J1273" i="4"/>
  <c r="K1273" i="4" s="1"/>
  <c r="I1273" i="4"/>
  <c r="R1272" i="4"/>
  <c r="Q1272" i="4"/>
  <c r="P1272" i="4"/>
  <c r="O1272" i="4"/>
  <c r="M1272" i="4"/>
  <c r="J1272" i="4"/>
  <c r="K1272" i="4" s="1"/>
  <c r="I1272" i="4"/>
  <c r="R1271" i="4"/>
  <c r="Q1271" i="4"/>
  <c r="P1271" i="4"/>
  <c r="O1271" i="4"/>
  <c r="M1271" i="4"/>
  <c r="J1271" i="4"/>
  <c r="K1271" i="4" s="1"/>
  <c r="I1271" i="4"/>
  <c r="R1270" i="4"/>
  <c r="Q1270" i="4"/>
  <c r="P1270" i="4"/>
  <c r="O1270" i="4"/>
  <c r="M1270" i="4"/>
  <c r="J1270" i="4"/>
  <c r="K1270" i="4" s="1"/>
  <c r="I1270" i="4"/>
  <c r="R1269" i="4"/>
  <c r="Q1269" i="4"/>
  <c r="P1269" i="4"/>
  <c r="O1269" i="4"/>
  <c r="M1269" i="4"/>
  <c r="J1269" i="4"/>
  <c r="K1269" i="4" s="1"/>
  <c r="I1269" i="4"/>
  <c r="R1268" i="4"/>
  <c r="Q1268" i="4"/>
  <c r="P1268" i="4"/>
  <c r="O1268" i="4"/>
  <c r="M1268" i="4"/>
  <c r="J1268" i="4"/>
  <c r="K1268" i="4" s="1"/>
  <c r="I1268" i="4"/>
  <c r="R1267" i="4"/>
  <c r="Q1267" i="4"/>
  <c r="P1267" i="4"/>
  <c r="O1267" i="4"/>
  <c r="M1267" i="4"/>
  <c r="J1267" i="4"/>
  <c r="K1267" i="4" s="1"/>
  <c r="I1267" i="4"/>
  <c r="R1266" i="4"/>
  <c r="Q1266" i="4"/>
  <c r="P1266" i="4"/>
  <c r="O1266" i="4"/>
  <c r="M1266" i="4"/>
  <c r="J1266" i="4"/>
  <c r="K1266" i="4" s="1"/>
  <c r="I1266" i="4"/>
  <c r="R1265" i="4"/>
  <c r="Q1265" i="4"/>
  <c r="P1265" i="4"/>
  <c r="O1265" i="4"/>
  <c r="M1265" i="4"/>
  <c r="J1265" i="4"/>
  <c r="K1265" i="4" s="1"/>
  <c r="I1265" i="4"/>
  <c r="R1264" i="4"/>
  <c r="Q1264" i="4"/>
  <c r="P1264" i="4"/>
  <c r="O1264" i="4"/>
  <c r="M1264" i="4"/>
  <c r="J1264" i="4"/>
  <c r="K1264" i="4" s="1"/>
  <c r="I1264" i="4"/>
  <c r="R1263" i="4"/>
  <c r="Q1263" i="4"/>
  <c r="P1263" i="4"/>
  <c r="O1263" i="4"/>
  <c r="M1263" i="4"/>
  <c r="J1263" i="4"/>
  <c r="K1263" i="4" s="1"/>
  <c r="I1263" i="4"/>
  <c r="R1262" i="4"/>
  <c r="Q1262" i="4"/>
  <c r="P1262" i="4"/>
  <c r="O1262" i="4"/>
  <c r="M1262" i="4"/>
  <c r="J1262" i="4"/>
  <c r="K1262" i="4" s="1"/>
  <c r="I1262" i="4"/>
  <c r="R1261" i="4"/>
  <c r="Q1261" i="4"/>
  <c r="P1261" i="4"/>
  <c r="O1261" i="4"/>
  <c r="M1261" i="4"/>
  <c r="J1261" i="4"/>
  <c r="K1261" i="4" s="1"/>
  <c r="I1261" i="4"/>
  <c r="R1260" i="4"/>
  <c r="Q1260" i="4"/>
  <c r="P1260" i="4"/>
  <c r="O1260" i="4"/>
  <c r="M1260" i="4"/>
  <c r="J1260" i="4"/>
  <c r="K1260" i="4" s="1"/>
  <c r="I1260" i="4"/>
  <c r="R1259" i="4"/>
  <c r="Q1259" i="4"/>
  <c r="P1259" i="4"/>
  <c r="O1259" i="4"/>
  <c r="M1259" i="4"/>
  <c r="J1259" i="4"/>
  <c r="K1259" i="4" s="1"/>
  <c r="I1259" i="4"/>
  <c r="R1258" i="4"/>
  <c r="Q1258" i="4"/>
  <c r="P1258" i="4"/>
  <c r="O1258" i="4"/>
  <c r="M1258" i="4"/>
  <c r="J1258" i="4"/>
  <c r="K1258" i="4" s="1"/>
  <c r="I1258" i="4"/>
  <c r="R1257" i="4"/>
  <c r="Q1257" i="4"/>
  <c r="P1257" i="4"/>
  <c r="O1257" i="4"/>
  <c r="M1257" i="4"/>
  <c r="J1257" i="4"/>
  <c r="K1257" i="4" s="1"/>
  <c r="I1257" i="4"/>
  <c r="R1256" i="4"/>
  <c r="Q1256" i="4"/>
  <c r="P1256" i="4"/>
  <c r="O1256" i="4"/>
  <c r="M1256" i="4"/>
  <c r="J1256" i="4"/>
  <c r="K1256" i="4" s="1"/>
  <c r="I1256" i="4"/>
  <c r="R1255" i="4"/>
  <c r="Q1255" i="4"/>
  <c r="P1255" i="4"/>
  <c r="O1255" i="4"/>
  <c r="M1255" i="4"/>
  <c r="J1255" i="4"/>
  <c r="K1255" i="4" s="1"/>
  <c r="I1255" i="4"/>
  <c r="R1254" i="4"/>
  <c r="Q1254" i="4"/>
  <c r="P1254" i="4"/>
  <c r="O1254" i="4"/>
  <c r="M1254" i="4"/>
  <c r="J1254" i="4"/>
  <c r="K1254" i="4" s="1"/>
  <c r="I1254" i="4"/>
  <c r="R1253" i="4"/>
  <c r="Q1253" i="4"/>
  <c r="P1253" i="4"/>
  <c r="O1253" i="4"/>
  <c r="M1253" i="4"/>
  <c r="J1253" i="4"/>
  <c r="K1253" i="4" s="1"/>
  <c r="I1253" i="4"/>
  <c r="R1252" i="4"/>
  <c r="Q1252" i="4"/>
  <c r="P1252" i="4"/>
  <c r="O1252" i="4"/>
  <c r="M1252" i="4"/>
  <c r="J1252" i="4"/>
  <c r="K1252" i="4" s="1"/>
  <c r="I1252" i="4"/>
  <c r="R1251" i="4"/>
  <c r="Q1251" i="4"/>
  <c r="P1251" i="4"/>
  <c r="O1251" i="4"/>
  <c r="M1251" i="4"/>
  <c r="J1251" i="4"/>
  <c r="K1251" i="4" s="1"/>
  <c r="I1251" i="4"/>
  <c r="R1250" i="4"/>
  <c r="Q1250" i="4"/>
  <c r="P1250" i="4"/>
  <c r="O1250" i="4"/>
  <c r="M1250" i="4"/>
  <c r="J1250" i="4"/>
  <c r="K1250" i="4" s="1"/>
  <c r="I1250" i="4"/>
  <c r="R1249" i="4"/>
  <c r="Q1249" i="4"/>
  <c r="P1249" i="4"/>
  <c r="O1249" i="4"/>
  <c r="M1249" i="4"/>
  <c r="J1249" i="4"/>
  <c r="K1249" i="4" s="1"/>
  <c r="I1249" i="4"/>
  <c r="R1248" i="4"/>
  <c r="Q1248" i="4"/>
  <c r="P1248" i="4"/>
  <c r="O1248" i="4"/>
  <c r="M1248" i="4"/>
  <c r="J1248" i="4"/>
  <c r="K1248" i="4" s="1"/>
  <c r="I1248" i="4"/>
  <c r="R1247" i="4"/>
  <c r="Q1247" i="4"/>
  <c r="P1247" i="4"/>
  <c r="O1247" i="4"/>
  <c r="M1247" i="4"/>
  <c r="J1247" i="4"/>
  <c r="K1247" i="4" s="1"/>
  <c r="I1247" i="4"/>
  <c r="R1246" i="4"/>
  <c r="Q1246" i="4"/>
  <c r="P1246" i="4"/>
  <c r="O1246" i="4"/>
  <c r="M1246" i="4"/>
  <c r="J1246" i="4"/>
  <c r="K1246" i="4" s="1"/>
  <c r="I1246" i="4"/>
  <c r="R1245" i="4"/>
  <c r="Q1245" i="4"/>
  <c r="P1245" i="4"/>
  <c r="O1245" i="4"/>
  <c r="M1245" i="4"/>
  <c r="J1245" i="4"/>
  <c r="K1245" i="4" s="1"/>
  <c r="I1245" i="4"/>
  <c r="R1244" i="4"/>
  <c r="Q1244" i="4"/>
  <c r="P1244" i="4"/>
  <c r="O1244" i="4"/>
  <c r="M1244" i="4"/>
  <c r="J1244" i="4"/>
  <c r="K1244" i="4" s="1"/>
  <c r="I1244" i="4"/>
  <c r="R1243" i="4"/>
  <c r="Q1243" i="4"/>
  <c r="P1243" i="4"/>
  <c r="O1243" i="4"/>
  <c r="M1243" i="4"/>
  <c r="J1243" i="4"/>
  <c r="K1243" i="4" s="1"/>
  <c r="I1243" i="4"/>
  <c r="R1242" i="4"/>
  <c r="Q1242" i="4"/>
  <c r="P1242" i="4"/>
  <c r="O1242" i="4"/>
  <c r="M1242" i="4"/>
  <c r="J1242" i="4"/>
  <c r="K1242" i="4" s="1"/>
  <c r="I1242" i="4"/>
  <c r="R1241" i="4"/>
  <c r="Q1241" i="4"/>
  <c r="P1241" i="4"/>
  <c r="O1241" i="4"/>
  <c r="M1241" i="4"/>
  <c r="J1241" i="4"/>
  <c r="K1241" i="4" s="1"/>
  <c r="I1241" i="4"/>
  <c r="R1240" i="4"/>
  <c r="Q1240" i="4"/>
  <c r="P1240" i="4"/>
  <c r="O1240" i="4"/>
  <c r="M1240" i="4"/>
  <c r="J1240" i="4"/>
  <c r="K1240" i="4" s="1"/>
  <c r="I1240" i="4"/>
  <c r="R1239" i="4"/>
  <c r="Q1239" i="4"/>
  <c r="P1239" i="4"/>
  <c r="O1239" i="4"/>
  <c r="M1239" i="4"/>
  <c r="J1239" i="4"/>
  <c r="K1239" i="4" s="1"/>
  <c r="I1239" i="4"/>
  <c r="R1238" i="4"/>
  <c r="Q1238" i="4"/>
  <c r="P1238" i="4"/>
  <c r="O1238" i="4"/>
  <c r="M1238" i="4"/>
  <c r="J1238" i="4"/>
  <c r="K1238" i="4" s="1"/>
  <c r="I1238" i="4"/>
  <c r="R1237" i="4"/>
  <c r="Q1237" i="4"/>
  <c r="P1237" i="4"/>
  <c r="O1237" i="4"/>
  <c r="M1237" i="4"/>
  <c r="J1237" i="4"/>
  <c r="K1237" i="4" s="1"/>
  <c r="I1237" i="4"/>
  <c r="R1236" i="4"/>
  <c r="Q1236" i="4"/>
  <c r="P1236" i="4"/>
  <c r="O1236" i="4"/>
  <c r="M1236" i="4"/>
  <c r="J1236" i="4"/>
  <c r="K1236" i="4" s="1"/>
  <c r="I1236" i="4"/>
  <c r="R1235" i="4"/>
  <c r="Q1235" i="4"/>
  <c r="P1235" i="4"/>
  <c r="O1235" i="4"/>
  <c r="M1235" i="4"/>
  <c r="J1235" i="4"/>
  <c r="K1235" i="4" s="1"/>
  <c r="I1235" i="4"/>
  <c r="R1234" i="4"/>
  <c r="Q1234" i="4"/>
  <c r="P1234" i="4"/>
  <c r="O1234" i="4"/>
  <c r="M1234" i="4"/>
  <c r="J1234" i="4"/>
  <c r="K1234" i="4" s="1"/>
  <c r="I1234" i="4"/>
  <c r="R1233" i="4"/>
  <c r="Q1233" i="4"/>
  <c r="P1233" i="4"/>
  <c r="O1233" i="4"/>
  <c r="M1233" i="4"/>
  <c r="J1233" i="4"/>
  <c r="K1233" i="4" s="1"/>
  <c r="I1233" i="4"/>
  <c r="R1232" i="4"/>
  <c r="Q1232" i="4"/>
  <c r="P1232" i="4"/>
  <c r="O1232" i="4"/>
  <c r="M1232" i="4"/>
  <c r="J1232" i="4"/>
  <c r="K1232" i="4" s="1"/>
  <c r="I1232" i="4"/>
  <c r="R1231" i="4"/>
  <c r="Q1231" i="4"/>
  <c r="P1231" i="4"/>
  <c r="O1231" i="4"/>
  <c r="M1231" i="4"/>
  <c r="J1231" i="4"/>
  <c r="K1231" i="4" s="1"/>
  <c r="I1231" i="4"/>
  <c r="R1230" i="4"/>
  <c r="Q1230" i="4"/>
  <c r="P1230" i="4"/>
  <c r="O1230" i="4"/>
  <c r="M1230" i="4"/>
  <c r="J1230" i="4"/>
  <c r="K1230" i="4" s="1"/>
  <c r="I1230" i="4"/>
  <c r="R1229" i="4"/>
  <c r="Q1229" i="4"/>
  <c r="P1229" i="4"/>
  <c r="O1229" i="4"/>
  <c r="M1229" i="4"/>
  <c r="J1229" i="4"/>
  <c r="K1229" i="4" s="1"/>
  <c r="I1229" i="4"/>
  <c r="R1228" i="4"/>
  <c r="Q1228" i="4"/>
  <c r="P1228" i="4"/>
  <c r="O1228" i="4"/>
  <c r="M1228" i="4"/>
  <c r="J1228" i="4"/>
  <c r="K1228" i="4" s="1"/>
  <c r="I1228" i="4"/>
  <c r="R1227" i="4"/>
  <c r="Q1227" i="4"/>
  <c r="P1227" i="4"/>
  <c r="O1227" i="4"/>
  <c r="M1227" i="4"/>
  <c r="J1227" i="4"/>
  <c r="K1227" i="4" s="1"/>
  <c r="I1227" i="4"/>
  <c r="R1226" i="4"/>
  <c r="Q1226" i="4"/>
  <c r="P1226" i="4"/>
  <c r="O1226" i="4"/>
  <c r="M1226" i="4"/>
  <c r="J1226" i="4"/>
  <c r="K1226" i="4" s="1"/>
  <c r="I1226" i="4"/>
  <c r="R1225" i="4"/>
  <c r="Q1225" i="4"/>
  <c r="P1225" i="4"/>
  <c r="O1225" i="4"/>
  <c r="M1225" i="4"/>
  <c r="J1225" i="4"/>
  <c r="K1225" i="4" s="1"/>
  <c r="I1225" i="4"/>
  <c r="R1224" i="4"/>
  <c r="Q1224" i="4"/>
  <c r="P1224" i="4"/>
  <c r="O1224" i="4"/>
  <c r="M1224" i="4"/>
  <c r="J1224" i="4"/>
  <c r="K1224" i="4" s="1"/>
  <c r="I1224" i="4"/>
  <c r="R1223" i="4"/>
  <c r="Q1223" i="4"/>
  <c r="P1223" i="4"/>
  <c r="O1223" i="4"/>
  <c r="M1223" i="4"/>
  <c r="J1223" i="4"/>
  <c r="K1223" i="4" s="1"/>
  <c r="I1223" i="4"/>
  <c r="R1222" i="4"/>
  <c r="Q1222" i="4"/>
  <c r="P1222" i="4"/>
  <c r="O1222" i="4"/>
  <c r="M1222" i="4"/>
  <c r="J1222" i="4"/>
  <c r="K1222" i="4" s="1"/>
  <c r="I1222" i="4"/>
  <c r="R1221" i="4"/>
  <c r="Q1221" i="4"/>
  <c r="P1221" i="4"/>
  <c r="O1221" i="4"/>
  <c r="M1221" i="4"/>
  <c r="J1221" i="4"/>
  <c r="K1221" i="4" s="1"/>
  <c r="I1221" i="4"/>
  <c r="R1220" i="4"/>
  <c r="Q1220" i="4"/>
  <c r="P1220" i="4"/>
  <c r="O1220" i="4"/>
  <c r="M1220" i="4"/>
  <c r="J1220" i="4"/>
  <c r="K1220" i="4" s="1"/>
  <c r="I1220" i="4"/>
  <c r="R1219" i="4"/>
  <c r="Q1219" i="4"/>
  <c r="P1219" i="4"/>
  <c r="O1219" i="4"/>
  <c r="M1219" i="4"/>
  <c r="J1219" i="4"/>
  <c r="K1219" i="4" s="1"/>
  <c r="I1219" i="4"/>
  <c r="R1218" i="4"/>
  <c r="Q1218" i="4"/>
  <c r="P1218" i="4"/>
  <c r="O1218" i="4"/>
  <c r="M1218" i="4"/>
  <c r="J1218" i="4"/>
  <c r="K1218" i="4" s="1"/>
  <c r="I1218" i="4"/>
  <c r="R1217" i="4"/>
  <c r="Q1217" i="4"/>
  <c r="P1217" i="4"/>
  <c r="O1217" i="4"/>
  <c r="M1217" i="4"/>
  <c r="J1217" i="4"/>
  <c r="K1217" i="4" s="1"/>
  <c r="I1217" i="4"/>
  <c r="R1216" i="4"/>
  <c r="Q1216" i="4"/>
  <c r="P1216" i="4"/>
  <c r="O1216" i="4"/>
  <c r="M1216" i="4"/>
  <c r="J1216" i="4"/>
  <c r="K1216" i="4" s="1"/>
  <c r="I1216" i="4"/>
  <c r="R1215" i="4"/>
  <c r="Q1215" i="4"/>
  <c r="P1215" i="4"/>
  <c r="O1215" i="4"/>
  <c r="M1215" i="4"/>
  <c r="J1215" i="4"/>
  <c r="K1215" i="4" s="1"/>
  <c r="I1215" i="4"/>
  <c r="R1214" i="4"/>
  <c r="Q1214" i="4"/>
  <c r="P1214" i="4"/>
  <c r="O1214" i="4"/>
  <c r="M1214" i="4"/>
  <c r="J1214" i="4"/>
  <c r="K1214" i="4" s="1"/>
  <c r="I1214" i="4"/>
  <c r="R1213" i="4"/>
  <c r="Q1213" i="4"/>
  <c r="P1213" i="4"/>
  <c r="O1213" i="4"/>
  <c r="M1213" i="4"/>
  <c r="J1213" i="4"/>
  <c r="K1213" i="4" s="1"/>
  <c r="I1213" i="4"/>
  <c r="R1212" i="4"/>
  <c r="Q1212" i="4"/>
  <c r="P1212" i="4"/>
  <c r="O1212" i="4"/>
  <c r="M1212" i="4"/>
  <c r="J1212" i="4"/>
  <c r="K1212" i="4" s="1"/>
  <c r="I1212" i="4"/>
  <c r="R1211" i="4"/>
  <c r="Q1211" i="4"/>
  <c r="P1211" i="4"/>
  <c r="O1211" i="4"/>
  <c r="M1211" i="4"/>
  <c r="J1211" i="4"/>
  <c r="K1211" i="4" s="1"/>
  <c r="I1211" i="4"/>
  <c r="R1210" i="4"/>
  <c r="Q1210" i="4"/>
  <c r="P1210" i="4"/>
  <c r="O1210" i="4"/>
  <c r="M1210" i="4"/>
  <c r="J1210" i="4"/>
  <c r="K1210" i="4" s="1"/>
  <c r="I1210" i="4"/>
  <c r="R1209" i="4"/>
  <c r="Q1209" i="4"/>
  <c r="P1209" i="4"/>
  <c r="O1209" i="4"/>
  <c r="M1209" i="4"/>
  <c r="J1209" i="4"/>
  <c r="K1209" i="4" s="1"/>
  <c r="I1209" i="4"/>
  <c r="R1208" i="4"/>
  <c r="Q1208" i="4"/>
  <c r="P1208" i="4"/>
  <c r="O1208" i="4"/>
  <c r="M1208" i="4"/>
  <c r="J1208" i="4"/>
  <c r="K1208" i="4" s="1"/>
  <c r="I1208" i="4"/>
  <c r="R1207" i="4"/>
  <c r="Q1207" i="4"/>
  <c r="P1207" i="4"/>
  <c r="O1207" i="4"/>
  <c r="M1207" i="4"/>
  <c r="J1207" i="4"/>
  <c r="K1207" i="4" s="1"/>
  <c r="I1207" i="4"/>
  <c r="R1206" i="4"/>
  <c r="Q1206" i="4"/>
  <c r="P1206" i="4"/>
  <c r="O1206" i="4"/>
  <c r="M1206" i="4"/>
  <c r="J1206" i="4"/>
  <c r="K1206" i="4" s="1"/>
  <c r="I1206" i="4"/>
  <c r="R1205" i="4"/>
  <c r="Q1205" i="4"/>
  <c r="P1205" i="4"/>
  <c r="O1205" i="4"/>
  <c r="M1205" i="4"/>
  <c r="J1205" i="4"/>
  <c r="K1205" i="4" s="1"/>
  <c r="I1205" i="4"/>
  <c r="R1204" i="4"/>
  <c r="Q1204" i="4"/>
  <c r="P1204" i="4"/>
  <c r="O1204" i="4"/>
  <c r="M1204" i="4"/>
  <c r="J1204" i="4"/>
  <c r="K1204" i="4" s="1"/>
  <c r="I1204" i="4"/>
  <c r="R1203" i="4"/>
  <c r="Q1203" i="4"/>
  <c r="P1203" i="4"/>
  <c r="O1203" i="4"/>
  <c r="M1203" i="4"/>
  <c r="J1203" i="4"/>
  <c r="K1203" i="4" s="1"/>
  <c r="I1203" i="4"/>
  <c r="R1202" i="4"/>
  <c r="Q1202" i="4"/>
  <c r="P1202" i="4"/>
  <c r="O1202" i="4"/>
  <c r="M1202" i="4"/>
  <c r="J1202" i="4"/>
  <c r="K1202" i="4" s="1"/>
  <c r="I1202" i="4"/>
  <c r="R1201" i="4"/>
  <c r="Q1201" i="4"/>
  <c r="P1201" i="4"/>
  <c r="O1201" i="4"/>
  <c r="M1201" i="4"/>
  <c r="J1201" i="4"/>
  <c r="K1201" i="4" s="1"/>
  <c r="I1201" i="4"/>
  <c r="R1200" i="4"/>
  <c r="Q1200" i="4"/>
  <c r="P1200" i="4"/>
  <c r="O1200" i="4"/>
  <c r="M1200" i="4"/>
  <c r="J1200" i="4"/>
  <c r="K1200" i="4" s="1"/>
  <c r="I1200" i="4"/>
  <c r="R1199" i="4"/>
  <c r="Q1199" i="4"/>
  <c r="P1199" i="4"/>
  <c r="O1199" i="4"/>
  <c r="M1199" i="4"/>
  <c r="J1199" i="4"/>
  <c r="K1199" i="4" s="1"/>
  <c r="I1199" i="4"/>
  <c r="R1198" i="4"/>
  <c r="Q1198" i="4"/>
  <c r="P1198" i="4"/>
  <c r="O1198" i="4"/>
  <c r="M1198" i="4"/>
  <c r="J1198" i="4"/>
  <c r="K1198" i="4" s="1"/>
  <c r="I1198" i="4"/>
  <c r="R1197" i="4"/>
  <c r="Q1197" i="4"/>
  <c r="P1197" i="4"/>
  <c r="O1197" i="4"/>
  <c r="M1197" i="4"/>
  <c r="J1197" i="4"/>
  <c r="K1197" i="4" s="1"/>
  <c r="I1197" i="4"/>
  <c r="R1196" i="4"/>
  <c r="Q1196" i="4"/>
  <c r="P1196" i="4"/>
  <c r="O1196" i="4"/>
  <c r="M1196" i="4"/>
  <c r="J1196" i="4"/>
  <c r="K1196" i="4" s="1"/>
  <c r="I1196" i="4"/>
  <c r="R1195" i="4"/>
  <c r="Q1195" i="4"/>
  <c r="P1195" i="4"/>
  <c r="O1195" i="4"/>
  <c r="M1195" i="4"/>
  <c r="J1195" i="4"/>
  <c r="K1195" i="4" s="1"/>
  <c r="I1195" i="4"/>
  <c r="R1194" i="4"/>
  <c r="Q1194" i="4"/>
  <c r="P1194" i="4"/>
  <c r="O1194" i="4"/>
  <c r="M1194" i="4"/>
  <c r="J1194" i="4"/>
  <c r="K1194" i="4" s="1"/>
  <c r="I1194" i="4"/>
  <c r="R1193" i="4"/>
  <c r="Q1193" i="4"/>
  <c r="P1193" i="4"/>
  <c r="O1193" i="4"/>
  <c r="M1193" i="4"/>
  <c r="J1193" i="4"/>
  <c r="K1193" i="4" s="1"/>
  <c r="I1193" i="4"/>
  <c r="R1192" i="4"/>
  <c r="Q1192" i="4"/>
  <c r="P1192" i="4"/>
  <c r="O1192" i="4"/>
  <c r="M1192" i="4"/>
  <c r="J1192" i="4"/>
  <c r="K1192" i="4" s="1"/>
  <c r="I1192" i="4"/>
  <c r="R1191" i="4"/>
  <c r="Q1191" i="4"/>
  <c r="P1191" i="4"/>
  <c r="O1191" i="4"/>
  <c r="M1191" i="4"/>
  <c r="J1191" i="4"/>
  <c r="K1191" i="4" s="1"/>
  <c r="I1191" i="4"/>
  <c r="R1190" i="4"/>
  <c r="Q1190" i="4"/>
  <c r="P1190" i="4"/>
  <c r="O1190" i="4"/>
  <c r="M1190" i="4"/>
  <c r="J1190" i="4"/>
  <c r="K1190" i="4" s="1"/>
  <c r="I1190" i="4"/>
  <c r="R1189" i="4"/>
  <c r="Q1189" i="4"/>
  <c r="P1189" i="4"/>
  <c r="O1189" i="4"/>
  <c r="M1189" i="4"/>
  <c r="J1189" i="4"/>
  <c r="K1189" i="4" s="1"/>
  <c r="I1189" i="4"/>
  <c r="R1188" i="4"/>
  <c r="Q1188" i="4"/>
  <c r="P1188" i="4"/>
  <c r="O1188" i="4"/>
  <c r="M1188" i="4"/>
  <c r="J1188" i="4"/>
  <c r="K1188" i="4" s="1"/>
  <c r="I1188" i="4"/>
  <c r="R1187" i="4"/>
  <c r="Q1187" i="4"/>
  <c r="P1187" i="4"/>
  <c r="O1187" i="4"/>
  <c r="M1187" i="4"/>
  <c r="J1187" i="4"/>
  <c r="K1187" i="4" s="1"/>
  <c r="I1187" i="4"/>
  <c r="R1186" i="4"/>
  <c r="Q1186" i="4"/>
  <c r="P1186" i="4"/>
  <c r="O1186" i="4"/>
  <c r="M1186" i="4"/>
  <c r="J1186" i="4"/>
  <c r="K1186" i="4" s="1"/>
  <c r="I1186" i="4"/>
  <c r="R1185" i="4"/>
  <c r="Q1185" i="4"/>
  <c r="P1185" i="4"/>
  <c r="O1185" i="4"/>
  <c r="M1185" i="4"/>
  <c r="J1185" i="4"/>
  <c r="K1185" i="4" s="1"/>
  <c r="I1185" i="4"/>
  <c r="R1184" i="4"/>
  <c r="Q1184" i="4"/>
  <c r="P1184" i="4"/>
  <c r="O1184" i="4"/>
  <c r="M1184" i="4"/>
  <c r="J1184" i="4"/>
  <c r="K1184" i="4" s="1"/>
  <c r="I1184" i="4"/>
  <c r="R1183" i="4"/>
  <c r="Q1183" i="4"/>
  <c r="P1183" i="4"/>
  <c r="O1183" i="4"/>
  <c r="M1183" i="4"/>
  <c r="J1183" i="4"/>
  <c r="K1183" i="4" s="1"/>
  <c r="I1183" i="4"/>
  <c r="R1182" i="4"/>
  <c r="Q1182" i="4"/>
  <c r="P1182" i="4"/>
  <c r="O1182" i="4"/>
  <c r="M1182" i="4"/>
  <c r="J1182" i="4"/>
  <c r="K1182" i="4" s="1"/>
  <c r="I1182" i="4"/>
  <c r="R1181" i="4"/>
  <c r="Q1181" i="4"/>
  <c r="P1181" i="4"/>
  <c r="O1181" i="4"/>
  <c r="M1181" i="4"/>
  <c r="J1181" i="4"/>
  <c r="K1181" i="4" s="1"/>
  <c r="I1181" i="4"/>
  <c r="R1180" i="4"/>
  <c r="Q1180" i="4"/>
  <c r="P1180" i="4"/>
  <c r="O1180" i="4"/>
  <c r="M1180" i="4"/>
  <c r="J1180" i="4"/>
  <c r="K1180" i="4" s="1"/>
  <c r="I1180" i="4"/>
  <c r="R1179" i="4"/>
  <c r="Q1179" i="4"/>
  <c r="P1179" i="4"/>
  <c r="O1179" i="4"/>
  <c r="M1179" i="4"/>
  <c r="J1179" i="4"/>
  <c r="K1179" i="4" s="1"/>
  <c r="I1179" i="4"/>
  <c r="R1178" i="4"/>
  <c r="Q1178" i="4"/>
  <c r="P1178" i="4"/>
  <c r="O1178" i="4"/>
  <c r="M1178" i="4"/>
  <c r="J1178" i="4"/>
  <c r="K1178" i="4" s="1"/>
  <c r="I1178" i="4"/>
  <c r="R1177" i="4"/>
  <c r="Q1177" i="4"/>
  <c r="P1177" i="4"/>
  <c r="O1177" i="4"/>
  <c r="M1177" i="4"/>
  <c r="J1177" i="4"/>
  <c r="K1177" i="4" s="1"/>
  <c r="I1177" i="4"/>
  <c r="R1176" i="4"/>
  <c r="Q1176" i="4"/>
  <c r="P1176" i="4"/>
  <c r="O1176" i="4"/>
  <c r="M1176" i="4"/>
  <c r="J1176" i="4"/>
  <c r="K1176" i="4" s="1"/>
  <c r="I1176" i="4"/>
  <c r="R1175" i="4"/>
  <c r="Q1175" i="4"/>
  <c r="P1175" i="4"/>
  <c r="O1175" i="4"/>
  <c r="M1175" i="4"/>
  <c r="J1175" i="4"/>
  <c r="K1175" i="4" s="1"/>
  <c r="I1175" i="4"/>
  <c r="R1174" i="4"/>
  <c r="Q1174" i="4"/>
  <c r="P1174" i="4"/>
  <c r="O1174" i="4"/>
  <c r="M1174" i="4"/>
  <c r="J1174" i="4"/>
  <c r="K1174" i="4" s="1"/>
  <c r="I1174" i="4"/>
  <c r="R1173" i="4"/>
  <c r="Q1173" i="4"/>
  <c r="P1173" i="4"/>
  <c r="O1173" i="4"/>
  <c r="M1173" i="4"/>
  <c r="J1173" i="4"/>
  <c r="K1173" i="4" s="1"/>
  <c r="I1173" i="4"/>
  <c r="R1172" i="4"/>
  <c r="Q1172" i="4"/>
  <c r="P1172" i="4"/>
  <c r="O1172" i="4"/>
  <c r="M1172" i="4"/>
  <c r="J1172" i="4"/>
  <c r="K1172" i="4" s="1"/>
  <c r="I1172" i="4"/>
  <c r="R1171" i="4"/>
  <c r="Q1171" i="4"/>
  <c r="P1171" i="4"/>
  <c r="O1171" i="4"/>
  <c r="M1171" i="4"/>
  <c r="J1171" i="4"/>
  <c r="K1171" i="4" s="1"/>
  <c r="I1171" i="4"/>
  <c r="R1170" i="4"/>
  <c r="Q1170" i="4"/>
  <c r="P1170" i="4"/>
  <c r="O1170" i="4"/>
  <c r="M1170" i="4"/>
  <c r="J1170" i="4"/>
  <c r="K1170" i="4" s="1"/>
  <c r="I1170" i="4"/>
  <c r="R1169" i="4"/>
  <c r="Q1169" i="4"/>
  <c r="P1169" i="4"/>
  <c r="O1169" i="4"/>
  <c r="M1169" i="4"/>
  <c r="J1169" i="4"/>
  <c r="K1169" i="4" s="1"/>
  <c r="I1169" i="4"/>
  <c r="R1168" i="4"/>
  <c r="Q1168" i="4"/>
  <c r="P1168" i="4"/>
  <c r="O1168" i="4"/>
  <c r="M1168" i="4"/>
  <c r="J1168" i="4"/>
  <c r="K1168" i="4" s="1"/>
  <c r="I1168" i="4"/>
  <c r="R1167" i="4"/>
  <c r="Q1167" i="4"/>
  <c r="P1167" i="4"/>
  <c r="O1167" i="4"/>
  <c r="M1167" i="4"/>
  <c r="J1167" i="4"/>
  <c r="K1167" i="4" s="1"/>
  <c r="I1167" i="4"/>
  <c r="R1166" i="4"/>
  <c r="Q1166" i="4"/>
  <c r="P1166" i="4"/>
  <c r="O1166" i="4"/>
  <c r="M1166" i="4"/>
  <c r="J1166" i="4"/>
  <c r="K1166" i="4" s="1"/>
  <c r="I1166" i="4"/>
  <c r="R1165" i="4"/>
  <c r="Q1165" i="4"/>
  <c r="P1165" i="4"/>
  <c r="O1165" i="4"/>
  <c r="M1165" i="4"/>
  <c r="J1165" i="4"/>
  <c r="K1165" i="4" s="1"/>
  <c r="I1165" i="4"/>
  <c r="R1164" i="4"/>
  <c r="Q1164" i="4"/>
  <c r="P1164" i="4"/>
  <c r="O1164" i="4"/>
  <c r="M1164" i="4"/>
  <c r="J1164" i="4"/>
  <c r="K1164" i="4" s="1"/>
  <c r="I1164" i="4"/>
  <c r="R1163" i="4"/>
  <c r="Q1163" i="4"/>
  <c r="P1163" i="4"/>
  <c r="O1163" i="4"/>
  <c r="M1163" i="4"/>
  <c r="J1163" i="4"/>
  <c r="K1163" i="4" s="1"/>
  <c r="I1163" i="4"/>
  <c r="R1162" i="4"/>
  <c r="Q1162" i="4"/>
  <c r="P1162" i="4"/>
  <c r="O1162" i="4"/>
  <c r="M1162" i="4"/>
  <c r="J1162" i="4"/>
  <c r="K1162" i="4" s="1"/>
  <c r="I1162" i="4"/>
  <c r="R1161" i="4"/>
  <c r="Q1161" i="4"/>
  <c r="P1161" i="4"/>
  <c r="O1161" i="4"/>
  <c r="M1161" i="4"/>
  <c r="J1161" i="4"/>
  <c r="K1161" i="4" s="1"/>
  <c r="I1161" i="4"/>
  <c r="R1160" i="4"/>
  <c r="Q1160" i="4"/>
  <c r="P1160" i="4"/>
  <c r="O1160" i="4"/>
  <c r="M1160" i="4"/>
  <c r="J1160" i="4"/>
  <c r="K1160" i="4" s="1"/>
  <c r="I1160" i="4"/>
  <c r="R1159" i="4"/>
  <c r="Q1159" i="4"/>
  <c r="P1159" i="4"/>
  <c r="O1159" i="4"/>
  <c r="M1159" i="4"/>
  <c r="J1159" i="4"/>
  <c r="K1159" i="4" s="1"/>
  <c r="I1159" i="4"/>
  <c r="R1158" i="4"/>
  <c r="Q1158" i="4"/>
  <c r="P1158" i="4"/>
  <c r="O1158" i="4"/>
  <c r="M1158" i="4"/>
  <c r="J1158" i="4"/>
  <c r="K1158" i="4" s="1"/>
  <c r="I1158" i="4"/>
  <c r="R1157" i="4"/>
  <c r="Q1157" i="4"/>
  <c r="P1157" i="4"/>
  <c r="O1157" i="4"/>
  <c r="M1157" i="4"/>
  <c r="J1157" i="4"/>
  <c r="K1157" i="4" s="1"/>
  <c r="I1157" i="4"/>
  <c r="R1156" i="4"/>
  <c r="Q1156" i="4"/>
  <c r="P1156" i="4"/>
  <c r="O1156" i="4"/>
  <c r="M1156" i="4"/>
  <c r="J1156" i="4"/>
  <c r="K1156" i="4" s="1"/>
  <c r="I1156" i="4"/>
  <c r="R1155" i="4"/>
  <c r="Q1155" i="4"/>
  <c r="P1155" i="4"/>
  <c r="O1155" i="4"/>
  <c r="M1155" i="4"/>
  <c r="J1155" i="4"/>
  <c r="K1155" i="4" s="1"/>
  <c r="I1155" i="4"/>
  <c r="R1154" i="4"/>
  <c r="Q1154" i="4"/>
  <c r="P1154" i="4"/>
  <c r="O1154" i="4"/>
  <c r="M1154" i="4"/>
  <c r="J1154" i="4"/>
  <c r="K1154" i="4" s="1"/>
  <c r="I1154" i="4"/>
  <c r="R1153" i="4"/>
  <c r="Q1153" i="4"/>
  <c r="P1153" i="4"/>
  <c r="O1153" i="4"/>
  <c r="M1153" i="4"/>
  <c r="J1153" i="4"/>
  <c r="K1153" i="4" s="1"/>
  <c r="I1153" i="4"/>
  <c r="R1152" i="4"/>
  <c r="Q1152" i="4"/>
  <c r="P1152" i="4"/>
  <c r="O1152" i="4"/>
  <c r="M1152" i="4"/>
  <c r="J1152" i="4"/>
  <c r="K1152" i="4" s="1"/>
  <c r="I1152" i="4"/>
  <c r="R1151" i="4"/>
  <c r="Q1151" i="4"/>
  <c r="P1151" i="4"/>
  <c r="O1151" i="4"/>
  <c r="M1151" i="4"/>
  <c r="J1151" i="4"/>
  <c r="K1151" i="4" s="1"/>
  <c r="I1151" i="4"/>
  <c r="R1150" i="4"/>
  <c r="Q1150" i="4"/>
  <c r="P1150" i="4"/>
  <c r="O1150" i="4"/>
  <c r="M1150" i="4"/>
  <c r="J1150" i="4"/>
  <c r="K1150" i="4" s="1"/>
  <c r="I1150" i="4"/>
  <c r="R1149" i="4"/>
  <c r="Q1149" i="4"/>
  <c r="P1149" i="4"/>
  <c r="O1149" i="4"/>
  <c r="M1149" i="4"/>
  <c r="J1149" i="4"/>
  <c r="K1149" i="4" s="1"/>
  <c r="I1149" i="4"/>
  <c r="R1148" i="4"/>
  <c r="Q1148" i="4"/>
  <c r="P1148" i="4"/>
  <c r="O1148" i="4"/>
  <c r="M1148" i="4"/>
  <c r="J1148" i="4"/>
  <c r="K1148" i="4" s="1"/>
  <c r="I1148" i="4"/>
  <c r="R1147" i="4"/>
  <c r="Q1147" i="4"/>
  <c r="P1147" i="4"/>
  <c r="O1147" i="4"/>
  <c r="M1147" i="4"/>
  <c r="J1147" i="4"/>
  <c r="K1147" i="4" s="1"/>
  <c r="I1147" i="4"/>
  <c r="R1146" i="4"/>
  <c r="Q1146" i="4"/>
  <c r="P1146" i="4"/>
  <c r="O1146" i="4"/>
  <c r="M1146" i="4"/>
  <c r="J1146" i="4"/>
  <c r="K1146" i="4" s="1"/>
  <c r="I1146" i="4"/>
  <c r="R1145" i="4"/>
  <c r="Q1145" i="4"/>
  <c r="P1145" i="4"/>
  <c r="O1145" i="4"/>
  <c r="M1145" i="4"/>
  <c r="J1145" i="4"/>
  <c r="K1145" i="4" s="1"/>
  <c r="I1145" i="4"/>
  <c r="R1144" i="4"/>
  <c r="Q1144" i="4"/>
  <c r="P1144" i="4"/>
  <c r="O1144" i="4"/>
  <c r="M1144" i="4"/>
  <c r="J1144" i="4"/>
  <c r="K1144" i="4" s="1"/>
  <c r="I1144" i="4"/>
  <c r="R1143" i="4"/>
  <c r="Q1143" i="4"/>
  <c r="P1143" i="4"/>
  <c r="O1143" i="4"/>
  <c r="M1143" i="4"/>
  <c r="J1143" i="4"/>
  <c r="K1143" i="4" s="1"/>
  <c r="I1143" i="4"/>
  <c r="R1142" i="4"/>
  <c r="Q1142" i="4"/>
  <c r="P1142" i="4"/>
  <c r="O1142" i="4"/>
  <c r="M1142" i="4"/>
  <c r="J1142" i="4"/>
  <c r="K1142" i="4" s="1"/>
  <c r="I1142" i="4"/>
  <c r="R1141" i="4"/>
  <c r="Q1141" i="4"/>
  <c r="P1141" i="4"/>
  <c r="O1141" i="4"/>
  <c r="M1141" i="4"/>
  <c r="J1141" i="4"/>
  <c r="K1141" i="4" s="1"/>
  <c r="I1141" i="4"/>
  <c r="R1140" i="4"/>
  <c r="Q1140" i="4"/>
  <c r="P1140" i="4"/>
  <c r="O1140" i="4"/>
  <c r="M1140" i="4"/>
  <c r="J1140" i="4"/>
  <c r="K1140" i="4" s="1"/>
  <c r="I1140" i="4"/>
  <c r="R1139" i="4"/>
  <c r="Q1139" i="4"/>
  <c r="P1139" i="4"/>
  <c r="O1139" i="4"/>
  <c r="M1139" i="4"/>
  <c r="J1139" i="4"/>
  <c r="K1139" i="4" s="1"/>
  <c r="I1139" i="4"/>
  <c r="R1138" i="4"/>
  <c r="Q1138" i="4"/>
  <c r="P1138" i="4"/>
  <c r="O1138" i="4"/>
  <c r="M1138" i="4"/>
  <c r="J1138" i="4"/>
  <c r="K1138" i="4" s="1"/>
  <c r="I1138" i="4"/>
  <c r="R1137" i="4"/>
  <c r="Q1137" i="4"/>
  <c r="P1137" i="4"/>
  <c r="O1137" i="4"/>
  <c r="M1137" i="4"/>
  <c r="J1137" i="4"/>
  <c r="K1137" i="4" s="1"/>
  <c r="I1137" i="4"/>
  <c r="R1136" i="4"/>
  <c r="Q1136" i="4"/>
  <c r="P1136" i="4"/>
  <c r="O1136" i="4"/>
  <c r="M1136" i="4"/>
  <c r="J1136" i="4"/>
  <c r="K1136" i="4" s="1"/>
  <c r="I1136" i="4"/>
  <c r="R1135" i="4"/>
  <c r="Q1135" i="4"/>
  <c r="P1135" i="4"/>
  <c r="O1135" i="4"/>
  <c r="M1135" i="4"/>
  <c r="J1135" i="4"/>
  <c r="K1135" i="4" s="1"/>
  <c r="I1135" i="4"/>
  <c r="R1134" i="4"/>
  <c r="Q1134" i="4"/>
  <c r="P1134" i="4"/>
  <c r="O1134" i="4"/>
  <c r="M1134" i="4"/>
  <c r="J1134" i="4"/>
  <c r="K1134" i="4" s="1"/>
  <c r="I1134" i="4"/>
  <c r="R1133" i="4"/>
  <c r="Q1133" i="4"/>
  <c r="P1133" i="4"/>
  <c r="O1133" i="4"/>
  <c r="M1133" i="4"/>
  <c r="J1133" i="4"/>
  <c r="K1133" i="4" s="1"/>
  <c r="I1133" i="4"/>
  <c r="R1132" i="4"/>
  <c r="Q1132" i="4"/>
  <c r="P1132" i="4"/>
  <c r="O1132" i="4"/>
  <c r="M1132" i="4"/>
  <c r="J1132" i="4"/>
  <c r="K1132" i="4" s="1"/>
  <c r="I1132" i="4"/>
  <c r="R1131" i="4"/>
  <c r="Q1131" i="4"/>
  <c r="P1131" i="4"/>
  <c r="O1131" i="4"/>
  <c r="M1131" i="4"/>
  <c r="J1131" i="4"/>
  <c r="K1131" i="4" s="1"/>
  <c r="I1131" i="4"/>
  <c r="R1130" i="4"/>
  <c r="Q1130" i="4"/>
  <c r="P1130" i="4"/>
  <c r="O1130" i="4"/>
  <c r="M1130" i="4"/>
  <c r="J1130" i="4"/>
  <c r="K1130" i="4" s="1"/>
  <c r="I1130" i="4"/>
  <c r="R1129" i="4"/>
  <c r="Q1129" i="4"/>
  <c r="P1129" i="4"/>
  <c r="O1129" i="4"/>
  <c r="M1129" i="4"/>
  <c r="J1129" i="4"/>
  <c r="K1129" i="4" s="1"/>
  <c r="I1129" i="4"/>
  <c r="R1128" i="4"/>
  <c r="Q1128" i="4"/>
  <c r="P1128" i="4"/>
  <c r="O1128" i="4"/>
  <c r="M1128" i="4"/>
  <c r="J1128" i="4"/>
  <c r="K1128" i="4" s="1"/>
  <c r="I1128" i="4"/>
  <c r="R1127" i="4"/>
  <c r="Q1127" i="4"/>
  <c r="P1127" i="4"/>
  <c r="O1127" i="4"/>
  <c r="M1127" i="4"/>
  <c r="J1127" i="4"/>
  <c r="K1127" i="4" s="1"/>
  <c r="I1127" i="4"/>
  <c r="R1126" i="4"/>
  <c r="Q1126" i="4"/>
  <c r="P1126" i="4"/>
  <c r="O1126" i="4"/>
  <c r="M1126" i="4"/>
  <c r="J1126" i="4"/>
  <c r="K1126" i="4" s="1"/>
  <c r="I1126" i="4"/>
  <c r="R1125" i="4"/>
  <c r="Q1125" i="4"/>
  <c r="P1125" i="4"/>
  <c r="O1125" i="4"/>
  <c r="M1125" i="4"/>
  <c r="J1125" i="4"/>
  <c r="K1125" i="4" s="1"/>
  <c r="I1125" i="4"/>
  <c r="R1124" i="4"/>
  <c r="Q1124" i="4"/>
  <c r="P1124" i="4"/>
  <c r="O1124" i="4"/>
  <c r="M1124" i="4"/>
  <c r="J1124" i="4"/>
  <c r="K1124" i="4" s="1"/>
  <c r="I1124" i="4"/>
  <c r="R1123" i="4"/>
  <c r="Q1123" i="4"/>
  <c r="P1123" i="4"/>
  <c r="O1123" i="4"/>
  <c r="M1123" i="4"/>
  <c r="J1123" i="4"/>
  <c r="K1123" i="4" s="1"/>
  <c r="I1123" i="4"/>
  <c r="R1122" i="4"/>
  <c r="Q1122" i="4"/>
  <c r="P1122" i="4"/>
  <c r="O1122" i="4"/>
  <c r="M1122" i="4"/>
  <c r="J1122" i="4"/>
  <c r="K1122" i="4" s="1"/>
  <c r="I1122" i="4"/>
  <c r="R1121" i="4"/>
  <c r="Q1121" i="4"/>
  <c r="P1121" i="4"/>
  <c r="O1121" i="4"/>
  <c r="M1121" i="4"/>
  <c r="J1121" i="4"/>
  <c r="K1121" i="4" s="1"/>
  <c r="I1121" i="4"/>
  <c r="R1120" i="4"/>
  <c r="Q1120" i="4"/>
  <c r="P1120" i="4"/>
  <c r="O1120" i="4"/>
  <c r="M1120" i="4"/>
  <c r="J1120" i="4"/>
  <c r="K1120" i="4" s="1"/>
  <c r="I1120" i="4"/>
  <c r="R1119" i="4"/>
  <c r="Q1119" i="4"/>
  <c r="P1119" i="4"/>
  <c r="O1119" i="4"/>
  <c r="M1119" i="4"/>
  <c r="J1119" i="4"/>
  <c r="K1119" i="4" s="1"/>
  <c r="I1119" i="4"/>
  <c r="R1118" i="4"/>
  <c r="Q1118" i="4"/>
  <c r="P1118" i="4"/>
  <c r="O1118" i="4"/>
  <c r="M1118" i="4"/>
  <c r="J1118" i="4"/>
  <c r="K1118" i="4" s="1"/>
  <c r="I1118" i="4"/>
  <c r="R1117" i="4"/>
  <c r="Q1117" i="4"/>
  <c r="P1117" i="4"/>
  <c r="O1117" i="4"/>
  <c r="M1117" i="4"/>
  <c r="J1117" i="4"/>
  <c r="K1117" i="4" s="1"/>
  <c r="I1117" i="4"/>
  <c r="R1116" i="4"/>
  <c r="Q1116" i="4"/>
  <c r="P1116" i="4"/>
  <c r="O1116" i="4"/>
  <c r="M1116" i="4"/>
  <c r="J1116" i="4"/>
  <c r="K1116" i="4" s="1"/>
  <c r="I1116" i="4"/>
  <c r="R1115" i="4"/>
  <c r="Q1115" i="4"/>
  <c r="P1115" i="4"/>
  <c r="O1115" i="4"/>
  <c r="M1115" i="4"/>
  <c r="J1115" i="4"/>
  <c r="K1115" i="4" s="1"/>
  <c r="I1115" i="4"/>
  <c r="R1114" i="4"/>
  <c r="Q1114" i="4"/>
  <c r="P1114" i="4"/>
  <c r="O1114" i="4"/>
  <c r="M1114" i="4"/>
  <c r="J1114" i="4"/>
  <c r="K1114" i="4" s="1"/>
  <c r="I1114" i="4"/>
  <c r="R1113" i="4"/>
  <c r="Q1113" i="4"/>
  <c r="P1113" i="4"/>
  <c r="O1113" i="4"/>
  <c r="M1113" i="4"/>
  <c r="J1113" i="4"/>
  <c r="K1113" i="4" s="1"/>
  <c r="I1113" i="4"/>
  <c r="R1112" i="4"/>
  <c r="Q1112" i="4"/>
  <c r="P1112" i="4"/>
  <c r="O1112" i="4"/>
  <c r="M1112" i="4"/>
  <c r="J1112" i="4"/>
  <c r="K1112" i="4" s="1"/>
  <c r="I1112" i="4"/>
  <c r="R1111" i="4"/>
  <c r="Q1111" i="4"/>
  <c r="P1111" i="4"/>
  <c r="O1111" i="4"/>
  <c r="M1111" i="4"/>
  <c r="J1111" i="4"/>
  <c r="K1111" i="4" s="1"/>
  <c r="I1111" i="4"/>
  <c r="R1110" i="4"/>
  <c r="Q1110" i="4"/>
  <c r="P1110" i="4"/>
  <c r="O1110" i="4"/>
  <c r="M1110" i="4"/>
  <c r="J1110" i="4"/>
  <c r="K1110" i="4" s="1"/>
  <c r="I1110" i="4"/>
  <c r="R1109" i="4"/>
  <c r="Q1109" i="4"/>
  <c r="P1109" i="4"/>
  <c r="O1109" i="4"/>
  <c r="M1109" i="4"/>
  <c r="J1109" i="4"/>
  <c r="K1109" i="4" s="1"/>
  <c r="I1109" i="4"/>
  <c r="R1108" i="4"/>
  <c r="Q1108" i="4"/>
  <c r="P1108" i="4"/>
  <c r="O1108" i="4"/>
  <c r="M1108" i="4"/>
  <c r="J1108" i="4"/>
  <c r="K1108" i="4" s="1"/>
  <c r="I1108" i="4"/>
  <c r="R1107" i="4"/>
  <c r="Q1107" i="4"/>
  <c r="P1107" i="4"/>
  <c r="O1107" i="4"/>
  <c r="M1107" i="4"/>
  <c r="J1107" i="4"/>
  <c r="K1107" i="4" s="1"/>
  <c r="I1107" i="4"/>
  <c r="R1106" i="4"/>
  <c r="Q1106" i="4"/>
  <c r="P1106" i="4"/>
  <c r="O1106" i="4"/>
  <c r="M1106" i="4"/>
  <c r="J1106" i="4"/>
  <c r="K1106" i="4" s="1"/>
  <c r="I1106" i="4"/>
  <c r="R1105" i="4"/>
  <c r="Q1105" i="4"/>
  <c r="P1105" i="4"/>
  <c r="O1105" i="4"/>
  <c r="M1105" i="4"/>
  <c r="J1105" i="4"/>
  <c r="K1105" i="4" s="1"/>
  <c r="I1105" i="4"/>
  <c r="R1104" i="4"/>
  <c r="Q1104" i="4"/>
  <c r="P1104" i="4"/>
  <c r="O1104" i="4"/>
  <c r="M1104" i="4"/>
  <c r="J1104" i="4"/>
  <c r="K1104" i="4" s="1"/>
  <c r="I1104" i="4"/>
  <c r="R1103" i="4"/>
  <c r="Q1103" i="4"/>
  <c r="P1103" i="4"/>
  <c r="O1103" i="4"/>
  <c r="M1103" i="4"/>
  <c r="J1103" i="4"/>
  <c r="K1103" i="4" s="1"/>
  <c r="I1103" i="4"/>
  <c r="R1102" i="4"/>
  <c r="Q1102" i="4"/>
  <c r="P1102" i="4"/>
  <c r="O1102" i="4"/>
  <c r="M1102" i="4"/>
  <c r="J1102" i="4"/>
  <c r="K1102" i="4" s="1"/>
  <c r="I1102" i="4"/>
  <c r="R1101" i="4"/>
  <c r="Q1101" i="4"/>
  <c r="P1101" i="4"/>
  <c r="O1101" i="4"/>
  <c r="M1101" i="4"/>
  <c r="J1101" i="4"/>
  <c r="K1101" i="4" s="1"/>
  <c r="I1101" i="4"/>
  <c r="R1100" i="4"/>
  <c r="Q1100" i="4"/>
  <c r="P1100" i="4"/>
  <c r="O1100" i="4"/>
  <c r="M1100" i="4"/>
  <c r="J1100" i="4"/>
  <c r="K1100" i="4" s="1"/>
  <c r="I1100" i="4"/>
  <c r="R1099" i="4"/>
  <c r="Q1099" i="4"/>
  <c r="P1099" i="4"/>
  <c r="O1099" i="4"/>
  <c r="M1099" i="4"/>
  <c r="J1099" i="4"/>
  <c r="K1099" i="4" s="1"/>
  <c r="I1099" i="4"/>
  <c r="R1098" i="4"/>
  <c r="Q1098" i="4"/>
  <c r="P1098" i="4"/>
  <c r="O1098" i="4"/>
  <c r="M1098" i="4"/>
  <c r="J1098" i="4"/>
  <c r="K1098" i="4" s="1"/>
  <c r="I1098" i="4"/>
  <c r="R1097" i="4"/>
  <c r="Q1097" i="4"/>
  <c r="P1097" i="4"/>
  <c r="O1097" i="4"/>
  <c r="M1097" i="4"/>
  <c r="J1097" i="4"/>
  <c r="K1097" i="4" s="1"/>
  <c r="I1097" i="4"/>
  <c r="R1096" i="4"/>
  <c r="Q1096" i="4"/>
  <c r="P1096" i="4"/>
  <c r="O1096" i="4"/>
  <c r="M1096" i="4"/>
  <c r="J1096" i="4"/>
  <c r="K1096" i="4" s="1"/>
  <c r="I1096" i="4"/>
  <c r="R1095" i="4"/>
  <c r="Q1095" i="4"/>
  <c r="P1095" i="4"/>
  <c r="O1095" i="4"/>
  <c r="M1095" i="4"/>
  <c r="J1095" i="4"/>
  <c r="K1095" i="4" s="1"/>
  <c r="I1095" i="4"/>
  <c r="R1094" i="4"/>
  <c r="Q1094" i="4"/>
  <c r="P1094" i="4"/>
  <c r="O1094" i="4"/>
  <c r="M1094" i="4"/>
  <c r="J1094" i="4"/>
  <c r="K1094" i="4" s="1"/>
  <c r="I1094" i="4"/>
  <c r="R1093" i="4"/>
  <c r="Q1093" i="4"/>
  <c r="P1093" i="4"/>
  <c r="O1093" i="4"/>
  <c r="M1093" i="4"/>
  <c r="J1093" i="4"/>
  <c r="K1093" i="4" s="1"/>
  <c r="I1093" i="4"/>
  <c r="R1092" i="4"/>
  <c r="Q1092" i="4"/>
  <c r="P1092" i="4"/>
  <c r="O1092" i="4"/>
  <c r="M1092" i="4"/>
  <c r="J1092" i="4"/>
  <c r="K1092" i="4" s="1"/>
  <c r="I1092" i="4"/>
  <c r="R1091" i="4"/>
  <c r="Q1091" i="4"/>
  <c r="P1091" i="4"/>
  <c r="O1091" i="4"/>
  <c r="M1091" i="4"/>
  <c r="J1091" i="4"/>
  <c r="K1091" i="4" s="1"/>
  <c r="I1091" i="4"/>
  <c r="R1090" i="4"/>
  <c r="Q1090" i="4"/>
  <c r="P1090" i="4"/>
  <c r="O1090" i="4"/>
  <c r="M1090" i="4"/>
  <c r="J1090" i="4"/>
  <c r="K1090" i="4" s="1"/>
  <c r="I1090" i="4"/>
  <c r="R1089" i="4"/>
  <c r="Q1089" i="4"/>
  <c r="P1089" i="4"/>
  <c r="O1089" i="4"/>
  <c r="M1089" i="4"/>
  <c r="J1089" i="4"/>
  <c r="K1089" i="4" s="1"/>
  <c r="I1089" i="4"/>
  <c r="R1088" i="4"/>
  <c r="Q1088" i="4"/>
  <c r="P1088" i="4"/>
  <c r="O1088" i="4"/>
  <c r="M1088" i="4"/>
  <c r="J1088" i="4"/>
  <c r="K1088" i="4" s="1"/>
  <c r="I1088" i="4"/>
  <c r="R1087" i="4"/>
  <c r="Q1087" i="4"/>
  <c r="P1087" i="4"/>
  <c r="O1087" i="4"/>
  <c r="M1087" i="4"/>
  <c r="J1087" i="4"/>
  <c r="K1087" i="4" s="1"/>
  <c r="I1087" i="4"/>
  <c r="R1086" i="4"/>
  <c r="Q1086" i="4"/>
  <c r="P1086" i="4"/>
  <c r="O1086" i="4"/>
  <c r="M1086" i="4"/>
  <c r="J1086" i="4"/>
  <c r="K1086" i="4" s="1"/>
  <c r="I1086" i="4"/>
  <c r="R1085" i="4"/>
  <c r="Q1085" i="4"/>
  <c r="P1085" i="4"/>
  <c r="O1085" i="4"/>
  <c r="M1085" i="4"/>
  <c r="J1085" i="4"/>
  <c r="K1085" i="4" s="1"/>
  <c r="I1085" i="4"/>
  <c r="R1084" i="4"/>
  <c r="Q1084" i="4"/>
  <c r="P1084" i="4"/>
  <c r="O1084" i="4"/>
  <c r="M1084" i="4"/>
  <c r="J1084" i="4"/>
  <c r="K1084" i="4" s="1"/>
  <c r="I1084" i="4"/>
  <c r="R1083" i="4"/>
  <c r="Q1083" i="4"/>
  <c r="P1083" i="4"/>
  <c r="O1083" i="4"/>
  <c r="M1083" i="4"/>
  <c r="J1083" i="4"/>
  <c r="K1083" i="4" s="1"/>
  <c r="I1083" i="4"/>
  <c r="R1082" i="4"/>
  <c r="Q1082" i="4"/>
  <c r="P1082" i="4"/>
  <c r="O1082" i="4"/>
  <c r="M1082" i="4"/>
  <c r="J1082" i="4"/>
  <c r="K1082" i="4" s="1"/>
  <c r="I1082" i="4"/>
  <c r="R1081" i="4"/>
  <c r="Q1081" i="4"/>
  <c r="P1081" i="4"/>
  <c r="O1081" i="4"/>
  <c r="M1081" i="4"/>
  <c r="J1081" i="4"/>
  <c r="K1081" i="4" s="1"/>
  <c r="I1081" i="4"/>
  <c r="R1080" i="4"/>
  <c r="Q1080" i="4"/>
  <c r="P1080" i="4"/>
  <c r="O1080" i="4"/>
  <c r="M1080" i="4"/>
  <c r="J1080" i="4"/>
  <c r="K1080" i="4" s="1"/>
  <c r="I1080" i="4"/>
  <c r="R1079" i="4"/>
  <c r="Q1079" i="4"/>
  <c r="P1079" i="4"/>
  <c r="O1079" i="4"/>
  <c r="M1079" i="4"/>
  <c r="J1079" i="4"/>
  <c r="K1079" i="4" s="1"/>
  <c r="I1079" i="4"/>
  <c r="R1078" i="4"/>
  <c r="Q1078" i="4"/>
  <c r="P1078" i="4"/>
  <c r="O1078" i="4"/>
  <c r="M1078" i="4"/>
  <c r="J1078" i="4"/>
  <c r="K1078" i="4" s="1"/>
  <c r="I1078" i="4"/>
  <c r="R1077" i="4"/>
  <c r="Q1077" i="4"/>
  <c r="P1077" i="4"/>
  <c r="O1077" i="4"/>
  <c r="M1077" i="4"/>
  <c r="J1077" i="4"/>
  <c r="K1077" i="4" s="1"/>
  <c r="I1077" i="4"/>
  <c r="R1076" i="4"/>
  <c r="Q1076" i="4"/>
  <c r="P1076" i="4"/>
  <c r="O1076" i="4"/>
  <c r="M1076" i="4"/>
  <c r="J1076" i="4"/>
  <c r="K1076" i="4" s="1"/>
  <c r="I1076" i="4"/>
  <c r="R1075" i="4"/>
  <c r="Q1075" i="4"/>
  <c r="P1075" i="4"/>
  <c r="O1075" i="4"/>
  <c r="M1075" i="4"/>
  <c r="J1075" i="4"/>
  <c r="K1075" i="4" s="1"/>
  <c r="I1075" i="4"/>
  <c r="R1074" i="4"/>
  <c r="Q1074" i="4"/>
  <c r="P1074" i="4"/>
  <c r="O1074" i="4"/>
  <c r="M1074" i="4"/>
  <c r="J1074" i="4"/>
  <c r="K1074" i="4" s="1"/>
  <c r="I1074" i="4"/>
  <c r="R1073" i="4"/>
  <c r="Q1073" i="4"/>
  <c r="P1073" i="4"/>
  <c r="O1073" i="4"/>
  <c r="M1073" i="4"/>
  <c r="J1073" i="4"/>
  <c r="K1073" i="4" s="1"/>
  <c r="I1073" i="4"/>
  <c r="R1072" i="4"/>
  <c r="Q1072" i="4"/>
  <c r="P1072" i="4"/>
  <c r="O1072" i="4"/>
  <c r="M1072" i="4"/>
  <c r="J1072" i="4"/>
  <c r="K1072" i="4" s="1"/>
  <c r="I1072" i="4"/>
  <c r="R1071" i="4"/>
  <c r="Q1071" i="4"/>
  <c r="P1071" i="4"/>
  <c r="O1071" i="4"/>
  <c r="M1071" i="4"/>
  <c r="J1071" i="4"/>
  <c r="K1071" i="4" s="1"/>
  <c r="I1071" i="4"/>
  <c r="R1070" i="4"/>
  <c r="Q1070" i="4"/>
  <c r="P1070" i="4"/>
  <c r="O1070" i="4"/>
  <c r="M1070" i="4"/>
  <c r="J1070" i="4"/>
  <c r="K1070" i="4" s="1"/>
  <c r="I1070" i="4"/>
  <c r="R1069" i="4"/>
  <c r="Q1069" i="4"/>
  <c r="P1069" i="4"/>
  <c r="O1069" i="4"/>
  <c r="M1069" i="4"/>
  <c r="J1069" i="4"/>
  <c r="K1069" i="4" s="1"/>
  <c r="I1069" i="4"/>
  <c r="R1068" i="4"/>
  <c r="Q1068" i="4"/>
  <c r="P1068" i="4"/>
  <c r="O1068" i="4"/>
  <c r="M1068" i="4"/>
  <c r="J1068" i="4"/>
  <c r="K1068" i="4" s="1"/>
  <c r="I1068" i="4"/>
  <c r="R1067" i="4"/>
  <c r="Q1067" i="4"/>
  <c r="P1067" i="4"/>
  <c r="O1067" i="4"/>
  <c r="M1067" i="4"/>
  <c r="J1067" i="4"/>
  <c r="K1067" i="4" s="1"/>
  <c r="I1067" i="4"/>
  <c r="R1066" i="4"/>
  <c r="Q1066" i="4"/>
  <c r="P1066" i="4"/>
  <c r="O1066" i="4"/>
  <c r="M1066" i="4"/>
  <c r="J1066" i="4"/>
  <c r="K1066" i="4" s="1"/>
  <c r="I1066" i="4"/>
  <c r="R1065" i="4"/>
  <c r="Q1065" i="4"/>
  <c r="P1065" i="4"/>
  <c r="O1065" i="4"/>
  <c r="M1065" i="4"/>
  <c r="J1065" i="4"/>
  <c r="K1065" i="4" s="1"/>
  <c r="I1065" i="4"/>
  <c r="R1064" i="4"/>
  <c r="Q1064" i="4"/>
  <c r="P1064" i="4"/>
  <c r="O1064" i="4"/>
  <c r="M1064" i="4"/>
  <c r="J1064" i="4"/>
  <c r="K1064" i="4" s="1"/>
  <c r="I1064" i="4"/>
  <c r="R1063" i="4"/>
  <c r="Q1063" i="4"/>
  <c r="P1063" i="4"/>
  <c r="O1063" i="4"/>
  <c r="M1063" i="4"/>
  <c r="J1063" i="4"/>
  <c r="K1063" i="4" s="1"/>
  <c r="I1063" i="4"/>
  <c r="R1062" i="4"/>
  <c r="Q1062" i="4"/>
  <c r="P1062" i="4"/>
  <c r="O1062" i="4"/>
  <c r="M1062" i="4"/>
  <c r="J1062" i="4"/>
  <c r="K1062" i="4" s="1"/>
  <c r="I1062" i="4"/>
  <c r="R1061" i="4"/>
  <c r="Q1061" i="4"/>
  <c r="P1061" i="4"/>
  <c r="O1061" i="4"/>
  <c r="M1061" i="4"/>
  <c r="J1061" i="4"/>
  <c r="K1061" i="4" s="1"/>
  <c r="I1061" i="4"/>
  <c r="R1060" i="4"/>
  <c r="Q1060" i="4"/>
  <c r="P1060" i="4"/>
  <c r="O1060" i="4"/>
  <c r="M1060" i="4"/>
  <c r="J1060" i="4"/>
  <c r="K1060" i="4" s="1"/>
  <c r="I1060" i="4"/>
  <c r="R1059" i="4"/>
  <c r="Q1059" i="4"/>
  <c r="P1059" i="4"/>
  <c r="O1059" i="4"/>
  <c r="M1059" i="4"/>
  <c r="J1059" i="4"/>
  <c r="K1059" i="4" s="1"/>
  <c r="I1059" i="4"/>
  <c r="R1058" i="4"/>
  <c r="Q1058" i="4"/>
  <c r="P1058" i="4"/>
  <c r="O1058" i="4"/>
  <c r="M1058" i="4"/>
  <c r="J1058" i="4"/>
  <c r="K1058" i="4" s="1"/>
  <c r="I1058" i="4"/>
  <c r="R1057" i="4"/>
  <c r="Q1057" i="4"/>
  <c r="P1057" i="4"/>
  <c r="O1057" i="4"/>
  <c r="M1057" i="4"/>
  <c r="J1057" i="4"/>
  <c r="K1057" i="4" s="1"/>
  <c r="I1057" i="4"/>
  <c r="R1056" i="4"/>
  <c r="Q1056" i="4"/>
  <c r="P1056" i="4"/>
  <c r="O1056" i="4"/>
  <c r="M1056" i="4"/>
  <c r="J1056" i="4"/>
  <c r="K1056" i="4" s="1"/>
  <c r="I1056" i="4"/>
  <c r="R1055" i="4"/>
  <c r="Q1055" i="4"/>
  <c r="P1055" i="4"/>
  <c r="O1055" i="4"/>
  <c r="M1055" i="4"/>
  <c r="J1055" i="4"/>
  <c r="K1055" i="4" s="1"/>
  <c r="I1055" i="4"/>
  <c r="R1054" i="4"/>
  <c r="Q1054" i="4"/>
  <c r="P1054" i="4"/>
  <c r="O1054" i="4"/>
  <c r="M1054" i="4"/>
  <c r="J1054" i="4"/>
  <c r="K1054" i="4" s="1"/>
  <c r="I1054" i="4"/>
  <c r="R1053" i="4"/>
  <c r="Q1053" i="4"/>
  <c r="P1053" i="4"/>
  <c r="O1053" i="4"/>
  <c r="M1053" i="4"/>
  <c r="J1053" i="4"/>
  <c r="K1053" i="4" s="1"/>
  <c r="I1053" i="4"/>
  <c r="R1052" i="4"/>
  <c r="Q1052" i="4"/>
  <c r="P1052" i="4"/>
  <c r="O1052" i="4"/>
  <c r="M1052" i="4"/>
  <c r="J1052" i="4"/>
  <c r="K1052" i="4" s="1"/>
  <c r="I1052" i="4"/>
  <c r="R1051" i="4"/>
  <c r="Q1051" i="4"/>
  <c r="P1051" i="4"/>
  <c r="O1051" i="4"/>
  <c r="M1051" i="4"/>
  <c r="J1051" i="4"/>
  <c r="K1051" i="4" s="1"/>
  <c r="I1051" i="4"/>
  <c r="R1050" i="4"/>
  <c r="Q1050" i="4"/>
  <c r="P1050" i="4"/>
  <c r="O1050" i="4"/>
  <c r="M1050" i="4"/>
  <c r="J1050" i="4"/>
  <c r="K1050" i="4" s="1"/>
  <c r="I1050" i="4"/>
  <c r="R1049" i="4"/>
  <c r="Q1049" i="4"/>
  <c r="P1049" i="4"/>
  <c r="O1049" i="4"/>
  <c r="M1049" i="4"/>
  <c r="J1049" i="4"/>
  <c r="K1049" i="4" s="1"/>
  <c r="I1049" i="4"/>
  <c r="R1048" i="4"/>
  <c r="Q1048" i="4"/>
  <c r="P1048" i="4"/>
  <c r="O1048" i="4"/>
  <c r="M1048" i="4"/>
  <c r="J1048" i="4"/>
  <c r="K1048" i="4" s="1"/>
  <c r="I1048" i="4"/>
  <c r="R1047" i="4"/>
  <c r="Q1047" i="4"/>
  <c r="P1047" i="4"/>
  <c r="O1047" i="4"/>
  <c r="M1047" i="4"/>
  <c r="J1047" i="4"/>
  <c r="K1047" i="4" s="1"/>
  <c r="I1047" i="4"/>
  <c r="R1046" i="4"/>
  <c r="Q1046" i="4"/>
  <c r="P1046" i="4"/>
  <c r="O1046" i="4"/>
  <c r="M1046" i="4"/>
  <c r="J1046" i="4"/>
  <c r="K1046" i="4" s="1"/>
  <c r="I1046" i="4"/>
  <c r="R1045" i="4"/>
  <c r="Q1045" i="4"/>
  <c r="P1045" i="4"/>
  <c r="O1045" i="4"/>
  <c r="M1045" i="4"/>
  <c r="J1045" i="4"/>
  <c r="K1045" i="4" s="1"/>
  <c r="I1045" i="4"/>
  <c r="R1044" i="4"/>
  <c r="Q1044" i="4"/>
  <c r="P1044" i="4"/>
  <c r="O1044" i="4"/>
  <c r="M1044" i="4"/>
  <c r="J1044" i="4"/>
  <c r="K1044" i="4" s="1"/>
  <c r="I1044" i="4"/>
  <c r="R1043" i="4"/>
  <c r="Q1043" i="4"/>
  <c r="P1043" i="4"/>
  <c r="O1043" i="4"/>
  <c r="M1043" i="4"/>
  <c r="J1043" i="4"/>
  <c r="K1043" i="4" s="1"/>
  <c r="I1043" i="4"/>
  <c r="R1042" i="4"/>
  <c r="Q1042" i="4"/>
  <c r="P1042" i="4"/>
  <c r="O1042" i="4"/>
  <c r="M1042" i="4"/>
  <c r="J1042" i="4"/>
  <c r="K1042" i="4" s="1"/>
  <c r="I1042" i="4"/>
  <c r="R1041" i="4"/>
  <c r="Q1041" i="4"/>
  <c r="P1041" i="4"/>
  <c r="O1041" i="4"/>
  <c r="M1041" i="4"/>
  <c r="J1041" i="4"/>
  <c r="K1041" i="4" s="1"/>
  <c r="I1041" i="4"/>
  <c r="R1040" i="4"/>
  <c r="Q1040" i="4"/>
  <c r="P1040" i="4"/>
  <c r="O1040" i="4"/>
  <c r="M1040" i="4"/>
  <c r="J1040" i="4"/>
  <c r="K1040" i="4" s="1"/>
  <c r="I1040" i="4"/>
  <c r="R1039" i="4"/>
  <c r="Q1039" i="4"/>
  <c r="P1039" i="4"/>
  <c r="O1039" i="4"/>
  <c r="M1039" i="4"/>
  <c r="J1039" i="4"/>
  <c r="K1039" i="4" s="1"/>
  <c r="I1039" i="4"/>
  <c r="R1038" i="4"/>
  <c r="Q1038" i="4"/>
  <c r="P1038" i="4"/>
  <c r="O1038" i="4"/>
  <c r="M1038" i="4"/>
  <c r="J1038" i="4"/>
  <c r="K1038" i="4" s="1"/>
  <c r="I1038" i="4"/>
  <c r="R1037" i="4"/>
  <c r="Q1037" i="4"/>
  <c r="P1037" i="4"/>
  <c r="O1037" i="4"/>
  <c r="M1037" i="4"/>
  <c r="J1037" i="4"/>
  <c r="K1037" i="4" s="1"/>
  <c r="I1037" i="4"/>
  <c r="R1036" i="4"/>
  <c r="Q1036" i="4"/>
  <c r="P1036" i="4"/>
  <c r="O1036" i="4"/>
  <c r="M1036" i="4"/>
  <c r="J1036" i="4"/>
  <c r="K1036" i="4" s="1"/>
  <c r="I1036" i="4"/>
  <c r="R1035" i="4"/>
  <c r="Q1035" i="4"/>
  <c r="P1035" i="4"/>
  <c r="O1035" i="4"/>
  <c r="M1035" i="4"/>
  <c r="J1035" i="4"/>
  <c r="K1035" i="4" s="1"/>
  <c r="I1035" i="4"/>
  <c r="R1034" i="4"/>
  <c r="Q1034" i="4"/>
  <c r="P1034" i="4"/>
  <c r="O1034" i="4"/>
  <c r="M1034" i="4"/>
  <c r="J1034" i="4"/>
  <c r="K1034" i="4" s="1"/>
  <c r="I1034" i="4"/>
  <c r="R1033" i="4"/>
  <c r="Q1033" i="4"/>
  <c r="P1033" i="4"/>
  <c r="O1033" i="4"/>
  <c r="M1033" i="4"/>
  <c r="J1033" i="4"/>
  <c r="K1033" i="4" s="1"/>
  <c r="I1033" i="4"/>
  <c r="R1032" i="4"/>
  <c r="Q1032" i="4"/>
  <c r="P1032" i="4"/>
  <c r="O1032" i="4"/>
  <c r="M1032" i="4"/>
  <c r="J1032" i="4"/>
  <c r="K1032" i="4" s="1"/>
  <c r="I1032" i="4"/>
  <c r="R1031" i="4"/>
  <c r="Q1031" i="4"/>
  <c r="P1031" i="4"/>
  <c r="O1031" i="4"/>
  <c r="M1031" i="4"/>
  <c r="J1031" i="4"/>
  <c r="K1031" i="4" s="1"/>
  <c r="I1031" i="4"/>
  <c r="R1030" i="4"/>
  <c r="Q1030" i="4"/>
  <c r="P1030" i="4"/>
  <c r="O1030" i="4"/>
  <c r="M1030" i="4"/>
  <c r="J1030" i="4"/>
  <c r="K1030" i="4" s="1"/>
  <c r="I1030" i="4"/>
  <c r="R1029" i="4"/>
  <c r="Q1029" i="4"/>
  <c r="P1029" i="4"/>
  <c r="O1029" i="4"/>
  <c r="M1029" i="4"/>
  <c r="J1029" i="4"/>
  <c r="K1029" i="4" s="1"/>
  <c r="I1029" i="4"/>
  <c r="R1028" i="4"/>
  <c r="Q1028" i="4"/>
  <c r="P1028" i="4"/>
  <c r="O1028" i="4"/>
  <c r="M1028" i="4"/>
  <c r="J1028" i="4"/>
  <c r="K1028" i="4" s="1"/>
  <c r="I1028" i="4"/>
  <c r="R1027" i="4"/>
  <c r="Q1027" i="4"/>
  <c r="P1027" i="4"/>
  <c r="O1027" i="4"/>
  <c r="M1027" i="4"/>
  <c r="J1027" i="4"/>
  <c r="K1027" i="4" s="1"/>
  <c r="I1027" i="4"/>
  <c r="R1026" i="4"/>
  <c r="Q1026" i="4"/>
  <c r="P1026" i="4"/>
  <c r="O1026" i="4"/>
  <c r="M1026" i="4"/>
  <c r="J1026" i="4"/>
  <c r="K1026" i="4" s="1"/>
  <c r="I1026" i="4"/>
  <c r="R1025" i="4"/>
  <c r="Q1025" i="4"/>
  <c r="P1025" i="4"/>
  <c r="O1025" i="4"/>
  <c r="M1025" i="4"/>
  <c r="J1025" i="4"/>
  <c r="K1025" i="4" s="1"/>
  <c r="I1025" i="4"/>
  <c r="R1024" i="4"/>
  <c r="Q1024" i="4"/>
  <c r="P1024" i="4"/>
  <c r="O1024" i="4"/>
  <c r="M1024" i="4"/>
  <c r="J1024" i="4"/>
  <c r="K1024" i="4" s="1"/>
  <c r="I1024" i="4"/>
  <c r="R1023" i="4"/>
  <c r="Q1023" i="4"/>
  <c r="P1023" i="4"/>
  <c r="O1023" i="4"/>
  <c r="M1023" i="4"/>
  <c r="J1023" i="4"/>
  <c r="K1023" i="4" s="1"/>
  <c r="I1023" i="4"/>
  <c r="R1022" i="4"/>
  <c r="Q1022" i="4"/>
  <c r="P1022" i="4"/>
  <c r="O1022" i="4"/>
  <c r="M1022" i="4"/>
  <c r="J1022" i="4"/>
  <c r="K1022" i="4" s="1"/>
  <c r="I1022" i="4"/>
  <c r="R1021" i="4"/>
  <c r="Q1021" i="4"/>
  <c r="P1021" i="4"/>
  <c r="O1021" i="4"/>
  <c r="M1021" i="4"/>
  <c r="J1021" i="4"/>
  <c r="K1021" i="4" s="1"/>
  <c r="I1021" i="4"/>
  <c r="R1020" i="4"/>
  <c r="Q1020" i="4"/>
  <c r="P1020" i="4"/>
  <c r="O1020" i="4"/>
  <c r="M1020" i="4"/>
  <c r="J1020" i="4"/>
  <c r="K1020" i="4" s="1"/>
  <c r="I1020" i="4"/>
  <c r="R1019" i="4"/>
  <c r="Q1019" i="4"/>
  <c r="P1019" i="4"/>
  <c r="O1019" i="4"/>
  <c r="M1019" i="4"/>
  <c r="J1019" i="4"/>
  <c r="K1019" i="4" s="1"/>
  <c r="I1019" i="4"/>
  <c r="R1018" i="4"/>
  <c r="Q1018" i="4"/>
  <c r="P1018" i="4"/>
  <c r="O1018" i="4"/>
  <c r="M1018" i="4"/>
  <c r="J1018" i="4"/>
  <c r="K1018" i="4" s="1"/>
  <c r="I1018" i="4"/>
  <c r="R1017" i="4"/>
  <c r="Q1017" i="4"/>
  <c r="P1017" i="4"/>
  <c r="O1017" i="4"/>
  <c r="M1017" i="4"/>
  <c r="J1017" i="4"/>
  <c r="K1017" i="4" s="1"/>
  <c r="I1017" i="4"/>
  <c r="R1016" i="4"/>
  <c r="Q1016" i="4"/>
  <c r="P1016" i="4"/>
  <c r="O1016" i="4"/>
  <c r="M1016" i="4"/>
  <c r="J1016" i="4"/>
  <c r="K1016" i="4" s="1"/>
  <c r="I1016" i="4"/>
  <c r="R1015" i="4"/>
  <c r="Q1015" i="4"/>
  <c r="P1015" i="4"/>
  <c r="O1015" i="4"/>
  <c r="M1015" i="4"/>
  <c r="J1015" i="4"/>
  <c r="K1015" i="4" s="1"/>
  <c r="I1015" i="4"/>
  <c r="R1014" i="4"/>
  <c r="Q1014" i="4"/>
  <c r="P1014" i="4"/>
  <c r="O1014" i="4"/>
  <c r="M1014" i="4"/>
  <c r="J1014" i="4"/>
  <c r="K1014" i="4" s="1"/>
  <c r="I1014" i="4"/>
  <c r="R1013" i="4"/>
  <c r="Q1013" i="4"/>
  <c r="P1013" i="4"/>
  <c r="O1013" i="4"/>
  <c r="M1013" i="4"/>
  <c r="J1013" i="4"/>
  <c r="K1013" i="4" s="1"/>
  <c r="I1013" i="4"/>
  <c r="R1012" i="4"/>
  <c r="Q1012" i="4"/>
  <c r="P1012" i="4"/>
  <c r="O1012" i="4"/>
  <c r="M1012" i="4"/>
  <c r="J1012" i="4"/>
  <c r="K1012" i="4" s="1"/>
  <c r="I1012" i="4"/>
  <c r="R1011" i="4"/>
  <c r="Q1011" i="4"/>
  <c r="P1011" i="4"/>
  <c r="O1011" i="4"/>
  <c r="M1011" i="4"/>
  <c r="J1011" i="4"/>
  <c r="K1011" i="4" s="1"/>
  <c r="I1011" i="4"/>
  <c r="R1010" i="4"/>
  <c r="Q1010" i="4"/>
  <c r="P1010" i="4"/>
  <c r="O1010" i="4"/>
  <c r="M1010" i="4"/>
  <c r="J1010" i="4"/>
  <c r="K1010" i="4" s="1"/>
  <c r="I1010" i="4"/>
  <c r="R1009" i="4"/>
  <c r="Q1009" i="4"/>
  <c r="P1009" i="4"/>
  <c r="O1009" i="4"/>
  <c r="M1009" i="4"/>
  <c r="J1009" i="4"/>
  <c r="K1009" i="4" s="1"/>
  <c r="I1009" i="4"/>
  <c r="R1008" i="4"/>
  <c r="Q1008" i="4"/>
  <c r="P1008" i="4"/>
  <c r="O1008" i="4"/>
  <c r="M1008" i="4"/>
  <c r="J1008" i="4"/>
  <c r="K1008" i="4" s="1"/>
  <c r="I1008" i="4"/>
  <c r="R1007" i="4"/>
  <c r="Q1007" i="4"/>
  <c r="P1007" i="4"/>
  <c r="O1007" i="4"/>
  <c r="M1007" i="4"/>
  <c r="J1007" i="4"/>
  <c r="K1007" i="4" s="1"/>
  <c r="I1007" i="4"/>
  <c r="R1006" i="4"/>
  <c r="Q1006" i="4"/>
  <c r="P1006" i="4"/>
  <c r="O1006" i="4"/>
  <c r="M1006" i="4"/>
  <c r="J1006" i="4"/>
  <c r="K1006" i="4" s="1"/>
  <c r="I1006" i="4"/>
  <c r="R1005" i="4"/>
  <c r="Q1005" i="4"/>
  <c r="P1005" i="4"/>
  <c r="O1005" i="4"/>
  <c r="M1005" i="4"/>
  <c r="J1005" i="4"/>
  <c r="K1005" i="4" s="1"/>
  <c r="I1005" i="4"/>
  <c r="R1004" i="4"/>
  <c r="Q1004" i="4"/>
  <c r="P1004" i="4"/>
  <c r="O1004" i="4"/>
  <c r="M1004" i="4"/>
  <c r="J1004" i="4"/>
  <c r="K1004" i="4" s="1"/>
  <c r="I1004" i="4"/>
  <c r="R1003" i="4"/>
  <c r="Q1003" i="4"/>
  <c r="P1003" i="4"/>
  <c r="O1003" i="4"/>
  <c r="M1003" i="4"/>
  <c r="J1003" i="4"/>
  <c r="K1003" i="4" s="1"/>
  <c r="I1003" i="4"/>
  <c r="R1002" i="4"/>
  <c r="Q1002" i="4"/>
  <c r="P1002" i="4"/>
  <c r="O1002" i="4"/>
  <c r="M1002" i="4"/>
  <c r="J1002" i="4"/>
  <c r="K1002" i="4" s="1"/>
  <c r="I1002" i="4"/>
  <c r="R1001" i="4"/>
  <c r="Q1001" i="4"/>
  <c r="P1001" i="4"/>
  <c r="O1001" i="4"/>
  <c r="M1001" i="4"/>
  <c r="J1001" i="4"/>
  <c r="K1001" i="4" s="1"/>
  <c r="I1001" i="4"/>
  <c r="R1000" i="4"/>
  <c r="Q1000" i="4"/>
  <c r="P1000" i="4"/>
  <c r="O1000" i="4"/>
  <c r="M1000" i="4"/>
  <c r="J1000" i="4"/>
  <c r="K1000" i="4" s="1"/>
  <c r="I1000" i="4"/>
  <c r="R999" i="4"/>
  <c r="Q999" i="4"/>
  <c r="P999" i="4"/>
  <c r="O999" i="4"/>
  <c r="M999" i="4"/>
  <c r="J999" i="4"/>
  <c r="K999" i="4" s="1"/>
  <c r="I999" i="4"/>
  <c r="R998" i="4"/>
  <c r="Q998" i="4"/>
  <c r="P998" i="4"/>
  <c r="O998" i="4"/>
  <c r="M998" i="4"/>
  <c r="J998" i="4"/>
  <c r="K998" i="4" s="1"/>
  <c r="I998" i="4"/>
  <c r="R997" i="4"/>
  <c r="Q997" i="4"/>
  <c r="P997" i="4"/>
  <c r="O997" i="4"/>
  <c r="M997" i="4"/>
  <c r="J997" i="4"/>
  <c r="K997" i="4" s="1"/>
  <c r="I997" i="4"/>
  <c r="R996" i="4"/>
  <c r="Q996" i="4"/>
  <c r="P996" i="4"/>
  <c r="O996" i="4"/>
  <c r="M996" i="4"/>
  <c r="J996" i="4"/>
  <c r="K996" i="4" s="1"/>
  <c r="I996" i="4"/>
  <c r="R995" i="4"/>
  <c r="Q995" i="4"/>
  <c r="P995" i="4"/>
  <c r="O995" i="4"/>
  <c r="M995" i="4"/>
  <c r="J995" i="4"/>
  <c r="K995" i="4" s="1"/>
  <c r="I995" i="4"/>
  <c r="R994" i="4"/>
  <c r="Q994" i="4"/>
  <c r="P994" i="4"/>
  <c r="O994" i="4"/>
  <c r="M994" i="4"/>
  <c r="J994" i="4"/>
  <c r="K994" i="4" s="1"/>
  <c r="I994" i="4"/>
  <c r="R993" i="4"/>
  <c r="Q993" i="4"/>
  <c r="P993" i="4"/>
  <c r="O993" i="4"/>
  <c r="M993" i="4"/>
  <c r="J993" i="4"/>
  <c r="K993" i="4" s="1"/>
  <c r="I993" i="4"/>
  <c r="R992" i="4"/>
  <c r="Q992" i="4"/>
  <c r="P992" i="4"/>
  <c r="O992" i="4"/>
  <c r="M992" i="4"/>
  <c r="J992" i="4"/>
  <c r="K992" i="4" s="1"/>
  <c r="I992" i="4"/>
  <c r="R991" i="4"/>
  <c r="Q991" i="4"/>
  <c r="P991" i="4"/>
  <c r="O991" i="4"/>
  <c r="M991" i="4"/>
  <c r="J991" i="4"/>
  <c r="K991" i="4" s="1"/>
  <c r="I991" i="4"/>
  <c r="R990" i="4"/>
  <c r="Q990" i="4"/>
  <c r="P990" i="4"/>
  <c r="O990" i="4"/>
  <c r="M990" i="4"/>
  <c r="J990" i="4"/>
  <c r="K990" i="4" s="1"/>
  <c r="I990" i="4"/>
  <c r="R989" i="4"/>
  <c r="Q989" i="4"/>
  <c r="P989" i="4"/>
  <c r="O989" i="4"/>
  <c r="M989" i="4"/>
  <c r="J989" i="4"/>
  <c r="K989" i="4" s="1"/>
  <c r="I989" i="4"/>
  <c r="R988" i="4"/>
  <c r="Q988" i="4"/>
  <c r="P988" i="4"/>
  <c r="O988" i="4"/>
  <c r="M988" i="4"/>
  <c r="J988" i="4"/>
  <c r="K988" i="4" s="1"/>
  <c r="I988" i="4"/>
  <c r="R987" i="4"/>
  <c r="Q987" i="4"/>
  <c r="P987" i="4"/>
  <c r="O987" i="4"/>
  <c r="M987" i="4"/>
  <c r="J987" i="4"/>
  <c r="K987" i="4" s="1"/>
  <c r="I987" i="4"/>
  <c r="R986" i="4"/>
  <c r="Q986" i="4"/>
  <c r="P986" i="4"/>
  <c r="O986" i="4"/>
  <c r="M986" i="4"/>
  <c r="J986" i="4"/>
  <c r="K986" i="4" s="1"/>
  <c r="I986" i="4"/>
  <c r="R985" i="4"/>
  <c r="Q985" i="4"/>
  <c r="P985" i="4"/>
  <c r="O985" i="4"/>
  <c r="M985" i="4"/>
  <c r="J985" i="4"/>
  <c r="K985" i="4" s="1"/>
  <c r="I985" i="4"/>
  <c r="R984" i="4"/>
  <c r="Q984" i="4"/>
  <c r="P984" i="4"/>
  <c r="O984" i="4"/>
  <c r="M984" i="4"/>
  <c r="J984" i="4"/>
  <c r="K984" i="4" s="1"/>
  <c r="I984" i="4"/>
  <c r="R983" i="4"/>
  <c r="Q983" i="4"/>
  <c r="P983" i="4"/>
  <c r="O983" i="4"/>
  <c r="M983" i="4"/>
  <c r="J983" i="4"/>
  <c r="K983" i="4" s="1"/>
  <c r="I983" i="4"/>
  <c r="R982" i="4"/>
  <c r="Q982" i="4"/>
  <c r="P982" i="4"/>
  <c r="O982" i="4"/>
  <c r="M982" i="4"/>
  <c r="J982" i="4"/>
  <c r="K982" i="4" s="1"/>
  <c r="I982" i="4"/>
  <c r="R981" i="4"/>
  <c r="Q981" i="4"/>
  <c r="P981" i="4"/>
  <c r="O981" i="4"/>
  <c r="M981" i="4"/>
  <c r="J981" i="4"/>
  <c r="K981" i="4" s="1"/>
  <c r="I981" i="4"/>
  <c r="R980" i="4"/>
  <c r="Q980" i="4"/>
  <c r="P980" i="4"/>
  <c r="O980" i="4"/>
  <c r="M980" i="4"/>
  <c r="J980" i="4"/>
  <c r="K980" i="4" s="1"/>
  <c r="I980" i="4"/>
  <c r="R979" i="4"/>
  <c r="Q979" i="4"/>
  <c r="P979" i="4"/>
  <c r="O979" i="4"/>
  <c r="M979" i="4"/>
  <c r="J979" i="4"/>
  <c r="K979" i="4" s="1"/>
  <c r="I979" i="4"/>
  <c r="R978" i="4"/>
  <c r="Q978" i="4"/>
  <c r="P978" i="4"/>
  <c r="O978" i="4"/>
  <c r="M978" i="4"/>
  <c r="J978" i="4"/>
  <c r="K978" i="4" s="1"/>
  <c r="I978" i="4"/>
  <c r="R977" i="4"/>
  <c r="Q977" i="4"/>
  <c r="P977" i="4"/>
  <c r="O977" i="4"/>
  <c r="M977" i="4"/>
  <c r="J977" i="4"/>
  <c r="K977" i="4" s="1"/>
  <c r="I977" i="4"/>
  <c r="R976" i="4"/>
  <c r="Q976" i="4"/>
  <c r="P976" i="4"/>
  <c r="O976" i="4"/>
  <c r="M976" i="4"/>
  <c r="J976" i="4"/>
  <c r="K976" i="4" s="1"/>
  <c r="I976" i="4"/>
  <c r="R975" i="4"/>
  <c r="Q975" i="4"/>
  <c r="P975" i="4"/>
  <c r="O975" i="4"/>
  <c r="M975" i="4"/>
  <c r="J975" i="4"/>
  <c r="K975" i="4" s="1"/>
  <c r="I975" i="4"/>
  <c r="R974" i="4"/>
  <c r="Q974" i="4"/>
  <c r="P974" i="4"/>
  <c r="O974" i="4"/>
  <c r="M974" i="4"/>
  <c r="J974" i="4"/>
  <c r="K974" i="4" s="1"/>
  <c r="I974" i="4"/>
  <c r="R973" i="4"/>
  <c r="Q973" i="4"/>
  <c r="P973" i="4"/>
  <c r="O973" i="4"/>
  <c r="M973" i="4"/>
  <c r="J973" i="4"/>
  <c r="K973" i="4" s="1"/>
  <c r="I973" i="4"/>
  <c r="R972" i="4"/>
  <c r="Q972" i="4"/>
  <c r="P972" i="4"/>
  <c r="O972" i="4"/>
  <c r="M972" i="4"/>
  <c r="J972" i="4"/>
  <c r="K972" i="4" s="1"/>
  <c r="I972" i="4"/>
  <c r="R971" i="4"/>
  <c r="Q971" i="4"/>
  <c r="P971" i="4"/>
  <c r="O971" i="4"/>
  <c r="M971" i="4"/>
  <c r="J971" i="4"/>
  <c r="K971" i="4" s="1"/>
  <c r="I971" i="4"/>
  <c r="R970" i="4"/>
  <c r="Q970" i="4"/>
  <c r="P970" i="4"/>
  <c r="O970" i="4"/>
  <c r="M970" i="4"/>
  <c r="J970" i="4"/>
  <c r="K970" i="4" s="1"/>
  <c r="I970" i="4"/>
  <c r="R969" i="4"/>
  <c r="Q969" i="4"/>
  <c r="P969" i="4"/>
  <c r="O969" i="4"/>
  <c r="M969" i="4"/>
  <c r="J969" i="4"/>
  <c r="K969" i="4" s="1"/>
  <c r="I969" i="4"/>
  <c r="R968" i="4"/>
  <c r="Q968" i="4"/>
  <c r="P968" i="4"/>
  <c r="O968" i="4"/>
  <c r="M968" i="4"/>
  <c r="J968" i="4"/>
  <c r="K968" i="4" s="1"/>
  <c r="I968" i="4"/>
  <c r="R967" i="4"/>
  <c r="Q967" i="4"/>
  <c r="P967" i="4"/>
  <c r="O967" i="4"/>
  <c r="M967" i="4"/>
  <c r="J967" i="4"/>
  <c r="K967" i="4" s="1"/>
  <c r="I967" i="4"/>
  <c r="R966" i="4"/>
  <c r="Q966" i="4"/>
  <c r="P966" i="4"/>
  <c r="O966" i="4"/>
  <c r="M966" i="4"/>
  <c r="J966" i="4"/>
  <c r="K966" i="4" s="1"/>
  <c r="I966" i="4"/>
  <c r="R965" i="4"/>
  <c r="Q965" i="4"/>
  <c r="P965" i="4"/>
  <c r="O965" i="4"/>
  <c r="M965" i="4"/>
  <c r="J965" i="4"/>
  <c r="K965" i="4" s="1"/>
  <c r="I965" i="4"/>
  <c r="R964" i="4"/>
  <c r="Q964" i="4"/>
  <c r="P964" i="4"/>
  <c r="O964" i="4"/>
  <c r="M964" i="4"/>
  <c r="J964" i="4"/>
  <c r="K964" i="4" s="1"/>
  <c r="I964" i="4"/>
  <c r="R963" i="4"/>
  <c r="Q963" i="4"/>
  <c r="P963" i="4"/>
  <c r="O963" i="4"/>
  <c r="M963" i="4"/>
  <c r="J963" i="4"/>
  <c r="K963" i="4" s="1"/>
  <c r="I963" i="4"/>
  <c r="R962" i="4"/>
  <c r="Q962" i="4"/>
  <c r="P962" i="4"/>
  <c r="O962" i="4"/>
  <c r="M962" i="4"/>
  <c r="J962" i="4"/>
  <c r="K962" i="4" s="1"/>
  <c r="I962" i="4"/>
  <c r="R961" i="4"/>
  <c r="Q961" i="4"/>
  <c r="P961" i="4"/>
  <c r="O961" i="4"/>
  <c r="M961" i="4"/>
  <c r="J961" i="4"/>
  <c r="K961" i="4" s="1"/>
  <c r="I961" i="4"/>
  <c r="R960" i="4"/>
  <c r="Q960" i="4"/>
  <c r="P960" i="4"/>
  <c r="O960" i="4"/>
  <c r="M960" i="4"/>
  <c r="J960" i="4"/>
  <c r="K960" i="4" s="1"/>
  <c r="I960" i="4"/>
  <c r="R959" i="4"/>
  <c r="Q959" i="4"/>
  <c r="P959" i="4"/>
  <c r="O959" i="4"/>
  <c r="M959" i="4"/>
  <c r="J959" i="4"/>
  <c r="K959" i="4" s="1"/>
  <c r="I959" i="4"/>
  <c r="R958" i="4"/>
  <c r="Q958" i="4"/>
  <c r="P958" i="4"/>
  <c r="O958" i="4"/>
  <c r="M958" i="4"/>
  <c r="J958" i="4"/>
  <c r="K958" i="4" s="1"/>
  <c r="I958" i="4"/>
  <c r="R957" i="4"/>
  <c r="Q957" i="4"/>
  <c r="P957" i="4"/>
  <c r="O957" i="4"/>
  <c r="M957" i="4"/>
  <c r="J957" i="4"/>
  <c r="K957" i="4" s="1"/>
  <c r="I957" i="4"/>
  <c r="R956" i="4"/>
  <c r="Q956" i="4"/>
  <c r="P956" i="4"/>
  <c r="O956" i="4"/>
  <c r="M956" i="4"/>
  <c r="J956" i="4"/>
  <c r="K956" i="4" s="1"/>
  <c r="I956" i="4"/>
  <c r="R955" i="4"/>
  <c r="Q955" i="4"/>
  <c r="P955" i="4"/>
  <c r="O955" i="4"/>
  <c r="M955" i="4"/>
  <c r="J955" i="4"/>
  <c r="K955" i="4" s="1"/>
  <c r="I955" i="4"/>
  <c r="R954" i="4"/>
  <c r="Q954" i="4"/>
  <c r="P954" i="4"/>
  <c r="O954" i="4"/>
  <c r="M954" i="4"/>
  <c r="J954" i="4"/>
  <c r="K954" i="4" s="1"/>
  <c r="I954" i="4"/>
  <c r="R953" i="4"/>
  <c r="Q953" i="4"/>
  <c r="P953" i="4"/>
  <c r="O953" i="4"/>
  <c r="M953" i="4"/>
  <c r="J953" i="4"/>
  <c r="K953" i="4" s="1"/>
  <c r="I953" i="4"/>
  <c r="R952" i="4"/>
  <c r="Q952" i="4"/>
  <c r="P952" i="4"/>
  <c r="O952" i="4"/>
  <c r="M952" i="4"/>
  <c r="J952" i="4"/>
  <c r="K952" i="4" s="1"/>
  <c r="I952" i="4"/>
  <c r="R951" i="4"/>
  <c r="Q951" i="4"/>
  <c r="P951" i="4"/>
  <c r="O951" i="4"/>
  <c r="M951" i="4"/>
  <c r="J951" i="4"/>
  <c r="K951" i="4" s="1"/>
  <c r="I951" i="4"/>
  <c r="R950" i="4"/>
  <c r="Q950" i="4"/>
  <c r="P950" i="4"/>
  <c r="O950" i="4"/>
  <c r="M950" i="4"/>
  <c r="J950" i="4"/>
  <c r="K950" i="4" s="1"/>
  <c r="I950" i="4"/>
  <c r="R949" i="4"/>
  <c r="Q949" i="4"/>
  <c r="P949" i="4"/>
  <c r="O949" i="4"/>
  <c r="M949" i="4"/>
  <c r="J949" i="4"/>
  <c r="K949" i="4" s="1"/>
  <c r="I949" i="4"/>
  <c r="R948" i="4"/>
  <c r="Q948" i="4"/>
  <c r="P948" i="4"/>
  <c r="O948" i="4"/>
  <c r="M948" i="4"/>
  <c r="J948" i="4"/>
  <c r="K948" i="4" s="1"/>
  <c r="I948" i="4"/>
  <c r="R947" i="4"/>
  <c r="Q947" i="4"/>
  <c r="P947" i="4"/>
  <c r="O947" i="4"/>
  <c r="M947" i="4"/>
  <c r="J947" i="4"/>
  <c r="K947" i="4" s="1"/>
  <c r="I947" i="4"/>
  <c r="R946" i="4"/>
  <c r="Q946" i="4"/>
  <c r="P946" i="4"/>
  <c r="O946" i="4"/>
  <c r="M946" i="4"/>
  <c r="J946" i="4"/>
  <c r="K946" i="4" s="1"/>
  <c r="I946" i="4"/>
  <c r="R945" i="4"/>
  <c r="Q945" i="4"/>
  <c r="P945" i="4"/>
  <c r="O945" i="4"/>
  <c r="M945" i="4"/>
  <c r="J945" i="4"/>
  <c r="K945" i="4" s="1"/>
  <c r="I945" i="4"/>
  <c r="R944" i="4"/>
  <c r="Q944" i="4"/>
  <c r="P944" i="4"/>
  <c r="O944" i="4"/>
  <c r="M944" i="4"/>
  <c r="J944" i="4"/>
  <c r="K944" i="4" s="1"/>
  <c r="I944" i="4"/>
  <c r="R943" i="4"/>
  <c r="Q943" i="4"/>
  <c r="P943" i="4"/>
  <c r="O943" i="4"/>
  <c r="M943" i="4"/>
  <c r="J943" i="4"/>
  <c r="K943" i="4" s="1"/>
  <c r="I943" i="4"/>
  <c r="R942" i="4"/>
  <c r="Q942" i="4"/>
  <c r="P942" i="4"/>
  <c r="O942" i="4"/>
  <c r="M942" i="4"/>
  <c r="J942" i="4"/>
  <c r="K942" i="4" s="1"/>
  <c r="I942" i="4"/>
  <c r="R941" i="4"/>
  <c r="Q941" i="4"/>
  <c r="P941" i="4"/>
  <c r="O941" i="4"/>
  <c r="M941" i="4"/>
  <c r="J941" i="4"/>
  <c r="K941" i="4" s="1"/>
  <c r="I941" i="4"/>
  <c r="R940" i="4"/>
  <c r="Q940" i="4"/>
  <c r="P940" i="4"/>
  <c r="O940" i="4"/>
  <c r="M940" i="4"/>
  <c r="J940" i="4"/>
  <c r="K940" i="4" s="1"/>
  <c r="I940" i="4"/>
  <c r="R939" i="4"/>
  <c r="Q939" i="4"/>
  <c r="P939" i="4"/>
  <c r="O939" i="4"/>
  <c r="M939" i="4"/>
  <c r="J939" i="4"/>
  <c r="K939" i="4" s="1"/>
  <c r="I939" i="4"/>
  <c r="R938" i="4"/>
  <c r="Q938" i="4"/>
  <c r="P938" i="4"/>
  <c r="O938" i="4"/>
  <c r="M938" i="4"/>
  <c r="J938" i="4"/>
  <c r="K938" i="4" s="1"/>
  <c r="I938" i="4"/>
  <c r="R937" i="4"/>
  <c r="Q937" i="4"/>
  <c r="P937" i="4"/>
  <c r="O937" i="4"/>
  <c r="M937" i="4"/>
  <c r="J937" i="4"/>
  <c r="K937" i="4" s="1"/>
  <c r="I937" i="4"/>
  <c r="R936" i="4"/>
  <c r="Q936" i="4"/>
  <c r="P936" i="4"/>
  <c r="O936" i="4"/>
  <c r="M936" i="4"/>
  <c r="J936" i="4"/>
  <c r="K936" i="4" s="1"/>
  <c r="I936" i="4"/>
  <c r="R935" i="4"/>
  <c r="Q935" i="4"/>
  <c r="P935" i="4"/>
  <c r="O935" i="4"/>
  <c r="M935" i="4"/>
  <c r="J935" i="4"/>
  <c r="K935" i="4" s="1"/>
  <c r="I935" i="4"/>
  <c r="R934" i="4"/>
  <c r="Q934" i="4"/>
  <c r="P934" i="4"/>
  <c r="O934" i="4"/>
  <c r="M934" i="4"/>
  <c r="J934" i="4"/>
  <c r="K934" i="4" s="1"/>
  <c r="I934" i="4"/>
  <c r="R933" i="4"/>
  <c r="Q933" i="4"/>
  <c r="P933" i="4"/>
  <c r="O933" i="4"/>
  <c r="M933" i="4"/>
  <c r="J933" i="4"/>
  <c r="K933" i="4" s="1"/>
  <c r="I933" i="4"/>
  <c r="R932" i="4"/>
  <c r="Q932" i="4"/>
  <c r="P932" i="4"/>
  <c r="O932" i="4"/>
  <c r="M932" i="4"/>
  <c r="J932" i="4"/>
  <c r="K932" i="4" s="1"/>
  <c r="I932" i="4"/>
  <c r="R931" i="4"/>
  <c r="Q931" i="4"/>
  <c r="P931" i="4"/>
  <c r="O931" i="4"/>
  <c r="M931" i="4"/>
  <c r="J931" i="4"/>
  <c r="K931" i="4" s="1"/>
  <c r="I931" i="4"/>
  <c r="R930" i="4"/>
  <c r="Q930" i="4"/>
  <c r="P930" i="4"/>
  <c r="O930" i="4"/>
  <c r="M930" i="4"/>
  <c r="J930" i="4"/>
  <c r="K930" i="4" s="1"/>
  <c r="I930" i="4"/>
  <c r="R929" i="4"/>
  <c r="Q929" i="4"/>
  <c r="P929" i="4"/>
  <c r="O929" i="4"/>
  <c r="M929" i="4"/>
  <c r="J929" i="4"/>
  <c r="K929" i="4" s="1"/>
  <c r="I929" i="4"/>
  <c r="R928" i="4"/>
  <c r="Q928" i="4"/>
  <c r="P928" i="4"/>
  <c r="O928" i="4"/>
  <c r="M928" i="4"/>
  <c r="J928" i="4"/>
  <c r="K928" i="4" s="1"/>
  <c r="I928" i="4"/>
  <c r="R927" i="4"/>
  <c r="Q927" i="4"/>
  <c r="P927" i="4"/>
  <c r="O927" i="4"/>
  <c r="M927" i="4"/>
  <c r="J927" i="4"/>
  <c r="K927" i="4" s="1"/>
  <c r="I927" i="4"/>
  <c r="R926" i="4"/>
  <c r="Q926" i="4"/>
  <c r="P926" i="4"/>
  <c r="O926" i="4"/>
  <c r="M926" i="4"/>
  <c r="J926" i="4"/>
  <c r="K926" i="4" s="1"/>
  <c r="I926" i="4"/>
  <c r="R925" i="4"/>
  <c r="Q925" i="4"/>
  <c r="P925" i="4"/>
  <c r="O925" i="4"/>
  <c r="M925" i="4"/>
  <c r="J925" i="4"/>
  <c r="K925" i="4" s="1"/>
  <c r="I925" i="4"/>
  <c r="R924" i="4"/>
  <c r="Q924" i="4"/>
  <c r="P924" i="4"/>
  <c r="O924" i="4"/>
  <c r="M924" i="4"/>
  <c r="J924" i="4"/>
  <c r="K924" i="4" s="1"/>
  <c r="I924" i="4"/>
  <c r="R923" i="4"/>
  <c r="Q923" i="4"/>
  <c r="P923" i="4"/>
  <c r="O923" i="4"/>
  <c r="M923" i="4"/>
  <c r="J923" i="4"/>
  <c r="K923" i="4" s="1"/>
  <c r="I923" i="4"/>
  <c r="R922" i="4"/>
  <c r="Q922" i="4"/>
  <c r="P922" i="4"/>
  <c r="O922" i="4"/>
  <c r="M922" i="4"/>
  <c r="J922" i="4"/>
  <c r="K922" i="4" s="1"/>
  <c r="I922" i="4"/>
  <c r="R921" i="4"/>
  <c r="Q921" i="4"/>
  <c r="P921" i="4"/>
  <c r="O921" i="4"/>
  <c r="M921" i="4"/>
  <c r="J921" i="4"/>
  <c r="K921" i="4" s="1"/>
  <c r="I921" i="4"/>
  <c r="R920" i="4"/>
  <c r="Q920" i="4"/>
  <c r="P920" i="4"/>
  <c r="O920" i="4"/>
  <c r="M920" i="4"/>
  <c r="J920" i="4"/>
  <c r="K920" i="4" s="1"/>
  <c r="I920" i="4"/>
  <c r="R919" i="4"/>
  <c r="Q919" i="4"/>
  <c r="P919" i="4"/>
  <c r="O919" i="4"/>
  <c r="M919" i="4"/>
  <c r="J919" i="4"/>
  <c r="K919" i="4" s="1"/>
  <c r="I919" i="4"/>
  <c r="R918" i="4"/>
  <c r="Q918" i="4"/>
  <c r="P918" i="4"/>
  <c r="O918" i="4"/>
  <c r="M918" i="4"/>
  <c r="J918" i="4"/>
  <c r="K918" i="4" s="1"/>
  <c r="I918" i="4"/>
  <c r="R917" i="4"/>
  <c r="Q917" i="4"/>
  <c r="P917" i="4"/>
  <c r="O917" i="4"/>
  <c r="M917" i="4"/>
  <c r="J917" i="4"/>
  <c r="K917" i="4" s="1"/>
  <c r="I917" i="4"/>
  <c r="R916" i="4"/>
  <c r="Q916" i="4"/>
  <c r="P916" i="4"/>
  <c r="O916" i="4"/>
  <c r="M916" i="4"/>
  <c r="J916" i="4"/>
  <c r="K916" i="4" s="1"/>
  <c r="I916" i="4"/>
  <c r="R915" i="4"/>
  <c r="Q915" i="4"/>
  <c r="P915" i="4"/>
  <c r="O915" i="4"/>
  <c r="M915" i="4"/>
  <c r="J915" i="4"/>
  <c r="K915" i="4" s="1"/>
  <c r="I915" i="4"/>
  <c r="R914" i="4"/>
  <c r="Q914" i="4"/>
  <c r="P914" i="4"/>
  <c r="O914" i="4"/>
  <c r="M914" i="4"/>
  <c r="J914" i="4"/>
  <c r="K914" i="4" s="1"/>
  <c r="I914" i="4"/>
  <c r="R913" i="4"/>
  <c r="Q913" i="4"/>
  <c r="P913" i="4"/>
  <c r="O913" i="4"/>
  <c r="M913" i="4"/>
  <c r="J913" i="4"/>
  <c r="K913" i="4" s="1"/>
  <c r="I913" i="4"/>
  <c r="R912" i="4"/>
  <c r="Q912" i="4"/>
  <c r="P912" i="4"/>
  <c r="O912" i="4"/>
  <c r="M912" i="4"/>
  <c r="J912" i="4"/>
  <c r="K912" i="4" s="1"/>
  <c r="I912" i="4"/>
  <c r="R911" i="4"/>
  <c r="Q911" i="4"/>
  <c r="P911" i="4"/>
  <c r="O911" i="4"/>
  <c r="M911" i="4"/>
  <c r="J911" i="4"/>
  <c r="K911" i="4" s="1"/>
  <c r="I911" i="4"/>
  <c r="R910" i="4"/>
  <c r="Q910" i="4"/>
  <c r="P910" i="4"/>
  <c r="O910" i="4"/>
  <c r="M910" i="4"/>
  <c r="J910" i="4"/>
  <c r="K910" i="4" s="1"/>
  <c r="I910" i="4"/>
  <c r="R909" i="4"/>
  <c r="Q909" i="4"/>
  <c r="P909" i="4"/>
  <c r="O909" i="4"/>
  <c r="M909" i="4"/>
  <c r="J909" i="4"/>
  <c r="K909" i="4" s="1"/>
  <c r="I909" i="4"/>
  <c r="R908" i="4"/>
  <c r="Q908" i="4"/>
  <c r="P908" i="4"/>
  <c r="O908" i="4"/>
  <c r="M908" i="4"/>
  <c r="J908" i="4"/>
  <c r="K908" i="4" s="1"/>
  <c r="I908" i="4"/>
  <c r="R907" i="4"/>
  <c r="Q907" i="4"/>
  <c r="P907" i="4"/>
  <c r="O907" i="4"/>
  <c r="M907" i="4"/>
  <c r="J907" i="4"/>
  <c r="K907" i="4" s="1"/>
  <c r="I907" i="4"/>
  <c r="R906" i="4"/>
  <c r="Q906" i="4"/>
  <c r="P906" i="4"/>
  <c r="O906" i="4"/>
  <c r="M906" i="4"/>
  <c r="J906" i="4"/>
  <c r="K906" i="4" s="1"/>
  <c r="I906" i="4"/>
  <c r="R905" i="4"/>
  <c r="Q905" i="4"/>
  <c r="P905" i="4"/>
  <c r="O905" i="4"/>
  <c r="M905" i="4"/>
  <c r="J905" i="4"/>
  <c r="K905" i="4" s="1"/>
  <c r="I905" i="4"/>
  <c r="R904" i="4"/>
  <c r="Q904" i="4"/>
  <c r="P904" i="4"/>
  <c r="O904" i="4"/>
  <c r="M904" i="4"/>
  <c r="J904" i="4"/>
  <c r="K904" i="4" s="1"/>
  <c r="I904" i="4"/>
  <c r="R903" i="4"/>
  <c r="Q903" i="4"/>
  <c r="P903" i="4"/>
  <c r="O903" i="4"/>
  <c r="M903" i="4"/>
  <c r="J903" i="4"/>
  <c r="K903" i="4" s="1"/>
  <c r="I903" i="4"/>
  <c r="R902" i="4"/>
  <c r="Q902" i="4"/>
  <c r="P902" i="4"/>
  <c r="O902" i="4"/>
  <c r="M902" i="4"/>
  <c r="J902" i="4"/>
  <c r="K902" i="4" s="1"/>
  <c r="I902" i="4"/>
  <c r="R901" i="4"/>
  <c r="Q901" i="4"/>
  <c r="P901" i="4"/>
  <c r="O901" i="4"/>
  <c r="M901" i="4"/>
  <c r="J901" i="4"/>
  <c r="K901" i="4" s="1"/>
  <c r="I901" i="4"/>
  <c r="R900" i="4"/>
  <c r="Q900" i="4"/>
  <c r="P900" i="4"/>
  <c r="O900" i="4"/>
  <c r="M900" i="4"/>
  <c r="J900" i="4"/>
  <c r="K900" i="4" s="1"/>
  <c r="I900" i="4"/>
  <c r="R899" i="4"/>
  <c r="Q899" i="4"/>
  <c r="P899" i="4"/>
  <c r="O899" i="4"/>
  <c r="M899" i="4"/>
  <c r="J899" i="4"/>
  <c r="K899" i="4" s="1"/>
  <c r="I899" i="4"/>
  <c r="R898" i="4"/>
  <c r="Q898" i="4"/>
  <c r="P898" i="4"/>
  <c r="O898" i="4"/>
  <c r="M898" i="4"/>
  <c r="J898" i="4"/>
  <c r="K898" i="4" s="1"/>
  <c r="I898" i="4"/>
  <c r="R897" i="4"/>
  <c r="Q897" i="4"/>
  <c r="P897" i="4"/>
  <c r="O897" i="4"/>
  <c r="M897" i="4"/>
  <c r="J897" i="4"/>
  <c r="K897" i="4" s="1"/>
  <c r="I897" i="4"/>
  <c r="R896" i="4"/>
  <c r="Q896" i="4"/>
  <c r="P896" i="4"/>
  <c r="O896" i="4"/>
  <c r="M896" i="4"/>
  <c r="J896" i="4"/>
  <c r="K896" i="4" s="1"/>
  <c r="I896" i="4"/>
  <c r="R895" i="4"/>
  <c r="Q895" i="4"/>
  <c r="P895" i="4"/>
  <c r="O895" i="4"/>
  <c r="M895" i="4"/>
  <c r="J895" i="4"/>
  <c r="K895" i="4" s="1"/>
  <c r="I895" i="4"/>
  <c r="R894" i="4"/>
  <c r="Q894" i="4"/>
  <c r="P894" i="4"/>
  <c r="O894" i="4"/>
  <c r="M894" i="4"/>
  <c r="J894" i="4"/>
  <c r="K894" i="4" s="1"/>
  <c r="I894" i="4"/>
  <c r="R893" i="4"/>
  <c r="Q893" i="4"/>
  <c r="P893" i="4"/>
  <c r="O893" i="4"/>
  <c r="M893" i="4"/>
  <c r="J893" i="4"/>
  <c r="K893" i="4" s="1"/>
  <c r="I893" i="4"/>
  <c r="R892" i="4"/>
  <c r="Q892" i="4"/>
  <c r="P892" i="4"/>
  <c r="O892" i="4"/>
  <c r="M892" i="4"/>
  <c r="J892" i="4"/>
  <c r="K892" i="4" s="1"/>
  <c r="I892" i="4"/>
  <c r="R891" i="4"/>
  <c r="Q891" i="4"/>
  <c r="P891" i="4"/>
  <c r="O891" i="4"/>
  <c r="M891" i="4"/>
  <c r="J891" i="4"/>
  <c r="K891" i="4" s="1"/>
  <c r="I891" i="4"/>
  <c r="R890" i="4"/>
  <c r="Q890" i="4"/>
  <c r="P890" i="4"/>
  <c r="O890" i="4"/>
  <c r="M890" i="4"/>
  <c r="J890" i="4"/>
  <c r="K890" i="4" s="1"/>
  <c r="I890" i="4"/>
  <c r="R889" i="4"/>
  <c r="Q889" i="4"/>
  <c r="P889" i="4"/>
  <c r="O889" i="4"/>
  <c r="M889" i="4"/>
  <c r="J889" i="4"/>
  <c r="K889" i="4" s="1"/>
  <c r="I889" i="4"/>
  <c r="R888" i="4"/>
  <c r="Q888" i="4"/>
  <c r="P888" i="4"/>
  <c r="O888" i="4"/>
  <c r="M888" i="4"/>
  <c r="J888" i="4"/>
  <c r="K888" i="4" s="1"/>
  <c r="I888" i="4"/>
  <c r="R887" i="4"/>
  <c r="Q887" i="4"/>
  <c r="P887" i="4"/>
  <c r="O887" i="4"/>
  <c r="M887" i="4"/>
  <c r="J887" i="4"/>
  <c r="K887" i="4" s="1"/>
  <c r="I887" i="4"/>
  <c r="R886" i="4"/>
  <c r="Q886" i="4"/>
  <c r="P886" i="4"/>
  <c r="O886" i="4"/>
  <c r="M886" i="4"/>
  <c r="J886" i="4"/>
  <c r="K886" i="4" s="1"/>
  <c r="I886" i="4"/>
  <c r="R885" i="4"/>
  <c r="Q885" i="4"/>
  <c r="P885" i="4"/>
  <c r="O885" i="4"/>
  <c r="M885" i="4"/>
  <c r="J885" i="4"/>
  <c r="K885" i="4" s="1"/>
  <c r="I885" i="4"/>
  <c r="R884" i="4"/>
  <c r="Q884" i="4"/>
  <c r="P884" i="4"/>
  <c r="O884" i="4"/>
  <c r="M884" i="4"/>
  <c r="J884" i="4"/>
  <c r="K884" i="4" s="1"/>
  <c r="I884" i="4"/>
  <c r="R883" i="4"/>
  <c r="Q883" i="4"/>
  <c r="P883" i="4"/>
  <c r="O883" i="4"/>
  <c r="M883" i="4"/>
  <c r="J883" i="4"/>
  <c r="K883" i="4" s="1"/>
  <c r="I883" i="4"/>
  <c r="R882" i="4"/>
  <c r="Q882" i="4"/>
  <c r="P882" i="4"/>
  <c r="O882" i="4"/>
  <c r="M882" i="4"/>
  <c r="J882" i="4"/>
  <c r="K882" i="4" s="1"/>
  <c r="I882" i="4"/>
  <c r="R881" i="4"/>
  <c r="Q881" i="4"/>
  <c r="P881" i="4"/>
  <c r="O881" i="4"/>
  <c r="M881" i="4"/>
  <c r="J881" i="4"/>
  <c r="K881" i="4" s="1"/>
  <c r="I881" i="4"/>
  <c r="R880" i="4"/>
  <c r="Q880" i="4"/>
  <c r="P880" i="4"/>
  <c r="O880" i="4"/>
  <c r="M880" i="4"/>
  <c r="J880" i="4"/>
  <c r="K880" i="4" s="1"/>
  <c r="I880" i="4"/>
  <c r="R879" i="4"/>
  <c r="Q879" i="4"/>
  <c r="P879" i="4"/>
  <c r="O879" i="4"/>
  <c r="M879" i="4"/>
  <c r="J879" i="4"/>
  <c r="K879" i="4" s="1"/>
  <c r="I879" i="4"/>
  <c r="R878" i="4"/>
  <c r="Q878" i="4"/>
  <c r="P878" i="4"/>
  <c r="O878" i="4"/>
  <c r="M878" i="4"/>
  <c r="J878" i="4"/>
  <c r="K878" i="4" s="1"/>
  <c r="I878" i="4"/>
  <c r="R877" i="4"/>
  <c r="Q877" i="4"/>
  <c r="P877" i="4"/>
  <c r="O877" i="4"/>
  <c r="M877" i="4"/>
  <c r="J877" i="4"/>
  <c r="K877" i="4" s="1"/>
  <c r="I877" i="4"/>
  <c r="R876" i="4"/>
  <c r="Q876" i="4"/>
  <c r="P876" i="4"/>
  <c r="O876" i="4"/>
  <c r="M876" i="4"/>
  <c r="J876" i="4"/>
  <c r="K876" i="4" s="1"/>
  <c r="I876" i="4"/>
  <c r="R875" i="4"/>
  <c r="Q875" i="4"/>
  <c r="P875" i="4"/>
  <c r="O875" i="4"/>
  <c r="M875" i="4"/>
  <c r="J875" i="4"/>
  <c r="K875" i="4" s="1"/>
  <c r="I875" i="4"/>
  <c r="R874" i="4"/>
  <c r="Q874" i="4"/>
  <c r="P874" i="4"/>
  <c r="O874" i="4"/>
  <c r="M874" i="4"/>
  <c r="J874" i="4"/>
  <c r="K874" i="4" s="1"/>
  <c r="I874" i="4"/>
  <c r="R873" i="4"/>
  <c r="Q873" i="4"/>
  <c r="P873" i="4"/>
  <c r="O873" i="4"/>
  <c r="M873" i="4"/>
  <c r="J873" i="4"/>
  <c r="K873" i="4" s="1"/>
  <c r="I873" i="4"/>
  <c r="R872" i="4"/>
  <c r="Q872" i="4"/>
  <c r="P872" i="4"/>
  <c r="O872" i="4"/>
  <c r="M872" i="4"/>
  <c r="J872" i="4"/>
  <c r="K872" i="4" s="1"/>
  <c r="I872" i="4"/>
  <c r="R871" i="4"/>
  <c r="Q871" i="4"/>
  <c r="P871" i="4"/>
  <c r="O871" i="4"/>
  <c r="M871" i="4"/>
  <c r="J871" i="4"/>
  <c r="K871" i="4" s="1"/>
  <c r="I871" i="4"/>
  <c r="R870" i="4"/>
  <c r="Q870" i="4"/>
  <c r="P870" i="4"/>
  <c r="O870" i="4"/>
  <c r="M870" i="4"/>
  <c r="J870" i="4"/>
  <c r="K870" i="4" s="1"/>
  <c r="I870" i="4"/>
  <c r="R869" i="4"/>
  <c r="Q869" i="4"/>
  <c r="P869" i="4"/>
  <c r="O869" i="4"/>
  <c r="M869" i="4"/>
  <c r="J869" i="4"/>
  <c r="K869" i="4" s="1"/>
  <c r="I869" i="4"/>
  <c r="R868" i="4"/>
  <c r="Q868" i="4"/>
  <c r="P868" i="4"/>
  <c r="O868" i="4"/>
  <c r="M868" i="4"/>
  <c r="J868" i="4"/>
  <c r="K868" i="4" s="1"/>
  <c r="I868" i="4"/>
  <c r="R867" i="4"/>
  <c r="Q867" i="4"/>
  <c r="P867" i="4"/>
  <c r="O867" i="4"/>
  <c r="M867" i="4"/>
  <c r="J867" i="4"/>
  <c r="K867" i="4" s="1"/>
  <c r="I867" i="4"/>
  <c r="R866" i="4"/>
  <c r="Q866" i="4"/>
  <c r="P866" i="4"/>
  <c r="O866" i="4"/>
  <c r="M866" i="4"/>
  <c r="J866" i="4"/>
  <c r="K866" i="4" s="1"/>
  <c r="I866" i="4"/>
  <c r="R865" i="4"/>
  <c r="Q865" i="4"/>
  <c r="P865" i="4"/>
  <c r="O865" i="4"/>
  <c r="M865" i="4"/>
  <c r="J865" i="4"/>
  <c r="K865" i="4" s="1"/>
  <c r="I865" i="4"/>
  <c r="R864" i="4"/>
  <c r="Q864" i="4"/>
  <c r="P864" i="4"/>
  <c r="O864" i="4"/>
  <c r="M864" i="4"/>
  <c r="J864" i="4"/>
  <c r="K864" i="4" s="1"/>
  <c r="I864" i="4"/>
  <c r="R863" i="4"/>
  <c r="Q863" i="4"/>
  <c r="P863" i="4"/>
  <c r="O863" i="4"/>
  <c r="M863" i="4"/>
  <c r="J863" i="4"/>
  <c r="K863" i="4" s="1"/>
  <c r="I863" i="4"/>
  <c r="R862" i="4"/>
  <c r="Q862" i="4"/>
  <c r="P862" i="4"/>
  <c r="O862" i="4"/>
  <c r="M862" i="4"/>
  <c r="J862" i="4"/>
  <c r="K862" i="4" s="1"/>
  <c r="I862" i="4"/>
  <c r="R861" i="4"/>
  <c r="Q861" i="4"/>
  <c r="P861" i="4"/>
  <c r="O861" i="4"/>
  <c r="M861" i="4"/>
  <c r="J861" i="4"/>
  <c r="K861" i="4" s="1"/>
  <c r="I861" i="4"/>
  <c r="R860" i="4"/>
  <c r="Q860" i="4"/>
  <c r="P860" i="4"/>
  <c r="O860" i="4"/>
  <c r="M860" i="4"/>
  <c r="J860" i="4"/>
  <c r="K860" i="4" s="1"/>
  <c r="I860" i="4"/>
  <c r="R859" i="4"/>
  <c r="Q859" i="4"/>
  <c r="P859" i="4"/>
  <c r="O859" i="4"/>
  <c r="M859" i="4"/>
  <c r="J859" i="4"/>
  <c r="K859" i="4" s="1"/>
  <c r="I859" i="4"/>
  <c r="R858" i="4"/>
  <c r="Q858" i="4"/>
  <c r="P858" i="4"/>
  <c r="O858" i="4"/>
  <c r="M858" i="4"/>
  <c r="J858" i="4"/>
  <c r="K858" i="4" s="1"/>
  <c r="I858" i="4"/>
  <c r="R857" i="4"/>
  <c r="Q857" i="4"/>
  <c r="P857" i="4"/>
  <c r="O857" i="4"/>
  <c r="M857" i="4"/>
  <c r="J857" i="4"/>
  <c r="K857" i="4" s="1"/>
  <c r="I857" i="4"/>
  <c r="R856" i="4"/>
  <c r="Q856" i="4"/>
  <c r="P856" i="4"/>
  <c r="O856" i="4"/>
  <c r="M856" i="4"/>
  <c r="J856" i="4"/>
  <c r="K856" i="4" s="1"/>
  <c r="I856" i="4"/>
  <c r="R855" i="4"/>
  <c r="Q855" i="4"/>
  <c r="P855" i="4"/>
  <c r="O855" i="4"/>
  <c r="M855" i="4"/>
  <c r="J855" i="4"/>
  <c r="K855" i="4" s="1"/>
  <c r="I855" i="4"/>
  <c r="R854" i="4"/>
  <c r="Q854" i="4"/>
  <c r="P854" i="4"/>
  <c r="O854" i="4"/>
  <c r="M854" i="4"/>
  <c r="J854" i="4"/>
  <c r="K854" i="4" s="1"/>
  <c r="I854" i="4"/>
  <c r="R853" i="4"/>
  <c r="Q853" i="4"/>
  <c r="P853" i="4"/>
  <c r="O853" i="4"/>
  <c r="M853" i="4"/>
  <c r="J853" i="4"/>
  <c r="K853" i="4" s="1"/>
  <c r="I853" i="4"/>
  <c r="R852" i="4"/>
  <c r="Q852" i="4"/>
  <c r="P852" i="4"/>
  <c r="O852" i="4"/>
  <c r="M852" i="4"/>
  <c r="J852" i="4"/>
  <c r="K852" i="4" s="1"/>
  <c r="I852" i="4"/>
  <c r="R851" i="4"/>
  <c r="Q851" i="4"/>
  <c r="P851" i="4"/>
  <c r="O851" i="4"/>
  <c r="M851" i="4"/>
  <c r="J851" i="4"/>
  <c r="K851" i="4" s="1"/>
  <c r="I851" i="4"/>
  <c r="R850" i="4"/>
  <c r="Q850" i="4"/>
  <c r="P850" i="4"/>
  <c r="O850" i="4"/>
  <c r="M850" i="4"/>
  <c r="J850" i="4"/>
  <c r="K850" i="4" s="1"/>
  <c r="I850" i="4"/>
  <c r="R849" i="4"/>
  <c r="Q849" i="4"/>
  <c r="P849" i="4"/>
  <c r="O849" i="4"/>
  <c r="M849" i="4"/>
  <c r="J849" i="4"/>
  <c r="K849" i="4" s="1"/>
  <c r="I849" i="4"/>
  <c r="R848" i="4"/>
  <c r="Q848" i="4"/>
  <c r="P848" i="4"/>
  <c r="O848" i="4"/>
  <c r="M848" i="4"/>
  <c r="J848" i="4"/>
  <c r="K848" i="4" s="1"/>
  <c r="I848" i="4"/>
  <c r="R847" i="4"/>
  <c r="Q847" i="4"/>
  <c r="P847" i="4"/>
  <c r="O847" i="4"/>
  <c r="M847" i="4"/>
  <c r="J847" i="4"/>
  <c r="K847" i="4" s="1"/>
  <c r="I847" i="4"/>
  <c r="R846" i="4"/>
  <c r="Q846" i="4"/>
  <c r="P846" i="4"/>
  <c r="O846" i="4"/>
  <c r="M846" i="4"/>
  <c r="J846" i="4"/>
  <c r="K846" i="4" s="1"/>
  <c r="I846" i="4"/>
  <c r="R845" i="4"/>
  <c r="Q845" i="4"/>
  <c r="P845" i="4"/>
  <c r="O845" i="4"/>
  <c r="M845" i="4"/>
  <c r="J845" i="4"/>
  <c r="K845" i="4" s="1"/>
  <c r="I845" i="4"/>
  <c r="R844" i="4"/>
  <c r="Q844" i="4"/>
  <c r="P844" i="4"/>
  <c r="O844" i="4"/>
  <c r="M844" i="4"/>
  <c r="J844" i="4"/>
  <c r="K844" i="4" s="1"/>
  <c r="I844" i="4"/>
  <c r="R843" i="4"/>
  <c r="Q843" i="4"/>
  <c r="P843" i="4"/>
  <c r="O843" i="4"/>
  <c r="M843" i="4"/>
  <c r="J843" i="4"/>
  <c r="K843" i="4" s="1"/>
  <c r="I843" i="4"/>
  <c r="R842" i="4"/>
  <c r="Q842" i="4"/>
  <c r="P842" i="4"/>
  <c r="O842" i="4"/>
  <c r="M842" i="4"/>
  <c r="J842" i="4"/>
  <c r="K842" i="4" s="1"/>
  <c r="I842" i="4"/>
  <c r="R841" i="4"/>
  <c r="Q841" i="4"/>
  <c r="P841" i="4"/>
  <c r="O841" i="4"/>
  <c r="M841" i="4"/>
  <c r="J841" i="4"/>
  <c r="K841" i="4" s="1"/>
  <c r="I841" i="4"/>
  <c r="R840" i="4"/>
  <c r="Q840" i="4"/>
  <c r="P840" i="4"/>
  <c r="O840" i="4"/>
  <c r="M840" i="4"/>
  <c r="J840" i="4"/>
  <c r="K840" i="4" s="1"/>
  <c r="I840" i="4"/>
  <c r="R839" i="4"/>
  <c r="Q839" i="4"/>
  <c r="P839" i="4"/>
  <c r="O839" i="4"/>
  <c r="M839" i="4"/>
  <c r="J839" i="4"/>
  <c r="K839" i="4" s="1"/>
  <c r="I839" i="4"/>
  <c r="R838" i="4"/>
  <c r="Q838" i="4"/>
  <c r="P838" i="4"/>
  <c r="O838" i="4"/>
  <c r="M838" i="4"/>
  <c r="J838" i="4"/>
  <c r="K838" i="4" s="1"/>
  <c r="I838" i="4"/>
  <c r="R837" i="4"/>
  <c r="Q837" i="4"/>
  <c r="P837" i="4"/>
  <c r="O837" i="4"/>
  <c r="M837" i="4"/>
  <c r="J837" i="4"/>
  <c r="K837" i="4" s="1"/>
  <c r="I837" i="4"/>
  <c r="R836" i="4"/>
  <c r="Q836" i="4"/>
  <c r="P836" i="4"/>
  <c r="O836" i="4"/>
  <c r="M836" i="4"/>
  <c r="J836" i="4"/>
  <c r="K836" i="4" s="1"/>
  <c r="I836" i="4"/>
  <c r="R835" i="4"/>
  <c r="Q835" i="4"/>
  <c r="P835" i="4"/>
  <c r="O835" i="4"/>
  <c r="M835" i="4"/>
  <c r="J835" i="4"/>
  <c r="K835" i="4" s="1"/>
  <c r="I835" i="4"/>
  <c r="R834" i="4"/>
  <c r="Q834" i="4"/>
  <c r="P834" i="4"/>
  <c r="O834" i="4"/>
  <c r="M834" i="4"/>
  <c r="J834" i="4"/>
  <c r="K834" i="4" s="1"/>
  <c r="I834" i="4"/>
  <c r="R833" i="4"/>
  <c r="Q833" i="4"/>
  <c r="P833" i="4"/>
  <c r="O833" i="4"/>
  <c r="M833" i="4"/>
  <c r="J833" i="4"/>
  <c r="K833" i="4" s="1"/>
  <c r="I833" i="4"/>
  <c r="R832" i="4"/>
  <c r="Q832" i="4"/>
  <c r="P832" i="4"/>
  <c r="O832" i="4"/>
  <c r="M832" i="4"/>
  <c r="J832" i="4"/>
  <c r="K832" i="4" s="1"/>
  <c r="I832" i="4"/>
  <c r="R831" i="4"/>
  <c r="Q831" i="4"/>
  <c r="P831" i="4"/>
  <c r="O831" i="4"/>
  <c r="M831" i="4"/>
  <c r="J831" i="4"/>
  <c r="K831" i="4" s="1"/>
  <c r="I831" i="4"/>
  <c r="R830" i="4"/>
  <c r="Q830" i="4"/>
  <c r="P830" i="4"/>
  <c r="O830" i="4"/>
  <c r="M830" i="4"/>
  <c r="J830" i="4"/>
  <c r="K830" i="4" s="1"/>
  <c r="I830" i="4"/>
  <c r="R829" i="4"/>
  <c r="Q829" i="4"/>
  <c r="P829" i="4"/>
  <c r="O829" i="4"/>
  <c r="M829" i="4"/>
  <c r="J829" i="4"/>
  <c r="K829" i="4" s="1"/>
  <c r="I829" i="4"/>
  <c r="R828" i="4"/>
  <c r="Q828" i="4"/>
  <c r="P828" i="4"/>
  <c r="O828" i="4"/>
  <c r="M828" i="4"/>
  <c r="J828" i="4"/>
  <c r="K828" i="4" s="1"/>
  <c r="I828" i="4"/>
  <c r="R827" i="4"/>
  <c r="Q827" i="4"/>
  <c r="P827" i="4"/>
  <c r="O827" i="4"/>
  <c r="M827" i="4"/>
  <c r="J827" i="4"/>
  <c r="K827" i="4" s="1"/>
  <c r="I827" i="4"/>
  <c r="R826" i="4"/>
  <c r="Q826" i="4"/>
  <c r="P826" i="4"/>
  <c r="O826" i="4"/>
  <c r="M826" i="4"/>
  <c r="J826" i="4"/>
  <c r="K826" i="4" s="1"/>
  <c r="I826" i="4"/>
  <c r="R825" i="4"/>
  <c r="Q825" i="4"/>
  <c r="P825" i="4"/>
  <c r="O825" i="4"/>
  <c r="M825" i="4"/>
  <c r="J825" i="4"/>
  <c r="K825" i="4" s="1"/>
  <c r="I825" i="4"/>
  <c r="R824" i="4"/>
  <c r="Q824" i="4"/>
  <c r="P824" i="4"/>
  <c r="O824" i="4"/>
  <c r="M824" i="4"/>
  <c r="J824" i="4"/>
  <c r="K824" i="4" s="1"/>
  <c r="I824" i="4"/>
  <c r="R823" i="4"/>
  <c r="Q823" i="4"/>
  <c r="P823" i="4"/>
  <c r="O823" i="4"/>
  <c r="M823" i="4"/>
  <c r="J823" i="4"/>
  <c r="K823" i="4" s="1"/>
  <c r="I823" i="4"/>
  <c r="R822" i="4"/>
  <c r="Q822" i="4"/>
  <c r="P822" i="4"/>
  <c r="O822" i="4"/>
  <c r="M822" i="4"/>
  <c r="J822" i="4"/>
  <c r="K822" i="4" s="1"/>
  <c r="I822" i="4"/>
  <c r="R821" i="4"/>
  <c r="Q821" i="4"/>
  <c r="P821" i="4"/>
  <c r="O821" i="4"/>
  <c r="M821" i="4"/>
  <c r="J821" i="4"/>
  <c r="K821" i="4" s="1"/>
  <c r="I821" i="4"/>
  <c r="R820" i="4"/>
  <c r="Q820" i="4"/>
  <c r="P820" i="4"/>
  <c r="O820" i="4"/>
  <c r="M820" i="4"/>
  <c r="J820" i="4"/>
  <c r="K820" i="4" s="1"/>
  <c r="I820" i="4"/>
  <c r="R819" i="4"/>
  <c r="Q819" i="4"/>
  <c r="P819" i="4"/>
  <c r="O819" i="4"/>
  <c r="M819" i="4"/>
  <c r="J819" i="4"/>
  <c r="K819" i="4" s="1"/>
  <c r="I819" i="4"/>
  <c r="R818" i="4"/>
  <c r="Q818" i="4"/>
  <c r="P818" i="4"/>
  <c r="O818" i="4"/>
  <c r="M818" i="4"/>
  <c r="J818" i="4"/>
  <c r="K818" i="4" s="1"/>
  <c r="I818" i="4"/>
  <c r="R817" i="4"/>
  <c r="Q817" i="4"/>
  <c r="P817" i="4"/>
  <c r="O817" i="4"/>
  <c r="M817" i="4"/>
  <c r="J817" i="4"/>
  <c r="K817" i="4" s="1"/>
  <c r="I817" i="4"/>
  <c r="R816" i="4"/>
  <c r="Q816" i="4"/>
  <c r="P816" i="4"/>
  <c r="O816" i="4"/>
  <c r="M816" i="4"/>
  <c r="J816" i="4"/>
  <c r="K816" i="4" s="1"/>
  <c r="I816" i="4"/>
  <c r="R815" i="4"/>
  <c r="Q815" i="4"/>
  <c r="P815" i="4"/>
  <c r="O815" i="4"/>
  <c r="M815" i="4"/>
  <c r="J815" i="4"/>
  <c r="K815" i="4" s="1"/>
  <c r="I815" i="4"/>
  <c r="R814" i="4"/>
  <c r="Q814" i="4"/>
  <c r="P814" i="4"/>
  <c r="O814" i="4"/>
  <c r="M814" i="4"/>
  <c r="J814" i="4"/>
  <c r="K814" i="4" s="1"/>
  <c r="I814" i="4"/>
  <c r="R813" i="4"/>
  <c r="Q813" i="4"/>
  <c r="P813" i="4"/>
  <c r="O813" i="4"/>
  <c r="M813" i="4"/>
  <c r="J813" i="4"/>
  <c r="K813" i="4" s="1"/>
  <c r="I813" i="4"/>
  <c r="R812" i="4"/>
  <c r="Q812" i="4"/>
  <c r="P812" i="4"/>
  <c r="O812" i="4"/>
  <c r="M812" i="4"/>
  <c r="J812" i="4"/>
  <c r="K812" i="4" s="1"/>
  <c r="I812" i="4"/>
  <c r="R811" i="4"/>
  <c r="Q811" i="4"/>
  <c r="P811" i="4"/>
  <c r="O811" i="4"/>
  <c r="M811" i="4"/>
  <c r="J811" i="4"/>
  <c r="K811" i="4" s="1"/>
  <c r="I811" i="4"/>
  <c r="R810" i="4"/>
  <c r="Q810" i="4"/>
  <c r="P810" i="4"/>
  <c r="O810" i="4"/>
  <c r="M810" i="4"/>
  <c r="J810" i="4"/>
  <c r="K810" i="4" s="1"/>
  <c r="I810" i="4"/>
  <c r="R809" i="4"/>
  <c r="Q809" i="4"/>
  <c r="P809" i="4"/>
  <c r="O809" i="4"/>
  <c r="M809" i="4"/>
  <c r="J809" i="4"/>
  <c r="K809" i="4" s="1"/>
  <c r="I809" i="4"/>
  <c r="R808" i="4"/>
  <c r="Q808" i="4"/>
  <c r="P808" i="4"/>
  <c r="O808" i="4"/>
  <c r="M808" i="4"/>
  <c r="J808" i="4"/>
  <c r="K808" i="4" s="1"/>
  <c r="I808" i="4"/>
  <c r="R807" i="4"/>
  <c r="Q807" i="4"/>
  <c r="P807" i="4"/>
  <c r="O807" i="4"/>
  <c r="M807" i="4"/>
  <c r="J807" i="4"/>
  <c r="K807" i="4" s="1"/>
  <c r="I807" i="4"/>
  <c r="R806" i="4"/>
  <c r="Q806" i="4"/>
  <c r="P806" i="4"/>
  <c r="O806" i="4"/>
  <c r="M806" i="4"/>
  <c r="J806" i="4"/>
  <c r="K806" i="4" s="1"/>
  <c r="I806" i="4"/>
  <c r="R805" i="4"/>
  <c r="Q805" i="4"/>
  <c r="P805" i="4"/>
  <c r="O805" i="4"/>
  <c r="M805" i="4"/>
  <c r="J805" i="4"/>
  <c r="K805" i="4" s="1"/>
  <c r="I805" i="4"/>
  <c r="R804" i="4"/>
  <c r="Q804" i="4"/>
  <c r="P804" i="4"/>
  <c r="O804" i="4"/>
  <c r="M804" i="4"/>
  <c r="J804" i="4"/>
  <c r="K804" i="4" s="1"/>
  <c r="I804" i="4"/>
  <c r="R803" i="4"/>
  <c r="Q803" i="4"/>
  <c r="P803" i="4"/>
  <c r="O803" i="4"/>
  <c r="M803" i="4"/>
  <c r="J803" i="4"/>
  <c r="K803" i="4" s="1"/>
  <c r="I803" i="4"/>
  <c r="R802" i="4"/>
  <c r="Q802" i="4"/>
  <c r="P802" i="4"/>
  <c r="O802" i="4"/>
  <c r="M802" i="4"/>
  <c r="J802" i="4"/>
  <c r="K802" i="4" s="1"/>
  <c r="I802" i="4"/>
  <c r="R801" i="4"/>
  <c r="Q801" i="4"/>
  <c r="P801" i="4"/>
  <c r="O801" i="4"/>
  <c r="M801" i="4"/>
  <c r="J801" i="4"/>
  <c r="K801" i="4" s="1"/>
  <c r="I801" i="4"/>
  <c r="R800" i="4"/>
  <c r="Q800" i="4"/>
  <c r="P800" i="4"/>
  <c r="O800" i="4"/>
  <c r="M800" i="4"/>
  <c r="J800" i="4"/>
  <c r="K800" i="4" s="1"/>
  <c r="I800" i="4"/>
  <c r="R799" i="4"/>
  <c r="Q799" i="4"/>
  <c r="P799" i="4"/>
  <c r="O799" i="4"/>
  <c r="M799" i="4"/>
  <c r="J799" i="4"/>
  <c r="K799" i="4" s="1"/>
  <c r="I799" i="4"/>
  <c r="R798" i="4"/>
  <c r="Q798" i="4"/>
  <c r="P798" i="4"/>
  <c r="O798" i="4"/>
  <c r="M798" i="4"/>
  <c r="J798" i="4"/>
  <c r="K798" i="4" s="1"/>
  <c r="I798" i="4"/>
  <c r="R797" i="4"/>
  <c r="Q797" i="4"/>
  <c r="P797" i="4"/>
  <c r="O797" i="4"/>
  <c r="M797" i="4"/>
  <c r="J797" i="4"/>
  <c r="K797" i="4" s="1"/>
  <c r="I797" i="4"/>
  <c r="R796" i="4"/>
  <c r="Q796" i="4"/>
  <c r="P796" i="4"/>
  <c r="O796" i="4"/>
  <c r="M796" i="4"/>
  <c r="J796" i="4"/>
  <c r="K796" i="4" s="1"/>
  <c r="I796" i="4"/>
  <c r="R795" i="4"/>
  <c r="Q795" i="4"/>
  <c r="P795" i="4"/>
  <c r="O795" i="4"/>
  <c r="M795" i="4"/>
  <c r="J795" i="4"/>
  <c r="K795" i="4" s="1"/>
  <c r="I795" i="4"/>
  <c r="R794" i="4"/>
  <c r="Q794" i="4"/>
  <c r="P794" i="4"/>
  <c r="O794" i="4"/>
  <c r="M794" i="4"/>
  <c r="J794" i="4"/>
  <c r="K794" i="4" s="1"/>
  <c r="I794" i="4"/>
  <c r="R793" i="4"/>
  <c r="Q793" i="4"/>
  <c r="P793" i="4"/>
  <c r="O793" i="4"/>
  <c r="M793" i="4"/>
  <c r="J793" i="4"/>
  <c r="K793" i="4" s="1"/>
  <c r="I793" i="4"/>
  <c r="R792" i="4"/>
  <c r="Q792" i="4"/>
  <c r="P792" i="4"/>
  <c r="O792" i="4"/>
  <c r="M792" i="4"/>
  <c r="J792" i="4"/>
  <c r="K792" i="4" s="1"/>
  <c r="I792" i="4"/>
  <c r="R791" i="4"/>
  <c r="Q791" i="4"/>
  <c r="P791" i="4"/>
  <c r="O791" i="4"/>
  <c r="M791" i="4"/>
  <c r="J791" i="4"/>
  <c r="K791" i="4" s="1"/>
  <c r="I791" i="4"/>
  <c r="R790" i="4"/>
  <c r="Q790" i="4"/>
  <c r="P790" i="4"/>
  <c r="O790" i="4"/>
  <c r="M790" i="4"/>
  <c r="J790" i="4"/>
  <c r="K790" i="4" s="1"/>
  <c r="I790" i="4"/>
  <c r="R789" i="4"/>
  <c r="Q789" i="4"/>
  <c r="P789" i="4"/>
  <c r="O789" i="4"/>
  <c r="M789" i="4"/>
  <c r="J789" i="4"/>
  <c r="K789" i="4" s="1"/>
  <c r="I789" i="4"/>
  <c r="R788" i="4"/>
  <c r="Q788" i="4"/>
  <c r="P788" i="4"/>
  <c r="O788" i="4"/>
  <c r="M788" i="4"/>
  <c r="J788" i="4"/>
  <c r="K788" i="4" s="1"/>
  <c r="I788" i="4"/>
  <c r="R787" i="4"/>
  <c r="Q787" i="4"/>
  <c r="P787" i="4"/>
  <c r="O787" i="4"/>
  <c r="M787" i="4"/>
  <c r="J787" i="4"/>
  <c r="K787" i="4" s="1"/>
  <c r="I787" i="4"/>
  <c r="R786" i="4"/>
  <c r="Q786" i="4"/>
  <c r="P786" i="4"/>
  <c r="O786" i="4"/>
  <c r="M786" i="4"/>
  <c r="J786" i="4"/>
  <c r="K786" i="4" s="1"/>
  <c r="I786" i="4"/>
  <c r="R785" i="4"/>
  <c r="Q785" i="4"/>
  <c r="P785" i="4"/>
  <c r="O785" i="4"/>
  <c r="M785" i="4"/>
  <c r="J785" i="4"/>
  <c r="K785" i="4" s="1"/>
  <c r="I785" i="4"/>
  <c r="R784" i="4"/>
  <c r="Q784" i="4"/>
  <c r="P784" i="4"/>
  <c r="O784" i="4"/>
  <c r="M784" i="4"/>
  <c r="J784" i="4"/>
  <c r="K784" i="4" s="1"/>
  <c r="I784" i="4"/>
  <c r="R783" i="4"/>
  <c r="Q783" i="4"/>
  <c r="P783" i="4"/>
  <c r="O783" i="4"/>
  <c r="M783" i="4"/>
  <c r="J783" i="4"/>
  <c r="K783" i="4" s="1"/>
  <c r="I783" i="4"/>
  <c r="R782" i="4"/>
  <c r="Q782" i="4"/>
  <c r="P782" i="4"/>
  <c r="O782" i="4"/>
  <c r="M782" i="4"/>
  <c r="J782" i="4"/>
  <c r="K782" i="4" s="1"/>
  <c r="I782" i="4"/>
  <c r="R781" i="4"/>
  <c r="Q781" i="4"/>
  <c r="P781" i="4"/>
  <c r="O781" i="4"/>
  <c r="M781" i="4"/>
  <c r="J781" i="4"/>
  <c r="K781" i="4" s="1"/>
  <c r="I781" i="4"/>
  <c r="R780" i="4"/>
  <c r="Q780" i="4"/>
  <c r="P780" i="4"/>
  <c r="O780" i="4"/>
  <c r="M780" i="4"/>
  <c r="J780" i="4"/>
  <c r="K780" i="4" s="1"/>
  <c r="I780" i="4"/>
  <c r="R779" i="4"/>
  <c r="Q779" i="4"/>
  <c r="P779" i="4"/>
  <c r="O779" i="4"/>
  <c r="M779" i="4"/>
  <c r="J779" i="4"/>
  <c r="K779" i="4" s="1"/>
  <c r="I779" i="4"/>
  <c r="R778" i="4"/>
  <c r="Q778" i="4"/>
  <c r="P778" i="4"/>
  <c r="O778" i="4"/>
  <c r="M778" i="4"/>
  <c r="J778" i="4"/>
  <c r="K778" i="4" s="1"/>
  <c r="I778" i="4"/>
  <c r="R777" i="4"/>
  <c r="Q777" i="4"/>
  <c r="P777" i="4"/>
  <c r="O777" i="4"/>
  <c r="M777" i="4"/>
  <c r="J777" i="4"/>
  <c r="K777" i="4" s="1"/>
  <c r="I777" i="4"/>
  <c r="R776" i="4"/>
  <c r="Q776" i="4"/>
  <c r="P776" i="4"/>
  <c r="O776" i="4"/>
  <c r="M776" i="4"/>
  <c r="J776" i="4"/>
  <c r="K776" i="4" s="1"/>
  <c r="I776" i="4"/>
  <c r="R775" i="4"/>
  <c r="Q775" i="4"/>
  <c r="P775" i="4"/>
  <c r="O775" i="4"/>
  <c r="M775" i="4"/>
  <c r="J775" i="4"/>
  <c r="K775" i="4" s="1"/>
  <c r="I775" i="4"/>
  <c r="R774" i="4"/>
  <c r="Q774" i="4"/>
  <c r="P774" i="4"/>
  <c r="O774" i="4"/>
  <c r="M774" i="4"/>
  <c r="J774" i="4"/>
  <c r="K774" i="4" s="1"/>
  <c r="I774" i="4"/>
  <c r="R773" i="4"/>
  <c r="Q773" i="4"/>
  <c r="P773" i="4"/>
  <c r="O773" i="4"/>
  <c r="M773" i="4"/>
  <c r="J773" i="4"/>
  <c r="K773" i="4" s="1"/>
  <c r="I773" i="4"/>
  <c r="R772" i="4"/>
  <c r="Q772" i="4"/>
  <c r="P772" i="4"/>
  <c r="O772" i="4"/>
  <c r="M772" i="4"/>
  <c r="J772" i="4"/>
  <c r="K772" i="4" s="1"/>
  <c r="I772" i="4"/>
  <c r="R771" i="4"/>
  <c r="Q771" i="4"/>
  <c r="P771" i="4"/>
  <c r="O771" i="4"/>
  <c r="M771" i="4"/>
  <c r="J771" i="4"/>
  <c r="K771" i="4" s="1"/>
  <c r="I771" i="4"/>
  <c r="R770" i="4"/>
  <c r="Q770" i="4"/>
  <c r="P770" i="4"/>
  <c r="O770" i="4"/>
  <c r="M770" i="4"/>
  <c r="J770" i="4"/>
  <c r="K770" i="4" s="1"/>
  <c r="I770" i="4"/>
  <c r="R769" i="4"/>
  <c r="Q769" i="4"/>
  <c r="P769" i="4"/>
  <c r="O769" i="4"/>
  <c r="M769" i="4"/>
  <c r="J769" i="4"/>
  <c r="K769" i="4" s="1"/>
  <c r="I769" i="4"/>
  <c r="R768" i="4"/>
  <c r="Q768" i="4"/>
  <c r="P768" i="4"/>
  <c r="O768" i="4"/>
  <c r="M768" i="4"/>
  <c r="J768" i="4"/>
  <c r="K768" i="4" s="1"/>
  <c r="I768" i="4"/>
  <c r="R767" i="4"/>
  <c r="Q767" i="4"/>
  <c r="P767" i="4"/>
  <c r="O767" i="4"/>
  <c r="M767" i="4"/>
  <c r="J767" i="4"/>
  <c r="K767" i="4" s="1"/>
  <c r="I767" i="4"/>
  <c r="R766" i="4"/>
  <c r="Q766" i="4"/>
  <c r="P766" i="4"/>
  <c r="O766" i="4"/>
  <c r="M766" i="4"/>
  <c r="J766" i="4"/>
  <c r="K766" i="4" s="1"/>
  <c r="I766" i="4"/>
  <c r="R765" i="4"/>
  <c r="Q765" i="4"/>
  <c r="P765" i="4"/>
  <c r="O765" i="4"/>
  <c r="M765" i="4"/>
  <c r="J765" i="4"/>
  <c r="K765" i="4" s="1"/>
  <c r="I765" i="4"/>
  <c r="R764" i="4"/>
  <c r="Q764" i="4"/>
  <c r="P764" i="4"/>
  <c r="O764" i="4"/>
  <c r="M764" i="4"/>
  <c r="J764" i="4"/>
  <c r="K764" i="4" s="1"/>
  <c r="I764" i="4"/>
  <c r="R763" i="4"/>
  <c r="Q763" i="4"/>
  <c r="P763" i="4"/>
  <c r="O763" i="4"/>
  <c r="M763" i="4"/>
  <c r="J763" i="4"/>
  <c r="K763" i="4" s="1"/>
  <c r="I763" i="4"/>
  <c r="R762" i="4"/>
  <c r="Q762" i="4"/>
  <c r="P762" i="4"/>
  <c r="O762" i="4"/>
  <c r="M762" i="4"/>
  <c r="J762" i="4"/>
  <c r="K762" i="4" s="1"/>
  <c r="I762" i="4"/>
  <c r="R761" i="4"/>
  <c r="Q761" i="4"/>
  <c r="P761" i="4"/>
  <c r="O761" i="4"/>
  <c r="M761" i="4"/>
  <c r="J761" i="4"/>
  <c r="K761" i="4" s="1"/>
  <c r="I761" i="4"/>
  <c r="R760" i="4"/>
  <c r="Q760" i="4"/>
  <c r="P760" i="4"/>
  <c r="O760" i="4"/>
  <c r="M760" i="4"/>
  <c r="J760" i="4"/>
  <c r="K760" i="4" s="1"/>
  <c r="I760" i="4"/>
  <c r="R759" i="4"/>
  <c r="Q759" i="4"/>
  <c r="P759" i="4"/>
  <c r="O759" i="4"/>
  <c r="M759" i="4"/>
  <c r="J759" i="4"/>
  <c r="K759" i="4" s="1"/>
  <c r="I759" i="4"/>
  <c r="R758" i="4"/>
  <c r="Q758" i="4"/>
  <c r="P758" i="4"/>
  <c r="O758" i="4"/>
  <c r="M758" i="4"/>
  <c r="J758" i="4"/>
  <c r="K758" i="4" s="1"/>
  <c r="I758" i="4"/>
  <c r="R757" i="4"/>
  <c r="Q757" i="4"/>
  <c r="P757" i="4"/>
  <c r="O757" i="4"/>
  <c r="M757" i="4"/>
  <c r="J757" i="4"/>
  <c r="K757" i="4" s="1"/>
  <c r="I757" i="4"/>
  <c r="R756" i="4"/>
  <c r="Q756" i="4"/>
  <c r="P756" i="4"/>
  <c r="O756" i="4"/>
  <c r="M756" i="4"/>
  <c r="J756" i="4"/>
  <c r="K756" i="4" s="1"/>
  <c r="I756" i="4"/>
  <c r="R755" i="4"/>
  <c r="Q755" i="4"/>
  <c r="P755" i="4"/>
  <c r="O755" i="4"/>
  <c r="M755" i="4"/>
  <c r="J755" i="4"/>
  <c r="K755" i="4" s="1"/>
  <c r="I755" i="4"/>
  <c r="R754" i="4"/>
  <c r="Q754" i="4"/>
  <c r="P754" i="4"/>
  <c r="O754" i="4"/>
  <c r="M754" i="4"/>
  <c r="J754" i="4"/>
  <c r="K754" i="4" s="1"/>
  <c r="I754" i="4"/>
  <c r="R753" i="4"/>
  <c r="Q753" i="4"/>
  <c r="P753" i="4"/>
  <c r="O753" i="4"/>
  <c r="M753" i="4"/>
  <c r="J753" i="4"/>
  <c r="K753" i="4" s="1"/>
  <c r="I753" i="4"/>
  <c r="R752" i="4"/>
  <c r="Q752" i="4"/>
  <c r="P752" i="4"/>
  <c r="O752" i="4"/>
  <c r="M752" i="4"/>
  <c r="J752" i="4"/>
  <c r="K752" i="4" s="1"/>
  <c r="I752" i="4"/>
  <c r="R751" i="4"/>
  <c r="Q751" i="4"/>
  <c r="P751" i="4"/>
  <c r="O751" i="4"/>
  <c r="M751" i="4"/>
  <c r="J751" i="4"/>
  <c r="K751" i="4" s="1"/>
  <c r="I751" i="4"/>
  <c r="R750" i="4"/>
  <c r="Q750" i="4"/>
  <c r="P750" i="4"/>
  <c r="O750" i="4"/>
  <c r="M750" i="4"/>
  <c r="J750" i="4"/>
  <c r="K750" i="4" s="1"/>
  <c r="I750" i="4"/>
  <c r="R749" i="4"/>
  <c r="Q749" i="4"/>
  <c r="P749" i="4"/>
  <c r="O749" i="4"/>
  <c r="M749" i="4"/>
  <c r="J749" i="4"/>
  <c r="K749" i="4" s="1"/>
  <c r="I749" i="4"/>
  <c r="R748" i="4"/>
  <c r="Q748" i="4"/>
  <c r="P748" i="4"/>
  <c r="O748" i="4"/>
  <c r="M748" i="4"/>
  <c r="J748" i="4"/>
  <c r="K748" i="4" s="1"/>
  <c r="I748" i="4"/>
  <c r="R747" i="4"/>
  <c r="Q747" i="4"/>
  <c r="P747" i="4"/>
  <c r="O747" i="4"/>
  <c r="M747" i="4"/>
  <c r="J747" i="4"/>
  <c r="K747" i="4" s="1"/>
  <c r="I747" i="4"/>
  <c r="R746" i="4"/>
  <c r="Q746" i="4"/>
  <c r="P746" i="4"/>
  <c r="O746" i="4"/>
  <c r="M746" i="4"/>
  <c r="J746" i="4"/>
  <c r="K746" i="4" s="1"/>
  <c r="I746" i="4"/>
  <c r="R745" i="4"/>
  <c r="Q745" i="4"/>
  <c r="P745" i="4"/>
  <c r="O745" i="4"/>
  <c r="M745" i="4"/>
  <c r="J745" i="4"/>
  <c r="K745" i="4" s="1"/>
  <c r="I745" i="4"/>
  <c r="R744" i="4"/>
  <c r="Q744" i="4"/>
  <c r="P744" i="4"/>
  <c r="O744" i="4"/>
  <c r="M744" i="4"/>
  <c r="J744" i="4"/>
  <c r="K744" i="4" s="1"/>
  <c r="I744" i="4"/>
  <c r="R743" i="4"/>
  <c r="Q743" i="4"/>
  <c r="P743" i="4"/>
  <c r="O743" i="4"/>
  <c r="M743" i="4"/>
  <c r="J743" i="4"/>
  <c r="K743" i="4" s="1"/>
  <c r="I743" i="4"/>
  <c r="R742" i="4"/>
  <c r="Q742" i="4"/>
  <c r="P742" i="4"/>
  <c r="O742" i="4"/>
  <c r="M742" i="4"/>
  <c r="J742" i="4"/>
  <c r="K742" i="4" s="1"/>
  <c r="I742" i="4"/>
  <c r="R741" i="4"/>
  <c r="Q741" i="4"/>
  <c r="P741" i="4"/>
  <c r="O741" i="4"/>
  <c r="M741" i="4"/>
  <c r="J741" i="4"/>
  <c r="K741" i="4" s="1"/>
  <c r="I741" i="4"/>
  <c r="R740" i="4"/>
  <c r="Q740" i="4"/>
  <c r="P740" i="4"/>
  <c r="O740" i="4"/>
  <c r="M740" i="4"/>
  <c r="J740" i="4"/>
  <c r="K740" i="4" s="1"/>
  <c r="I740" i="4"/>
  <c r="R739" i="4"/>
  <c r="Q739" i="4"/>
  <c r="P739" i="4"/>
  <c r="O739" i="4"/>
  <c r="M739" i="4"/>
  <c r="J739" i="4"/>
  <c r="K739" i="4" s="1"/>
  <c r="I739" i="4"/>
  <c r="R738" i="4"/>
  <c r="Q738" i="4"/>
  <c r="P738" i="4"/>
  <c r="O738" i="4"/>
  <c r="M738" i="4"/>
  <c r="J738" i="4"/>
  <c r="K738" i="4" s="1"/>
  <c r="I738" i="4"/>
  <c r="R737" i="4"/>
  <c r="Q737" i="4"/>
  <c r="P737" i="4"/>
  <c r="O737" i="4"/>
  <c r="M737" i="4"/>
  <c r="J737" i="4"/>
  <c r="K737" i="4" s="1"/>
  <c r="I737" i="4"/>
  <c r="R736" i="4"/>
  <c r="Q736" i="4"/>
  <c r="P736" i="4"/>
  <c r="O736" i="4"/>
  <c r="M736" i="4"/>
  <c r="J736" i="4"/>
  <c r="K736" i="4" s="1"/>
  <c r="I736" i="4"/>
  <c r="R735" i="4"/>
  <c r="Q735" i="4"/>
  <c r="P735" i="4"/>
  <c r="O735" i="4"/>
  <c r="M735" i="4"/>
  <c r="J735" i="4"/>
  <c r="K735" i="4" s="1"/>
  <c r="I735" i="4"/>
  <c r="R734" i="4"/>
  <c r="Q734" i="4"/>
  <c r="P734" i="4"/>
  <c r="O734" i="4"/>
  <c r="M734" i="4"/>
  <c r="J734" i="4"/>
  <c r="K734" i="4" s="1"/>
  <c r="I734" i="4"/>
  <c r="R733" i="4"/>
  <c r="Q733" i="4"/>
  <c r="P733" i="4"/>
  <c r="O733" i="4"/>
  <c r="M733" i="4"/>
  <c r="J733" i="4"/>
  <c r="K733" i="4" s="1"/>
  <c r="I733" i="4"/>
  <c r="R732" i="4"/>
  <c r="Q732" i="4"/>
  <c r="P732" i="4"/>
  <c r="O732" i="4"/>
  <c r="M732" i="4"/>
  <c r="J732" i="4"/>
  <c r="K732" i="4" s="1"/>
  <c r="I732" i="4"/>
  <c r="R731" i="4"/>
  <c r="Q731" i="4"/>
  <c r="P731" i="4"/>
  <c r="O731" i="4"/>
  <c r="M731" i="4"/>
  <c r="J731" i="4"/>
  <c r="K731" i="4" s="1"/>
  <c r="I731" i="4"/>
  <c r="R730" i="4"/>
  <c r="Q730" i="4"/>
  <c r="P730" i="4"/>
  <c r="O730" i="4"/>
  <c r="M730" i="4"/>
  <c r="J730" i="4"/>
  <c r="K730" i="4" s="1"/>
  <c r="I730" i="4"/>
  <c r="R729" i="4"/>
  <c r="Q729" i="4"/>
  <c r="P729" i="4"/>
  <c r="O729" i="4"/>
  <c r="M729" i="4"/>
  <c r="J729" i="4"/>
  <c r="K729" i="4" s="1"/>
  <c r="I729" i="4"/>
  <c r="R728" i="4"/>
  <c r="Q728" i="4"/>
  <c r="P728" i="4"/>
  <c r="O728" i="4"/>
  <c r="M728" i="4"/>
  <c r="J728" i="4"/>
  <c r="K728" i="4" s="1"/>
  <c r="I728" i="4"/>
  <c r="R727" i="4"/>
  <c r="Q727" i="4"/>
  <c r="P727" i="4"/>
  <c r="O727" i="4"/>
  <c r="M727" i="4"/>
  <c r="J727" i="4"/>
  <c r="K727" i="4" s="1"/>
  <c r="I727" i="4"/>
  <c r="R726" i="4"/>
  <c r="Q726" i="4"/>
  <c r="P726" i="4"/>
  <c r="O726" i="4"/>
  <c r="M726" i="4"/>
  <c r="J726" i="4"/>
  <c r="K726" i="4" s="1"/>
  <c r="I726" i="4"/>
  <c r="R725" i="4"/>
  <c r="Q725" i="4"/>
  <c r="P725" i="4"/>
  <c r="O725" i="4"/>
  <c r="M725" i="4"/>
  <c r="J725" i="4"/>
  <c r="K725" i="4" s="1"/>
  <c r="I725" i="4"/>
  <c r="R724" i="4"/>
  <c r="Q724" i="4"/>
  <c r="P724" i="4"/>
  <c r="O724" i="4"/>
  <c r="M724" i="4"/>
  <c r="J724" i="4"/>
  <c r="K724" i="4" s="1"/>
  <c r="I724" i="4"/>
  <c r="R723" i="4"/>
  <c r="Q723" i="4"/>
  <c r="P723" i="4"/>
  <c r="O723" i="4"/>
  <c r="M723" i="4"/>
  <c r="J723" i="4"/>
  <c r="K723" i="4" s="1"/>
  <c r="I723" i="4"/>
  <c r="R722" i="4"/>
  <c r="Q722" i="4"/>
  <c r="P722" i="4"/>
  <c r="O722" i="4"/>
  <c r="M722" i="4"/>
  <c r="J722" i="4"/>
  <c r="K722" i="4" s="1"/>
  <c r="I722" i="4"/>
  <c r="R721" i="4"/>
  <c r="Q721" i="4"/>
  <c r="P721" i="4"/>
  <c r="O721" i="4"/>
  <c r="M721" i="4"/>
  <c r="J721" i="4"/>
  <c r="K721" i="4" s="1"/>
  <c r="I721" i="4"/>
  <c r="R720" i="4"/>
  <c r="Q720" i="4"/>
  <c r="P720" i="4"/>
  <c r="O720" i="4"/>
  <c r="M720" i="4"/>
  <c r="J720" i="4"/>
  <c r="K720" i="4" s="1"/>
  <c r="I720" i="4"/>
  <c r="R719" i="4"/>
  <c r="Q719" i="4"/>
  <c r="P719" i="4"/>
  <c r="O719" i="4"/>
  <c r="M719" i="4"/>
  <c r="J719" i="4"/>
  <c r="K719" i="4" s="1"/>
  <c r="I719" i="4"/>
  <c r="R718" i="4"/>
  <c r="Q718" i="4"/>
  <c r="P718" i="4"/>
  <c r="O718" i="4"/>
  <c r="M718" i="4"/>
  <c r="J718" i="4"/>
  <c r="K718" i="4" s="1"/>
  <c r="I718" i="4"/>
  <c r="R717" i="4"/>
  <c r="Q717" i="4"/>
  <c r="P717" i="4"/>
  <c r="O717" i="4"/>
  <c r="M717" i="4"/>
  <c r="J717" i="4"/>
  <c r="K717" i="4" s="1"/>
  <c r="I717" i="4"/>
  <c r="R716" i="4"/>
  <c r="Q716" i="4"/>
  <c r="P716" i="4"/>
  <c r="O716" i="4"/>
  <c r="M716" i="4"/>
  <c r="J716" i="4"/>
  <c r="K716" i="4" s="1"/>
  <c r="I716" i="4"/>
  <c r="R715" i="4"/>
  <c r="Q715" i="4"/>
  <c r="P715" i="4"/>
  <c r="O715" i="4"/>
  <c r="M715" i="4"/>
  <c r="J715" i="4"/>
  <c r="K715" i="4" s="1"/>
  <c r="I715" i="4"/>
  <c r="R714" i="4"/>
  <c r="Q714" i="4"/>
  <c r="P714" i="4"/>
  <c r="O714" i="4"/>
  <c r="M714" i="4"/>
  <c r="J714" i="4"/>
  <c r="K714" i="4" s="1"/>
  <c r="I714" i="4"/>
  <c r="R713" i="4"/>
  <c r="Q713" i="4"/>
  <c r="P713" i="4"/>
  <c r="O713" i="4"/>
  <c r="M713" i="4"/>
  <c r="J713" i="4"/>
  <c r="K713" i="4" s="1"/>
  <c r="I713" i="4"/>
  <c r="R712" i="4"/>
  <c r="Q712" i="4"/>
  <c r="P712" i="4"/>
  <c r="O712" i="4"/>
  <c r="M712" i="4"/>
  <c r="J712" i="4"/>
  <c r="K712" i="4" s="1"/>
  <c r="I712" i="4"/>
  <c r="R711" i="4"/>
  <c r="Q711" i="4"/>
  <c r="P711" i="4"/>
  <c r="O711" i="4"/>
  <c r="M711" i="4"/>
  <c r="J711" i="4"/>
  <c r="K711" i="4" s="1"/>
  <c r="I711" i="4"/>
  <c r="R710" i="4"/>
  <c r="Q710" i="4"/>
  <c r="P710" i="4"/>
  <c r="O710" i="4"/>
  <c r="M710" i="4"/>
  <c r="J710" i="4"/>
  <c r="K710" i="4" s="1"/>
  <c r="I710" i="4"/>
  <c r="R709" i="4"/>
  <c r="Q709" i="4"/>
  <c r="P709" i="4"/>
  <c r="O709" i="4"/>
  <c r="M709" i="4"/>
  <c r="J709" i="4"/>
  <c r="K709" i="4" s="1"/>
  <c r="I709" i="4"/>
  <c r="R708" i="4"/>
  <c r="Q708" i="4"/>
  <c r="P708" i="4"/>
  <c r="O708" i="4"/>
  <c r="M708" i="4"/>
  <c r="J708" i="4"/>
  <c r="K708" i="4" s="1"/>
  <c r="I708" i="4"/>
  <c r="R707" i="4"/>
  <c r="Q707" i="4"/>
  <c r="P707" i="4"/>
  <c r="O707" i="4"/>
  <c r="M707" i="4"/>
  <c r="J707" i="4"/>
  <c r="K707" i="4" s="1"/>
  <c r="I707" i="4"/>
  <c r="R706" i="4"/>
  <c r="Q706" i="4"/>
  <c r="P706" i="4"/>
  <c r="O706" i="4"/>
  <c r="M706" i="4"/>
  <c r="J706" i="4"/>
  <c r="K706" i="4" s="1"/>
  <c r="I706" i="4"/>
  <c r="R705" i="4"/>
  <c r="Q705" i="4"/>
  <c r="P705" i="4"/>
  <c r="O705" i="4"/>
  <c r="M705" i="4"/>
  <c r="J705" i="4"/>
  <c r="K705" i="4" s="1"/>
  <c r="I705" i="4"/>
  <c r="R704" i="4"/>
  <c r="Q704" i="4"/>
  <c r="P704" i="4"/>
  <c r="O704" i="4"/>
  <c r="M704" i="4"/>
  <c r="J704" i="4"/>
  <c r="K704" i="4" s="1"/>
  <c r="I704" i="4"/>
  <c r="R703" i="4"/>
  <c r="Q703" i="4"/>
  <c r="P703" i="4"/>
  <c r="O703" i="4"/>
  <c r="M703" i="4"/>
  <c r="J703" i="4"/>
  <c r="K703" i="4" s="1"/>
  <c r="I703" i="4"/>
  <c r="R702" i="4"/>
  <c r="Q702" i="4"/>
  <c r="P702" i="4"/>
  <c r="O702" i="4"/>
  <c r="M702" i="4"/>
  <c r="J702" i="4"/>
  <c r="K702" i="4" s="1"/>
  <c r="I702" i="4"/>
  <c r="R701" i="4"/>
  <c r="Q701" i="4"/>
  <c r="P701" i="4"/>
  <c r="O701" i="4"/>
  <c r="M701" i="4"/>
  <c r="J701" i="4"/>
  <c r="K701" i="4" s="1"/>
  <c r="I701" i="4"/>
  <c r="R700" i="4"/>
  <c r="Q700" i="4"/>
  <c r="P700" i="4"/>
  <c r="O700" i="4"/>
  <c r="M700" i="4"/>
  <c r="J700" i="4"/>
  <c r="K700" i="4" s="1"/>
  <c r="I700" i="4"/>
  <c r="R699" i="4"/>
  <c r="Q699" i="4"/>
  <c r="P699" i="4"/>
  <c r="O699" i="4"/>
  <c r="M699" i="4"/>
  <c r="J699" i="4"/>
  <c r="K699" i="4" s="1"/>
  <c r="I699" i="4"/>
  <c r="R698" i="4"/>
  <c r="Q698" i="4"/>
  <c r="P698" i="4"/>
  <c r="O698" i="4"/>
  <c r="M698" i="4"/>
  <c r="J698" i="4"/>
  <c r="K698" i="4" s="1"/>
  <c r="I698" i="4"/>
  <c r="R697" i="4"/>
  <c r="Q697" i="4"/>
  <c r="P697" i="4"/>
  <c r="O697" i="4"/>
  <c r="M697" i="4"/>
  <c r="J697" i="4"/>
  <c r="K697" i="4" s="1"/>
  <c r="I697" i="4"/>
  <c r="R696" i="4"/>
  <c r="Q696" i="4"/>
  <c r="P696" i="4"/>
  <c r="O696" i="4"/>
  <c r="M696" i="4"/>
  <c r="J696" i="4"/>
  <c r="K696" i="4" s="1"/>
  <c r="I696" i="4"/>
  <c r="R695" i="4"/>
  <c r="Q695" i="4"/>
  <c r="P695" i="4"/>
  <c r="O695" i="4"/>
  <c r="M695" i="4"/>
  <c r="J695" i="4"/>
  <c r="K695" i="4" s="1"/>
  <c r="I695" i="4"/>
  <c r="R694" i="4"/>
  <c r="Q694" i="4"/>
  <c r="P694" i="4"/>
  <c r="O694" i="4"/>
  <c r="M694" i="4"/>
  <c r="J694" i="4"/>
  <c r="K694" i="4" s="1"/>
  <c r="I694" i="4"/>
  <c r="R693" i="4"/>
  <c r="Q693" i="4"/>
  <c r="P693" i="4"/>
  <c r="O693" i="4"/>
  <c r="M693" i="4"/>
  <c r="J693" i="4"/>
  <c r="K693" i="4" s="1"/>
  <c r="I693" i="4"/>
  <c r="R692" i="4"/>
  <c r="Q692" i="4"/>
  <c r="P692" i="4"/>
  <c r="O692" i="4"/>
  <c r="M692" i="4"/>
  <c r="J692" i="4"/>
  <c r="K692" i="4" s="1"/>
  <c r="I692" i="4"/>
  <c r="R691" i="4"/>
  <c r="Q691" i="4"/>
  <c r="P691" i="4"/>
  <c r="O691" i="4"/>
  <c r="M691" i="4"/>
  <c r="J691" i="4"/>
  <c r="K691" i="4" s="1"/>
  <c r="I691" i="4"/>
  <c r="R690" i="4"/>
  <c r="Q690" i="4"/>
  <c r="P690" i="4"/>
  <c r="O690" i="4"/>
  <c r="M690" i="4"/>
  <c r="J690" i="4"/>
  <c r="K690" i="4" s="1"/>
  <c r="I690" i="4"/>
  <c r="R689" i="4"/>
  <c r="Q689" i="4"/>
  <c r="P689" i="4"/>
  <c r="O689" i="4"/>
  <c r="M689" i="4"/>
  <c r="J689" i="4"/>
  <c r="K689" i="4" s="1"/>
  <c r="I689" i="4"/>
  <c r="R688" i="4"/>
  <c r="Q688" i="4"/>
  <c r="P688" i="4"/>
  <c r="O688" i="4"/>
  <c r="M688" i="4"/>
  <c r="J688" i="4"/>
  <c r="K688" i="4" s="1"/>
  <c r="I688" i="4"/>
  <c r="R687" i="4"/>
  <c r="Q687" i="4"/>
  <c r="P687" i="4"/>
  <c r="O687" i="4"/>
  <c r="M687" i="4"/>
  <c r="J687" i="4"/>
  <c r="K687" i="4" s="1"/>
  <c r="I687" i="4"/>
  <c r="R686" i="4"/>
  <c r="Q686" i="4"/>
  <c r="P686" i="4"/>
  <c r="O686" i="4"/>
  <c r="M686" i="4"/>
  <c r="J686" i="4"/>
  <c r="K686" i="4" s="1"/>
  <c r="I686" i="4"/>
  <c r="R685" i="4"/>
  <c r="Q685" i="4"/>
  <c r="P685" i="4"/>
  <c r="O685" i="4"/>
  <c r="M685" i="4"/>
  <c r="J685" i="4"/>
  <c r="K685" i="4" s="1"/>
  <c r="I685" i="4"/>
  <c r="R684" i="4"/>
  <c r="Q684" i="4"/>
  <c r="P684" i="4"/>
  <c r="O684" i="4"/>
  <c r="M684" i="4"/>
  <c r="J684" i="4"/>
  <c r="K684" i="4" s="1"/>
  <c r="I684" i="4"/>
  <c r="R683" i="4"/>
  <c r="Q683" i="4"/>
  <c r="P683" i="4"/>
  <c r="O683" i="4"/>
  <c r="M683" i="4"/>
  <c r="J683" i="4"/>
  <c r="K683" i="4" s="1"/>
  <c r="I683" i="4"/>
  <c r="R682" i="4"/>
  <c r="Q682" i="4"/>
  <c r="P682" i="4"/>
  <c r="O682" i="4"/>
  <c r="M682" i="4"/>
  <c r="J682" i="4"/>
  <c r="K682" i="4" s="1"/>
  <c r="I682" i="4"/>
  <c r="R681" i="4"/>
  <c r="Q681" i="4"/>
  <c r="P681" i="4"/>
  <c r="O681" i="4"/>
  <c r="M681" i="4"/>
  <c r="J681" i="4"/>
  <c r="K681" i="4" s="1"/>
  <c r="I681" i="4"/>
  <c r="R680" i="4"/>
  <c r="Q680" i="4"/>
  <c r="P680" i="4"/>
  <c r="O680" i="4"/>
  <c r="M680" i="4"/>
  <c r="J680" i="4"/>
  <c r="K680" i="4" s="1"/>
  <c r="I680" i="4"/>
  <c r="R679" i="4"/>
  <c r="Q679" i="4"/>
  <c r="P679" i="4"/>
  <c r="O679" i="4"/>
  <c r="M679" i="4"/>
  <c r="J679" i="4"/>
  <c r="K679" i="4" s="1"/>
  <c r="I679" i="4"/>
  <c r="R678" i="4"/>
  <c r="Q678" i="4"/>
  <c r="P678" i="4"/>
  <c r="O678" i="4"/>
  <c r="M678" i="4"/>
  <c r="J678" i="4"/>
  <c r="K678" i="4" s="1"/>
  <c r="I678" i="4"/>
  <c r="R677" i="4"/>
  <c r="Q677" i="4"/>
  <c r="P677" i="4"/>
  <c r="O677" i="4"/>
  <c r="M677" i="4"/>
  <c r="J677" i="4"/>
  <c r="K677" i="4" s="1"/>
  <c r="I677" i="4"/>
  <c r="R676" i="4"/>
  <c r="Q676" i="4"/>
  <c r="P676" i="4"/>
  <c r="O676" i="4"/>
  <c r="M676" i="4"/>
  <c r="J676" i="4"/>
  <c r="K676" i="4" s="1"/>
  <c r="I676" i="4"/>
  <c r="R675" i="4"/>
  <c r="Q675" i="4"/>
  <c r="P675" i="4"/>
  <c r="O675" i="4"/>
  <c r="M675" i="4"/>
  <c r="J675" i="4"/>
  <c r="K675" i="4" s="1"/>
  <c r="I675" i="4"/>
  <c r="R674" i="4"/>
  <c r="Q674" i="4"/>
  <c r="P674" i="4"/>
  <c r="O674" i="4"/>
  <c r="M674" i="4"/>
  <c r="J674" i="4"/>
  <c r="K674" i="4" s="1"/>
  <c r="I674" i="4"/>
  <c r="R673" i="4"/>
  <c r="Q673" i="4"/>
  <c r="P673" i="4"/>
  <c r="O673" i="4"/>
  <c r="M673" i="4"/>
  <c r="J673" i="4"/>
  <c r="K673" i="4" s="1"/>
  <c r="I673" i="4"/>
  <c r="R672" i="4"/>
  <c r="Q672" i="4"/>
  <c r="P672" i="4"/>
  <c r="O672" i="4"/>
  <c r="M672" i="4"/>
  <c r="J672" i="4"/>
  <c r="K672" i="4" s="1"/>
  <c r="I672" i="4"/>
  <c r="R671" i="4"/>
  <c r="Q671" i="4"/>
  <c r="P671" i="4"/>
  <c r="O671" i="4"/>
  <c r="M671" i="4"/>
  <c r="J671" i="4"/>
  <c r="K671" i="4" s="1"/>
  <c r="I671" i="4"/>
  <c r="R670" i="4"/>
  <c r="Q670" i="4"/>
  <c r="P670" i="4"/>
  <c r="O670" i="4"/>
  <c r="M670" i="4"/>
  <c r="J670" i="4"/>
  <c r="K670" i="4" s="1"/>
  <c r="I670" i="4"/>
  <c r="R669" i="4"/>
  <c r="Q669" i="4"/>
  <c r="P669" i="4"/>
  <c r="O669" i="4"/>
  <c r="M669" i="4"/>
  <c r="J669" i="4"/>
  <c r="K669" i="4" s="1"/>
  <c r="I669" i="4"/>
  <c r="R668" i="4"/>
  <c r="Q668" i="4"/>
  <c r="P668" i="4"/>
  <c r="O668" i="4"/>
  <c r="M668" i="4"/>
  <c r="J668" i="4"/>
  <c r="K668" i="4" s="1"/>
  <c r="I668" i="4"/>
  <c r="R667" i="4"/>
  <c r="Q667" i="4"/>
  <c r="P667" i="4"/>
  <c r="O667" i="4"/>
  <c r="M667" i="4"/>
  <c r="J667" i="4"/>
  <c r="K667" i="4" s="1"/>
  <c r="I667" i="4"/>
  <c r="R666" i="4"/>
  <c r="Q666" i="4"/>
  <c r="P666" i="4"/>
  <c r="O666" i="4"/>
  <c r="M666" i="4"/>
  <c r="J666" i="4"/>
  <c r="K666" i="4" s="1"/>
  <c r="I666" i="4"/>
  <c r="R665" i="4"/>
  <c r="Q665" i="4"/>
  <c r="P665" i="4"/>
  <c r="O665" i="4"/>
  <c r="M665" i="4"/>
  <c r="J665" i="4"/>
  <c r="K665" i="4" s="1"/>
  <c r="I665" i="4"/>
  <c r="R664" i="4"/>
  <c r="Q664" i="4"/>
  <c r="P664" i="4"/>
  <c r="O664" i="4"/>
  <c r="M664" i="4"/>
  <c r="J664" i="4"/>
  <c r="K664" i="4" s="1"/>
  <c r="I664" i="4"/>
  <c r="R663" i="4"/>
  <c r="Q663" i="4"/>
  <c r="P663" i="4"/>
  <c r="O663" i="4"/>
  <c r="M663" i="4"/>
  <c r="J663" i="4"/>
  <c r="K663" i="4" s="1"/>
  <c r="I663" i="4"/>
  <c r="R662" i="4"/>
  <c r="Q662" i="4"/>
  <c r="P662" i="4"/>
  <c r="O662" i="4"/>
  <c r="M662" i="4"/>
  <c r="J662" i="4"/>
  <c r="K662" i="4" s="1"/>
  <c r="I662" i="4"/>
  <c r="R661" i="4"/>
  <c r="Q661" i="4"/>
  <c r="P661" i="4"/>
  <c r="O661" i="4"/>
  <c r="M661" i="4"/>
  <c r="J661" i="4"/>
  <c r="K661" i="4" s="1"/>
  <c r="I661" i="4"/>
  <c r="R660" i="4"/>
  <c r="Q660" i="4"/>
  <c r="P660" i="4"/>
  <c r="O660" i="4"/>
  <c r="M660" i="4"/>
  <c r="J660" i="4"/>
  <c r="K660" i="4" s="1"/>
  <c r="I660" i="4"/>
  <c r="R659" i="4"/>
  <c r="Q659" i="4"/>
  <c r="P659" i="4"/>
  <c r="O659" i="4"/>
  <c r="M659" i="4"/>
  <c r="J659" i="4"/>
  <c r="K659" i="4" s="1"/>
  <c r="I659" i="4"/>
  <c r="R658" i="4"/>
  <c r="Q658" i="4"/>
  <c r="P658" i="4"/>
  <c r="O658" i="4"/>
  <c r="M658" i="4"/>
  <c r="J658" i="4"/>
  <c r="K658" i="4" s="1"/>
  <c r="I658" i="4"/>
  <c r="R657" i="4"/>
  <c r="Q657" i="4"/>
  <c r="P657" i="4"/>
  <c r="O657" i="4"/>
  <c r="M657" i="4"/>
  <c r="J657" i="4"/>
  <c r="K657" i="4" s="1"/>
  <c r="I657" i="4"/>
  <c r="R656" i="4"/>
  <c r="Q656" i="4"/>
  <c r="P656" i="4"/>
  <c r="O656" i="4"/>
  <c r="M656" i="4"/>
  <c r="J656" i="4"/>
  <c r="K656" i="4" s="1"/>
  <c r="I656" i="4"/>
  <c r="R655" i="4"/>
  <c r="Q655" i="4"/>
  <c r="P655" i="4"/>
  <c r="O655" i="4"/>
  <c r="M655" i="4"/>
  <c r="J655" i="4"/>
  <c r="K655" i="4" s="1"/>
  <c r="I655" i="4"/>
  <c r="R654" i="4"/>
  <c r="Q654" i="4"/>
  <c r="P654" i="4"/>
  <c r="O654" i="4"/>
  <c r="M654" i="4"/>
  <c r="J654" i="4"/>
  <c r="K654" i="4" s="1"/>
  <c r="I654" i="4"/>
  <c r="R653" i="4"/>
  <c r="Q653" i="4"/>
  <c r="P653" i="4"/>
  <c r="O653" i="4"/>
  <c r="M653" i="4"/>
  <c r="J653" i="4"/>
  <c r="K653" i="4" s="1"/>
  <c r="I653" i="4"/>
  <c r="R652" i="4"/>
  <c r="Q652" i="4"/>
  <c r="P652" i="4"/>
  <c r="O652" i="4"/>
  <c r="M652" i="4"/>
  <c r="J652" i="4"/>
  <c r="K652" i="4" s="1"/>
  <c r="I652" i="4"/>
  <c r="R651" i="4"/>
  <c r="Q651" i="4"/>
  <c r="P651" i="4"/>
  <c r="O651" i="4"/>
  <c r="M651" i="4"/>
  <c r="J651" i="4"/>
  <c r="K651" i="4" s="1"/>
  <c r="I651" i="4"/>
  <c r="R650" i="4"/>
  <c r="Q650" i="4"/>
  <c r="P650" i="4"/>
  <c r="O650" i="4"/>
  <c r="M650" i="4"/>
  <c r="J650" i="4"/>
  <c r="K650" i="4" s="1"/>
  <c r="I650" i="4"/>
  <c r="R649" i="4"/>
  <c r="Q649" i="4"/>
  <c r="P649" i="4"/>
  <c r="O649" i="4"/>
  <c r="M649" i="4"/>
  <c r="J649" i="4"/>
  <c r="K649" i="4" s="1"/>
  <c r="I649" i="4"/>
  <c r="R648" i="4"/>
  <c r="Q648" i="4"/>
  <c r="P648" i="4"/>
  <c r="O648" i="4"/>
  <c r="M648" i="4"/>
  <c r="J648" i="4"/>
  <c r="K648" i="4" s="1"/>
  <c r="I648" i="4"/>
  <c r="R647" i="4"/>
  <c r="Q647" i="4"/>
  <c r="P647" i="4"/>
  <c r="O647" i="4"/>
  <c r="M647" i="4"/>
  <c r="J647" i="4"/>
  <c r="K647" i="4" s="1"/>
  <c r="I647" i="4"/>
  <c r="R646" i="4"/>
  <c r="Q646" i="4"/>
  <c r="P646" i="4"/>
  <c r="O646" i="4"/>
  <c r="M646" i="4"/>
  <c r="J646" i="4"/>
  <c r="K646" i="4" s="1"/>
  <c r="I646" i="4"/>
  <c r="R645" i="4"/>
  <c r="Q645" i="4"/>
  <c r="P645" i="4"/>
  <c r="O645" i="4"/>
  <c r="M645" i="4"/>
  <c r="J645" i="4"/>
  <c r="K645" i="4" s="1"/>
  <c r="I645" i="4"/>
  <c r="R644" i="4"/>
  <c r="Q644" i="4"/>
  <c r="P644" i="4"/>
  <c r="O644" i="4"/>
  <c r="M644" i="4"/>
  <c r="J644" i="4"/>
  <c r="K644" i="4" s="1"/>
  <c r="I644" i="4"/>
  <c r="R643" i="4"/>
  <c r="Q643" i="4"/>
  <c r="P643" i="4"/>
  <c r="O643" i="4"/>
  <c r="M643" i="4"/>
  <c r="J643" i="4"/>
  <c r="K643" i="4" s="1"/>
  <c r="I643" i="4"/>
  <c r="R642" i="4"/>
  <c r="Q642" i="4"/>
  <c r="P642" i="4"/>
  <c r="O642" i="4"/>
  <c r="M642" i="4"/>
  <c r="J642" i="4"/>
  <c r="K642" i="4" s="1"/>
  <c r="I642" i="4"/>
  <c r="R641" i="4"/>
  <c r="Q641" i="4"/>
  <c r="P641" i="4"/>
  <c r="O641" i="4"/>
  <c r="M641" i="4"/>
  <c r="J641" i="4"/>
  <c r="K641" i="4" s="1"/>
  <c r="I641" i="4"/>
  <c r="R640" i="4"/>
  <c r="Q640" i="4"/>
  <c r="P640" i="4"/>
  <c r="O640" i="4"/>
  <c r="M640" i="4"/>
  <c r="J640" i="4"/>
  <c r="K640" i="4" s="1"/>
  <c r="I640" i="4"/>
  <c r="R639" i="4"/>
  <c r="Q639" i="4"/>
  <c r="P639" i="4"/>
  <c r="O639" i="4"/>
  <c r="M639" i="4"/>
  <c r="J639" i="4"/>
  <c r="K639" i="4" s="1"/>
  <c r="I639" i="4"/>
  <c r="R638" i="4"/>
  <c r="Q638" i="4"/>
  <c r="P638" i="4"/>
  <c r="O638" i="4"/>
  <c r="M638" i="4"/>
  <c r="J638" i="4"/>
  <c r="K638" i="4" s="1"/>
  <c r="I638" i="4"/>
  <c r="R637" i="4"/>
  <c r="Q637" i="4"/>
  <c r="P637" i="4"/>
  <c r="O637" i="4"/>
  <c r="M637" i="4"/>
  <c r="J637" i="4"/>
  <c r="K637" i="4" s="1"/>
  <c r="I637" i="4"/>
  <c r="R636" i="4"/>
  <c r="Q636" i="4"/>
  <c r="P636" i="4"/>
  <c r="O636" i="4"/>
  <c r="M636" i="4"/>
  <c r="J636" i="4"/>
  <c r="K636" i="4" s="1"/>
  <c r="I636" i="4"/>
  <c r="R635" i="4"/>
  <c r="Q635" i="4"/>
  <c r="P635" i="4"/>
  <c r="O635" i="4"/>
  <c r="M635" i="4"/>
  <c r="J635" i="4"/>
  <c r="K635" i="4" s="1"/>
  <c r="I635" i="4"/>
  <c r="R634" i="4"/>
  <c r="Q634" i="4"/>
  <c r="P634" i="4"/>
  <c r="O634" i="4"/>
  <c r="M634" i="4"/>
  <c r="J634" i="4"/>
  <c r="K634" i="4" s="1"/>
  <c r="I634" i="4"/>
  <c r="R633" i="4"/>
  <c r="Q633" i="4"/>
  <c r="P633" i="4"/>
  <c r="O633" i="4"/>
  <c r="M633" i="4"/>
  <c r="J633" i="4"/>
  <c r="K633" i="4" s="1"/>
  <c r="I633" i="4"/>
  <c r="R632" i="4"/>
  <c r="Q632" i="4"/>
  <c r="P632" i="4"/>
  <c r="O632" i="4"/>
  <c r="M632" i="4"/>
  <c r="J632" i="4"/>
  <c r="K632" i="4" s="1"/>
  <c r="I632" i="4"/>
  <c r="R631" i="4"/>
  <c r="Q631" i="4"/>
  <c r="P631" i="4"/>
  <c r="O631" i="4"/>
  <c r="M631" i="4"/>
  <c r="J631" i="4"/>
  <c r="K631" i="4" s="1"/>
  <c r="I631" i="4"/>
  <c r="R630" i="4"/>
  <c r="Q630" i="4"/>
  <c r="P630" i="4"/>
  <c r="O630" i="4"/>
  <c r="M630" i="4"/>
  <c r="J630" i="4"/>
  <c r="K630" i="4" s="1"/>
  <c r="I630" i="4"/>
  <c r="R629" i="4"/>
  <c r="Q629" i="4"/>
  <c r="P629" i="4"/>
  <c r="O629" i="4"/>
  <c r="M629" i="4"/>
  <c r="J629" i="4"/>
  <c r="K629" i="4" s="1"/>
  <c r="I629" i="4"/>
  <c r="R628" i="4"/>
  <c r="Q628" i="4"/>
  <c r="P628" i="4"/>
  <c r="O628" i="4"/>
  <c r="M628" i="4"/>
  <c r="J628" i="4"/>
  <c r="K628" i="4" s="1"/>
  <c r="I628" i="4"/>
  <c r="R627" i="4"/>
  <c r="Q627" i="4"/>
  <c r="P627" i="4"/>
  <c r="O627" i="4"/>
  <c r="M627" i="4"/>
  <c r="J627" i="4"/>
  <c r="K627" i="4" s="1"/>
  <c r="I627" i="4"/>
  <c r="R626" i="4"/>
  <c r="Q626" i="4"/>
  <c r="P626" i="4"/>
  <c r="O626" i="4"/>
  <c r="M626" i="4"/>
  <c r="J626" i="4"/>
  <c r="K626" i="4" s="1"/>
  <c r="I626" i="4"/>
  <c r="R625" i="4"/>
  <c r="Q625" i="4"/>
  <c r="P625" i="4"/>
  <c r="O625" i="4"/>
  <c r="M625" i="4"/>
  <c r="J625" i="4"/>
  <c r="K625" i="4" s="1"/>
  <c r="I625" i="4"/>
  <c r="R624" i="4"/>
  <c r="Q624" i="4"/>
  <c r="P624" i="4"/>
  <c r="O624" i="4"/>
  <c r="M624" i="4"/>
  <c r="J624" i="4"/>
  <c r="K624" i="4" s="1"/>
  <c r="I624" i="4"/>
  <c r="R623" i="4"/>
  <c r="Q623" i="4"/>
  <c r="P623" i="4"/>
  <c r="O623" i="4"/>
  <c r="M623" i="4"/>
  <c r="J623" i="4"/>
  <c r="K623" i="4" s="1"/>
  <c r="I623" i="4"/>
  <c r="R622" i="4"/>
  <c r="Q622" i="4"/>
  <c r="P622" i="4"/>
  <c r="O622" i="4"/>
  <c r="M622" i="4"/>
  <c r="J622" i="4"/>
  <c r="K622" i="4" s="1"/>
  <c r="I622" i="4"/>
  <c r="R621" i="4"/>
  <c r="Q621" i="4"/>
  <c r="P621" i="4"/>
  <c r="O621" i="4"/>
  <c r="M621" i="4"/>
  <c r="J621" i="4"/>
  <c r="K621" i="4" s="1"/>
  <c r="I621" i="4"/>
  <c r="R620" i="4"/>
  <c r="Q620" i="4"/>
  <c r="P620" i="4"/>
  <c r="O620" i="4"/>
  <c r="M620" i="4"/>
  <c r="J620" i="4"/>
  <c r="K620" i="4" s="1"/>
  <c r="I620" i="4"/>
  <c r="R619" i="4"/>
  <c r="Q619" i="4"/>
  <c r="P619" i="4"/>
  <c r="O619" i="4"/>
  <c r="M619" i="4"/>
  <c r="J619" i="4"/>
  <c r="K619" i="4" s="1"/>
  <c r="I619" i="4"/>
  <c r="R618" i="4"/>
  <c r="Q618" i="4"/>
  <c r="P618" i="4"/>
  <c r="O618" i="4"/>
  <c r="M618" i="4"/>
  <c r="J618" i="4"/>
  <c r="K618" i="4" s="1"/>
  <c r="I618" i="4"/>
  <c r="R617" i="4"/>
  <c r="Q617" i="4"/>
  <c r="P617" i="4"/>
  <c r="O617" i="4"/>
  <c r="M617" i="4"/>
  <c r="J617" i="4"/>
  <c r="K617" i="4" s="1"/>
  <c r="I617" i="4"/>
  <c r="R616" i="4"/>
  <c r="Q616" i="4"/>
  <c r="P616" i="4"/>
  <c r="O616" i="4"/>
  <c r="M616" i="4"/>
  <c r="J616" i="4"/>
  <c r="K616" i="4" s="1"/>
  <c r="I616" i="4"/>
  <c r="R615" i="4"/>
  <c r="Q615" i="4"/>
  <c r="P615" i="4"/>
  <c r="O615" i="4"/>
  <c r="M615" i="4"/>
  <c r="J615" i="4"/>
  <c r="K615" i="4" s="1"/>
  <c r="I615" i="4"/>
  <c r="R614" i="4"/>
  <c r="Q614" i="4"/>
  <c r="P614" i="4"/>
  <c r="O614" i="4"/>
  <c r="M614" i="4"/>
  <c r="J614" i="4"/>
  <c r="K614" i="4" s="1"/>
  <c r="I614" i="4"/>
  <c r="R613" i="4"/>
  <c r="Q613" i="4"/>
  <c r="P613" i="4"/>
  <c r="O613" i="4"/>
  <c r="M613" i="4"/>
  <c r="J613" i="4"/>
  <c r="K613" i="4" s="1"/>
  <c r="I613" i="4"/>
  <c r="R612" i="4"/>
  <c r="Q612" i="4"/>
  <c r="P612" i="4"/>
  <c r="O612" i="4"/>
  <c r="M612" i="4"/>
  <c r="J612" i="4"/>
  <c r="K612" i="4" s="1"/>
  <c r="I612" i="4"/>
  <c r="R611" i="4"/>
  <c r="Q611" i="4"/>
  <c r="P611" i="4"/>
  <c r="O611" i="4"/>
  <c r="M611" i="4"/>
  <c r="J611" i="4"/>
  <c r="K611" i="4" s="1"/>
  <c r="I611" i="4"/>
  <c r="R610" i="4"/>
  <c r="Q610" i="4"/>
  <c r="P610" i="4"/>
  <c r="O610" i="4"/>
  <c r="M610" i="4"/>
  <c r="J610" i="4"/>
  <c r="K610" i="4" s="1"/>
  <c r="I610" i="4"/>
  <c r="R609" i="4"/>
  <c r="Q609" i="4"/>
  <c r="P609" i="4"/>
  <c r="O609" i="4"/>
  <c r="M609" i="4"/>
  <c r="J609" i="4"/>
  <c r="K609" i="4" s="1"/>
  <c r="I609" i="4"/>
  <c r="R608" i="4"/>
  <c r="Q608" i="4"/>
  <c r="P608" i="4"/>
  <c r="O608" i="4"/>
  <c r="M608" i="4"/>
  <c r="J608" i="4"/>
  <c r="K608" i="4" s="1"/>
  <c r="I608" i="4"/>
  <c r="R607" i="4"/>
  <c r="Q607" i="4"/>
  <c r="P607" i="4"/>
  <c r="O607" i="4"/>
  <c r="M607" i="4"/>
  <c r="J607" i="4"/>
  <c r="K607" i="4" s="1"/>
  <c r="I607" i="4"/>
  <c r="R606" i="4"/>
  <c r="Q606" i="4"/>
  <c r="P606" i="4"/>
  <c r="O606" i="4"/>
  <c r="M606" i="4"/>
  <c r="J606" i="4"/>
  <c r="K606" i="4" s="1"/>
  <c r="I606" i="4"/>
  <c r="R605" i="4"/>
  <c r="Q605" i="4"/>
  <c r="P605" i="4"/>
  <c r="O605" i="4"/>
  <c r="M605" i="4"/>
  <c r="J605" i="4"/>
  <c r="K605" i="4" s="1"/>
  <c r="I605" i="4"/>
  <c r="R604" i="4"/>
  <c r="Q604" i="4"/>
  <c r="P604" i="4"/>
  <c r="O604" i="4"/>
  <c r="M604" i="4"/>
  <c r="J604" i="4"/>
  <c r="K604" i="4" s="1"/>
  <c r="I604" i="4"/>
  <c r="R603" i="4"/>
  <c r="Q603" i="4"/>
  <c r="P603" i="4"/>
  <c r="O603" i="4"/>
  <c r="M603" i="4"/>
  <c r="J603" i="4"/>
  <c r="K603" i="4" s="1"/>
  <c r="I603" i="4"/>
  <c r="R602" i="4"/>
  <c r="Q602" i="4"/>
  <c r="P602" i="4"/>
  <c r="O602" i="4"/>
  <c r="M602" i="4"/>
  <c r="J602" i="4"/>
  <c r="K602" i="4" s="1"/>
  <c r="I602" i="4"/>
  <c r="R601" i="4"/>
  <c r="Q601" i="4"/>
  <c r="P601" i="4"/>
  <c r="O601" i="4"/>
  <c r="M601" i="4"/>
  <c r="J601" i="4"/>
  <c r="K601" i="4" s="1"/>
  <c r="I601" i="4"/>
  <c r="R600" i="4"/>
  <c r="Q600" i="4"/>
  <c r="P600" i="4"/>
  <c r="O600" i="4"/>
  <c r="M600" i="4"/>
  <c r="J600" i="4"/>
  <c r="K600" i="4" s="1"/>
  <c r="I600" i="4"/>
  <c r="R599" i="4"/>
  <c r="Q599" i="4"/>
  <c r="P599" i="4"/>
  <c r="O599" i="4"/>
  <c r="M599" i="4"/>
  <c r="J599" i="4"/>
  <c r="K599" i="4" s="1"/>
  <c r="I599" i="4"/>
  <c r="R598" i="4"/>
  <c r="Q598" i="4"/>
  <c r="P598" i="4"/>
  <c r="O598" i="4"/>
  <c r="M598" i="4"/>
  <c r="J598" i="4"/>
  <c r="K598" i="4" s="1"/>
  <c r="I598" i="4"/>
  <c r="R597" i="4"/>
  <c r="Q597" i="4"/>
  <c r="P597" i="4"/>
  <c r="O597" i="4"/>
  <c r="M597" i="4"/>
  <c r="J597" i="4"/>
  <c r="K597" i="4" s="1"/>
  <c r="I597" i="4"/>
  <c r="R596" i="4"/>
  <c r="Q596" i="4"/>
  <c r="P596" i="4"/>
  <c r="O596" i="4"/>
  <c r="M596" i="4"/>
  <c r="J596" i="4"/>
  <c r="K596" i="4" s="1"/>
  <c r="I596" i="4"/>
  <c r="R595" i="4"/>
  <c r="Q595" i="4"/>
  <c r="P595" i="4"/>
  <c r="O595" i="4"/>
  <c r="M595" i="4"/>
  <c r="J595" i="4"/>
  <c r="K595" i="4" s="1"/>
  <c r="I595" i="4"/>
  <c r="R594" i="4"/>
  <c r="Q594" i="4"/>
  <c r="P594" i="4"/>
  <c r="O594" i="4"/>
  <c r="M594" i="4"/>
  <c r="J594" i="4"/>
  <c r="K594" i="4" s="1"/>
  <c r="I594" i="4"/>
  <c r="R593" i="4"/>
  <c r="Q593" i="4"/>
  <c r="P593" i="4"/>
  <c r="O593" i="4"/>
  <c r="M593" i="4"/>
  <c r="J593" i="4"/>
  <c r="K593" i="4" s="1"/>
  <c r="I593" i="4"/>
  <c r="R592" i="4"/>
  <c r="Q592" i="4"/>
  <c r="P592" i="4"/>
  <c r="O592" i="4"/>
  <c r="M592" i="4"/>
  <c r="J592" i="4"/>
  <c r="K592" i="4" s="1"/>
  <c r="I592" i="4"/>
  <c r="R591" i="4"/>
  <c r="Q591" i="4"/>
  <c r="P591" i="4"/>
  <c r="O591" i="4"/>
  <c r="M591" i="4"/>
  <c r="J591" i="4"/>
  <c r="K591" i="4" s="1"/>
  <c r="I591" i="4"/>
  <c r="R590" i="4"/>
  <c r="Q590" i="4"/>
  <c r="P590" i="4"/>
  <c r="O590" i="4"/>
  <c r="M590" i="4"/>
  <c r="J590" i="4"/>
  <c r="K590" i="4" s="1"/>
  <c r="I590" i="4"/>
  <c r="R589" i="4"/>
  <c r="Q589" i="4"/>
  <c r="P589" i="4"/>
  <c r="O589" i="4"/>
  <c r="M589" i="4"/>
  <c r="J589" i="4"/>
  <c r="K589" i="4" s="1"/>
  <c r="I589" i="4"/>
  <c r="R588" i="4"/>
  <c r="Q588" i="4"/>
  <c r="P588" i="4"/>
  <c r="O588" i="4"/>
  <c r="M588" i="4"/>
  <c r="J588" i="4"/>
  <c r="K588" i="4" s="1"/>
  <c r="I588" i="4"/>
  <c r="R587" i="4"/>
  <c r="Q587" i="4"/>
  <c r="P587" i="4"/>
  <c r="O587" i="4"/>
  <c r="M587" i="4"/>
  <c r="J587" i="4"/>
  <c r="K587" i="4" s="1"/>
  <c r="I587" i="4"/>
  <c r="R586" i="4"/>
  <c r="Q586" i="4"/>
  <c r="P586" i="4"/>
  <c r="O586" i="4"/>
  <c r="M586" i="4"/>
  <c r="J586" i="4"/>
  <c r="K586" i="4" s="1"/>
  <c r="I586" i="4"/>
  <c r="R585" i="4"/>
  <c r="Q585" i="4"/>
  <c r="P585" i="4"/>
  <c r="O585" i="4"/>
  <c r="M585" i="4"/>
  <c r="J585" i="4"/>
  <c r="K585" i="4" s="1"/>
  <c r="I585" i="4"/>
  <c r="R584" i="4"/>
  <c r="Q584" i="4"/>
  <c r="P584" i="4"/>
  <c r="O584" i="4"/>
  <c r="M584" i="4"/>
  <c r="J584" i="4"/>
  <c r="K584" i="4" s="1"/>
  <c r="I584" i="4"/>
  <c r="R583" i="4"/>
  <c r="Q583" i="4"/>
  <c r="P583" i="4"/>
  <c r="O583" i="4"/>
  <c r="M583" i="4"/>
  <c r="J583" i="4"/>
  <c r="K583" i="4" s="1"/>
  <c r="I583" i="4"/>
  <c r="R582" i="4"/>
  <c r="Q582" i="4"/>
  <c r="P582" i="4"/>
  <c r="O582" i="4"/>
  <c r="M582" i="4"/>
  <c r="J582" i="4"/>
  <c r="K582" i="4" s="1"/>
  <c r="I582" i="4"/>
  <c r="R581" i="4"/>
  <c r="Q581" i="4"/>
  <c r="P581" i="4"/>
  <c r="O581" i="4"/>
  <c r="M581" i="4"/>
  <c r="J581" i="4"/>
  <c r="K581" i="4" s="1"/>
  <c r="I581" i="4"/>
  <c r="R580" i="4"/>
  <c r="Q580" i="4"/>
  <c r="P580" i="4"/>
  <c r="O580" i="4"/>
  <c r="M580" i="4"/>
  <c r="J580" i="4"/>
  <c r="K580" i="4" s="1"/>
  <c r="I580" i="4"/>
  <c r="R579" i="4"/>
  <c r="Q579" i="4"/>
  <c r="P579" i="4"/>
  <c r="O579" i="4"/>
  <c r="M579" i="4"/>
  <c r="J579" i="4"/>
  <c r="K579" i="4" s="1"/>
  <c r="I579" i="4"/>
  <c r="R578" i="4"/>
  <c r="Q578" i="4"/>
  <c r="P578" i="4"/>
  <c r="O578" i="4"/>
  <c r="M578" i="4"/>
  <c r="J578" i="4"/>
  <c r="K578" i="4" s="1"/>
  <c r="I578" i="4"/>
  <c r="R577" i="4"/>
  <c r="Q577" i="4"/>
  <c r="P577" i="4"/>
  <c r="O577" i="4"/>
  <c r="M577" i="4"/>
  <c r="J577" i="4"/>
  <c r="K577" i="4" s="1"/>
  <c r="I577" i="4"/>
  <c r="R576" i="4"/>
  <c r="Q576" i="4"/>
  <c r="P576" i="4"/>
  <c r="O576" i="4"/>
  <c r="M576" i="4"/>
  <c r="J576" i="4"/>
  <c r="K576" i="4" s="1"/>
  <c r="I576" i="4"/>
  <c r="R575" i="4"/>
  <c r="Q575" i="4"/>
  <c r="P575" i="4"/>
  <c r="O575" i="4"/>
  <c r="M575" i="4"/>
  <c r="J575" i="4"/>
  <c r="K575" i="4" s="1"/>
  <c r="I575" i="4"/>
  <c r="R574" i="4"/>
  <c r="Q574" i="4"/>
  <c r="P574" i="4"/>
  <c r="O574" i="4"/>
  <c r="M574" i="4"/>
  <c r="J574" i="4"/>
  <c r="K574" i="4" s="1"/>
  <c r="I574" i="4"/>
  <c r="R573" i="4"/>
  <c r="Q573" i="4"/>
  <c r="P573" i="4"/>
  <c r="O573" i="4"/>
  <c r="M573" i="4"/>
  <c r="J573" i="4"/>
  <c r="K573" i="4" s="1"/>
  <c r="I573" i="4"/>
  <c r="R572" i="4"/>
  <c r="Q572" i="4"/>
  <c r="P572" i="4"/>
  <c r="O572" i="4"/>
  <c r="M572" i="4"/>
  <c r="J572" i="4"/>
  <c r="K572" i="4" s="1"/>
  <c r="I572" i="4"/>
  <c r="R571" i="4"/>
  <c r="Q571" i="4"/>
  <c r="P571" i="4"/>
  <c r="O571" i="4"/>
  <c r="M571" i="4"/>
  <c r="J571" i="4"/>
  <c r="K571" i="4" s="1"/>
  <c r="I571" i="4"/>
  <c r="R570" i="4"/>
  <c r="Q570" i="4"/>
  <c r="P570" i="4"/>
  <c r="O570" i="4"/>
  <c r="M570" i="4"/>
  <c r="J570" i="4"/>
  <c r="K570" i="4" s="1"/>
  <c r="I570" i="4"/>
  <c r="R569" i="4"/>
  <c r="Q569" i="4"/>
  <c r="P569" i="4"/>
  <c r="O569" i="4"/>
  <c r="M569" i="4"/>
  <c r="J569" i="4"/>
  <c r="K569" i="4" s="1"/>
  <c r="I569" i="4"/>
  <c r="R568" i="4"/>
  <c r="Q568" i="4"/>
  <c r="P568" i="4"/>
  <c r="O568" i="4"/>
  <c r="M568" i="4"/>
  <c r="J568" i="4"/>
  <c r="K568" i="4" s="1"/>
  <c r="I568" i="4"/>
  <c r="R567" i="4"/>
  <c r="Q567" i="4"/>
  <c r="P567" i="4"/>
  <c r="O567" i="4"/>
  <c r="M567" i="4"/>
  <c r="J567" i="4"/>
  <c r="K567" i="4" s="1"/>
  <c r="I567" i="4"/>
  <c r="R566" i="4"/>
  <c r="Q566" i="4"/>
  <c r="P566" i="4"/>
  <c r="O566" i="4"/>
  <c r="M566" i="4"/>
  <c r="J566" i="4"/>
  <c r="K566" i="4" s="1"/>
  <c r="I566" i="4"/>
  <c r="R565" i="4"/>
  <c r="Q565" i="4"/>
  <c r="P565" i="4"/>
  <c r="O565" i="4"/>
  <c r="M565" i="4"/>
  <c r="J565" i="4"/>
  <c r="K565" i="4" s="1"/>
  <c r="I565" i="4"/>
  <c r="R564" i="4"/>
  <c r="Q564" i="4"/>
  <c r="P564" i="4"/>
  <c r="O564" i="4"/>
  <c r="M564" i="4"/>
  <c r="J564" i="4"/>
  <c r="K564" i="4" s="1"/>
  <c r="I564" i="4"/>
  <c r="R563" i="4"/>
  <c r="Q563" i="4"/>
  <c r="P563" i="4"/>
  <c r="O563" i="4"/>
  <c r="M563" i="4"/>
  <c r="J563" i="4"/>
  <c r="K563" i="4" s="1"/>
  <c r="I563" i="4"/>
  <c r="R562" i="4"/>
  <c r="Q562" i="4"/>
  <c r="P562" i="4"/>
  <c r="O562" i="4"/>
  <c r="M562" i="4"/>
  <c r="J562" i="4"/>
  <c r="K562" i="4" s="1"/>
  <c r="I562" i="4"/>
  <c r="R561" i="4"/>
  <c r="Q561" i="4"/>
  <c r="P561" i="4"/>
  <c r="O561" i="4"/>
  <c r="M561" i="4"/>
  <c r="J561" i="4"/>
  <c r="K561" i="4" s="1"/>
  <c r="I561" i="4"/>
  <c r="R560" i="4"/>
  <c r="Q560" i="4"/>
  <c r="P560" i="4"/>
  <c r="O560" i="4"/>
  <c r="M560" i="4"/>
  <c r="J560" i="4"/>
  <c r="K560" i="4" s="1"/>
  <c r="I560" i="4"/>
  <c r="R559" i="4"/>
  <c r="Q559" i="4"/>
  <c r="P559" i="4"/>
  <c r="O559" i="4"/>
  <c r="M559" i="4"/>
  <c r="J559" i="4"/>
  <c r="K559" i="4" s="1"/>
  <c r="I559" i="4"/>
  <c r="R558" i="4"/>
  <c r="Q558" i="4"/>
  <c r="P558" i="4"/>
  <c r="O558" i="4"/>
  <c r="M558" i="4"/>
  <c r="J558" i="4"/>
  <c r="K558" i="4" s="1"/>
  <c r="I558" i="4"/>
  <c r="R557" i="4"/>
  <c r="Q557" i="4"/>
  <c r="P557" i="4"/>
  <c r="O557" i="4"/>
  <c r="M557" i="4"/>
  <c r="J557" i="4"/>
  <c r="K557" i="4" s="1"/>
  <c r="I557" i="4"/>
  <c r="R556" i="4"/>
  <c r="Q556" i="4"/>
  <c r="P556" i="4"/>
  <c r="O556" i="4"/>
  <c r="M556" i="4"/>
  <c r="J556" i="4"/>
  <c r="K556" i="4" s="1"/>
  <c r="I556" i="4"/>
  <c r="R555" i="4"/>
  <c r="Q555" i="4"/>
  <c r="P555" i="4"/>
  <c r="O555" i="4"/>
  <c r="M555" i="4"/>
  <c r="J555" i="4"/>
  <c r="K555" i="4" s="1"/>
  <c r="I555" i="4"/>
  <c r="R554" i="4"/>
  <c r="Q554" i="4"/>
  <c r="P554" i="4"/>
  <c r="O554" i="4"/>
  <c r="M554" i="4"/>
  <c r="J554" i="4"/>
  <c r="K554" i="4" s="1"/>
  <c r="I554" i="4"/>
  <c r="R553" i="4"/>
  <c r="Q553" i="4"/>
  <c r="P553" i="4"/>
  <c r="O553" i="4"/>
  <c r="M553" i="4"/>
  <c r="J553" i="4"/>
  <c r="K553" i="4" s="1"/>
  <c r="I553" i="4"/>
  <c r="R552" i="4"/>
  <c r="Q552" i="4"/>
  <c r="P552" i="4"/>
  <c r="O552" i="4"/>
  <c r="M552" i="4"/>
  <c r="J552" i="4"/>
  <c r="K552" i="4" s="1"/>
  <c r="I552" i="4"/>
  <c r="R551" i="4"/>
  <c r="Q551" i="4"/>
  <c r="P551" i="4"/>
  <c r="O551" i="4"/>
  <c r="M551" i="4"/>
  <c r="J551" i="4"/>
  <c r="K551" i="4" s="1"/>
  <c r="I551" i="4"/>
  <c r="R550" i="4"/>
  <c r="Q550" i="4"/>
  <c r="P550" i="4"/>
  <c r="O550" i="4"/>
  <c r="M550" i="4"/>
  <c r="J550" i="4"/>
  <c r="K550" i="4" s="1"/>
  <c r="I550" i="4"/>
  <c r="R549" i="4"/>
  <c r="Q549" i="4"/>
  <c r="P549" i="4"/>
  <c r="O549" i="4"/>
  <c r="M549" i="4"/>
  <c r="J549" i="4"/>
  <c r="K549" i="4" s="1"/>
  <c r="I549" i="4"/>
  <c r="R548" i="4"/>
  <c r="Q548" i="4"/>
  <c r="P548" i="4"/>
  <c r="O548" i="4"/>
  <c r="M548" i="4"/>
  <c r="J548" i="4"/>
  <c r="K548" i="4" s="1"/>
  <c r="I548" i="4"/>
  <c r="R547" i="4"/>
  <c r="Q547" i="4"/>
  <c r="P547" i="4"/>
  <c r="O547" i="4"/>
  <c r="M547" i="4"/>
  <c r="J547" i="4"/>
  <c r="K547" i="4" s="1"/>
  <c r="I547" i="4"/>
  <c r="R546" i="4"/>
  <c r="Q546" i="4"/>
  <c r="P546" i="4"/>
  <c r="O546" i="4"/>
  <c r="M546" i="4"/>
  <c r="J546" i="4"/>
  <c r="K546" i="4" s="1"/>
  <c r="I546" i="4"/>
  <c r="R545" i="4"/>
  <c r="Q545" i="4"/>
  <c r="P545" i="4"/>
  <c r="O545" i="4"/>
  <c r="M545" i="4"/>
  <c r="J545" i="4"/>
  <c r="K545" i="4" s="1"/>
  <c r="I545" i="4"/>
  <c r="R544" i="4"/>
  <c r="Q544" i="4"/>
  <c r="P544" i="4"/>
  <c r="O544" i="4"/>
  <c r="M544" i="4"/>
  <c r="J544" i="4"/>
  <c r="K544" i="4" s="1"/>
  <c r="I544" i="4"/>
  <c r="R543" i="4"/>
  <c r="Q543" i="4"/>
  <c r="P543" i="4"/>
  <c r="O543" i="4"/>
  <c r="M543" i="4"/>
  <c r="J543" i="4"/>
  <c r="K543" i="4" s="1"/>
  <c r="I543" i="4"/>
  <c r="R542" i="4"/>
  <c r="Q542" i="4"/>
  <c r="P542" i="4"/>
  <c r="O542" i="4"/>
  <c r="M542" i="4"/>
  <c r="J542" i="4"/>
  <c r="K542" i="4" s="1"/>
  <c r="I542" i="4"/>
  <c r="R541" i="4"/>
  <c r="Q541" i="4"/>
  <c r="P541" i="4"/>
  <c r="O541" i="4"/>
  <c r="M541" i="4"/>
  <c r="J541" i="4"/>
  <c r="K541" i="4" s="1"/>
  <c r="I541" i="4"/>
  <c r="R540" i="4"/>
  <c r="Q540" i="4"/>
  <c r="P540" i="4"/>
  <c r="O540" i="4"/>
  <c r="M540" i="4"/>
  <c r="J540" i="4"/>
  <c r="K540" i="4" s="1"/>
  <c r="I540" i="4"/>
  <c r="R539" i="4"/>
  <c r="Q539" i="4"/>
  <c r="P539" i="4"/>
  <c r="O539" i="4"/>
  <c r="M539" i="4"/>
  <c r="J539" i="4"/>
  <c r="K539" i="4" s="1"/>
  <c r="I539" i="4"/>
  <c r="R538" i="4"/>
  <c r="Q538" i="4"/>
  <c r="P538" i="4"/>
  <c r="O538" i="4"/>
  <c r="M538" i="4"/>
  <c r="J538" i="4"/>
  <c r="K538" i="4" s="1"/>
  <c r="I538" i="4"/>
  <c r="R537" i="4"/>
  <c r="Q537" i="4"/>
  <c r="P537" i="4"/>
  <c r="O537" i="4"/>
  <c r="M537" i="4"/>
  <c r="J537" i="4"/>
  <c r="K537" i="4" s="1"/>
  <c r="I537" i="4"/>
  <c r="R536" i="4"/>
  <c r="Q536" i="4"/>
  <c r="P536" i="4"/>
  <c r="O536" i="4"/>
  <c r="M536" i="4"/>
  <c r="J536" i="4"/>
  <c r="K536" i="4" s="1"/>
  <c r="I536" i="4"/>
  <c r="R535" i="4"/>
  <c r="Q535" i="4"/>
  <c r="P535" i="4"/>
  <c r="O535" i="4"/>
  <c r="M535" i="4"/>
  <c r="J535" i="4"/>
  <c r="K535" i="4" s="1"/>
  <c r="I535" i="4"/>
  <c r="R534" i="4"/>
  <c r="Q534" i="4"/>
  <c r="P534" i="4"/>
  <c r="O534" i="4"/>
  <c r="M534" i="4"/>
  <c r="J534" i="4"/>
  <c r="K534" i="4" s="1"/>
  <c r="I534" i="4"/>
  <c r="R533" i="4"/>
  <c r="Q533" i="4"/>
  <c r="P533" i="4"/>
  <c r="O533" i="4"/>
  <c r="M533" i="4"/>
  <c r="J533" i="4"/>
  <c r="K533" i="4" s="1"/>
  <c r="I533" i="4"/>
  <c r="R532" i="4"/>
  <c r="Q532" i="4"/>
  <c r="P532" i="4"/>
  <c r="O532" i="4"/>
  <c r="M532" i="4"/>
  <c r="J532" i="4"/>
  <c r="K532" i="4" s="1"/>
  <c r="I532" i="4"/>
  <c r="R531" i="4"/>
  <c r="Q531" i="4"/>
  <c r="P531" i="4"/>
  <c r="O531" i="4"/>
  <c r="M531" i="4"/>
  <c r="J531" i="4"/>
  <c r="K531" i="4" s="1"/>
  <c r="I531" i="4"/>
  <c r="R530" i="4"/>
  <c r="Q530" i="4"/>
  <c r="P530" i="4"/>
  <c r="O530" i="4"/>
  <c r="M530" i="4"/>
  <c r="J530" i="4"/>
  <c r="K530" i="4" s="1"/>
  <c r="I530" i="4"/>
  <c r="R529" i="4"/>
  <c r="Q529" i="4"/>
  <c r="P529" i="4"/>
  <c r="O529" i="4"/>
  <c r="M529" i="4"/>
  <c r="J529" i="4"/>
  <c r="K529" i="4" s="1"/>
  <c r="I529" i="4"/>
  <c r="R528" i="4"/>
  <c r="Q528" i="4"/>
  <c r="P528" i="4"/>
  <c r="O528" i="4"/>
  <c r="M528" i="4"/>
  <c r="J528" i="4"/>
  <c r="K528" i="4" s="1"/>
  <c r="I528" i="4"/>
  <c r="R527" i="4"/>
  <c r="Q527" i="4"/>
  <c r="P527" i="4"/>
  <c r="O527" i="4"/>
  <c r="M527" i="4"/>
  <c r="J527" i="4"/>
  <c r="K527" i="4" s="1"/>
  <c r="I527" i="4"/>
  <c r="R526" i="4"/>
  <c r="Q526" i="4"/>
  <c r="P526" i="4"/>
  <c r="O526" i="4"/>
  <c r="M526" i="4"/>
  <c r="J526" i="4"/>
  <c r="K526" i="4" s="1"/>
  <c r="I526" i="4"/>
  <c r="R525" i="4"/>
  <c r="Q525" i="4"/>
  <c r="P525" i="4"/>
  <c r="O525" i="4"/>
  <c r="M525" i="4"/>
  <c r="J525" i="4"/>
  <c r="K525" i="4" s="1"/>
  <c r="I525" i="4"/>
  <c r="R524" i="4"/>
  <c r="Q524" i="4"/>
  <c r="P524" i="4"/>
  <c r="O524" i="4"/>
  <c r="M524" i="4"/>
  <c r="J524" i="4"/>
  <c r="K524" i="4" s="1"/>
  <c r="I524" i="4"/>
  <c r="R523" i="4"/>
  <c r="Q523" i="4"/>
  <c r="P523" i="4"/>
  <c r="O523" i="4"/>
  <c r="M523" i="4"/>
  <c r="J523" i="4"/>
  <c r="K523" i="4" s="1"/>
  <c r="I523" i="4"/>
  <c r="R522" i="4"/>
  <c r="Q522" i="4"/>
  <c r="P522" i="4"/>
  <c r="O522" i="4"/>
  <c r="M522" i="4"/>
  <c r="J522" i="4"/>
  <c r="K522" i="4" s="1"/>
  <c r="I522" i="4"/>
  <c r="R521" i="4"/>
  <c r="Q521" i="4"/>
  <c r="P521" i="4"/>
  <c r="O521" i="4"/>
  <c r="M521" i="4"/>
  <c r="J521" i="4"/>
  <c r="K521" i="4" s="1"/>
  <c r="I521" i="4"/>
  <c r="R520" i="4"/>
  <c r="Q520" i="4"/>
  <c r="P520" i="4"/>
  <c r="O520" i="4"/>
  <c r="M520" i="4"/>
  <c r="J520" i="4"/>
  <c r="K520" i="4" s="1"/>
  <c r="I520" i="4"/>
  <c r="R519" i="4"/>
  <c r="Q519" i="4"/>
  <c r="P519" i="4"/>
  <c r="O519" i="4"/>
  <c r="M519" i="4"/>
  <c r="J519" i="4"/>
  <c r="K519" i="4" s="1"/>
  <c r="I519" i="4"/>
  <c r="R518" i="4"/>
  <c r="Q518" i="4"/>
  <c r="P518" i="4"/>
  <c r="O518" i="4"/>
  <c r="M518" i="4"/>
  <c r="J518" i="4"/>
  <c r="K518" i="4" s="1"/>
  <c r="I518" i="4"/>
  <c r="R517" i="4"/>
  <c r="Q517" i="4"/>
  <c r="P517" i="4"/>
  <c r="O517" i="4"/>
  <c r="M517" i="4"/>
  <c r="J517" i="4"/>
  <c r="K517" i="4" s="1"/>
  <c r="I517" i="4"/>
  <c r="R516" i="4"/>
  <c r="Q516" i="4"/>
  <c r="P516" i="4"/>
  <c r="O516" i="4"/>
  <c r="M516" i="4"/>
  <c r="J516" i="4"/>
  <c r="K516" i="4" s="1"/>
  <c r="I516" i="4"/>
  <c r="R515" i="4"/>
  <c r="Q515" i="4"/>
  <c r="P515" i="4"/>
  <c r="O515" i="4"/>
  <c r="M515" i="4"/>
  <c r="J515" i="4"/>
  <c r="K515" i="4" s="1"/>
  <c r="I515" i="4"/>
  <c r="R514" i="4"/>
  <c r="Q514" i="4"/>
  <c r="P514" i="4"/>
  <c r="O514" i="4"/>
  <c r="M514" i="4"/>
  <c r="J514" i="4"/>
  <c r="K514" i="4" s="1"/>
  <c r="I514" i="4"/>
  <c r="R513" i="4"/>
  <c r="Q513" i="4"/>
  <c r="P513" i="4"/>
  <c r="O513" i="4"/>
  <c r="M513" i="4"/>
  <c r="J513" i="4"/>
  <c r="K513" i="4" s="1"/>
  <c r="I513" i="4"/>
  <c r="R512" i="4"/>
  <c r="Q512" i="4"/>
  <c r="P512" i="4"/>
  <c r="O512" i="4"/>
  <c r="M512" i="4"/>
  <c r="J512" i="4"/>
  <c r="K512" i="4" s="1"/>
  <c r="I512" i="4"/>
  <c r="R511" i="4"/>
  <c r="Q511" i="4"/>
  <c r="P511" i="4"/>
  <c r="O511" i="4"/>
  <c r="M511" i="4"/>
  <c r="J511" i="4"/>
  <c r="K511" i="4" s="1"/>
  <c r="I511" i="4"/>
  <c r="R510" i="4"/>
  <c r="Q510" i="4"/>
  <c r="P510" i="4"/>
  <c r="O510" i="4"/>
  <c r="M510" i="4"/>
  <c r="J510" i="4"/>
  <c r="K510" i="4" s="1"/>
  <c r="I510" i="4"/>
  <c r="R509" i="4"/>
  <c r="Q509" i="4"/>
  <c r="P509" i="4"/>
  <c r="O509" i="4"/>
  <c r="M509" i="4"/>
  <c r="J509" i="4"/>
  <c r="K509" i="4" s="1"/>
  <c r="I509" i="4"/>
  <c r="R508" i="4"/>
  <c r="Q508" i="4"/>
  <c r="P508" i="4"/>
  <c r="O508" i="4"/>
  <c r="M508" i="4"/>
  <c r="J508" i="4"/>
  <c r="K508" i="4" s="1"/>
  <c r="I508" i="4"/>
  <c r="R507" i="4"/>
  <c r="Q507" i="4"/>
  <c r="P507" i="4"/>
  <c r="O507" i="4"/>
  <c r="M507" i="4"/>
  <c r="J507" i="4"/>
  <c r="K507" i="4" s="1"/>
  <c r="I507" i="4"/>
  <c r="R506" i="4"/>
  <c r="Q506" i="4"/>
  <c r="P506" i="4"/>
  <c r="O506" i="4"/>
  <c r="M506" i="4"/>
  <c r="J506" i="4"/>
  <c r="K506" i="4" s="1"/>
  <c r="I506" i="4"/>
  <c r="R505" i="4"/>
  <c r="Q505" i="4"/>
  <c r="P505" i="4"/>
  <c r="O505" i="4"/>
  <c r="M505" i="4"/>
  <c r="J505" i="4"/>
  <c r="K505" i="4" s="1"/>
  <c r="I505" i="4"/>
  <c r="R504" i="4"/>
  <c r="Q504" i="4"/>
  <c r="P504" i="4"/>
  <c r="O504" i="4"/>
  <c r="M504" i="4"/>
  <c r="J504" i="4"/>
  <c r="K504" i="4" s="1"/>
  <c r="I504" i="4"/>
  <c r="R503" i="4"/>
  <c r="Q503" i="4"/>
  <c r="P503" i="4"/>
  <c r="O503" i="4"/>
  <c r="M503" i="4"/>
  <c r="J503" i="4"/>
  <c r="K503" i="4" s="1"/>
  <c r="I503" i="4"/>
  <c r="R502" i="4"/>
  <c r="Q502" i="4"/>
  <c r="P502" i="4"/>
  <c r="O502" i="4"/>
  <c r="M502" i="4"/>
  <c r="J502" i="4"/>
  <c r="K502" i="4" s="1"/>
  <c r="I502" i="4"/>
  <c r="R501" i="4"/>
  <c r="Q501" i="4"/>
  <c r="P501" i="4"/>
  <c r="O501" i="4"/>
  <c r="M501" i="4"/>
  <c r="J501" i="4"/>
  <c r="K501" i="4" s="1"/>
  <c r="I501" i="4"/>
  <c r="R500" i="4"/>
  <c r="Q500" i="4"/>
  <c r="P500" i="4"/>
  <c r="O500" i="4"/>
  <c r="M500" i="4"/>
  <c r="J500" i="4"/>
  <c r="K500" i="4" s="1"/>
  <c r="I500" i="4"/>
  <c r="R499" i="4"/>
  <c r="Q499" i="4"/>
  <c r="P499" i="4"/>
  <c r="O499" i="4"/>
  <c r="M499" i="4"/>
  <c r="J499" i="4"/>
  <c r="K499" i="4" s="1"/>
  <c r="I499" i="4"/>
  <c r="R498" i="4"/>
  <c r="Q498" i="4"/>
  <c r="P498" i="4"/>
  <c r="O498" i="4"/>
  <c r="M498" i="4"/>
  <c r="J498" i="4"/>
  <c r="K498" i="4" s="1"/>
  <c r="I498" i="4"/>
  <c r="R497" i="4"/>
  <c r="Q497" i="4"/>
  <c r="P497" i="4"/>
  <c r="O497" i="4"/>
  <c r="M497" i="4"/>
  <c r="J497" i="4"/>
  <c r="K497" i="4" s="1"/>
  <c r="I497" i="4"/>
  <c r="R496" i="4"/>
  <c r="Q496" i="4"/>
  <c r="P496" i="4"/>
  <c r="O496" i="4"/>
  <c r="M496" i="4"/>
  <c r="J496" i="4"/>
  <c r="K496" i="4" s="1"/>
  <c r="I496" i="4"/>
  <c r="R495" i="4"/>
  <c r="Q495" i="4"/>
  <c r="P495" i="4"/>
  <c r="O495" i="4"/>
  <c r="M495" i="4"/>
  <c r="J495" i="4"/>
  <c r="K495" i="4" s="1"/>
  <c r="I495" i="4"/>
  <c r="R494" i="4"/>
  <c r="Q494" i="4"/>
  <c r="P494" i="4"/>
  <c r="O494" i="4"/>
  <c r="M494" i="4"/>
  <c r="J494" i="4"/>
  <c r="K494" i="4" s="1"/>
  <c r="I494" i="4"/>
  <c r="R493" i="4"/>
  <c r="Q493" i="4"/>
  <c r="P493" i="4"/>
  <c r="O493" i="4"/>
  <c r="M493" i="4"/>
  <c r="J493" i="4"/>
  <c r="K493" i="4" s="1"/>
  <c r="I493" i="4"/>
  <c r="R492" i="4"/>
  <c r="Q492" i="4"/>
  <c r="P492" i="4"/>
  <c r="O492" i="4"/>
  <c r="M492" i="4"/>
  <c r="J492" i="4"/>
  <c r="K492" i="4" s="1"/>
  <c r="I492" i="4"/>
  <c r="R491" i="4"/>
  <c r="Q491" i="4"/>
  <c r="P491" i="4"/>
  <c r="O491" i="4"/>
  <c r="M491" i="4"/>
  <c r="J491" i="4"/>
  <c r="K491" i="4" s="1"/>
  <c r="I491" i="4"/>
  <c r="R490" i="4"/>
  <c r="Q490" i="4"/>
  <c r="P490" i="4"/>
  <c r="O490" i="4"/>
  <c r="M490" i="4"/>
  <c r="J490" i="4"/>
  <c r="K490" i="4" s="1"/>
  <c r="I490" i="4"/>
  <c r="R489" i="4"/>
  <c r="Q489" i="4"/>
  <c r="P489" i="4"/>
  <c r="O489" i="4"/>
  <c r="M489" i="4"/>
  <c r="J489" i="4"/>
  <c r="K489" i="4" s="1"/>
  <c r="I489" i="4"/>
  <c r="R488" i="4"/>
  <c r="Q488" i="4"/>
  <c r="P488" i="4"/>
  <c r="O488" i="4"/>
  <c r="M488" i="4"/>
  <c r="J488" i="4"/>
  <c r="K488" i="4" s="1"/>
  <c r="I488" i="4"/>
  <c r="R487" i="4"/>
  <c r="Q487" i="4"/>
  <c r="P487" i="4"/>
  <c r="O487" i="4"/>
  <c r="M487" i="4"/>
  <c r="J487" i="4"/>
  <c r="K487" i="4" s="1"/>
  <c r="I487" i="4"/>
  <c r="R486" i="4"/>
  <c r="Q486" i="4"/>
  <c r="P486" i="4"/>
  <c r="O486" i="4"/>
  <c r="M486" i="4"/>
  <c r="J486" i="4"/>
  <c r="K486" i="4" s="1"/>
  <c r="I486" i="4"/>
  <c r="R485" i="4"/>
  <c r="Q485" i="4"/>
  <c r="P485" i="4"/>
  <c r="O485" i="4"/>
  <c r="M485" i="4"/>
  <c r="J485" i="4"/>
  <c r="K485" i="4" s="1"/>
  <c r="I485" i="4"/>
  <c r="R484" i="4"/>
  <c r="Q484" i="4"/>
  <c r="P484" i="4"/>
  <c r="O484" i="4"/>
  <c r="M484" i="4"/>
  <c r="J484" i="4"/>
  <c r="K484" i="4" s="1"/>
  <c r="I484" i="4"/>
  <c r="R483" i="4"/>
  <c r="Q483" i="4"/>
  <c r="P483" i="4"/>
  <c r="O483" i="4"/>
  <c r="M483" i="4"/>
  <c r="J483" i="4"/>
  <c r="K483" i="4" s="1"/>
  <c r="I483" i="4"/>
  <c r="R482" i="4"/>
  <c r="Q482" i="4"/>
  <c r="P482" i="4"/>
  <c r="O482" i="4"/>
  <c r="M482" i="4"/>
  <c r="J482" i="4"/>
  <c r="K482" i="4" s="1"/>
  <c r="I482" i="4"/>
  <c r="R481" i="4"/>
  <c r="Q481" i="4"/>
  <c r="P481" i="4"/>
  <c r="O481" i="4"/>
  <c r="M481" i="4"/>
  <c r="J481" i="4"/>
  <c r="K481" i="4" s="1"/>
  <c r="I481" i="4"/>
  <c r="R480" i="4"/>
  <c r="Q480" i="4"/>
  <c r="P480" i="4"/>
  <c r="O480" i="4"/>
  <c r="M480" i="4"/>
  <c r="J480" i="4"/>
  <c r="K480" i="4" s="1"/>
  <c r="I480" i="4"/>
  <c r="R479" i="4"/>
  <c r="Q479" i="4"/>
  <c r="P479" i="4"/>
  <c r="O479" i="4"/>
  <c r="M479" i="4"/>
  <c r="J479" i="4"/>
  <c r="K479" i="4" s="1"/>
  <c r="I479" i="4"/>
  <c r="R478" i="4"/>
  <c r="Q478" i="4"/>
  <c r="P478" i="4"/>
  <c r="O478" i="4"/>
  <c r="M478" i="4"/>
  <c r="J478" i="4"/>
  <c r="K478" i="4" s="1"/>
  <c r="I478" i="4"/>
  <c r="R477" i="4"/>
  <c r="Q477" i="4"/>
  <c r="P477" i="4"/>
  <c r="O477" i="4"/>
  <c r="M477" i="4"/>
  <c r="J477" i="4"/>
  <c r="K477" i="4" s="1"/>
  <c r="I477" i="4"/>
  <c r="R476" i="4"/>
  <c r="Q476" i="4"/>
  <c r="P476" i="4"/>
  <c r="O476" i="4"/>
  <c r="M476" i="4"/>
  <c r="J476" i="4"/>
  <c r="K476" i="4" s="1"/>
  <c r="I476" i="4"/>
  <c r="R475" i="4"/>
  <c r="Q475" i="4"/>
  <c r="P475" i="4"/>
  <c r="O475" i="4"/>
  <c r="M475" i="4"/>
  <c r="J475" i="4"/>
  <c r="K475" i="4" s="1"/>
  <c r="I475" i="4"/>
  <c r="R474" i="4"/>
  <c r="Q474" i="4"/>
  <c r="P474" i="4"/>
  <c r="O474" i="4"/>
  <c r="M474" i="4"/>
  <c r="J474" i="4"/>
  <c r="K474" i="4" s="1"/>
  <c r="I474" i="4"/>
  <c r="R473" i="4"/>
  <c r="Q473" i="4"/>
  <c r="P473" i="4"/>
  <c r="O473" i="4"/>
  <c r="M473" i="4"/>
  <c r="J473" i="4"/>
  <c r="K473" i="4" s="1"/>
  <c r="I473" i="4"/>
  <c r="R472" i="4"/>
  <c r="Q472" i="4"/>
  <c r="P472" i="4"/>
  <c r="O472" i="4"/>
  <c r="M472" i="4"/>
  <c r="J472" i="4"/>
  <c r="K472" i="4" s="1"/>
  <c r="I472" i="4"/>
  <c r="R471" i="4"/>
  <c r="Q471" i="4"/>
  <c r="P471" i="4"/>
  <c r="O471" i="4"/>
  <c r="M471" i="4"/>
  <c r="J471" i="4"/>
  <c r="K471" i="4" s="1"/>
  <c r="I471" i="4"/>
  <c r="R470" i="4"/>
  <c r="Q470" i="4"/>
  <c r="P470" i="4"/>
  <c r="O470" i="4"/>
  <c r="M470" i="4"/>
  <c r="J470" i="4"/>
  <c r="K470" i="4" s="1"/>
  <c r="I470" i="4"/>
  <c r="R469" i="4"/>
  <c r="Q469" i="4"/>
  <c r="P469" i="4"/>
  <c r="O469" i="4"/>
  <c r="M469" i="4"/>
  <c r="J469" i="4"/>
  <c r="K469" i="4" s="1"/>
  <c r="I469" i="4"/>
  <c r="R468" i="4"/>
  <c r="Q468" i="4"/>
  <c r="P468" i="4"/>
  <c r="O468" i="4"/>
  <c r="M468" i="4"/>
  <c r="J468" i="4"/>
  <c r="K468" i="4" s="1"/>
  <c r="I468" i="4"/>
  <c r="R467" i="4"/>
  <c r="Q467" i="4"/>
  <c r="P467" i="4"/>
  <c r="O467" i="4"/>
  <c r="M467" i="4"/>
  <c r="J467" i="4"/>
  <c r="K467" i="4" s="1"/>
  <c r="I467" i="4"/>
  <c r="R466" i="4"/>
  <c r="Q466" i="4"/>
  <c r="P466" i="4"/>
  <c r="O466" i="4"/>
  <c r="M466" i="4"/>
  <c r="J466" i="4"/>
  <c r="K466" i="4" s="1"/>
  <c r="I466" i="4"/>
  <c r="R465" i="4"/>
  <c r="Q465" i="4"/>
  <c r="P465" i="4"/>
  <c r="O465" i="4"/>
  <c r="M465" i="4"/>
  <c r="J465" i="4"/>
  <c r="K465" i="4" s="1"/>
  <c r="I465" i="4"/>
  <c r="R464" i="4"/>
  <c r="Q464" i="4"/>
  <c r="P464" i="4"/>
  <c r="O464" i="4"/>
  <c r="M464" i="4"/>
  <c r="J464" i="4"/>
  <c r="K464" i="4" s="1"/>
  <c r="I464" i="4"/>
  <c r="R463" i="4"/>
  <c r="Q463" i="4"/>
  <c r="P463" i="4"/>
  <c r="O463" i="4"/>
  <c r="M463" i="4"/>
  <c r="J463" i="4"/>
  <c r="K463" i="4" s="1"/>
  <c r="I463" i="4"/>
  <c r="R462" i="4"/>
  <c r="Q462" i="4"/>
  <c r="P462" i="4"/>
  <c r="O462" i="4"/>
  <c r="M462" i="4"/>
  <c r="J462" i="4"/>
  <c r="K462" i="4" s="1"/>
  <c r="I462" i="4"/>
  <c r="R461" i="4"/>
  <c r="Q461" i="4"/>
  <c r="P461" i="4"/>
  <c r="O461" i="4"/>
  <c r="M461" i="4"/>
  <c r="J461" i="4"/>
  <c r="K461" i="4" s="1"/>
  <c r="I461" i="4"/>
  <c r="R460" i="4"/>
  <c r="Q460" i="4"/>
  <c r="P460" i="4"/>
  <c r="O460" i="4"/>
  <c r="M460" i="4"/>
  <c r="J460" i="4"/>
  <c r="K460" i="4" s="1"/>
  <c r="I460" i="4"/>
  <c r="R459" i="4"/>
  <c r="Q459" i="4"/>
  <c r="P459" i="4"/>
  <c r="O459" i="4"/>
  <c r="M459" i="4"/>
  <c r="J459" i="4"/>
  <c r="K459" i="4" s="1"/>
  <c r="I459" i="4"/>
  <c r="R458" i="4"/>
  <c r="Q458" i="4"/>
  <c r="P458" i="4"/>
  <c r="O458" i="4"/>
  <c r="M458" i="4"/>
  <c r="J458" i="4"/>
  <c r="K458" i="4" s="1"/>
  <c r="I458" i="4"/>
  <c r="R457" i="4"/>
  <c r="Q457" i="4"/>
  <c r="P457" i="4"/>
  <c r="O457" i="4"/>
  <c r="M457" i="4"/>
  <c r="J457" i="4"/>
  <c r="K457" i="4" s="1"/>
  <c r="I457" i="4"/>
  <c r="R456" i="4"/>
  <c r="Q456" i="4"/>
  <c r="P456" i="4"/>
  <c r="O456" i="4"/>
  <c r="M456" i="4"/>
  <c r="J456" i="4"/>
  <c r="K456" i="4" s="1"/>
  <c r="I456" i="4"/>
  <c r="R455" i="4"/>
  <c r="Q455" i="4"/>
  <c r="P455" i="4"/>
  <c r="O455" i="4"/>
  <c r="M455" i="4"/>
  <c r="J455" i="4"/>
  <c r="K455" i="4" s="1"/>
  <c r="I455" i="4"/>
  <c r="R454" i="4"/>
  <c r="Q454" i="4"/>
  <c r="P454" i="4"/>
  <c r="O454" i="4"/>
  <c r="M454" i="4"/>
  <c r="J454" i="4"/>
  <c r="K454" i="4" s="1"/>
  <c r="I454" i="4"/>
  <c r="R453" i="4"/>
  <c r="Q453" i="4"/>
  <c r="P453" i="4"/>
  <c r="O453" i="4"/>
  <c r="M453" i="4"/>
  <c r="J453" i="4"/>
  <c r="K453" i="4" s="1"/>
  <c r="I453" i="4"/>
  <c r="R452" i="4"/>
  <c r="Q452" i="4"/>
  <c r="P452" i="4"/>
  <c r="O452" i="4"/>
  <c r="M452" i="4"/>
  <c r="J452" i="4"/>
  <c r="K452" i="4" s="1"/>
  <c r="I452" i="4"/>
  <c r="R451" i="4"/>
  <c r="Q451" i="4"/>
  <c r="P451" i="4"/>
  <c r="O451" i="4"/>
  <c r="M451" i="4"/>
  <c r="J451" i="4"/>
  <c r="K451" i="4" s="1"/>
  <c r="I451" i="4"/>
  <c r="R450" i="4"/>
  <c r="Q450" i="4"/>
  <c r="P450" i="4"/>
  <c r="O450" i="4"/>
  <c r="M450" i="4"/>
  <c r="J450" i="4"/>
  <c r="K450" i="4" s="1"/>
  <c r="I450" i="4"/>
  <c r="R449" i="4"/>
  <c r="Q449" i="4"/>
  <c r="P449" i="4"/>
  <c r="O449" i="4"/>
  <c r="M449" i="4"/>
  <c r="J449" i="4"/>
  <c r="K449" i="4" s="1"/>
  <c r="I449" i="4"/>
  <c r="R448" i="4"/>
  <c r="Q448" i="4"/>
  <c r="P448" i="4"/>
  <c r="O448" i="4"/>
  <c r="M448" i="4"/>
  <c r="J448" i="4"/>
  <c r="K448" i="4" s="1"/>
  <c r="I448" i="4"/>
  <c r="R447" i="4"/>
  <c r="Q447" i="4"/>
  <c r="P447" i="4"/>
  <c r="O447" i="4"/>
  <c r="M447" i="4"/>
  <c r="J447" i="4"/>
  <c r="K447" i="4" s="1"/>
  <c r="I447" i="4"/>
  <c r="R446" i="4"/>
  <c r="Q446" i="4"/>
  <c r="P446" i="4"/>
  <c r="O446" i="4"/>
  <c r="M446" i="4"/>
  <c r="J446" i="4"/>
  <c r="K446" i="4" s="1"/>
  <c r="I446" i="4"/>
  <c r="R445" i="4"/>
  <c r="Q445" i="4"/>
  <c r="P445" i="4"/>
  <c r="O445" i="4"/>
  <c r="M445" i="4"/>
  <c r="J445" i="4"/>
  <c r="K445" i="4" s="1"/>
  <c r="I445" i="4"/>
  <c r="R444" i="4"/>
  <c r="Q444" i="4"/>
  <c r="P444" i="4"/>
  <c r="O444" i="4"/>
  <c r="M444" i="4"/>
  <c r="J444" i="4"/>
  <c r="K444" i="4" s="1"/>
  <c r="I444" i="4"/>
  <c r="R443" i="4"/>
  <c r="Q443" i="4"/>
  <c r="P443" i="4"/>
  <c r="O443" i="4"/>
  <c r="M443" i="4"/>
  <c r="J443" i="4"/>
  <c r="K443" i="4" s="1"/>
  <c r="I443" i="4"/>
  <c r="R442" i="4"/>
  <c r="Q442" i="4"/>
  <c r="P442" i="4"/>
  <c r="O442" i="4"/>
  <c r="M442" i="4"/>
  <c r="J442" i="4"/>
  <c r="K442" i="4" s="1"/>
  <c r="I442" i="4"/>
  <c r="R441" i="4"/>
  <c r="Q441" i="4"/>
  <c r="P441" i="4"/>
  <c r="O441" i="4"/>
  <c r="M441" i="4"/>
  <c r="J441" i="4"/>
  <c r="K441" i="4" s="1"/>
  <c r="I441" i="4"/>
  <c r="R440" i="4"/>
  <c r="Q440" i="4"/>
  <c r="P440" i="4"/>
  <c r="O440" i="4"/>
  <c r="M440" i="4"/>
  <c r="J440" i="4"/>
  <c r="K440" i="4" s="1"/>
  <c r="I440" i="4"/>
  <c r="R439" i="4"/>
  <c r="Q439" i="4"/>
  <c r="P439" i="4"/>
  <c r="O439" i="4"/>
  <c r="M439" i="4"/>
  <c r="J439" i="4"/>
  <c r="K439" i="4" s="1"/>
  <c r="I439" i="4"/>
  <c r="R438" i="4"/>
  <c r="Q438" i="4"/>
  <c r="P438" i="4"/>
  <c r="O438" i="4"/>
  <c r="M438" i="4"/>
  <c r="J438" i="4"/>
  <c r="K438" i="4" s="1"/>
  <c r="I438" i="4"/>
  <c r="R437" i="4"/>
  <c r="Q437" i="4"/>
  <c r="P437" i="4"/>
  <c r="O437" i="4"/>
  <c r="M437" i="4"/>
  <c r="J437" i="4"/>
  <c r="K437" i="4" s="1"/>
  <c r="I437" i="4"/>
  <c r="R436" i="4"/>
  <c r="Q436" i="4"/>
  <c r="P436" i="4"/>
  <c r="O436" i="4"/>
  <c r="M436" i="4"/>
  <c r="J436" i="4"/>
  <c r="K436" i="4" s="1"/>
  <c r="I436" i="4"/>
  <c r="R435" i="4"/>
  <c r="Q435" i="4"/>
  <c r="P435" i="4"/>
  <c r="O435" i="4"/>
  <c r="M435" i="4"/>
  <c r="J435" i="4"/>
  <c r="K435" i="4" s="1"/>
  <c r="I435" i="4"/>
  <c r="R434" i="4"/>
  <c r="Q434" i="4"/>
  <c r="P434" i="4"/>
  <c r="O434" i="4"/>
  <c r="M434" i="4"/>
  <c r="J434" i="4"/>
  <c r="K434" i="4" s="1"/>
  <c r="I434" i="4"/>
  <c r="R433" i="4"/>
  <c r="Q433" i="4"/>
  <c r="P433" i="4"/>
  <c r="O433" i="4"/>
  <c r="M433" i="4"/>
  <c r="J433" i="4"/>
  <c r="K433" i="4" s="1"/>
  <c r="I433" i="4"/>
  <c r="R432" i="4"/>
  <c r="Q432" i="4"/>
  <c r="P432" i="4"/>
  <c r="O432" i="4"/>
  <c r="M432" i="4"/>
  <c r="J432" i="4"/>
  <c r="K432" i="4" s="1"/>
  <c r="I432" i="4"/>
  <c r="R431" i="4"/>
  <c r="Q431" i="4"/>
  <c r="P431" i="4"/>
  <c r="O431" i="4"/>
  <c r="M431" i="4"/>
  <c r="J431" i="4"/>
  <c r="K431" i="4" s="1"/>
  <c r="I431" i="4"/>
  <c r="R430" i="4"/>
  <c r="Q430" i="4"/>
  <c r="P430" i="4"/>
  <c r="O430" i="4"/>
  <c r="M430" i="4"/>
  <c r="J430" i="4"/>
  <c r="K430" i="4" s="1"/>
  <c r="I430" i="4"/>
  <c r="R429" i="4"/>
  <c r="Q429" i="4"/>
  <c r="P429" i="4"/>
  <c r="O429" i="4"/>
  <c r="M429" i="4"/>
  <c r="J429" i="4"/>
  <c r="K429" i="4" s="1"/>
  <c r="I429" i="4"/>
  <c r="R428" i="4"/>
  <c r="Q428" i="4"/>
  <c r="P428" i="4"/>
  <c r="O428" i="4"/>
  <c r="M428" i="4"/>
  <c r="J428" i="4"/>
  <c r="K428" i="4" s="1"/>
  <c r="I428" i="4"/>
  <c r="R427" i="4"/>
  <c r="Q427" i="4"/>
  <c r="P427" i="4"/>
  <c r="O427" i="4"/>
  <c r="M427" i="4"/>
  <c r="J427" i="4"/>
  <c r="K427" i="4" s="1"/>
  <c r="I427" i="4"/>
  <c r="R426" i="4"/>
  <c r="Q426" i="4"/>
  <c r="P426" i="4"/>
  <c r="O426" i="4"/>
  <c r="M426" i="4"/>
  <c r="J426" i="4"/>
  <c r="K426" i="4" s="1"/>
  <c r="I426" i="4"/>
  <c r="R425" i="4"/>
  <c r="Q425" i="4"/>
  <c r="P425" i="4"/>
  <c r="O425" i="4"/>
  <c r="M425" i="4"/>
  <c r="J425" i="4"/>
  <c r="K425" i="4" s="1"/>
  <c r="I425" i="4"/>
  <c r="R424" i="4"/>
  <c r="Q424" i="4"/>
  <c r="P424" i="4"/>
  <c r="O424" i="4"/>
  <c r="M424" i="4"/>
  <c r="J424" i="4"/>
  <c r="K424" i="4" s="1"/>
  <c r="I424" i="4"/>
  <c r="R423" i="4"/>
  <c r="Q423" i="4"/>
  <c r="P423" i="4"/>
  <c r="O423" i="4"/>
  <c r="M423" i="4"/>
  <c r="J423" i="4"/>
  <c r="K423" i="4" s="1"/>
  <c r="I423" i="4"/>
  <c r="R422" i="4"/>
  <c r="Q422" i="4"/>
  <c r="P422" i="4"/>
  <c r="O422" i="4"/>
  <c r="M422" i="4"/>
  <c r="J422" i="4"/>
  <c r="K422" i="4" s="1"/>
  <c r="I422" i="4"/>
  <c r="R421" i="4"/>
  <c r="Q421" i="4"/>
  <c r="P421" i="4"/>
  <c r="O421" i="4"/>
  <c r="M421" i="4"/>
  <c r="J421" i="4"/>
  <c r="K421" i="4" s="1"/>
  <c r="I421" i="4"/>
  <c r="R420" i="4"/>
  <c r="Q420" i="4"/>
  <c r="P420" i="4"/>
  <c r="O420" i="4"/>
  <c r="M420" i="4"/>
  <c r="J420" i="4"/>
  <c r="K420" i="4" s="1"/>
  <c r="I420" i="4"/>
  <c r="R419" i="4"/>
  <c r="Q419" i="4"/>
  <c r="P419" i="4"/>
  <c r="O419" i="4"/>
  <c r="M419" i="4"/>
  <c r="J419" i="4"/>
  <c r="K419" i="4" s="1"/>
  <c r="I419" i="4"/>
  <c r="R418" i="4"/>
  <c r="Q418" i="4"/>
  <c r="P418" i="4"/>
  <c r="O418" i="4"/>
  <c r="M418" i="4"/>
  <c r="J418" i="4"/>
  <c r="K418" i="4" s="1"/>
  <c r="I418" i="4"/>
  <c r="R417" i="4"/>
  <c r="Q417" i="4"/>
  <c r="P417" i="4"/>
  <c r="O417" i="4"/>
  <c r="M417" i="4"/>
  <c r="J417" i="4"/>
  <c r="K417" i="4" s="1"/>
  <c r="I417" i="4"/>
  <c r="R416" i="4"/>
  <c r="Q416" i="4"/>
  <c r="P416" i="4"/>
  <c r="O416" i="4"/>
  <c r="M416" i="4"/>
  <c r="J416" i="4"/>
  <c r="K416" i="4" s="1"/>
  <c r="I416" i="4"/>
  <c r="R415" i="4"/>
  <c r="Q415" i="4"/>
  <c r="P415" i="4"/>
  <c r="O415" i="4"/>
  <c r="M415" i="4"/>
  <c r="J415" i="4"/>
  <c r="K415" i="4" s="1"/>
  <c r="I415" i="4"/>
  <c r="R414" i="4"/>
  <c r="Q414" i="4"/>
  <c r="P414" i="4"/>
  <c r="O414" i="4"/>
  <c r="M414" i="4"/>
  <c r="J414" i="4"/>
  <c r="K414" i="4" s="1"/>
  <c r="I414" i="4"/>
  <c r="R413" i="4"/>
  <c r="Q413" i="4"/>
  <c r="P413" i="4"/>
  <c r="O413" i="4"/>
  <c r="M413" i="4"/>
  <c r="J413" i="4"/>
  <c r="K413" i="4" s="1"/>
  <c r="I413" i="4"/>
  <c r="R412" i="4"/>
  <c r="Q412" i="4"/>
  <c r="P412" i="4"/>
  <c r="O412" i="4"/>
  <c r="M412" i="4"/>
  <c r="J412" i="4"/>
  <c r="K412" i="4" s="1"/>
  <c r="I412" i="4"/>
  <c r="R411" i="4"/>
  <c r="Q411" i="4"/>
  <c r="P411" i="4"/>
  <c r="O411" i="4"/>
  <c r="M411" i="4"/>
  <c r="J411" i="4"/>
  <c r="K411" i="4" s="1"/>
  <c r="I411" i="4"/>
  <c r="R410" i="4"/>
  <c r="Q410" i="4"/>
  <c r="P410" i="4"/>
  <c r="O410" i="4"/>
  <c r="M410" i="4"/>
  <c r="J410" i="4"/>
  <c r="K410" i="4" s="1"/>
  <c r="I410" i="4"/>
  <c r="R409" i="4"/>
  <c r="Q409" i="4"/>
  <c r="P409" i="4"/>
  <c r="O409" i="4"/>
  <c r="M409" i="4"/>
  <c r="J409" i="4"/>
  <c r="K409" i="4" s="1"/>
  <c r="I409" i="4"/>
  <c r="R408" i="4"/>
  <c r="Q408" i="4"/>
  <c r="P408" i="4"/>
  <c r="O408" i="4"/>
  <c r="M408" i="4"/>
  <c r="J408" i="4"/>
  <c r="K408" i="4" s="1"/>
  <c r="I408" i="4"/>
  <c r="R407" i="4"/>
  <c r="Q407" i="4"/>
  <c r="P407" i="4"/>
  <c r="O407" i="4"/>
  <c r="M407" i="4"/>
  <c r="J407" i="4"/>
  <c r="K407" i="4" s="1"/>
  <c r="I407" i="4"/>
  <c r="R406" i="4"/>
  <c r="Q406" i="4"/>
  <c r="P406" i="4"/>
  <c r="O406" i="4"/>
  <c r="M406" i="4"/>
  <c r="J406" i="4"/>
  <c r="K406" i="4" s="1"/>
  <c r="I406" i="4"/>
  <c r="R405" i="4"/>
  <c r="Q405" i="4"/>
  <c r="P405" i="4"/>
  <c r="O405" i="4"/>
  <c r="M405" i="4"/>
  <c r="J405" i="4"/>
  <c r="K405" i="4" s="1"/>
  <c r="I405" i="4"/>
  <c r="R404" i="4"/>
  <c r="Q404" i="4"/>
  <c r="P404" i="4"/>
  <c r="O404" i="4"/>
  <c r="M404" i="4"/>
  <c r="J404" i="4"/>
  <c r="K404" i="4" s="1"/>
  <c r="I404" i="4"/>
  <c r="R403" i="4"/>
  <c r="Q403" i="4"/>
  <c r="P403" i="4"/>
  <c r="O403" i="4"/>
  <c r="M403" i="4"/>
  <c r="J403" i="4"/>
  <c r="K403" i="4" s="1"/>
  <c r="I403" i="4"/>
  <c r="R402" i="4"/>
  <c r="Q402" i="4"/>
  <c r="P402" i="4"/>
  <c r="O402" i="4"/>
  <c r="M402" i="4"/>
  <c r="J402" i="4"/>
  <c r="K402" i="4" s="1"/>
  <c r="I402" i="4"/>
  <c r="R401" i="4"/>
  <c r="Q401" i="4"/>
  <c r="P401" i="4"/>
  <c r="O401" i="4"/>
  <c r="M401" i="4"/>
  <c r="J401" i="4"/>
  <c r="K401" i="4" s="1"/>
  <c r="I401" i="4"/>
  <c r="R400" i="4"/>
  <c r="Q400" i="4"/>
  <c r="P400" i="4"/>
  <c r="O400" i="4"/>
  <c r="M400" i="4"/>
  <c r="J400" i="4"/>
  <c r="K400" i="4" s="1"/>
  <c r="I400" i="4"/>
  <c r="R399" i="4"/>
  <c r="Q399" i="4"/>
  <c r="P399" i="4"/>
  <c r="O399" i="4"/>
  <c r="M399" i="4"/>
  <c r="J399" i="4"/>
  <c r="K399" i="4" s="1"/>
  <c r="I399" i="4"/>
  <c r="R398" i="4"/>
  <c r="Q398" i="4"/>
  <c r="P398" i="4"/>
  <c r="O398" i="4"/>
  <c r="M398" i="4"/>
  <c r="J398" i="4"/>
  <c r="K398" i="4" s="1"/>
  <c r="I398" i="4"/>
  <c r="R397" i="4"/>
  <c r="Q397" i="4"/>
  <c r="P397" i="4"/>
  <c r="O397" i="4"/>
  <c r="M397" i="4"/>
  <c r="J397" i="4"/>
  <c r="K397" i="4" s="1"/>
  <c r="I397" i="4"/>
  <c r="R396" i="4"/>
  <c r="Q396" i="4"/>
  <c r="P396" i="4"/>
  <c r="O396" i="4"/>
  <c r="M396" i="4"/>
  <c r="J396" i="4"/>
  <c r="K396" i="4" s="1"/>
  <c r="I396" i="4"/>
  <c r="R395" i="4"/>
  <c r="Q395" i="4"/>
  <c r="P395" i="4"/>
  <c r="O395" i="4"/>
  <c r="M395" i="4"/>
  <c r="J395" i="4"/>
  <c r="K395" i="4" s="1"/>
  <c r="I395" i="4"/>
  <c r="R394" i="4"/>
  <c r="Q394" i="4"/>
  <c r="P394" i="4"/>
  <c r="O394" i="4"/>
  <c r="M394" i="4"/>
  <c r="J394" i="4"/>
  <c r="K394" i="4" s="1"/>
  <c r="I394" i="4"/>
  <c r="R393" i="4"/>
  <c r="Q393" i="4"/>
  <c r="P393" i="4"/>
  <c r="O393" i="4"/>
  <c r="M393" i="4"/>
  <c r="J393" i="4"/>
  <c r="K393" i="4" s="1"/>
  <c r="I393" i="4"/>
  <c r="R392" i="4"/>
  <c r="Q392" i="4"/>
  <c r="P392" i="4"/>
  <c r="O392" i="4"/>
  <c r="M392" i="4"/>
  <c r="J392" i="4"/>
  <c r="K392" i="4" s="1"/>
  <c r="I392" i="4"/>
  <c r="R391" i="4"/>
  <c r="Q391" i="4"/>
  <c r="P391" i="4"/>
  <c r="O391" i="4"/>
  <c r="M391" i="4"/>
  <c r="J391" i="4"/>
  <c r="K391" i="4" s="1"/>
  <c r="I391" i="4"/>
  <c r="R390" i="4"/>
  <c r="Q390" i="4"/>
  <c r="P390" i="4"/>
  <c r="O390" i="4"/>
  <c r="M390" i="4"/>
  <c r="J390" i="4"/>
  <c r="K390" i="4" s="1"/>
  <c r="I390" i="4"/>
  <c r="R389" i="4"/>
  <c r="Q389" i="4"/>
  <c r="P389" i="4"/>
  <c r="O389" i="4"/>
  <c r="M389" i="4"/>
  <c r="J389" i="4"/>
  <c r="K389" i="4" s="1"/>
  <c r="I389" i="4"/>
  <c r="R388" i="4"/>
  <c r="Q388" i="4"/>
  <c r="P388" i="4"/>
  <c r="O388" i="4"/>
  <c r="M388" i="4"/>
  <c r="J388" i="4"/>
  <c r="K388" i="4" s="1"/>
  <c r="I388" i="4"/>
  <c r="R387" i="4"/>
  <c r="Q387" i="4"/>
  <c r="P387" i="4"/>
  <c r="O387" i="4"/>
  <c r="M387" i="4"/>
  <c r="J387" i="4"/>
  <c r="K387" i="4" s="1"/>
  <c r="I387" i="4"/>
  <c r="R386" i="4"/>
  <c r="Q386" i="4"/>
  <c r="P386" i="4"/>
  <c r="O386" i="4"/>
  <c r="M386" i="4"/>
  <c r="J386" i="4"/>
  <c r="K386" i="4" s="1"/>
  <c r="I386" i="4"/>
  <c r="R385" i="4"/>
  <c r="Q385" i="4"/>
  <c r="P385" i="4"/>
  <c r="O385" i="4"/>
  <c r="M385" i="4"/>
  <c r="J385" i="4"/>
  <c r="K385" i="4" s="1"/>
  <c r="I385" i="4"/>
  <c r="R384" i="4"/>
  <c r="Q384" i="4"/>
  <c r="P384" i="4"/>
  <c r="O384" i="4"/>
  <c r="M384" i="4"/>
  <c r="J384" i="4"/>
  <c r="K384" i="4" s="1"/>
  <c r="I384" i="4"/>
  <c r="R383" i="4"/>
  <c r="Q383" i="4"/>
  <c r="P383" i="4"/>
  <c r="O383" i="4"/>
  <c r="M383" i="4"/>
  <c r="J383" i="4"/>
  <c r="K383" i="4" s="1"/>
  <c r="I383" i="4"/>
  <c r="R382" i="4"/>
  <c r="Q382" i="4"/>
  <c r="P382" i="4"/>
  <c r="O382" i="4"/>
  <c r="M382" i="4"/>
  <c r="J382" i="4"/>
  <c r="K382" i="4" s="1"/>
  <c r="I382" i="4"/>
  <c r="R381" i="4"/>
  <c r="Q381" i="4"/>
  <c r="P381" i="4"/>
  <c r="O381" i="4"/>
  <c r="M381" i="4"/>
  <c r="J381" i="4"/>
  <c r="K381" i="4" s="1"/>
  <c r="I381" i="4"/>
  <c r="R380" i="4"/>
  <c r="Q380" i="4"/>
  <c r="P380" i="4"/>
  <c r="O380" i="4"/>
  <c r="M380" i="4"/>
  <c r="J380" i="4"/>
  <c r="K380" i="4" s="1"/>
  <c r="I380" i="4"/>
  <c r="R379" i="4"/>
  <c r="Q379" i="4"/>
  <c r="P379" i="4"/>
  <c r="O379" i="4"/>
  <c r="M379" i="4"/>
  <c r="J379" i="4"/>
  <c r="K379" i="4" s="1"/>
  <c r="I379" i="4"/>
  <c r="R378" i="4"/>
  <c r="Q378" i="4"/>
  <c r="P378" i="4"/>
  <c r="O378" i="4"/>
  <c r="M378" i="4"/>
  <c r="J378" i="4"/>
  <c r="K378" i="4" s="1"/>
  <c r="I378" i="4"/>
  <c r="R377" i="4"/>
  <c r="Q377" i="4"/>
  <c r="P377" i="4"/>
  <c r="O377" i="4"/>
  <c r="M377" i="4"/>
  <c r="J377" i="4"/>
  <c r="K377" i="4" s="1"/>
  <c r="I377" i="4"/>
  <c r="R376" i="4"/>
  <c r="Q376" i="4"/>
  <c r="P376" i="4"/>
  <c r="O376" i="4"/>
  <c r="M376" i="4"/>
  <c r="J376" i="4"/>
  <c r="K376" i="4" s="1"/>
  <c r="I376" i="4"/>
  <c r="R375" i="4"/>
  <c r="Q375" i="4"/>
  <c r="P375" i="4"/>
  <c r="O375" i="4"/>
  <c r="M375" i="4"/>
  <c r="J375" i="4"/>
  <c r="K375" i="4" s="1"/>
  <c r="I375" i="4"/>
  <c r="R374" i="4"/>
  <c r="Q374" i="4"/>
  <c r="P374" i="4"/>
  <c r="O374" i="4"/>
  <c r="M374" i="4"/>
  <c r="J374" i="4"/>
  <c r="K374" i="4" s="1"/>
  <c r="I374" i="4"/>
  <c r="R373" i="4"/>
  <c r="Q373" i="4"/>
  <c r="P373" i="4"/>
  <c r="O373" i="4"/>
  <c r="M373" i="4"/>
  <c r="J373" i="4"/>
  <c r="K373" i="4" s="1"/>
  <c r="I373" i="4"/>
  <c r="R372" i="4"/>
  <c r="Q372" i="4"/>
  <c r="P372" i="4"/>
  <c r="O372" i="4"/>
  <c r="M372" i="4"/>
  <c r="J372" i="4"/>
  <c r="K372" i="4" s="1"/>
  <c r="I372" i="4"/>
  <c r="R371" i="4"/>
  <c r="Q371" i="4"/>
  <c r="P371" i="4"/>
  <c r="O371" i="4"/>
  <c r="M371" i="4"/>
  <c r="J371" i="4"/>
  <c r="K371" i="4" s="1"/>
  <c r="I371" i="4"/>
  <c r="R370" i="4"/>
  <c r="Q370" i="4"/>
  <c r="P370" i="4"/>
  <c r="O370" i="4"/>
  <c r="M370" i="4"/>
  <c r="J370" i="4"/>
  <c r="K370" i="4" s="1"/>
  <c r="I370" i="4"/>
  <c r="R369" i="4"/>
  <c r="Q369" i="4"/>
  <c r="P369" i="4"/>
  <c r="O369" i="4"/>
  <c r="M369" i="4"/>
  <c r="J369" i="4"/>
  <c r="K369" i="4" s="1"/>
  <c r="I369" i="4"/>
  <c r="R368" i="4"/>
  <c r="Q368" i="4"/>
  <c r="P368" i="4"/>
  <c r="O368" i="4"/>
  <c r="M368" i="4"/>
  <c r="J368" i="4"/>
  <c r="K368" i="4" s="1"/>
  <c r="I368" i="4"/>
  <c r="R367" i="4"/>
  <c r="Q367" i="4"/>
  <c r="P367" i="4"/>
  <c r="O367" i="4"/>
  <c r="M367" i="4"/>
  <c r="J367" i="4"/>
  <c r="K367" i="4" s="1"/>
  <c r="I367" i="4"/>
  <c r="R366" i="4"/>
  <c r="Q366" i="4"/>
  <c r="P366" i="4"/>
  <c r="O366" i="4"/>
  <c r="M366" i="4"/>
  <c r="J366" i="4"/>
  <c r="K366" i="4" s="1"/>
  <c r="I366" i="4"/>
  <c r="R365" i="4"/>
  <c r="Q365" i="4"/>
  <c r="P365" i="4"/>
  <c r="O365" i="4"/>
  <c r="M365" i="4"/>
  <c r="J365" i="4"/>
  <c r="K365" i="4" s="1"/>
  <c r="I365" i="4"/>
  <c r="R364" i="4"/>
  <c r="Q364" i="4"/>
  <c r="P364" i="4"/>
  <c r="O364" i="4"/>
  <c r="M364" i="4"/>
  <c r="J364" i="4"/>
  <c r="K364" i="4" s="1"/>
  <c r="I364" i="4"/>
  <c r="R363" i="4"/>
  <c r="Q363" i="4"/>
  <c r="P363" i="4"/>
  <c r="O363" i="4"/>
  <c r="M363" i="4"/>
  <c r="J363" i="4"/>
  <c r="K363" i="4" s="1"/>
  <c r="I363" i="4"/>
  <c r="R362" i="4"/>
  <c r="Q362" i="4"/>
  <c r="P362" i="4"/>
  <c r="O362" i="4"/>
  <c r="M362" i="4"/>
  <c r="J362" i="4"/>
  <c r="K362" i="4" s="1"/>
  <c r="I362" i="4"/>
  <c r="R361" i="4"/>
  <c r="Q361" i="4"/>
  <c r="P361" i="4"/>
  <c r="O361" i="4"/>
  <c r="M361" i="4"/>
  <c r="J361" i="4"/>
  <c r="K361" i="4" s="1"/>
  <c r="I361" i="4"/>
  <c r="R360" i="4"/>
  <c r="Q360" i="4"/>
  <c r="P360" i="4"/>
  <c r="O360" i="4"/>
  <c r="M360" i="4"/>
  <c r="J360" i="4"/>
  <c r="K360" i="4" s="1"/>
  <c r="I360" i="4"/>
  <c r="R359" i="4"/>
  <c r="Q359" i="4"/>
  <c r="P359" i="4"/>
  <c r="O359" i="4"/>
  <c r="M359" i="4"/>
  <c r="J359" i="4"/>
  <c r="K359" i="4" s="1"/>
  <c r="I359" i="4"/>
  <c r="R358" i="4"/>
  <c r="Q358" i="4"/>
  <c r="P358" i="4"/>
  <c r="O358" i="4"/>
  <c r="M358" i="4"/>
  <c r="J358" i="4"/>
  <c r="K358" i="4" s="1"/>
  <c r="I358" i="4"/>
  <c r="R357" i="4"/>
  <c r="Q357" i="4"/>
  <c r="P357" i="4"/>
  <c r="O357" i="4"/>
  <c r="M357" i="4"/>
  <c r="J357" i="4"/>
  <c r="K357" i="4" s="1"/>
  <c r="I357" i="4"/>
  <c r="R356" i="4"/>
  <c r="Q356" i="4"/>
  <c r="P356" i="4"/>
  <c r="O356" i="4"/>
  <c r="M356" i="4"/>
  <c r="J356" i="4"/>
  <c r="K356" i="4" s="1"/>
  <c r="I356" i="4"/>
  <c r="R355" i="4"/>
  <c r="Q355" i="4"/>
  <c r="P355" i="4"/>
  <c r="O355" i="4"/>
  <c r="M355" i="4"/>
  <c r="J355" i="4"/>
  <c r="K355" i="4" s="1"/>
  <c r="I355" i="4"/>
  <c r="R354" i="4"/>
  <c r="Q354" i="4"/>
  <c r="P354" i="4"/>
  <c r="O354" i="4"/>
  <c r="M354" i="4"/>
  <c r="J354" i="4"/>
  <c r="K354" i="4" s="1"/>
  <c r="I354" i="4"/>
  <c r="R353" i="4"/>
  <c r="Q353" i="4"/>
  <c r="P353" i="4"/>
  <c r="O353" i="4"/>
  <c r="M353" i="4"/>
  <c r="J353" i="4"/>
  <c r="K353" i="4" s="1"/>
  <c r="I353" i="4"/>
  <c r="R352" i="4"/>
  <c r="Q352" i="4"/>
  <c r="P352" i="4"/>
  <c r="O352" i="4"/>
  <c r="M352" i="4"/>
  <c r="J352" i="4"/>
  <c r="K352" i="4" s="1"/>
  <c r="I352" i="4"/>
  <c r="R351" i="4"/>
  <c r="Q351" i="4"/>
  <c r="P351" i="4"/>
  <c r="O351" i="4"/>
  <c r="M351" i="4"/>
  <c r="J351" i="4"/>
  <c r="K351" i="4" s="1"/>
  <c r="I351" i="4"/>
  <c r="R350" i="4"/>
  <c r="Q350" i="4"/>
  <c r="P350" i="4"/>
  <c r="O350" i="4"/>
  <c r="M350" i="4"/>
  <c r="J350" i="4"/>
  <c r="K350" i="4" s="1"/>
  <c r="I350" i="4"/>
  <c r="R349" i="4"/>
  <c r="Q349" i="4"/>
  <c r="P349" i="4"/>
  <c r="O349" i="4"/>
  <c r="M349" i="4"/>
  <c r="J349" i="4"/>
  <c r="K349" i="4" s="1"/>
  <c r="I349" i="4"/>
  <c r="R348" i="4"/>
  <c r="Q348" i="4"/>
  <c r="P348" i="4"/>
  <c r="O348" i="4"/>
  <c r="M348" i="4"/>
  <c r="J348" i="4"/>
  <c r="K348" i="4" s="1"/>
  <c r="I348" i="4"/>
  <c r="R347" i="4"/>
  <c r="Q347" i="4"/>
  <c r="P347" i="4"/>
  <c r="O347" i="4"/>
  <c r="M347" i="4"/>
  <c r="J347" i="4"/>
  <c r="K347" i="4" s="1"/>
  <c r="I347" i="4"/>
  <c r="R346" i="4"/>
  <c r="Q346" i="4"/>
  <c r="P346" i="4"/>
  <c r="O346" i="4"/>
  <c r="M346" i="4"/>
  <c r="J346" i="4"/>
  <c r="K346" i="4" s="1"/>
  <c r="I346" i="4"/>
  <c r="R345" i="4"/>
  <c r="Q345" i="4"/>
  <c r="P345" i="4"/>
  <c r="O345" i="4"/>
  <c r="M345" i="4"/>
  <c r="J345" i="4"/>
  <c r="K345" i="4" s="1"/>
  <c r="I345" i="4"/>
  <c r="R344" i="4"/>
  <c r="Q344" i="4"/>
  <c r="P344" i="4"/>
  <c r="O344" i="4"/>
  <c r="M344" i="4"/>
  <c r="J344" i="4"/>
  <c r="K344" i="4" s="1"/>
  <c r="I344" i="4"/>
  <c r="R343" i="4"/>
  <c r="Q343" i="4"/>
  <c r="P343" i="4"/>
  <c r="O343" i="4"/>
  <c r="M343" i="4"/>
  <c r="J343" i="4"/>
  <c r="K343" i="4" s="1"/>
  <c r="I343" i="4"/>
  <c r="R342" i="4"/>
  <c r="Q342" i="4"/>
  <c r="P342" i="4"/>
  <c r="O342" i="4"/>
  <c r="M342" i="4"/>
  <c r="J342" i="4"/>
  <c r="K342" i="4" s="1"/>
  <c r="I342" i="4"/>
  <c r="R341" i="4"/>
  <c r="Q341" i="4"/>
  <c r="P341" i="4"/>
  <c r="O341" i="4"/>
  <c r="M341" i="4"/>
  <c r="J341" i="4"/>
  <c r="K341" i="4" s="1"/>
  <c r="I341" i="4"/>
  <c r="R340" i="4"/>
  <c r="Q340" i="4"/>
  <c r="P340" i="4"/>
  <c r="O340" i="4"/>
  <c r="M340" i="4"/>
  <c r="J340" i="4"/>
  <c r="K340" i="4" s="1"/>
  <c r="I340" i="4"/>
  <c r="R339" i="4"/>
  <c r="Q339" i="4"/>
  <c r="P339" i="4"/>
  <c r="O339" i="4"/>
  <c r="M339" i="4"/>
  <c r="J339" i="4"/>
  <c r="K339" i="4" s="1"/>
  <c r="I339" i="4"/>
  <c r="R338" i="4"/>
  <c r="Q338" i="4"/>
  <c r="P338" i="4"/>
  <c r="O338" i="4"/>
  <c r="M338" i="4"/>
  <c r="J338" i="4"/>
  <c r="K338" i="4" s="1"/>
  <c r="I338" i="4"/>
  <c r="R337" i="4"/>
  <c r="Q337" i="4"/>
  <c r="P337" i="4"/>
  <c r="O337" i="4"/>
  <c r="M337" i="4"/>
  <c r="J337" i="4"/>
  <c r="K337" i="4" s="1"/>
  <c r="I337" i="4"/>
  <c r="R336" i="4"/>
  <c r="Q336" i="4"/>
  <c r="P336" i="4"/>
  <c r="O336" i="4"/>
  <c r="M336" i="4"/>
  <c r="J336" i="4"/>
  <c r="K336" i="4" s="1"/>
  <c r="I336" i="4"/>
  <c r="R335" i="4"/>
  <c r="Q335" i="4"/>
  <c r="P335" i="4"/>
  <c r="O335" i="4"/>
  <c r="M335" i="4"/>
  <c r="J335" i="4"/>
  <c r="K335" i="4" s="1"/>
  <c r="I335" i="4"/>
  <c r="R334" i="4"/>
  <c r="Q334" i="4"/>
  <c r="P334" i="4"/>
  <c r="O334" i="4"/>
  <c r="M334" i="4"/>
  <c r="J334" i="4"/>
  <c r="K334" i="4" s="1"/>
  <c r="I334" i="4"/>
  <c r="R333" i="4"/>
  <c r="Q333" i="4"/>
  <c r="P333" i="4"/>
  <c r="O333" i="4"/>
  <c r="M333" i="4"/>
  <c r="J333" i="4"/>
  <c r="K333" i="4" s="1"/>
  <c r="I333" i="4"/>
  <c r="R332" i="4"/>
  <c r="Q332" i="4"/>
  <c r="P332" i="4"/>
  <c r="O332" i="4"/>
  <c r="M332" i="4"/>
  <c r="J332" i="4"/>
  <c r="K332" i="4" s="1"/>
  <c r="I332" i="4"/>
  <c r="R331" i="4"/>
  <c r="Q331" i="4"/>
  <c r="P331" i="4"/>
  <c r="O331" i="4"/>
  <c r="M331" i="4"/>
  <c r="J331" i="4"/>
  <c r="K331" i="4" s="1"/>
  <c r="I331" i="4"/>
  <c r="R330" i="4"/>
  <c r="Q330" i="4"/>
  <c r="P330" i="4"/>
  <c r="O330" i="4"/>
  <c r="M330" i="4"/>
  <c r="J330" i="4"/>
  <c r="K330" i="4" s="1"/>
  <c r="I330" i="4"/>
  <c r="R329" i="4"/>
  <c r="Q329" i="4"/>
  <c r="P329" i="4"/>
  <c r="O329" i="4"/>
  <c r="M329" i="4"/>
  <c r="J329" i="4"/>
  <c r="K329" i="4" s="1"/>
  <c r="I329" i="4"/>
  <c r="R328" i="4"/>
  <c r="Q328" i="4"/>
  <c r="P328" i="4"/>
  <c r="O328" i="4"/>
  <c r="M328" i="4"/>
  <c r="J328" i="4"/>
  <c r="K328" i="4" s="1"/>
  <c r="I328" i="4"/>
  <c r="R327" i="4"/>
  <c r="Q327" i="4"/>
  <c r="P327" i="4"/>
  <c r="O327" i="4"/>
  <c r="M327" i="4"/>
  <c r="J327" i="4"/>
  <c r="K327" i="4" s="1"/>
  <c r="I327" i="4"/>
  <c r="R326" i="4"/>
  <c r="Q326" i="4"/>
  <c r="P326" i="4"/>
  <c r="O326" i="4"/>
  <c r="M326" i="4"/>
  <c r="J326" i="4"/>
  <c r="K326" i="4" s="1"/>
  <c r="I326" i="4"/>
  <c r="R325" i="4"/>
  <c r="Q325" i="4"/>
  <c r="P325" i="4"/>
  <c r="O325" i="4"/>
  <c r="M325" i="4"/>
  <c r="J325" i="4"/>
  <c r="K325" i="4" s="1"/>
  <c r="I325" i="4"/>
  <c r="R324" i="4"/>
  <c r="Q324" i="4"/>
  <c r="P324" i="4"/>
  <c r="O324" i="4"/>
  <c r="M324" i="4"/>
  <c r="J324" i="4"/>
  <c r="K324" i="4" s="1"/>
  <c r="I324" i="4"/>
  <c r="R323" i="4"/>
  <c r="Q323" i="4"/>
  <c r="P323" i="4"/>
  <c r="O323" i="4"/>
  <c r="M323" i="4"/>
  <c r="J323" i="4"/>
  <c r="K323" i="4" s="1"/>
  <c r="I323" i="4"/>
  <c r="R322" i="4"/>
  <c r="Q322" i="4"/>
  <c r="P322" i="4"/>
  <c r="O322" i="4"/>
  <c r="M322" i="4"/>
  <c r="J322" i="4"/>
  <c r="K322" i="4" s="1"/>
  <c r="I322" i="4"/>
  <c r="R321" i="4"/>
  <c r="Q321" i="4"/>
  <c r="P321" i="4"/>
  <c r="O321" i="4"/>
  <c r="M321" i="4"/>
  <c r="J321" i="4"/>
  <c r="K321" i="4" s="1"/>
  <c r="I321" i="4"/>
  <c r="R320" i="4"/>
  <c r="Q320" i="4"/>
  <c r="P320" i="4"/>
  <c r="O320" i="4"/>
  <c r="M320" i="4"/>
  <c r="J320" i="4"/>
  <c r="K320" i="4" s="1"/>
  <c r="I320" i="4"/>
  <c r="R319" i="4"/>
  <c r="Q319" i="4"/>
  <c r="P319" i="4"/>
  <c r="O319" i="4"/>
  <c r="M319" i="4"/>
  <c r="J319" i="4"/>
  <c r="K319" i="4" s="1"/>
  <c r="I319" i="4"/>
  <c r="R318" i="4"/>
  <c r="Q318" i="4"/>
  <c r="P318" i="4"/>
  <c r="O318" i="4"/>
  <c r="M318" i="4"/>
  <c r="J318" i="4"/>
  <c r="K318" i="4" s="1"/>
  <c r="I318" i="4"/>
  <c r="R317" i="4"/>
  <c r="Q317" i="4"/>
  <c r="P317" i="4"/>
  <c r="O317" i="4"/>
  <c r="M317" i="4"/>
  <c r="J317" i="4"/>
  <c r="K317" i="4" s="1"/>
  <c r="I317" i="4"/>
  <c r="R316" i="4"/>
  <c r="Q316" i="4"/>
  <c r="P316" i="4"/>
  <c r="O316" i="4"/>
  <c r="M316" i="4"/>
  <c r="J316" i="4"/>
  <c r="K316" i="4" s="1"/>
  <c r="I316" i="4"/>
  <c r="R315" i="4"/>
  <c r="Q315" i="4"/>
  <c r="P315" i="4"/>
  <c r="O315" i="4"/>
  <c r="M315" i="4"/>
  <c r="J315" i="4"/>
  <c r="K315" i="4" s="1"/>
  <c r="I315" i="4"/>
  <c r="R314" i="4"/>
  <c r="Q314" i="4"/>
  <c r="P314" i="4"/>
  <c r="O314" i="4"/>
  <c r="M314" i="4"/>
  <c r="J314" i="4"/>
  <c r="K314" i="4" s="1"/>
  <c r="I314" i="4"/>
  <c r="R313" i="4"/>
  <c r="Q313" i="4"/>
  <c r="P313" i="4"/>
  <c r="O313" i="4"/>
  <c r="M313" i="4"/>
  <c r="J313" i="4"/>
  <c r="K313" i="4" s="1"/>
  <c r="I313" i="4"/>
  <c r="R312" i="4"/>
  <c r="Q312" i="4"/>
  <c r="P312" i="4"/>
  <c r="O312" i="4"/>
  <c r="M312" i="4"/>
  <c r="J312" i="4"/>
  <c r="K312" i="4" s="1"/>
  <c r="I312" i="4"/>
  <c r="R311" i="4"/>
  <c r="Q311" i="4"/>
  <c r="P311" i="4"/>
  <c r="O311" i="4"/>
  <c r="M311" i="4"/>
  <c r="J311" i="4"/>
  <c r="K311" i="4" s="1"/>
  <c r="I311" i="4"/>
  <c r="R310" i="4"/>
  <c r="Q310" i="4"/>
  <c r="P310" i="4"/>
  <c r="O310" i="4"/>
  <c r="M310" i="4"/>
  <c r="J310" i="4"/>
  <c r="K310" i="4" s="1"/>
  <c r="I310" i="4"/>
  <c r="R309" i="4"/>
  <c r="Q309" i="4"/>
  <c r="P309" i="4"/>
  <c r="O309" i="4"/>
  <c r="M309" i="4"/>
  <c r="J309" i="4"/>
  <c r="K309" i="4" s="1"/>
  <c r="I309" i="4"/>
  <c r="R308" i="4"/>
  <c r="Q308" i="4"/>
  <c r="P308" i="4"/>
  <c r="O308" i="4"/>
  <c r="M308" i="4"/>
  <c r="J308" i="4"/>
  <c r="K308" i="4" s="1"/>
  <c r="I308" i="4"/>
  <c r="R307" i="4"/>
  <c r="Q307" i="4"/>
  <c r="P307" i="4"/>
  <c r="O307" i="4"/>
  <c r="M307" i="4"/>
  <c r="J307" i="4"/>
  <c r="K307" i="4" s="1"/>
  <c r="I307" i="4"/>
  <c r="R306" i="4"/>
  <c r="Q306" i="4"/>
  <c r="P306" i="4"/>
  <c r="O306" i="4"/>
  <c r="M306" i="4"/>
  <c r="J306" i="4"/>
  <c r="K306" i="4" s="1"/>
  <c r="I306" i="4"/>
  <c r="R305" i="4"/>
  <c r="Q305" i="4"/>
  <c r="P305" i="4"/>
  <c r="O305" i="4"/>
  <c r="M305" i="4"/>
  <c r="J305" i="4"/>
  <c r="K305" i="4" s="1"/>
  <c r="I305" i="4"/>
  <c r="R304" i="4"/>
  <c r="Q304" i="4"/>
  <c r="P304" i="4"/>
  <c r="O304" i="4"/>
  <c r="M304" i="4"/>
  <c r="J304" i="4"/>
  <c r="K304" i="4" s="1"/>
  <c r="I304" i="4"/>
  <c r="R303" i="4"/>
  <c r="Q303" i="4"/>
  <c r="P303" i="4"/>
  <c r="O303" i="4"/>
  <c r="M303" i="4"/>
  <c r="J303" i="4"/>
  <c r="K303" i="4" s="1"/>
  <c r="I303" i="4"/>
  <c r="R302" i="4"/>
  <c r="Q302" i="4"/>
  <c r="P302" i="4"/>
  <c r="O302" i="4"/>
  <c r="M302" i="4"/>
  <c r="J302" i="4"/>
  <c r="K302" i="4" s="1"/>
  <c r="I302" i="4"/>
  <c r="R301" i="4"/>
  <c r="Q301" i="4"/>
  <c r="P301" i="4"/>
  <c r="O301" i="4"/>
  <c r="M301" i="4"/>
  <c r="J301" i="4"/>
  <c r="K301" i="4" s="1"/>
  <c r="I301" i="4"/>
  <c r="R300" i="4"/>
  <c r="Q300" i="4"/>
  <c r="P300" i="4"/>
  <c r="O300" i="4"/>
  <c r="M300" i="4"/>
  <c r="J300" i="4"/>
  <c r="K300" i="4" s="1"/>
  <c r="I300" i="4"/>
  <c r="R299" i="4"/>
  <c r="Q299" i="4"/>
  <c r="P299" i="4"/>
  <c r="O299" i="4"/>
  <c r="M299" i="4"/>
  <c r="J299" i="4"/>
  <c r="K299" i="4" s="1"/>
  <c r="I299" i="4"/>
  <c r="R298" i="4"/>
  <c r="Q298" i="4"/>
  <c r="P298" i="4"/>
  <c r="O298" i="4"/>
  <c r="M298" i="4"/>
  <c r="J298" i="4"/>
  <c r="K298" i="4" s="1"/>
  <c r="I298" i="4"/>
  <c r="R297" i="4"/>
  <c r="Q297" i="4"/>
  <c r="P297" i="4"/>
  <c r="O297" i="4"/>
  <c r="M297" i="4"/>
  <c r="J297" i="4"/>
  <c r="K297" i="4" s="1"/>
  <c r="I297" i="4"/>
  <c r="R296" i="4"/>
  <c r="Q296" i="4"/>
  <c r="P296" i="4"/>
  <c r="O296" i="4"/>
  <c r="M296" i="4"/>
  <c r="J296" i="4"/>
  <c r="K296" i="4" s="1"/>
  <c r="I296" i="4"/>
  <c r="R295" i="4"/>
  <c r="Q295" i="4"/>
  <c r="P295" i="4"/>
  <c r="O295" i="4"/>
  <c r="M295" i="4"/>
  <c r="J295" i="4"/>
  <c r="K295" i="4" s="1"/>
  <c r="I295" i="4"/>
  <c r="R294" i="4"/>
  <c r="Q294" i="4"/>
  <c r="P294" i="4"/>
  <c r="O294" i="4"/>
  <c r="M294" i="4"/>
  <c r="J294" i="4"/>
  <c r="K294" i="4" s="1"/>
  <c r="I294" i="4"/>
  <c r="R293" i="4"/>
  <c r="Q293" i="4"/>
  <c r="P293" i="4"/>
  <c r="O293" i="4"/>
  <c r="M293" i="4"/>
  <c r="J293" i="4"/>
  <c r="K293" i="4" s="1"/>
  <c r="I293" i="4"/>
  <c r="R292" i="4"/>
  <c r="Q292" i="4"/>
  <c r="P292" i="4"/>
  <c r="O292" i="4"/>
  <c r="M292" i="4"/>
  <c r="J292" i="4"/>
  <c r="K292" i="4" s="1"/>
  <c r="I292" i="4"/>
  <c r="R291" i="4"/>
  <c r="Q291" i="4"/>
  <c r="P291" i="4"/>
  <c r="O291" i="4"/>
  <c r="M291" i="4"/>
  <c r="J291" i="4"/>
  <c r="K291" i="4" s="1"/>
  <c r="I291" i="4"/>
  <c r="R290" i="4"/>
  <c r="Q290" i="4"/>
  <c r="P290" i="4"/>
  <c r="O290" i="4"/>
  <c r="M290" i="4"/>
  <c r="J290" i="4"/>
  <c r="K290" i="4" s="1"/>
  <c r="I290" i="4"/>
  <c r="R289" i="4"/>
  <c r="Q289" i="4"/>
  <c r="P289" i="4"/>
  <c r="O289" i="4"/>
  <c r="M289" i="4"/>
  <c r="J289" i="4"/>
  <c r="K289" i="4" s="1"/>
  <c r="I289" i="4"/>
  <c r="R288" i="4"/>
  <c r="Q288" i="4"/>
  <c r="P288" i="4"/>
  <c r="O288" i="4"/>
  <c r="M288" i="4"/>
  <c r="J288" i="4"/>
  <c r="K288" i="4" s="1"/>
  <c r="I288" i="4"/>
  <c r="R287" i="4"/>
  <c r="Q287" i="4"/>
  <c r="P287" i="4"/>
  <c r="O287" i="4"/>
  <c r="M287" i="4"/>
  <c r="J287" i="4"/>
  <c r="K287" i="4" s="1"/>
  <c r="I287" i="4"/>
  <c r="R286" i="4"/>
  <c r="Q286" i="4"/>
  <c r="P286" i="4"/>
  <c r="O286" i="4"/>
  <c r="M286" i="4"/>
  <c r="J286" i="4"/>
  <c r="K286" i="4" s="1"/>
  <c r="I286" i="4"/>
  <c r="R285" i="4"/>
  <c r="Q285" i="4"/>
  <c r="P285" i="4"/>
  <c r="O285" i="4"/>
  <c r="M285" i="4"/>
  <c r="J285" i="4"/>
  <c r="K285" i="4" s="1"/>
  <c r="I285" i="4"/>
  <c r="R284" i="4"/>
  <c r="Q284" i="4"/>
  <c r="P284" i="4"/>
  <c r="O284" i="4"/>
  <c r="M284" i="4"/>
  <c r="J284" i="4"/>
  <c r="K284" i="4" s="1"/>
  <c r="I284" i="4"/>
  <c r="R283" i="4"/>
  <c r="Q283" i="4"/>
  <c r="P283" i="4"/>
  <c r="O283" i="4"/>
  <c r="M283" i="4"/>
  <c r="J283" i="4"/>
  <c r="K283" i="4" s="1"/>
  <c r="I283" i="4"/>
  <c r="R282" i="4"/>
  <c r="Q282" i="4"/>
  <c r="P282" i="4"/>
  <c r="O282" i="4"/>
  <c r="M282" i="4"/>
  <c r="J282" i="4"/>
  <c r="K282" i="4" s="1"/>
  <c r="I282" i="4"/>
  <c r="R281" i="4"/>
  <c r="Q281" i="4"/>
  <c r="P281" i="4"/>
  <c r="O281" i="4"/>
  <c r="M281" i="4"/>
  <c r="J281" i="4"/>
  <c r="K281" i="4" s="1"/>
  <c r="I281" i="4"/>
  <c r="R280" i="4"/>
  <c r="Q280" i="4"/>
  <c r="P280" i="4"/>
  <c r="O280" i="4"/>
  <c r="M280" i="4"/>
  <c r="J280" i="4"/>
  <c r="K280" i="4" s="1"/>
  <c r="I280" i="4"/>
  <c r="R279" i="4"/>
  <c r="Q279" i="4"/>
  <c r="P279" i="4"/>
  <c r="O279" i="4"/>
  <c r="M279" i="4"/>
  <c r="J279" i="4"/>
  <c r="K279" i="4" s="1"/>
  <c r="I279" i="4"/>
  <c r="R278" i="4"/>
  <c r="Q278" i="4"/>
  <c r="P278" i="4"/>
  <c r="O278" i="4"/>
  <c r="M278" i="4"/>
  <c r="J278" i="4"/>
  <c r="K278" i="4" s="1"/>
  <c r="I278" i="4"/>
  <c r="R277" i="4"/>
  <c r="Q277" i="4"/>
  <c r="P277" i="4"/>
  <c r="O277" i="4"/>
  <c r="M277" i="4"/>
  <c r="J277" i="4"/>
  <c r="K277" i="4" s="1"/>
  <c r="I277" i="4"/>
  <c r="R276" i="4"/>
  <c r="Q276" i="4"/>
  <c r="P276" i="4"/>
  <c r="O276" i="4"/>
  <c r="M276" i="4"/>
  <c r="J276" i="4"/>
  <c r="K276" i="4" s="1"/>
  <c r="I276" i="4"/>
  <c r="R275" i="4"/>
  <c r="Q275" i="4"/>
  <c r="P275" i="4"/>
  <c r="O275" i="4"/>
  <c r="M275" i="4"/>
  <c r="J275" i="4"/>
  <c r="K275" i="4" s="1"/>
  <c r="I275" i="4"/>
  <c r="R274" i="4"/>
  <c r="Q274" i="4"/>
  <c r="P274" i="4"/>
  <c r="O274" i="4"/>
  <c r="M274" i="4"/>
  <c r="J274" i="4"/>
  <c r="K274" i="4" s="1"/>
  <c r="I274" i="4"/>
  <c r="R273" i="4"/>
  <c r="Q273" i="4"/>
  <c r="P273" i="4"/>
  <c r="O273" i="4"/>
  <c r="M273" i="4"/>
  <c r="J273" i="4"/>
  <c r="K273" i="4" s="1"/>
  <c r="I273" i="4"/>
  <c r="R272" i="4"/>
  <c r="Q272" i="4"/>
  <c r="P272" i="4"/>
  <c r="O272" i="4"/>
  <c r="M272" i="4"/>
  <c r="J272" i="4"/>
  <c r="K272" i="4" s="1"/>
  <c r="I272" i="4"/>
  <c r="R271" i="4"/>
  <c r="Q271" i="4"/>
  <c r="P271" i="4"/>
  <c r="O271" i="4"/>
  <c r="M271" i="4"/>
  <c r="J271" i="4"/>
  <c r="K271" i="4" s="1"/>
  <c r="I271" i="4"/>
  <c r="R270" i="4"/>
  <c r="Q270" i="4"/>
  <c r="P270" i="4"/>
  <c r="O270" i="4"/>
  <c r="M270" i="4"/>
  <c r="J270" i="4"/>
  <c r="K270" i="4" s="1"/>
  <c r="I270" i="4"/>
  <c r="R269" i="4"/>
  <c r="Q269" i="4"/>
  <c r="P269" i="4"/>
  <c r="O269" i="4"/>
  <c r="M269" i="4"/>
  <c r="J269" i="4"/>
  <c r="K269" i="4" s="1"/>
  <c r="I269" i="4"/>
  <c r="R268" i="4"/>
  <c r="Q268" i="4"/>
  <c r="P268" i="4"/>
  <c r="O268" i="4"/>
  <c r="M268" i="4"/>
  <c r="J268" i="4"/>
  <c r="K268" i="4" s="1"/>
  <c r="I268" i="4"/>
  <c r="R267" i="4"/>
  <c r="Q267" i="4"/>
  <c r="P267" i="4"/>
  <c r="O267" i="4"/>
  <c r="M267" i="4"/>
  <c r="J267" i="4"/>
  <c r="K267" i="4" s="1"/>
  <c r="I267" i="4"/>
  <c r="R266" i="4"/>
  <c r="Q266" i="4"/>
  <c r="P266" i="4"/>
  <c r="O266" i="4"/>
  <c r="M266" i="4"/>
  <c r="J266" i="4"/>
  <c r="K266" i="4" s="1"/>
  <c r="I266" i="4"/>
  <c r="R265" i="4"/>
  <c r="Q265" i="4"/>
  <c r="P265" i="4"/>
  <c r="O265" i="4"/>
  <c r="M265" i="4"/>
  <c r="J265" i="4"/>
  <c r="K265" i="4" s="1"/>
  <c r="I265" i="4"/>
  <c r="R264" i="4"/>
  <c r="Q264" i="4"/>
  <c r="P264" i="4"/>
  <c r="O264" i="4"/>
  <c r="M264" i="4"/>
  <c r="J264" i="4"/>
  <c r="K264" i="4" s="1"/>
  <c r="I264" i="4"/>
  <c r="R263" i="4"/>
  <c r="Q263" i="4"/>
  <c r="P263" i="4"/>
  <c r="O263" i="4"/>
  <c r="M263" i="4"/>
  <c r="J263" i="4"/>
  <c r="K263" i="4" s="1"/>
  <c r="I263" i="4"/>
  <c r="R262" i="4"/>
  <c r="Q262" i="4"/>
  <c r="P262" i="4"/>
  <c r="O262" i="4"/>
  <c r="M262" i="4"/>
  <c r="J262" i="4"/>
  <c r="K262" i="4" s="1"/>
  <c r="I262" i="4"/>
  <c r="R261" i="4"/>
  <c r="Q261" i="4"/>
  <c r="P261" i="4"/>
  <c r="O261" i="4"/>
  <c r="M261" i="4"/>
  <c r="J261" i="4"/>
  <c r="K261" i="4" s="1"/>
  <c r="I261" i="4"/>
  <c r="R260" i="4"/>
  <c r="Q260" i="4"/>
  <c r="P260" i="4"/>
  <c r="O260" i="4"/>
  <c r="M260" i="4"/>
  <c r="J260" i="4"/>
  <c r="K260" i="4" s="1"/>
  <c r="I260" i="4"/>
  <c r="R259" i="4"/>
  <c r="Q259" i="4"/>
  <c r="P259" i="4"/>
  <c r="O259" i="4"/>
  <c r="M259" i="4"/>
  <c r="J259" i="4"/>
  <c r="K259" i="4" s="1"/>
  <c r="I259" i="4"/>
  <c r="R258" i="4"/>
  <c r="Q258" i="4"/>
  <c r="P258" i="4"/>
  <c r="O258" i="4"/>
  <c r="M258" i="4"/>
  <c r="J258" i="4"/>
  <c r="K258" i="4" s="1"/>
  <c r="I258" i="4"/>
  <c r="R257" i="4"/>
  <c r="Q257" i="4"/>
  <c r="P257" i="4"/>
  <c r="O257" i="4"/>
  <c r="M257" i="4"/>
  <c r="J257" i="4"/>
  <c r="K257" i="4" s="1"/>
  <c r="I257" i="4"/>
  <c r="R256" i="4"/>
  <c r="Q256" i="4"/>
  <c r="P256" i="4"/>
  <c r="O256" i="4"/>
  <c r="M256" i="4"/>
  <c r="J256" i="4"/>
  <c r="K256" i="4" s="1"/>
  <c r="I256" i="4"/>
  <c r="R255" i="4"/>
  <c r="Q255" i="4"/>
  <c r="P255" i="4"/>
  <c r="O255" i="4"/>
  <c r="M255" i="4"/>
  <c r="J255" i="4"/>
  <c r="K255" i="4" s="1"/>
  <c r="I255" i="4"/>
  <c r="R254" i="4"/>
  <c r="Q254" i="4"/>
  <c r="P254" i="4"/>
  <c r="O254" i="4"/>
  <c r="M254" i="4"/>
  <c r="J254" i="4"/>
  <c r="K254" i="4" s="1"/>
  <c r="I254" i="4"/>
  <c r="R253" i="4"/>
  <c r="Q253" i="4"/>
  <c r="P253" i="4"/>
  <c r="O253" i="4"/>
  <c r="M253" i="4"/>
  <c r="J253" i="4"/>
  <c r="K253" i="4" s="1"/>
  <c r="I253" i="4"/>
  <c r="R252" i="4"/>
  <c r="Q252" i="4"/>
  <c r="P252" i="4"/>
  <c r="O252" i="4"/>
  <c r="M252" i="4"/>
  <c r="J252" i="4"/>
  <c r="K252" i="4" s="1"/>
  <c r="I252" i="4"/>
  <c r="R251" i="4"/>
  <c r="Q251" i="4"/>
  <c r="P251" i="4"/>
  <c r="O251" i="4"/>
  <c r="M251" i="4"/>
  <c r="J251" i="4"/>
  <c r="K251" i="4" s="1"/>
  <c r="I251" i="4"/>
  <c r="R250" i="4"/>
  <c r="Q250" i="4"/>
  <c r="P250" i="4"/>
  <c r="O250" i="4"/>
  <c r="M250" i="4"/>
  <c r="J250" i="4"/>
  <c r="K250" i="4" s="1"/>
  <c r="I250" i="4"/>
  <c r="R249" i="4"/>
  <c r="Q249" i="4"/>
  <c r="P249" i="4"/>
  <c r="O249" i="4"/>
  <c r="M249" i="4"/>
  <c r="J249" i="4"/>
  <c r="K249" i="4" s="1"/>
  <c r="I249" i="4"/>
  <c r="R248" i="4"/>
  <c r="Q248" i="4"/>
  <c r="P248" i="4"/>
  <c r="O248" i="4"/>
  <c r="M248" i="4"/>
  <c r="J248" i="4"/>
  <c r="K248" i="4" s="1"/>
  <c r="I248" i="4"/>
  <c r="R247" i="4"/>
  <c r="Q247" i="4"/>
  <c r="P247" i="4"/>
  <c r="O247" i="4"/>
  <c r="M247" i="4"/>
  <c r="J247" i="4"/>
  <c r="K247" i="4" s="1"/>
  <c r="I247" i="4"/>
  <c r="R246" i="4"/>
  <c r="Q246" i="4"/>
  <c r="P246" i="4"/>
  <c r="O246" i="4"/>
  <c r="M246" i="4"/>
  <c r="J246" i="4"/>
  <c r="K246" i="4" s="1"/>
  <c r="I246" i="4"/>
  <c r="R245" i="4"/>
  <c r="Q245" i="4"/>
  <c r="P245" i="4"/>
  <c r="O245" i="4"/>
  <c r="M245" i="4"/>
  <c r="J245" i="4"/>
  <c r="K245" i="4" s="1"/>
  <c r="I245" i="4"/>
  <c r="R244" i="4"/>
  <c r="Q244" i="4"/>
  <c r="P244" i="4"/>
  <c r="O244" i="4"/>
  <c r="M244" i="4"/>
  <c r="J244" i="4"/>
  <c r="K244" i="4" s="1"/>
  <c r="I244" i="4"/>
  <c r="R243" i="4"/>
  <c r="Q243" i="4"/>
  <c r="P243" i="4"/>
  <c r="O243" i="4"/>
  <c r="M243" i="4"/>
  <c r="J243" i="4"/>
  <c r="K243" i="4" s="1"/>
  <c r="I243" i="4"/>
  <c r="R242" i="4"/>
  <c r="Q242" i="4"/>
  <c r="P242" i="4"/>
  <c r="O242" i="4"/>
  <c r="M242" i="4"/>
  <c r="J242" i="4"/>
  <c r="K242" i="4" s="1"/>
  <c r="I242" i="4"/>
  <c r="R241" i="4"/>
  <c r="Q241" i="4"/>
  <c r="P241" i="4"/>
  <c r="O241" i="4"/>
  <c r="M241" i="4"/>
  <c r="J241" i="4"/>
  <c r="K241" i="4" s="1"/>
  <c r="I241" i="4"/>
  <c r="R240" i="4"/>
  <c r="Q240" i="4"/>
  <c r="P240" i="4"/>
  <c r="O240" i="4"/>
  <c r="M240" i="4"/>
  <c r="J240" i="4"/>
  <c r="K240" i="4" s="1"/>
  <c r="I240" i="4"/>
  <c r="R239" i="4"/>
  <c r="Q239" i="4"/>
  <c r="P239" i="4"/>
  <c r="O239" i="4"/>
  <c r="M239" i="4"/>
  <c r="J239" i="4"/>
  <c r="K239" i="4" s="1"/>
  <c r="I239" i="4"/>
  <c r="R238" i="4"/>
  <c r="Q238" i="4"/>
  <c r="P238" i="4"/>
  <c r="O238" i="4"/>
  <c r="M238" i="4"/>
  <c r="J238" i="4"/>
  <c r="K238" i="4" s="1"/>
  <c r="I238" i="4"/>
  <c r="R237" i="4"/>
  <c r="Q237" i="4"/>
  <c r="P237" i="4"/>
  <c r="O237" i="4"/>
  <c r="M237" i="4"/>
  <c r="J237" i="4"/>
  <c r="K237" i="4" s="1"/>
  <c r="I237" i="4"/>
  <c r="R236" i="4"/>
  <c r="Q236" i="4"/>
  <c r="P236" i="4"/>
  <c r="O236" i="4"/>
  <c r="M236" i="4"/>
  <c r="J236" i="4"/>
  <c r="K236" i="4" s="1"/>
  <c r="I236" i="4"/>
  <c r="R235" i="4"/>
  <c r="Q235" i="4"/>
  <c r="P235" i="4"/>
  <c r="O235" i="4"/>
  <c r="M235" i="4"/>
  <c r="J235" i="4"/>
  <c r="K235" i="4" s="1"/>
  <c r="I235" i="4"/>
  <c r="R234" i="4"/>
  <c r="Q234" i="4"/>
  <c r="P234" i="4"/>
  <c r="O234" i="4"/>
  <c r="M234" i="4"/>
  <c r="J234" i="4"/>
  <c r="K234" i="4" s="1"/>
  <c r="I234" i="4"/>
  <c r="R233" i="4"/>
  <c r="Q233" i="4"/>
  <c r="P233" i="4"/>
  <c r="O233" i="4"/>
  <c r="M233" i="4"/>
  <c r="J233" i="4"/>
  <c r="K233" i="4" s="1"/>
  <c r="I233" i="4"/>
  <c r="R232" i="4"/>
  <c r="Q232" i="4"/>
  <c r="P232" i="4"/>
  <c r="O232" i="4"/>
  <c r="M232" i="4"/>
  <c r="J232" i="4"/>
  <c r="K232" i="4" s="1"/>
  <c r="I232" i="4"/>
  <c r="R231" i="4"/>
  <c r="Q231" i="4"/>
  <c r="P231" i="4"/>
  <c r="O231" i="4"/>
  <c r="M231" i="4"/>
  <c r="J231" i="4"/>
  <c r="K231" i="4" s="1"/>
  <c r="I231" i="4"/>
  <c r="R230" i="4"/>
  <c r="Q230" i="4"/>
  <c r="P230" i="4"/>
  <c r="O230" i="4"/>
  <c r="M230" i="4"/>
  <c r="J230" i="4"/>
  <c r="K230" i="4" s="1"/>
  <c r="I230" i="4"/>
  <c r="R229" i="4"/>
  <c r="Q229" i="4"/>
  <c r="P229" i="4"/>
  <c r="O229" i="4"/>
  <c r="M229" i="4"/>
  <c r="J229" i="4"/>
  <c r="K229" i="4" s="1"/>
  <c r="I229" i="4"/>
  <c r="R228" i="4"/>
  <c r="Q228" i="4"/>
  <c r="P228" i="4"/>
  <c r="O228" i="4"/>
  <c r="M228" i="4"/>
  <c r="J228" i="4"/>
  <c r="K228" i="4" s="1"/>
  <c r="I228" i="4"/>
  <c r="R227" i="4"/>
  <c r="Q227" i="4"/>
  <c r="P227" i="4"/>
  <c r="O227" i="4"/>
  <c r="M227" i="4"/>
  <c r="J227" i="4"/>
  <c r="K227" i="4" s="1"/>
  <c r="I227" i="4"/>
  <c r="R226" i="4"/>
  <c r="Q226" i="4"/>
  <c r="P226" i="4"/>
  <c r="O226" i="4"/>
  <c r="M226" i="4"/>
  <c r="J226" i="4"/>
  <c r="K226" i="4" s="1"/>
  <c r="I226" i="4"/>
  <c r="R225" i="4"/>
  <c r="Q225" i="4"/>
  <c r="P225" i="4"/>
  <c r="O225" i="4"/>
  <c r="M225" i="4"/>
  <c r="J225" i="4"/>
  <c r="K225" i="4" s="1"/>
  <c r="I225" i="4"/>
  <c r="R224" i="4"/>
  <c r="Q224" i="4"/>
  <c r="P224" i="4"/>
  <c r="O224" i="4"/>
  <c r="M224" i="4"/>
  <c r="J224" i="4"/>
  <c r="K224" i="4" s="1"/>
  <c r="I224" i="4"/>
  <c r="R223" i="4"/>
  <c r="Q223" i="4"/>
  <c r="P223" i="4"/>
  <c r="O223" i="4"/>
  <c r="M223" i="4"/>
  <c r="J223" i="4"/>
  <c r="K223" i="4" s="1"/>
  <c r="I223" i="4"/>
  <c r="R222" i="4"/>
  <c r="Q222" i="4"/>
  <c r="P222" i="4"/>
  <c r="O222" i="4"/>
  <c r="M222" i="4"/>
  <c r="J222" i="4"/>
  <c r="K222" i="4" s="1"/>
  <c r="I222" i="4"/>
  <c r="R221" i="4"/>
  <c r="Q221" i="4"/>
  <c r="P221" i="4"/>
  <c r="O221" i="4"/>
  <c r="M221" i="4"/>
  <c r="J221" i="4"/>
  <c r="K221" i="4" s="1"/>
  <c r="I221" i="4"/>
  <c r="R220" i="4"/>
  <c r="Q220" i="4"/>
  <c r="P220" i="4"/>
  <c r="O220" i="4"/>
  <c r="M220" i="4"/>
  <c r="J220" i="4"/>
  <c r="K220" i="4" s="1"/>
  <c r="I220" i="4"/>
  <c r="R219" i="4"/>
  <c r="Q219" i="4"/>
  <c r="P219" i="4"/>
  <c r="O219" i="4"/>
  <c r="M219" i="4"/>
  <c r="J219" i="4"/>
  <c r="K219" i="4" s="1"/>
  <c r="I219" i="4"/>
  <c r="R218" i="4"/>
  <c r="Q218" i="4"/>
  <c r="P218" i="4"/>
  <c r="O218" i="4"/>
  <c r="M218" i="4"/>
  <c r="J218" i="4"/>
  <c r="K218" i="4" s="1"/>
  <c r="I218" i="4"/>
  <c r="R217" i="4"/>
  <c r="Q217" i="4"/>
  <c r="P217" i="4"/>
  <c r="O217" i="4"/>
  <c r="M217" i="4"/>
  <c r="J217" i="4"/>
  <c r="K217" i="4" s="1"/>
  <c r="I217" i="4"/>
  <c r="R216" i="4"/>
  <c r="Q216" i="4"/>
  <c r="P216" i="4"/>
  <c r="O216" i="4"/>
  <c r="M216" i="4"/>
  <c r="J216" i="4"/>
  <c r="K216" i="4" s="1"/>
  <c r="I216" i="4"/>
  <c r="R215" i="4"/>
  <c r="Q215" i="4"/>
  <c r="P215" i="4"/>
  <c r="O215" i="4"/>
  <c r="M215" i="4"/>
  <c r="J215" i="4"/>
  <c r="K215" i="4" s="1"/>
  <c r="I215" i="4"/>
  <c r="R214" i="4"/>
  <c r="Q214" i="4"/>
  <c r="P214" i="4"/>
  <c r="O214" i="4"/>
  <c r="M214" i="4"/>
  <c r="J214" i="4"/>
  <c r="K214" i="4" s="1"/>
  <c r="I214" i="4"/>
  <c r="R213" i="4"/>
  <c r="Q213" i="4"/>
  <c r="P213" i="4"/>
  <c r="O213" i="4"/>
  <c r="M213" i="4"/>
  <c r="J213" i="4"/>
  <c r="K213" i="4" s="1"/>
  <c r="I213" i="4"/>
  <c r="R212" i="4"/>
  <c r="Q212" i="4"/>
  <c r="P212" i="4"/>
  <c r="O212" i="4"/>
  <c r="M212" i="4"/>
  <c r="J212" i="4"/>
  <c r="K212" i="4" s="1"/>
  <c r="I212" i="4"/>
  <c r="R211" i="4"/>
  <c r="Q211" i="4"/>
  <c r="P211" i="4"/>
  <c r="O211" i="4"/>
  <c r="M211" i="4"/>
  <c r="J211" i="4"/>
  <c r="K211" i="4" s="1"/>
  <c r="I211" i="4"/>
  <c r="R210" i="4"/>
  <c r="Q210" i="4"/>
  <c r="P210" i="4"/>
  <c r="O210" i="4"/>
  <c r="M210" i="4"/>
  <c r="J210" i="4"/>
  <c r="K210" i="4" s="1"/>
  <c r="I210" i="4"/>
  <c r="R209" i="4"/>
  <c r="Q209" i="4"/>
  <c r="P209" i="4"/>
  <c r="O209" i="4"/>
  <c r="M209" i="4"/>
  <c r="J209" i="4"/>
  <c r="K209" i="4" s="1"/>
  <c r="I209" i="4"/>
  <c r="R208" i="4"/>
  <c r="Q208" i="4"/>
  <c r="P208" i="4"/>
  <c r="O208" i="4"/>
  <c r="M208" i="4"/>
  <c r="J208" i="4"/>
  <c r="K208" i="4" s="1"/>
  <c r="I208" i="4"/>
  <c r="R207" i="4"/>
  <c r="Q207" i="4"/>
  <c r="P207" i="4"/>
  <c r="O207" i="4"/>
  <c r="M207" i="4"/>
  <c r="J207" i="4"/>
  <c r="K207" i="4" s="1"/>
  <c r="I207" i="4"/>
  <c r="R206" i="4"/>
  <c r="Q206" i="4"/>
  <c r="P206" i="4"/>
  <c r="O206" i="4"/>
  <c r="M206" i="4"/>
  <c r="J206" i="4"/>
  <c r="K206" i="4" s="1"/>
  <c r="I206" i="4"/>
  <c r="R205" i="4"/>
  <c r="Q205" i="4"/>
  <c r="P205" i="4"/>
  <c r="O205" i="4"/>
  <c r="M205" i="4"/>
  <c r="J205" i="4"/>
  <c r="K205" i="4" s="1"/>
  <c r="I205" i="4"/>
  <c r="R204" i="4"/>
  <c r="Q204" i="4"/>
  <c r="P204" i="4"/>
  <c r="O204" i="4"/>
  <c r="M204" i="4"/>
  <c r="J204" i="4"/>
  <c r="K204" i="4" s="1"/>
  <c r="I204" i="4"/>
  <c r="R203" i="4"/>
  <c r="Q203" i="4"/>
  <c r="P203" i="4"/>
  <c r="O203" i="4"/>
  <c r="M203" i="4"/>
  <c r="J203" i="4"/>
  <c r="K203" i="4" s="1"/>
  <c r="I203" i="4"/>
  <c r="R202" i="4"/>
  <c r="Q202" i="4"/>
  <c r="P202" i="4"/>
  <c r="O202" i="4"/>
  <c r="M202" i="4"/>
  <c r="J202" i="4"/>
  <c r="K202" i="4" s="1"/>
  <c r="I202" i="4"/>
  <c r="R201" i="4"/>
  <c r="Q201" i="4"/>
  <c r="P201" i="4"/>
  <c r="O201" i="4"/>
  <c r="M201" i="4"/>
  <c r="J201" i="4"/>
  <c r="K201" i="4" s="1"/>
  <c r="I201" i="4"/>
  <c r="R200" i="4"/>
  <c r="Q200" i="4"/>
  <c r="P200" i="4"/>
  <c r="O200" i="4"/>
  <c r="M200" i="4"/>
  <c r="J200" i="4"/>
  <c r="K200" i="4" s="1"/>
  <c r="I200" i="4"/>
  <c r="R199" i="4"/>
  <c r="Q199" i="4"/>
  <c r="P199" i="4"/>
  <c r="O199" i="4"/>
  <c r="M199" i="4"/>
  <c r="J199" i="4"/>
  <c r="K199" i="4" s="1"/>
  <c r="I199" i="4"/>
  <c r="R198" i="4"/>
  <c r="Q198" i="4"/>
  <c r="P198" i="4"/>
  <c r="O198" i="4"/>
  <c r="M198" i="4"/>
  <c r="J198" i="4"/>
  <c r="K198" i="4" s="1"/>
  <c r="I198" i="4"/>
  <c r="R197" i="4"/>
  <c r="Q197" i="4"/>
  <c r="P197" i="4"/>
  <c r="O197" i="4"/>
  <c r="M197" i="4"/>
  <c r="J197" i="4"/>
  <c r="K197" i="4" s="1"/>
  <c r="I197" i="4"/>
  <c r="R196" i="4"/>
  <c r="Q196" i="4"/>
  <c r="P196" i="4"/>
  <c r="O196" i="4"/>
  <c r="M196" i="4"/>
  <c r="J196" i="4"/>
  <c r="K196" i="4" s="1"/>
  <c r="I196" i="4"/>
  <c r="R195" i="4"/>
  <c r="Q195" i="4"/>
  <c r="P195" i="4"/>
  <c r="O195" i="4"/>
  <c r="M195" i="4"/>
  <c r="J195" i="4"/>
  <c r="K195" i="4" s="1"/>
  <c r="I195" i="4"/>
  <c r="R194" i="4"/>
  <c r="Q194" i="4"/>
  <c r="P194" i="4"/>
  <c r="O194" i="4"/>
  <c r="M194" i="4"/>
  <c r="J194" i="4"/>
  <c r="K194" i="4" s="1"/>
  <c r="I194" i="4"/>
  <c r="R193" i="4"/>
  <c r="Q193" i="4"/>
  <c r="P193" i="4"/>
  <c r="O193" i="4"/>
  <c r="M193" i="4"/>
  <c r="J193" i="4"/>
  <c r="K193" i="4" s="1"/>
  <c r="I193" i="4"/>
  <c r="R192" i="4"/>
  <c r="Q192" i="4"/>
  <c r="P192" i="4"/>
  <c r="O192" i="4"/>
  <c r="M192" i="4"/>
  <c r="J192" i="4"/>
  <c r="K192" i="4" s="1"/>
  <c r="I192" i="4"/>
  <c r="R191" i="4"/>
  <c r="Q191" i="4"/>
  <c r="P191" i="4"/>
  <c r="O191" i="4"/>
  <c r="M191" i="4"/>
  <c r="J191" i="4"/>
  <c r="K191" i="4" s="1"/>
  <c r="I191" i="4"/>
  <c r="R190" i="4"/>
  <c r="Q190" i="4"/>
  <c r="P190" i="4"/>
  <c r="O190" i="4"/>
  <c r="M190" i="4"/>
  <c r="J190" i="4"/>
  <c r="K190" i="4" s="1"/>
  <c r="I190" i="4"/>
  <c r="R189" i="4"/>
  <c r="Q189" i="4"/>
  <c r="P189" i="4"/>
  <c r="O189" i="4"/>
  <c r="M189" i="4"/>
  <c r="J189" i="4"/>
  <c r="K189" i="4" s="1"/>
  <c r="I189" i="4"/>
  <c r="R188" i="4"/>
  <c r="Q188" i="4"/>
  <c r="P188" i="4"/>
  <c r="O188" i="4"/>
  <c r="M188" i="4"/>
  <c r="J188" i="4"/>
  <c r="K188" i="4" s="1"/>
  <c r="I188" i="4"/>
  <c r="R187" i="4"/>
  <c r="Q187" i="4"/>
  <c r="P187" i="4"/>
  <c r="O187" i="4"/>
  <c r="M187" i="4"/>
  <c r="J187" i="4"/>
  <c r="K187" i="4" s="1"/>
  <c r="I187" i="4"/>
  <c r="R186" i="4"/>
  <c r="Q186" i="4"/>
  <c r="P186" i="4"/>
  <c r="O186" i="4"/>
  <c r="M186" i="4"/>
  <c r="J186" i="4"/>
  <c r="K186" i="4" s="1"/>
  <c r="I186" i="4"/>
  <c r="R185" i="4"/>
  <c r="Q185" i="4"/>
  <c r="P185" i="4"/>
  <c r="O185" i="4"/>
  <c r="M185" i="4"/>
  <c r="J185" i="4"/>
  <c r="K185" i="4" s="1"/>
  <c r="I185" i="4"/>
  <c r="R184" i="4"/>
  <c r="Q184" i="4"/>
  <c r="P184" i="4"/>
  <c r="O184" i="4"/>
  <c r="M184" i="4"/>
  <c r="J184" i="4"/>
  <c r="K184" i="4" s="1"/>
  <c r="I184" i="4"/>
  <c r="R183" i="4"/>
  <c r="Q183" i="4"/>
  <c r="P183" i="4"/>
  <c r="O183" i="4"/>
  <c r="M183" i="4"/>
  <c r="J183" i="4"/>
  <c r="K183" i="4" s="1"/>
  <c r="I183" i="4"/>
  <c r="R182" i="4"/>
  <c r="Q182" i="4"/>
  <c r="P182" i="4"/>
  <c r="O182" i="4"/>
  <c r="M182" i="4"/>
  <c r="J182" i="4"/>
  <c r="K182" i="4" s="1"/>
  <c r="I182" i="4"/>
  <c r="R181" i="4"/>
  <c r="Q181" i="4"/>
  <c r="P181" i="4"/>
  <c r="O181" i="4"/>
  <c r="M181" i="4"/>
  <c r="J181" i="4"/>
  <c r="K181" i="4" s="1"/>
  <c r="I181" i="4"/>
  <c r="R180" i="4"/>
  <c r="Q180" i="4"/>
  <c r="P180" i="4"/>
  <c r="O180" i="4"/>
  <c r="M180" i="4"/>
  <c r="J180" i="4"/>
  <c r="K180" i="4" s="1"/>
  <c r="I180" i="4"/>
  <c r="R179" i="4"/>
  <c r="Q179" i="4"/>
  <c r="P179" i="4"/>
  <c r="O179" i="4"/>
  <c r="M179" i="4"/>
  <c r="J179" i="4"/>
  <c r="K179" i="4" s="1"/>
  <c r="I179" i="4"/>
  <c r="R178" i="4"/>
  <c r="Q178" i="4"/>
  <c r="P178" i="4"/>
  <c r="O178" i="4"/>
  <c r="M178" i="4"/>
  <c r="J178" i="4"/>
  <c r="K178" i="4" s="1"/>
  <c r="I178" i="4"/>
  <c r="R177" i="4"/>
  <c r="Q177" i="4"/>
  <c r="P177" i="4"/>
  <c r="O177" i="4"/>
  <c r="M177" i="4"/>
  <c r="J177" i="4"/>
  <c r="K177" i="4" s="1"/>
  <c r="I177" i="4"/>
  <c r="R176" i="4"/>
  <c r="Q176" i="4"/>
  <c r="P176" i="4"/>
  <c r="O176" i="4"/>
  <c r="M176" i="4"/>
  <c r="J176" i="4"/>
  <c r="K176" i="4" s="1"/>
  <c r="I176" i="4"/>
  <c r="R175" i="4"/>
  <c r="Q175" i="4"/>
  <c r="P175" i="4"/>
  <c r="O175" i="4"/>
  <c r="M175" i="4"/>
  <c r="J175" i="4"/>
  <c r="K175" i="4" s="1"/>
  <c r="I175" i="4"/>
  <c r="R174" i="4"/>
  <c r="Q174" i="4"/>
  <c r="P174" i="4"/>
  <c r="O174" i="4"/>
  <c r="M174" i="4"/>
  <c r="J174" i="4"/>
  <c r="K174" i="4" s="1"/>
  <c r="I174" i="4"/>
  <c r="R173" i="4"/>
  <c r="Q173" i="4"/>
  <c r="P173" i="4"/>
  <c r="O173" i="4"/>
  <c r="M173" i="4"/>
  <c r="J173" i="4"/>
  <c r="K173" i="4" s="1"/>
  <c r="I173" i="4"/>
  <c r="R172" i="4"/>
  <c r="Q172" i="4"/>
  <c r="P172" i="4"/>
  <c r="O172" i="4"/>
  <c r="M172" i="4"/>
  <c r="J172" i="4"/>
  <c r="K172" i="4" s="1"/>
  <c r="I172" i="4"/>
  <c r="R171" i="4"/>
  <c r="Q171" i="4"/>
  <c r="P171" i="4"/>
  <c r="O171" i="4"/>
  <c r="M171" i="4"/>
  <c r="J171" i="4"/>
  <c r="K171" i="4" s="1"/>
  <c r="I171" i="4"/>
  <c r="R170" i="4"/>
  <c r="Q170" i="4"/>
  <c r="P170" i="4"/>
  <c r="O170" i="4"/>
  <c r="M170" i="4"/>
  <c r="J170" i="4"/>
  <c r="K170" i="4" s="1"/>
  <c r="I170" i="4"/>
  <c r="R169" i="4"/>
  <c r="Q169" i="4"/>
  <c r="P169" i="4"/>
  <c r="O169" i="4"/>
  <c r="M169" i="4"/>
  <c r="J169" i="4"/>
  <c r="K169" i="4" s="1"/>
  <c r="I169" i="4"/>
  <c r="R168" i="4"/>
  <c r="Q168" i="4"/>
  <c r="P168" i="4"/>
  <c r="O168" i="4"/>
  <c r="M168" i="4"/>
  <c r="J168" i="4"/>
  <c r="K168" i="4" s="1"/>
  <c r="I168" i="4"/>
  <c r="R167" i="4"/>
  <c r="Q167" i="4"/>
  <c r="P167" i="4"/>
  <c r="O167" i="4"/>
  <c r="M167" i="4"/>
  <c r="J167" i="4"/>
  <c r="K167" i="4" s="1"/>
  <c r="I167" i="4"/>
  <c r="R166" i="4"/>
  <c r="Q166" i="4"/>
  <c r="P166" i="4"/>
  <c r="O166" i="4"/>
  <c r="M166" i="4"/>
  <c r="J166" i="4"/>
  <c r="K166" i="4" s="1"/>
  <c r="I166" i="4"/>
  <c r="R165" i="4"/>
  <c r="Q165" i="4"/>
  <c r="P165" i="4"/>
  <c r="O165" i="4"/>
  <c r="M165" i="4"/>
  <c r="J165" i="4"/>
  <c r="K165" i="4" s="1"/>
  <c r="I165" i="4"/>
  <c r="R164" i="4"/>
  <c r="Q164" i="4"/>
  <c r="P164" i="4"/>
  <c r="O164" i="4"/>
  <c r="M164" i="4"/>
  <c r="J164" i="4"/>
  <c r="K164" i="4" s="1"/>
  <c r="I164" i="4"/>
  <c r="R163" i="4"/>
  <c r="Q163" i="4"/>
  <c r="P163" i="4"/>
  <c r="O163" i="4"/>
  <c r="M163" i="4"/>
  <c r="J163" i="4"/>
  <c r="K163" i="4" s="1"/>
  <c r="I163" i="4"/>
  <c r="R162" i="4"/>
  <c r="Q162" i="4"/>
  <c r="P162" i="4"/>
  <c r="O162" i="4"/>
  <c r="M162" i="4"/>
  <c r="J162" i="4"/>
  <c r="K162" i="4" s="1"/>
  <c r="I162" i="4"/>
  <c r="R161" i="4"/>
  <c r="Q161" i="4"/>
  <c r="P161" i="4"/>
  <c r="O161" i="4"/>
  <c r="M161" i="4"/>
  <c r="J161" i="4"/>
  <c r="K161" i="4" s="1"/>
  <c r="I161" i="4"/>
  <c r="R160" i="4"/>
  <c r="Q160" i="4"/>
  <c r="P160" i="4"/>
  <c r="O160" i="4"/>
  <c r="M160" i="4"/>
  <c r="J160" i="4"/>
  <c r="K160" i="4" s="1"/>
  <c r="I160" i="4"/>
  <c r="R159" i="4"/>
  <c r="Q159" i="4"/>
  <c r="P159" i="4"/>
  <c r="O159" i="4"/>
  <c r="M159" i="4"/>
  <c r="J159" i="4"/>
  <c r="K159" i="4" s="1"/>
  <c r="I159" i="4"/>
  <c r="R158" i="4"/>
  <c r="Q158" i="4"/>
  <c r="P158" i="4"/>
  <c r="O158" i="4"/>
  <c r="M158" i="4"/>
  <c r="J158" i="4"/>
  <c r="K158" i="4" s="1"/>
  <c r="I158" i="4"/>
  <c r="R157" i="4"/>
  <c r="Q157" i="4"/>
  <c r="P157" i="4"/>
  <c r="O157" i="4"/>
  <c r="M157" i="4"/>
  <c r="J157" i="4"/>
  <c r="K157" i="4" s="1"/>
  <c r="I157" i="4"/>
  <c r="R156" i="4"/>
  <c r="Q156" i="4"/>
  <c r="P156" i="4"/>
  <c r="O156" i="4"/>
  <c r="M156" i="4"/>
  <c r="J156" i="4"/>
  <c r="K156" i="4" s="1"/>
  <c r="I156" i="4"/>
  <c r="R155" i="4"/>
  <c r="Q155" i="4"/>
  <c r="P155" i="4"/>
  <c r="O155" i="4"/>
  <c r="M155" i="4"/>
  <c r="J155" i="4"/>
  <c r="K155" i="4" s="1"/>
  <c r="I155" i="4"/>
  <c r="R154" i="4"/>
  <c r="Q154" i="4"/>
  <c r="P154" i="4"/>
  <c r="O154" i="4"/>
  <c r="M154" i="4"/>
  <c r="J154" i="4"/>
  <c r="K154" i="4" s="1"/>
  <c r="I154" i="4"/>
  <c r="R153" i="4"/>
  <c r="Q153" i="4"/>
  <c r="P153" i="4"/>
  <c r="O153" i="4"/>
  <c r="M153" i="4"/>
  <c r="J153" i="4"/>
  <c r="K153" i="4" s="1"/>
  <c r="I153" i="4"/>
  <c r="R152" i="4"/>
  <c r="Q152" i="4"/>
  <c r="P152" i="4"/>
  <c r="O152" i="4"/>
  <c r="M152" i="4"/>
  <c r="J152" i="4"/>
  <c r="K152" i="4" s="1"/>
  <c r="I152" i="4"/>
  <c r="R151" i="4"/>
  <c r="Q151" i="4"/>
  <c r="P151" i="4"/>
  <c r="O151" i="4"/>
  <c r="M151" i="4"/>
  <c r="J151" i="4"/>
  <c r="K151" i="4" s="1"/>
  <c r="I151" i="4"/>
  <c r="R150" i="4"/>
  <c r="Q150" i="4"/>
  <c r="P150" i="4"/>
  <c r="O150" i="4"/>
  <c r="M150" i="4"/>
  <c r="J150" i="4"/>
  <c r="K150" i="4" s="1"/>
  <c r="I150" i="4"/>
  <c r="R149" i="4"/>
  <c r="Q149" i="4"/>
  <c r="P149" i="4"/>
  <c r="O149" i="4"/>
  <c r="M149" i="4"/>
  <c r="J149" i="4"/>
  <c r="K149" i="4" s="1"/>
  <c r="I149" i="4"/>
  <c r="R148" i="4"/>
  <c r="Q148" i="4"/>
  <c r="P148" i="4"/>
  <c r="O148" i="4"/>
  <c r="M148" i="4"/>
  <c r="J148" i="4"/>
  <c r="K148" i="4" s="1"/>
  <c r="I148" i="4"/>
  <c r="R147" i="4"/>
  <c r="Q147" i="4"/>
  <c r="P147" i="4"/>
  <c r="O147" i="4"/>
  <c r="M147" i="4"/>
  <c r="J147" i="4"/>
  <c r="K147" i="4" s="1"/>
  <c r="I147" i="4"/>
  <c r="R146" i="4"/>
  <c r="Q146" i="4"/>
  <c r="P146" i="4"/>
  <c r="O146" i="4"/>
  <c r="M146" i="4"/>
  <c r="J146" i="4"/>
  <c r="K146" i="4" s="1"/>
  <c r="I146" i="4"/>
  <c r="R145" i="4"/>
  <c r="Q145" i="4"/>
  <c r="P145" i="4"/>
  <c r="O145" i="4"/>
  <c r="M145" i="4"/>
  <c r="J145" i="4"/>
  <c r="K145" i="4" s="1"/>
  <c r="I145" i="4"/>
  <c r="R144" i="4"/>
  <c r="Q144" i="4"/>
  <c r="P144" i="4"/>
  <c r="O144" i="4"/>
  <c r="M144" i="4"/>
  <c r="J144" i="4"/>
  <c r="K144" i="4" s="1"/>
  <c r="I144" i="4"/>
  <c r="R143" i="4"/>
  <c r="Q143" i="4"/>
  <c r="P143" i="4"/>
  <c r="O143" i="4"/>
  <c r="M143" i="4"/>
  <c r="J143" i="4"/>
  <c r="K143" i="4" s="1"/>
  <c r="I143" i="4"/>
  <c r="R142" i="4"/>
  <c r="Q142" i="4"/>
  <c r="P142" i="4"/>
  <c r="O142" i="4"/>
  <c r="M142" i="4"/>
  <c r="J142" i="4"/>
  <c r="K142" i="4" s="1"/>
  <c r="I142" i="4"/>
  <c r="R141" i="4"/>
  <c r="Q141" i="4"/>
  <c r="P141" i="4"/>
  <c r="O141" i="4"/>
  <c r="M141" i="4"/>
  <c r="J141" i="4"/>
  <c r="K141" i="4" s="1"/>
  <c r="I141" i="4"/>
  <c r="R140" i="4"/>
  <c r="Q140" i="4"/>
  <c r="P140" i="4"/>
  <c r="O140" i="4"/>
  <c r="M140" i="4"/>
  <c r="J140" i="4"/>
  <c r="K140" i="4" s="1"/>
  <c r="I140" i="4"/>
  <c r="R139" i="4"/>
  <c r="Q139" i="4"/>
  <c r="P139" i="4"/>
  <c r="O139" i="4"/>
  <c r="M139" i="4"/>
  <c r="J139" i="4"/>
  <c r="K139" i="4" s="1"/>
  <c r="I139" i="4"/>
  <c r="R138" i="4"/>
  <c r="Q138" i="4"/>
  <c r="P138" i="4"/>
  <c r="O138" i="4"/>
  <c r="M138" i="4"/>
  <c r="J138" i="4"/>
  <c r="K138" i="4" s="1"/>
  <c r="I138" i="4"/>
  <c r="R137" i="4"/>
  <c r="Q137" i="4"/>
  <c r="P137" i="4"/>
  <c r="O137" i="4"/>
  <c r="M137" i="4"/>
  <c r="J137" i="4"/>
  <c r="K137" i="4" s="1"/>
  <c r="I137" i="4"/>
  <c r="R136" i="4"/>
  <c r="Q136" i="4"/>
  <c r="P136" i="4"/>
  <c r="O136" i="4"/>
  <c r="M136" i="4"/>
  <c r="J136" i="4"/>
  <c r="K136" i="4" s="1"/>
  <c r="I136" i="4"/>
  <c r="R135" i="4"/>
  <c r="Q135" i="4"/>
  <c r="P135" i="4"/>
  <c r="O135" i="4"/>
  <c r="M135" i="4"/>
  <c r="J135" i="4"/>
  <c r="K135" i="4" s="1"/>
  <c r="I135" i="4"/>
  <c r="R134" i="4"/>
  <c r="Q134" i="4"/>
  <c r="P134" i="4"/>
  <c r="O134" i="4"/>
  <c r="M134" i="4"/>
  <c r="J134" i="4"/>
  <c r="K134" i="4" s="1"/>
  <c r="I134" i="4"/>
  <c r="R133" i="4"/>
  <c r="Q133" i="4"/>
  <c r="P133" i="4"/>
  <c r="O133" i="4"/>
  <c r="M133" i="4"/>
  <c r="J133" i="4"/>
  <c r="K133" i="4" s="1"/>
  <c r="I133" i="4"/>
  <c r="R132" i="4"/>
  <c r="Q132" i="4"/>
  <c r="P132" i="4"/>
  <c r="O132" i="4"/>
  <c r="M132" i="4"/>
  <c r="J132" i="4"/>
  <c r="K132" i="4" s="1"/>
  <c r="I132" i="4"/>
  <c r="R131" i="4"/>
  <c r="Q131" i="4"/>
  <c r="P131" i="4"/>
  <c r="O131" i="4"/>
  <c r="M131" i="4"/>
  <c r="J131" i="4"/>
  <c r="K131" i="4" s="1"/>
  <c r="I131" i="4"/>
  <c r="R130" i="4"/>
  <c r="Q130" i="4"/>
  <c r="P130" i="4"/>
  <c r="O130" i="4"/>
  <c r="M130" i="4"/>
  <c r="J130" i="4"/>
  <c r="K130" i="4" s="1"/>
  <c r="I130" i="4"/>
  <c r="R129" i="4"/>
  <c r="Q129" i="4"/>
  <c r="P129" i="4"/>
  <c r="O129" i="4"/>
  <c r="M129" i="4"/>
  <c r="J129" i="4"/>
  <c r="K129" i="4" s="1"/>
  <c r="I129" i="4"/>
  <c r="R128" i="4"/>
  <c r="Q128" i="4"/>
  <c r="P128" i="4"/>
  <c r="O128" i="4"/>
  <c r="M128" i="4"/>
  <c r="J128" i="4"/>
  <c r="K128" i="4" s="1"/>
  <c r="I128" i="4"/>
  <c r="R127" i="4"/>
  <c r="Q127" i="4"/>
  <c r="P127" i="4"/>
  <c r="O127" i="4"/>
  <c r="M127" i="4"/>
  <c r="J127" i="4"/>
  <c r="K127" i="4" s="1"/>
  <c r="I127" i="4"/>
  <c r="R126" i="4"/>
  <c r="Q126" i="4"/>
  <c r="P126" i="4"/>
  <c r="O126" i="4"/>
  <c r="M126" i="4"/>
  <c r="J126" i="4"/>
  <c r="K126" i="4" s="1"/>
  <c r="I126" i="4"/>
  <c r="R125" i="4"/>
  <c r="Q125" i="4"/>
  <c r="P125" i="4"/>
  <c r="O125" i="4"/>
  <c r="M125" i="4"/>
  <c r="J125" i="4"/>
  <c r="K125" i="4" s="1"/>
  <c r="I125" i="4"/>
  <c r="R124" i="4"/>
  <c r="Q124" i="4"/>
  <c r="P124" i="4"/>
  <c r="O124" i="4"/>
  <c r="M124" i="4"/>
  <c r="J124" i="4"/>
  <c r="K124" i="4" s="1"/>
  <c r="I124" i="4"/>
  <c r="R123" i="4"/>
  <c r="Q123" i="4"/>
  <c r="P123" i="4"/>
  <c r="O123" i="4"/>
  <c r="M123" i="4"/>
  <c r="J123" i="4"/>
  <c r="K123" i="4" s="1"/>
  <c r="I123" i="4"/>
  <c r="R122" i="4"/>
  <c r="Q122" i="4"/>
  <c r="P122" i="4"/>
  <c r="O122" i="4"/>
  <c r="M122" i="4"/>
  <c r="J122" i="4"/>
  <c r="K122" i="4" s="1"/>
  <c r="I122" i="4"/>
  <c r="R121" i="4"/>
  <c r="Q121" i="4"/>
  <c r="P121" i="4"/>
  <c r="O121" i="4"/>
  <c r="M121" i="4"/>
  <c r="J121" i="4"/>
  <c r="K121" i="4" s="1"/>
  <c r="I121" i="4"/>
  <c r="R120" i="4"/>
  <c r="Q120" i="4"/>
  <c r="P120" i="4"/>
  <c r="O120" i="4"/>
  <c r="M120" i="4"/>
  <c r="J120" i="4"/>
  <c r="K120" i="4" s="1"/>
  <c r="I120" i="4"/>
  <c r="R119" i="4"/>
  <c r="Q119" i="4"/>
  <c r="P119" i="4"/>
  <c r="O119" i="4"/>
  <c r="M119" i="4"/>
  <c r="J119" i="4"/>
  <c r="K119" i="4" s="1"/>
  <c r="I119" i="4"/>
  <c r="R118" i="4"/>
  <c r="Q118" i="4"/>
  <c r="P118" i="4"/>
  <c r="O118" i="4"/>
  <c r="M118" i="4"/>
  <c r="J118" i="4"/>
  <c r="K118" i="4" s="1"/>
  <c r="I118" i="4"/>
  <c r="R117" i="4"/>
  <c r="Q117" i="4"/>
  <c r="P117" i="4"/>
  <c r="O117" i="4"/>
  <c r="M117" i="4"/>
  <c r="J117" i="4"/>
  <c r="K117" i="4" s="1"/>
  <c r="I117" i="4"/>
  <c r="R116" i="4"/>
  <c r="Q116" i="4"/>
  <c r="P116" i="4"/>
  <c r="O116" i="4"/>
  <c r="M116" i="4"/>
  <c r="J116" i="4"/>
  <c r="K116" i="4" s="1"/>
  <c r="I116" i="4"/>
  <c r="R115" i="4"/>
  <c r="Q115" i="4"/>
  <c r="P115" i="4"/>
  <c r="O115" i="4"/>
  <c r="M115" i="4"/>
  <c r="J115" i="4"/>
  <c r="K115" i="4" s="1"/>
  <c r="I115" i="4"/>
  <c r="R114" i="4"/>
  <c r="Q114" i="4"/>
  <c r="P114" i="4"/>
  <c r="O114" i="4"/>
  <c r="M114" i="4"/>
  <c r="J114" i="4"/>
  <c r="K114" i="4" s="1"/>
  <c r="I114" i="4"/>
  <c r="R113" i="4"/>
  <c r="Q113" i="4"/>
  <c r="P113" i="4"/>
  <c r="O113" i="4"/>
  <c r="M113" i="4"/>
  <c r="J113" i="4"/>
  <c r="K113" i="4" s="1"/>
  <c r="I113" i="4"/>
  <c r="R112" i="4"/>
  <c r="Q112" i="4"/>
  <c r="P112" i="4"/>
  <c r="O112" i="4"/>
  <c r="M112" i="4"/>
  <c r="J112" i="4"/>
  <c r="K112" i="4" s="1"/>
  <c r="I112" i="4"/>
  <c r="R111" i="4"/>
  <c r="Q111" i="4"/>
  <c r="P111" i="4"/>
  <c r="O111" i="4"/>
  <c r="M111" i="4"/>
  <c r="J111" i="4"/>
  <c r="K111" i="4" s="1"/>
  <c r="I111" i="4"/>
  <c r="R110" i="4"/>
  <c r="Q110" i="4"/>
  <c r="P110" i="4"/>
  <c r="O110" i="4"/>
  <c r="M110" i="4"/>
  <c r="J110" i="4"/>
  <c r="K110" i="4" s="1"/>
  <c r="I110" i="4"/>
  <c r="R109" i="4"/>
  <c r="Q109" i="4"/>
  <c r="P109" i="4"/>
  <c r="O109" i="4"/>
  <c r="M109" i="4"/>
  <c r="J109" i="4"/>
  <c r="K109" i="4" s="1"/>
  <c r="I109" i="4"/>
  <c r="R108" i="4"/>
  <c r="Q108" i="4"/>
  <c r="P108" i="4"/>
  <c r="O108" i="4"/>
  <c r="M108" i="4"/>
  <c r="J108" i="4"/>
  <c r="K108" i="4" s="1"/>
  <c r="I108" i="4"/>
  <c r="R107" i="4"/>
  <c r="Q107" i="4"/>
  <c r="P107" i="4"/>
  <c r="O107" i="4"/>
  <c r="M107" i="4"/>
  <c r="J107" i="4"/>
  <c r="K107" i="4" s="1"/>
  <c r="I107" i="4"/>
  <c r="R106" i="4"/>
  <c r="Q106" i="4"/>
  <c r="P106" i="4"/>
  <c r="O106" i="4"/>
  <c r="M106" i="4"/>
  <c r="J106" i="4"/>
  <c r="K106" i="4" s="1"/>
  <c r="I106" i="4"/>
  <c r="R105" i="4"/>
  <c r="Q105" i="4"/>
  <c r="P105" i="4"/>
  <c r="O105" i="4"/>
  <c r="M105" i="4"/>
  <c r="J105" i="4"/>
  <c r="K105" i="4" s="1"/>
  <c r="I105" i="4"/>
  <c r="R104" i="4"/>
  <c r="Q104" i="4"/>
  <c r="P104" i="4"/>
  <c r="O104" i="4"/>
  <c r="M104" i="4"/>
  <c r="J104" i="4"/>
  <c r="K104" i="4" s="1"/>
  <c r="I104" i="4"/>
  <c r="R103" i="4"/>
  <c r="Q103" i="4"/>
  <c r="P103" i="4"/>
  <c r="O103" i="4"/>
  <c r="M103" i="4"/>
  <c r="J103" i="4"/>
  <c r="K103" i="4" s="1"/>
  <c r="I103" i="4"/>
  <c r="R102" i="4"/>
  <c r="Q102" i="4"/>
  <c r="P102" i="4"/>
  <c r="O102" i="4"/>
  <c r="M102" i="4"/>
  <c r="J102" i="4"/>
  <c r="K102" i="4" s="1"/>
  <c r="I102" i="4"/>
  <c r="R101" i="4"/>
  <c r="Q101" i="4"/>
  <c r="P101" i="4"/>
  <c r="O101" i="4"/>
  <c r="M101" i="4"/>
  <c r="J101" i="4"/>
  <c r="K101" i="4" s="1"/>
  <c r="I101" i="4"/>
  <c r="R100" i="4"/>
  <c r="Q100" i="4"/>
  <c r="P100" i="4"/>
  <c r="O100" i="4"/>
  <c r="M100" i="4"/>
  <c r="J100" i="4"/>
  <c r="K100" i="4" s="1"/>
  <c r="I100" i="4"/>
  <c r="R99" i="4"/>
  <c r="Q99" i="4"/>
  <c r="P99" i="4"/>
  <c r="O99" i="4"/>
  <c r="M99" i="4"/>
  <c r="J99" i="4"/>
  <c r="K99" i="4" s="1"/>
  <c r="I99" i="4"/>
  <c r="R98" i="4"/>
  <c r="Q98" i="4"/>
  <c r="P98" i="4"/>
  <c r="O98" i="4"/>
  <c r="M98" i="4"/>
  <c r="J98" i="4"/>
  <c r="K98" i="4" s="1"/>
  <c r="I98" i="4"/>
  <c r="R97" i="4"/>
  <c r="Q97" i="4"/>
  <c r="P97" i="4"/>
  <c r="O97" i="4"/>
  <c r="M97" i="4"/>
  <c r="J97" i="4"/>
  <c r="K97" i="4" s="1"/>
  <c r="I97" i="4"/>
  <c r="R96" i="4"/>
  <c r="Q96" i="4"/>
  <c r="P96" i="4"/>
  <c r="O96" i="4"/>
  <c r="M96" i="4"/>
  <c r="J96" i="4"/>
  <c r="K96" i="4" s="1"/>
  <c r="I96" i="4"/>
  <c r="R95" i="4"/>
  <c r="Q95" i="4"/>
  <c r="P95" i="4"/>
  <c r="O95" i="4"/>
  <c r="M95" i="4"/>
  <c r="J95" i="4"/>
  <c r="K95" i="4" s="1"/>
  <c r="I95" i="4"/>
  <c r="R94" i="4"/>
  <c r="Q94" i="4"/>
  <c r="P94" i="4"/>
  <c r="O94" i="4"/>
  <c r="M94" i="4"/>
  <c r="J94" i="4"/>
  <c r="K94" i="4" s="1"/>
  <c r="I94" i="4"/>
  <c r="R93" i="4"/>
  <c r="Q93" i="4"/>
  <c r="P93" i="4"/>
  <c r="O93" i="4"/>
  <c r="M93" i="4"/>
  <c r="J93" i="4"/>
  <c r="K93" i="4" s="1"/>
  <c r="I93" i="4"/>
  <c r="R92" i="4"/>
  <c r="Q92" i="4"/>
  <c r="P92" i="4"/>
  <c r="O92" i="4"/>
  <c r="M92" i="4"/>
  <c r="J92" i="4"/>
  <c r="K92" i="4" s="1"/>
  <c r="I92" i="4"/>
  <c r="R91" i="4"/>
  <c r="Q91" i="4"/>
  <c r="P91" i="4"/>
  <c r="O91" i="4"/>
  <c r="M91" i="4"/>
  <c r="J91" i="4"/>
  <c r="K91" i="4" s="1"/>
  <c r="I91" i="4"/>
  <c r="R90" i="4"/>
  <c r="Q90" i="4"/>
  <c r="P90" i="4"/>
  <c r="O90" i="4"/>
  <c r="M90" i="4"/>
  <c r="J90" i="4"/>
  <c r="K90" i="4" s="1"/>
  <c r="I90" i="4"/>
  <c r="R89" i="4"/>
  <c r="Q89" i="4"/>
  <c r="P89" i="4"/>
  <c r="O89" i="4"/>
  <c r="M89" i="4"/>
  <c r="J89" i="4"/>
  <c r="K89" i="4" s="1"/>
  <c r="I89" i="4"/>
  <c r="R88" i="4"/>
  <c r="Q88" i="4"/>
  <c r="P88" i="4"/>
  <c r="O88" i="4"/>
  <c r="M88" i="4"/>
  <c r="J88" i="4"/>
  <c r="K88" i="4" s="1"/>
  <c r="I88" i="4"/>
  <c r="R87" i="4"/>
  <c r="Q87" i="4"/>
  <c r="P87" i="4"/>
  <c r="O87" i="4"/>
  <c r="M87" i="4"/>
  <c r="J87" i="4"/>
  <c r="K87" i="4" s="1"/>
  <c r="I87" i="4"/>
  <c r="R86" i="4"/>
  <c r="Q86" i="4"/>
  <c r="P86" i="4"/>
  <c r="O86" i="4"/>
  <c r="M86" i="4"/>
  <c r="J86" i="4"/>
  <c r="K86" i="4" s="1"/>
  <c r="I86" i="4"/>
  <c r="R85" i="4"/>
  <c r="Q85" i="4"/>
  <c r="P85" i="4"/>
  <c r="O85" i="4"/>
  <c r="M85" i="4"/>
  <c r="J85" i="4"/>
  <c r="K85" i="4" s="1"/>
  <c r="I85" i="4"/>
  <c r="R84" i="4"/>
  <c r="Q84" i="4"/>
  <c r="P84" i="4"/>
  <c r="O84" i="4"/>
  <c r="M84" i="4"/>
  <c r="J84" i="4"/>
  <c r="K84" i="4" s="1"/>
  <c r="I84" i="4"/>
  <c r="R83" i="4"/>
  <c r="Q83" i="4"/>
  <c r="P83" i="4"/>
  <c r="O83" i="4"/>
  <c r="M83" i="4"/>
  <c r="J83" i="4"/>
  <c r="K83" i="4" s="1"/>
  <c r="I83" i="4"/>
  <c r="R82" i="4"/>
  <c r="Q82" i="4"/>
  <c r="P82" i="4"/>
  <c r="O82" i="4"/>
  <c r="M82" i="4"/>
  <c r="J82" i="4"/>
  <c r="K82" i="4" s="1"/>
  <c r="I82" i="4"/>
  <c r="R81" i="4"/>
  <c r="Q81" i="4"/>
  <c r="P81" i="4"/>
  <c r="O81" i="4"/>
  <c r="M81" i="4"/>
  <c r="J81" i="4"/>
  <c r="K81" i="4" s="1"/>
  <c r="I81" i="4"/>
  <c r="R80" i="4"/>
  <c r="Q80" i="4"/>
  <c r="P80" i="4"/>
  <c r="O80" i="4"/>
  <c r="M80" i="4"/>
  <c r="J80" i="4"/>
  <c r="K80" i="4" s="1"/>
  <c r="I80" i="4"/>
  <c r="R79" i="4"/>
  <c r="Q79" i="4"/>
  <c r="P79" i="4"/>
  <c r="O79" i="4"/>
  <c r="M79" i="4"/>
  <c r="J79" i="4"/>
  <c r="K79" i="4" s="1"/>
  <c r="I79" i="4"/>
  <c r="R78" i="4"/>
  <c r="Q78" i="4"/>
  <c r="P78" i="4"/>
  <c r="O78" i="4"/>
  <c r="M78" i="4"/>
  <c r="J78" i="4"/>
  <c r="K78" i="4" s="1"/>
  <c r="I78" i="4"/>
  <c r="R77" i="4"/>
  <c r="Q77" i="4"/>
  <c r="P77" i="4"/>
  <c r="O77" i="4"/>
  <c r="M77" i="4"/>
  <c r="J77" i="4"/>
  <c r="K77" i="4" s="1"/>
  <c r="I77" i="4"/>
  <c r="R76" i="4"/>
  <c r="Q76" i="4"/>
  <c r="P76" i="4"/>
  <c r="O76" i="4"/>
  <c r="M76" i="4"/>
  <c r="J76" i="4"/>
  <c r="K76" i="4" s="1"/>
  <c r="I76" i="4"/>
  <c r="R75" i="4"/>
  <c r="Q75" i="4"/>
  <c r="P75" i="4"/>
  <c r="O75" i="4"/>
  <c r="M75" i="4"/>
  <c r="J75" i="4"/>
  <c r="K75" i="4" s="1"/>
  <c r="I75" i="4"/>
  <c r="R74" i="4"/>
  <c r="Q74" i="4"/>
  <c r="P74" i="4"/>
  <c r="O74" i="4"/>
  <c r="M74" i="4"/>
  <c r="J74" i="4"/>
  <c r="K74" i="4" s="1"/>
  <c r="I74" i="4"/>
  <c r="R73" i="4"/>
  <c r="Q73" i="4"/>
  <c r="P73" i="4"/>
  <c r="O73" i="4"/>
  <c r="M73" i="4"/>
  <c r="J73" i="4"/>
  <c r="K73" i="4" s="1"/>
  <c r="I73" i="4"/>
  <c r="R72" i="4"/>
  <c r="Q72" i="4"/>
  <c r="P72" i="4"/>
  <c r="O72" i="4"/>
  <c r="M72" i="4"/>
  <c r="J72" i="4"/>
  <c r="K72" i="4" s="1"/>
  <c r="I72" i="4"/>
  <c r="R71" i="4"/>
  <c r="Q71" i="4"/>
  <c r="P71" i="4"/>
  <c r="O71" i="4"/>
  <c r="M71" i="4"/>
  <c r="J71" i="4"/>
  <c r="K71" i="4" s="1"/>
  <c r="I71" i="4"/>
  <c r="R70" i="4"/>
  <c r="Q70" i="4"/>
  <c r="P70" i="4"/>
  <c r="O70" i="4"/>
  <c r="M70" i="4"/>
  <c r="J70" i="4"/>
  <c r="K70" i="4" s="1"/>
  <c r="I70" i="4"/>
  <c r="R69" i="4"/>
  <c r="Q69" i="4"/>
  <c r="P69" i="4"/>
  <c r="O69" i="4"/>
  <c r="M69" i="4"/>
  <c r="J69" i="4"/>
  <c r="K69" i="4" s="1"/>
  <c r="I69" i="4"/>
  <c r="R68" i="4"/>
  <c r="Q68" i="4"/>
  <c r="P68" i="4"/>
  <c r="O68" i="4"/>
  <c r="M68" i="4"/>
  <c r="J68" i="4"/>
  <c r="K68" i="4" s="1"/>
  <c r="I68" i="4"/>
  <c r="R67" i="4"/>
  <c r="Q67" i="4"/>
  <c r="P67" i="4"/>
  <c r="O67" i="4"/>
  <c r="M67" i="4"/>
  <c r="J67" i="4"/>
  <c r="K67" i="4" s="1"/>
  <c r="I67" i="4"/>
  <c r="R66" i="4"/>
  <c r="Q66" i="4"/>
  <c r="P66" i="4"/>
  <c r="O66" i="4"/>
  <c r="M66" i="4"/>
  <c r="J66" i="4"/>
  <c r="K66" i="4" s="1"/>
  <c r="I66" i="4"/>
  <c r="R65" i="4"/>
  <c r="Q65" i="4"/>
  <c r="P65" i="4"/>
  <c r="O65" i="4"/>
  <c r="M65" i="4"/>
  <c r="J65" i="4"/>
  <c r="K65" i="4" s="1"/>
  <c r="I65" i="4"/>
  <c r="R64" i="4"/>
  <c r="Q64" i="4"/>
  <c r="P64" i="4"/>
  <c r="O64" i="4"/>
  <c r="M64" i="4"/>
  <c r="J64" i="4"/>
  <c r="K64" i="4" s="1"/>
  <c r="I64" i="4"/>
  <c r="R63" i="4"/>
  <c r="Q63" i="4"/>
  <c r="P63" i="4"/>
  <c r="O63" i="4"/>
  <c r="M63" i="4"/>
  <c r="J63" i="4"/>
  <c r="K63" i="4" s="1"/>
  <c r="I63" i="4"/>
  <c r="R62" i="4"/>
  <c r="Q62" i="4"/>
  <c r="P62" i="4"/>
  <c r="O62" i="4"/>
  <c r="M62" i="4"/>
  <c r="J62" i="4"/>
  <c r="K62" i="4" s="1"/>
  <c r="I62" i="4"/>
  <c r="R61" i="4"/>
  <c r="Q61" i="4"/>
  <c r="P61" i="4"/>
  <c r="O61" i="4"/>
  <c r="M61" i="4"/>
  <c r="J61" i="4"/>
  <c r="K61" i="4" s="1"/>
  <c r="I61" i="4"/>
  <c r="R60" i="4"/>
  <c r="Q60" i="4"/>
  <c r="P60" i="4"/>
  <c r="O60" i="4"/>
  <c r="M60" i="4"/>
  <c r="J60" i="4"/>
  <c r="K60" i="4" s="1"/>
  <c r="I60" i="4"/>
  <c r="R59" i="4"/>
  <c r="Q59" i="4"/>
  <c r="P59" i="4"/>
  <c r="O59" i="4"/>
  <c r="M59" i="4"/>
  <c r="J59" i="4"/>
  <c r="K59" i="4" s="1"/>
  <c r="I59" i="4"/>
  <c r="R58" i="4"/>
  <c r="Q58" i="4"/>
  <c r="P58" i="4"/>
  <c r="O58" i="4"/>
  <c r="M58" i="4"/>
  <c r="J58" i="4"/>
  <c r="K58" i="4" s="1"/>
  <c r="I58" i="4"/>
  <c r="R57" i="4"/>
  <c r="Q57" i="4"/>
  <c r="P57" i="4"/>
  <c r="O57" i="4"/>
  <c r="M57" i="4"/>
  <c r="J57" i="4"/>
  <c r="K57" i="4" s="1"/>
  <c r="I57" i="4"/>
  <c r="R56" i="4"/>
  <c r="Q56" i="4"/>
  <c r="P56" i="4"/>
  <c r="O56" i="4"/>
  <c r="M56" i="4"/>
  <c r="J56" i="4"/>
  <c r="K56" i="4" s="1"/>
  <c r="I56" i="4"/>
  <c r="R55" i="4"/>
  <c r="Q55" i="4"/>
  <c r="P55" i="4"/>
  <c r="O55" i="4"/>
  <c r="M55" i="4"/>
  <c r="J55" i="4"/>
  <c r="K55" i="4" s="1"/>
  <c r="I55" i="4"/>
  <c r="R54" i="4"/>
  <c r="Q54" i="4"/>
  <c r="P54" i="4"/>
  <c r="O54" i="4"/>
  <c r="M54" i="4"/>
  <c r="J54" i="4"/>
  <c r="K54" i="4" s="1"/>
  <c r="I54" i="4"/>
  <c r="R53" i="4"/>
  <c r="Q53" i="4"/>
  <c r="P53" i="4"/>
  <c r="O53" i="4"/>
  <c r="M53" i="4"/>
  <c r="J53" i="4"/>
  <c r="K53" i="4" s="1"/>
  <c r="I53" i="4"/>
  <c r="R52" i="4"/>
  <c r="Q52" i="4"/>
  <c r="P52" i="4"/>
  <c r="O52" i="4"/>
  <c r="M52" i="4"/>
  <c r="J52" i="4"/>
  <c r="K52" i="4" s="1"/>
  <c r="I52" i="4"/>
  <c r="R51" i="4"/>
  <c r="Q51" i="4"/>
  <c r="P51" i="4"/>
  <c r="O51" i="4"/>
  <c r="M51" i="4"/>
  <c r="J51" i="4"/>
  <c r="K51" i="4" s="1"/>
  <c r="I51" i="4"/>
  <c r="R50" i="4"/>
  <c r="Q50" i="4"/>
  <c r="P50" i="4"/>
  <c r="O50" i="4"/>
  <c r="M50" i="4"/>
  <c r="J50" i="4"/>
  <c r="K50" i="4" s="1"/>
  <c r="I50" i="4"/>
  <c r="R49" i="4"/>
  <c r="Q49" i="4"/>
  <c r="P49" i="4"/>
  <c r="O49" i="4"/>
  <c r="M49" i="4"/>
  <c r="J49" i="4"/>
  <c r="K49" i="4" s="1"/>
  <c r="I49" i="4"/>
  <c r="R48" i="4"/>
  <c r="Q48" i="4"/>
  <c r="P48" i="4"/>
  <c r="O48" i="4"/>
  <c r="M48" i="4"/>
  <c r="J48" i="4"/>
  <c r="K48" i="4" s="1"/>
  <c r="I48" i="4"/>
  <c r="R47" i="4"/>
  <c r="Q47" i="4"/>
  <c r="P47" i="4"/>
  <c r="O47" i="4"/>
  <c r="M47" i="4"/>
  <c r="J47" i="4"/>
  <c r="K47" i="4" s="1"/>
  <c r="I47" i="4"/>
  <c r="R46" i="4"/>
  <c r="Q46" i="4"/>
  <c r="P46" i="4"/>
  <c r="O46" i="4"/>
  <c r="M46" i="4"/>
  <c r="J46" i="4"/>
  <c r="K46" i="4" s="1"/>
  <c r="I46" i="4"/>
  <c r="R45" i="4"/>
  <c r="Q45" i="4"/>
  <c r="P45" i="4"/>
  <c r="O45" i="4"/>
  <c r="M45" i="4"/>
  <c r="J45" i="4"/>
  <c r="K45" i="4" s="1"/>
  <c r="I45" i="4"/>
  <c r="R44" i="4"/>
  <c r="Q44" i="4"/>
  <c r="P44" i="4"/>
  <c r="O44" i="4"/>
  <c r="M44" i="4"/>
  <c r="J44" i="4"/>
  <c r="K44" i="4" s="1"/>
  <c r="I44" i="4"/>
  <c r="R43" i="4"/>
  <c r="Q43" i="4"/>
  <c r="P43" i="4"/>
  <c r="O43" i="4"/>
  <c r="M43" i="4"/>
  <c r="J43" i="4"/>
  <c r="K43" i="4" s="1"/>
  <c r="I43" i="4"/>
  <c r="R42" i="4"/>
  <c r="Q42" i="4"/>
  <c r="P42" i="4"/>
  <c r="O42" i="4"/>
  <c r="M42" i="4"/>
  <c r="J42" i="4"/>
  <c r="K42" i="4" s="1"/>
  <c r="I42" i="4"/>
  <c r="R41" i="4"/>
  <c r="Q41" i="4"/>
  <c r="P41" i="4"/>
  <c r="O41" i="4"/>
  <c r="M41" i="4"/>
  <c r="J41" i="4"/>
  <c r="K41" i="4" s="1"/>
  <c r="I41" i="4"/>
  <c r="R40" i="4"/>
  <c r="Q40" i="4"/>
  <c r="P40" i="4"/>
  <c r="O40" i="4"/>
  <c r="M40" i="4"/>
  <c r="J40" i="4"/>
  <c r="K40" i="4" s="1"/>
  <c r="I40" i="4"/>
  <c r="R39" i="4"/>
  <c r="Q39" i="4"/>
  <c r="P39" i="4"/>
  <c r="O39" i="4"/>
  <c r="M39" i="4"/>
  <c r="J39" i="4"/>
  <c r="K39" i="4" s="1"/>
  <c r="I39" i="4"/>
  <c r="R38" i="4"/>
  <c r="Q38" i="4"/>
  <c r="P38" i="4"/>
  <c r="O38" i="4"/>
  <c r="M38" i="4"/>
  <c r="J38" i="4"/>
  <c r="K38" i="4" s="1"/>
  <c r="I38" i="4"/>
  <c r="R37" i="4"/>
  <c r="Q37" i="4"/>
  <c r="P37" i="4"/>
  <c r="O37" i="4"/>
  <c r="M37" i="4"/>
  <c r="J37" i="4"/>
  <c r="K37" i="4" s="1"/>
  <c r="I37" i="4"/>
  <c r="R36" i="4"/>
  <c r="Q36" i="4"/>
  <c r="P36" i="4"/>
  <c r="O36" i="4"/>
  <c r="M36" i="4"/>
  <c r="J36" i="4"/>
  <c r="K36" i="4" s="1"/>
  <c r="I36" i="4"/>
  <c r="R35" i="4"/>
  <c r="Q35" i="4"/>
  <c r="P35" i="4"/>
  <c r="O35" i="4"/>
  <c r="M35" i="4"/>
  <c r="J35" i="4"/>
  <c r="K35" i="4" s="1"/>
  <c r="I35" i="4"/>
  <c r="R34" i="4"/>
  <c r="Q34" i="4"/>
  <c r="P34" i="4"/>
  <c r="O34" i="4"/>
  <c r="M34" i="4"/>
  <c r="J34" i="4"/>
  <c r="K34" i="4" s="1"/>
  <c r="I34" i="4"/>
  <c r="R33" i="4"/>
  <c r="Q33" i="4"/>
  <c r="P33" i="4"/>
  <c r="O33" i="4"/>
  <c r="M33" i="4"/>
  <c r="J33" i="4"/>
  <c r="K33" i="4" s="1"/>
  <c r="I33" i="4"/>
  <c r="R32" i="4"/>
  <c r="Q32" i="4"/>
  <c r="P32" i="4"/>
  <c r="O32" i="4"/>
  <c r="M32" i="4"/>
  <c r="J32" i="4"/>
  <c r="K32" i="4" s="1"/>
  <c r="I32" i="4"/>
  <c r="R31" i="4"/>
  <c r="Q31" i="4"/>
  <c r="P31" i="4"/>
  <c r="O31" i="4"/>
  <c r="M31" i="4"/>
  <c r="J31" i="4"/>
  <c r="K31" i="4" s="1"/>
  <c r="I31" i="4"/>
  <c r="R30" i="4"/>
  <c r="Q30" i="4"/>
  <c r="P30" i="4"/>
  <c r="O30" i="4"/>
  <c r="M30" i="4"/>
  <c r="J30" i="4"/>
  <c r="K30" i="4" s="1"/>
  <c r="I30" i="4"/>
  <c r="R29" i="4"/>
  <c r="Q29" i="4"/>
  <c r="P29" i="4"/>
  <c r="O29" i="4"/>
  <c r="M29" i="4"/>
  <c r="J29" i="4"/>
  <c r="K29" i="4" s="1"/>
  <c r="I29" i="4"/>
  <c r="R28" i="4"/>
  <c r="Q28" i="4"/>
  <c r="P28" i="4"/>
  <c r="O28" i="4"/>
  <c r="M28" i="4"/>
  <c r="J28" i="4"/>
  <c r="K28" i="4" s="1"/>
  <c r="I28" i="4"/>
  <c r="R27" i="4"/>
  <c r="Q27" i="4"/>
  <c r="P27" i="4"/>
  <c r="O27" i="4"/>
  <c r="M27" i="4"/>
  <c r="J27" i="4"/>
  <c r="K27" i="4" s="1"/>
  <c r="I27" i="4"/>
  <c r="R26" i="4"/>
  <c r="Q26" i="4"/>
  <c r="P26" i="4"/>
  <c r="O26" i="4"/>
  <c r="M26" i="4"/>
  <c r="J26" i="4"/>
  <c r="K26" i="4" s="1"/>
  <c r="I26" i="4"/>
  <c r="R25" i="4"/>
  <c r="Q25" i="4"/>
  <c r="P25" i="4"/>
  <c r="O25" i="4"/>
  <c r="M25" i="4"/>
  <c r="J25" i="4"/>
  <c r="K25" i="4" s="1"/>
  <c r="I25" i="4"/>
  <c r="R24" i="4"/>
  <c r="Q24" i="4"/>
  <c r="P24" i="4"/>
  <c r="O24" i="4"/>
  <c r="M24" i="4"/>
  <c r="J24" i="4"/>
  <c r="K24" i="4" s="1"/>
  <c r="I24" i="4"/>
  <c r="R23" i="4"/>
  <c r="Q23" i="4"/>
  <c r="P23" i="4"/>
  <c r="O23" i="4"/>
  <c r="M23" i="4"/>
  <c r="J23" i="4"/>
  <c r="K23" i="4" s="1"/>
  <c r="I23" i="4"/>
  <c r="R22" i="4"/>
  <c r="Q22" i="4"/>
  <c r="P22" i="4"/>
  <c r="O22" i="4"/>
  <c r="M22" i="4"/>
  <c r="J22" i="4"/>
  <c r="K22" i="4" s="1"/>
  <c r="I22" i="4"/>
  <c r="R21" i="4"/>
  <c r="Q21" i="4"/>
  <c r="P21" i="4"/>
  <c r="O21" i="4"/>
  <c r="M21" i="4"/>
  <c r="J21" i="4"/>
  <c r="K21" i="4" s="1"/>
  <c r="I21" i="4"/>
  <c r="R20" i="4"/>
  <c r="Q20" i="4"/>
  <c r="P20" i="4"/>
  <c r="O20" i="4"/>
  <c r="M20" i="4"/>
  <c r="J20" i="4"/>
  <c r="K20" i="4" s="1"/>
  <c r="I20" i="4"/>
  <c r="R19" i="4"/>
  <c r="Q19" i="4"/>
  <c r="P19" i="4"/>
  <c r="O19" i="4"/>
  <c r="M19" i="4"/>
  <c r="J19" i="4"/>
  <c r="K19" i="4" s="1"/>
  <c r="I19" i="4"/>
  <c r="R18" i="4"/>
  <c r="Q18" i="4"/>
  <c r="P18" i="4"/>
  <c r="O18" i="4"/>
  <c r="M18" i="4"/>
  <c r="J18" i="4"/>
  <c r="K18" i="4" s="1"/>
  <c r="I18" i="4"/>
  <c r="R17" i="4"/>
  <c r="Q17" i="4"/>
  <c r="P17" i="4"/>
  <c r="O17" i="4"/>
  <c r="M17" i="4"/>
  <c r="J17" i="4"/>
  <c r="K17" i="4" s="1"/>
  <c r="I17" i="4"/>
  <c r="R16" i="4"/>
  <c r="Q16" i="4"/>
  <c r="P16" i="4"/>
  <c r="O16" i="4"/>
  <c r="M16" i="4"/>
  <c r="J16" i="4"/>
  <c r="K16" i="4" s="1"/>
  <c r="I16" i="4"/>
  <c r="R15" i="4"/>
  <c r="Q15" i="4"/>
  <c r="P15" i="4"/>
  <c r="O15" i="4"/>
  <c r="M15" i="4"/>
  <c r="J15" i="4"/>
  <c r="K15" i="4" s="1"/>
  <c r="I15" i="4"/>
  <c r="R14" i="4"/>
  <c r="Q14" i="4"/>
  <c r="P14" i="4"/>
  <c r="O14" i="4"/>
  <c r="M14" i="4"/>
  <c r="J14" i="4"/>
  <c r="K14" i="4" s="1"/>
  <c r="I14" i="4"/>
  <c r="R13" i="4"/>
  <c r="Q13" i="4"/>
  <c r="P13" i="4"/>
  <c r="O13" i="4"/>
  <c r="M13" i="4"/>
  <c r="J13" i="4"/>
  <c r="K13" i="4" s="1"/>
  <c r="I13" i="4"/>
  <c r="R12" i="4"/>
  <c r="Q12" i="4"/>
  <c r="P12" i="4"/>
  <c r="O12" i="4"/>
  <c r="M12" i="4"/>
  <c r="J12" i="4"/>
  <c r="K12" i="4" s="1"/>
  <c r="I12" i="4"/>
  <c r="R11" i="4"/>
  <c r="Q11" i="4"/>
  <c r="P11" i="4"/>
  <c r="O11" i="4"/>
  <c r="M11" i="4"/>
  <c r="J11" i="4"/>
  <c r="K11" i="4" s="1"/>
  <c r="I11" i="4"/>
  <c r="R10" i="4"/>
  <c r="Q10" i="4"/>
  <c r="P10" i="4"/>
  <c r="O10" i="4"/>
  <c r="M10" i="4"/>
  <c r="J10" i="4"/>
  <c r="K10" i="4" s="1"/>
  <c r="I10" i="4"/>
  <c r="R9" i="4"/>
  <c r="Q9" i="4"/>
  <c r="P9" i="4"/>
  <c r="O9" i="4"/>
  <c r="M9" i="4"/>
  <c r="J9" i="4"/>
  <c r="K9" i="4" s="1"/>
  <c r="I9" i="4"/>
  <c r="R8" i="4"/>
  <c r="Q8" i="4"/>
  <c r="P8" i="4"/>
  <c r="O8" i="4"/>
  <c r="M8" i="4"/>
  <c r="J8" i="4"/>
  <c r="K8" i="4" s="1"/>
  <c r="I8" i="4"/>
  <c r="R7" i="4"/>
  <c r="Q7" i="4"/>
  <c r="P7" i="4"/>
  <c r="O7" i="4"/>
  <c r="M7" i="4"/>
  <c r="J7" i="4"/>
  <c r="K7" i="4" s="1"/>
  <c r="I7" i="4"/>
  <c r="R6" i="4"/>
  <c r="Q6" i="4"/>
  <c r="P6" i="4"/>
  <c r="O6" i="4"/>
  <c r="M6" i="4"/>
  <c r="J6" i="4"/>
  <c r="K6" i="4" s="1"/>
  <c r="I6" i="4"/>
  <c r="R5" i="4"/>
  <c r="Q5" i="4"/>
  <c r="P5" i="4"/>
  <c r="O5" i="4"/>
  <c r="M5" i="4"/>
  <c r="J5" i="4"/>
  <c r="K5" i="4" s="1"/>
  <c r="I5" i="4"/>
  <c r="R4" i="4"/>
  <c r="Q4" i="4"/>
  <c r="P4" i="4"/>
  <c r="O4" i="4"/>
  <c r="M4" i="4"/>
  <c r="J4" i="4"/>
  <c r="K4" i="4" s="1"/>
  <c r="I4" i="4"/>
  <c r="R3" i="4"/>
  <c r="Q3" i="4"/>
  <c r="P3" i="4"/>
  <c r="O3" i="4"/>
  <c r="M3" i="4"/>
  <c r="J3" i="4"/>
  <c r="K3" i="4" s="1"/>
  <c r="I3" i="4"/>
  <c r="R2" i="4"/>
  <c r="Q2" i="4"/>
  <c r="P2" i="4"/>
  <c r="O2" i="4"/>
  <c r="M2" i="4"/>
  <c r="J2" i="4"/>
  <c r="K2" i="4" s="1"/>
  <c r="I2" i="4"/>
  <c r="E59" i="1" l="1"/>
  <c r="F59" i="1" s="1"/>
  <c r="G59" i="1" s="1"/>
  <c r="H59" i="1" s="1"/>
  <c r="I59" i="1" s="1"/>
  <c r="J59" i="1" s="1"/>
  <c r="K59" i="1" s="1"/>
  <c r="L59" i="1" s="1"/>
  <c r="M59" i="1" s="1"/>
  <c r="N59" i="1" s="1"/>
  <c r="O59" i="1" s="1"/>
  <c r="E35" i="1" l="1"/>
  <c r="F35" i="1" s="1"/>
  <c r="G35" i="1" s="1"/>
  <c r="H35" i="1" s="1"/>
  <c r="I35" i="1" s="1"/>
  <c r="J35" i="1" s="1"/>
  <c r="K35" i="1" s="1"/>
  <c r="L35" i="1" s="1"/>
  <c r="M35" i="1" s="1"/>
  <c r="N35" i="1" s="1"/>
  <c r="O35" i="1" s="1"/>
  <c r="E28" i="1"/>
  <c r="F28" i="1" s="1"/>
  <c r="G28" i="1" s="1"/>
  <c r="H28" i="1" s="1"/>
  <c r="I28" i="1" s="1"/>
  <c r="J28" i="1" s="1"/>
  <c r="K28" i="1" s="1"/>
  <c r="L28" i="1" s="1"/>
  <c r="M28" i="1" s="1"/>
  <c r="N28" i="1" s="1"/>
  <c r="O28" i="1" s="1"/>
  <c r="E23" i="1"/>
  <c r="F23" i="1" s="1"/>
  <c r="G23" i="1" s="1"/>
  <c r="H23" i="1" s="1"/>
  <c r="I23" i="1" s="1"/>
  <c r="J23" i="1" s="1"/>
  <c r="K23" i="1" s="1"/>
  <c r="L23" i="1" s="1"/>
  <c r="M23" i="1" s="1"/>
  <c r="N23" i="1" s="1"/>
  <c r="O23" i="1" s="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3" i="3"/>
  <c r="J2" i="3"/>
  <c r="E16" i="1"/>
  <c r="F16" i="1" s="1"/>
  <c r="G16" i="1" s="1"/>
  <c r="H16" i="1" s="1"/>
  <c r="I16" i="1" s="1"/>
  <c r="J16" i="1" s="1"/>
  <c r="K16" i="1" s="1"/>
  <c r="L16" i="1" s="1"/>
  <c r="M16" i="1" s="1"/>
  <c r="N16" i="1" s="1"/>
  <c r="O16" i="1" s="1"/>
  <c r="E9" i="1"/>
  <c r="L213" i="3"/>
  <c r="K213" i="3"/>
  <c r="L212" i="3"/>
  <c r="K212" i="3"/>
  <c r="L211" i="3"/>
  <c r="K211" i="3"/>
  <c r="L210" i="3"/>
  <c r="K210" i="3"/>
  <c r="L209" i="3"/>
  <c r="K209" i="3"/>
  <c r="L208" i="3"/>
  <c r="K208" i="3"/>
  <c r="L207" i="3"/>
  <c r="K207" i="3"/>
  <c r="L206" i="3"/>
  <c r="K206" i="3"/>
  <c r="L205" i="3"/>
  <c r="K205" i="3"/>
  <c r="L204" i="3"/>
  <c r="K204" i="3"/>
  <c r="L203" i="3"/>
  <c r="K203" i="3"/>
  <c r="L202" i="3"/>
  <c r="K202" i="3"/>
  <c r="L201" i="3"/>
  <c r="K201" i="3"/>
  <c r="L200" i="3"/>
  <c r="K200" i="3"/>
  <c r="L199" i="3"/>
  <c r="K199" i="3"/>
  <c r="L198" i="3"/>
  <c r="K198" i="3"/>
  <c r="L197" i="3"/>
  <c r="K197" i="3"/>
  <c r="L196" i="3"/>
  <c r="K196" i="3"/>
  <c r="L195" i="3"/>
  <c r="K195" i="3"/>
  <c r="L194" i="3"/>
  <c r="K194" i="3"/>
  <c r="L193" i="3"/>
  <c r="K193" i="3"/>
  <c r="L192" i="3"/>
  <c r="K192" i="3"/>
  <c r="L191" i="3"/>
  <c r="K191" i="3"/>
  <c r="L190" i="3"/>
  <c r="K190" i="3"/>
  <c r="L189" i="3"/>
  <c r="K189" i="3"/>
  <c r="L188" i="3"/>
  <c r="K188" i="3"/>
  <c r="L187" i="3"/>
  <c r="K187" i="3"/>
  <c r="L186" i="3"/>
  <c r="K186" i="3"/>
  <c r="L185" i="3"/>
  <c r="K185" i="3"/>
  <c r="L184" i="3"/>
  <c r="K184" i="3"/>
  <c r="L183" i="3"/>
  <c r="K183" i="3"/>
  <c r="L182" i="3"/>
  <c r="K182" i="3"/>
  <c r="L181" i="3"/>
  <c r="K181" i="3"/>
  <c r="L180" i="3"/>
  <c r="K180" i="3"/>
  <c r="L179" i="3"/>
  <c r="K179" i="3"/>
  <c r="L178" i="3"/>
  <c r="K178" i="3"/>
  <c r="L177" i="3"/>
  <c r="K177" i="3"/>
  <c r="L176" i="3"/>
  <c r="K176" i="3"/>
  <c r="L175" i="3"/>
  <c r="K175" i="3"/>
  <c r="L174" i="3"/>
  <c r="K174" i="3"/>
  <c r="L173" i="3"/>
  <c r="K173" i="3"/>
  <c r="L172" i="3"/>
  <c r="K172" i="3"/>
  <c r="L171" i="3"/>
  <c r="K171" i="3"/>
  <c r="L170" i="3"/>
  <c r="K170" i="3"/>
  <c r="L169" i="3"/>
  <c r="K169" i="3"/>
  <c r="L168" i="3"/>
  <c r="K168" i="3"/>
  <c r="L167" i="3"/>
  <c r="K167" i="3"/>
  <c r="L166" i="3"/>
  <c r="K166" i="3"/>
  <c r="L165" i="3"/>
  <c r="K165" i="3"/>
  <c r="L164" i="3"/>
  <c r="K164" i="3"/>
  <c r="L163" i="3"/>
  <c r="K163" i="3"/>
  <c r="L162" i="3"/>
  <c r="K162" i="3"/>
  <c r="L161" i="3"/>
  <c r="K161" i="3"/>
  <c r="L160" i="3"/>
  <c r="K160" i="3"/>
  <c r="L159" i="3"/>
  <c r="K159" i="3"/>
  <c r="L158" i="3"/>
  <c r="K158" i="3"/>
  <c r="L157" i="3"/>
  <c r="K157" i="3"/>
  <c r="L156" i="3"/>
  <c r="K156" i="3"/>
  <c r="L155" i="3"/>
  <c r="K155" i="3"/>
  <c r="L154" i="3"/>
  <c r="K154" i="3"/>
  <c r="L153" i="3"/>
  <c r="K153" i="3"/>
  <c r="L152" i="3"/>
  <c r="K152" i="3"/>
  <c r="L151" i="3"/>
  <c r="K151" i="3"/>
  <c r="L150" i="3"/>
  <c r="K150" i="3"/>
  <c r="L149" i="3"/>
  <c r="K149" i="3"/>
  <c r="L148" i="3"/>
  <c r="K148" i="3"/>
  <c r="L147" i="3"/>
  <c r="K147" i="3"/>
  <c r="L146" i="3"/>
  <c r="K146" i="3"/>
  <c r="L145" i="3"/>
  <c r="K145" i="3"/>
  <c r="L144" i="3"/>
  <c r="K144" i="3"/>
  <c r="L143" i="3"/>
  <c r="K143" i="3"/>
  <c r="L142" i="3"/>
  <c r="K142" i="3"/>
  <c r="L141" i="3"/>
  <c r="K141" i="3"/>
  <c r="L140" i="3"/>
  <c r="K140" i="3"/>
  <c r="L139" i="3"/>
  <c r="K139" i="3"/>
  <c r="L138" i="3"/>
  <c r="K138" i="3"/>
  <c r="L137" i="3"/>
  <c r="K137" i="3"/>
  <c r="L136" i="3"/>
  <c r="K136" i="3"/>
  <c r="L135" i="3"/>
  <c r="K135" i="3"/>
  <c r="L134" i="3"/>
  <c r="K134" i="3"/>
  <c r="L133" i="3"/>
  <c r="K133" i="3"/>
  <c r="L132" i="3"/>
  <c r="K132" i="3"/>
  <c r="L131" i="3"/>
  <c r="K131" i="3"/>
  <c r="L130" i="3"/>
  <c r="K130" i="3"/>
  <c r="L129" i="3"/>
  <c r="K129" i="3"/>
  <c r="L128" i="3"/>
  <c r="K128" i="3"/>
  <c r="L127" i="3"/>
  <c r="K127" i="3"/>
  <c r="L126" i="3"/>
  <c r="K126" i="3"/>
  <c r="L125" i="3"/>
  <c r="K125" i="3"/>
  <c r="L124" i="3"/>
  <c r="K124" i="3"/>
  <c r="L123" i="3"/>
  <c r="K123" i="3"/>
  <c r="L122" i="3"/>
  <c r="K122" i="3"/>
  <c r="L121" i="3"/>
  <c r="K121" i="3"/>
  <c r="L120" i="3"/>
  <c r="K120" i="3"/>
  <c r="L119" i="3"/>
  <c r="K119" i="3"/>
  <c r="L118" i="3"/>
  <c r="K118" i="3"/>
  <c r="L117" i="3"/>
  <c r="K117" i="3"/>
  <c r="L116" i="3"/>
  <c r="K116" i="3"/>
  <c r="L115" i="3"/>
  <c r="K115" i="3"/>
  <c r="L114" i="3"/>
  <c r="K114" i="3"/>
  <c r="L113" i="3"/>
  <c r="K113" i="3"/>
  <c r="L112" i="3"/>
  <c r="K112" i="3"/>
  <c r="L111" i="3"/>
  <c r="K111" i="3"/>
  <c r="L110" i="3"/>
  <c r="K110" i="3"/>
  <c r="L109" i="3"/>
  <c r="K109" i="3"/>
  <c r="L108" i="3"/>
  <c r="K108" i="3"/>
  <c r="L107" i="3"/>
  <c r="K107" i="3"/>
  <c r="L106" i="3"/>
  <c r="K106" i="3"/>
  <c r="L105" i="3"/>
  <c r="K105" i="3"/>
  <c r="L104" i="3"/>
  <c r="K104" i="3"/>
  <c r="L103" i="3"/>
  <c r="K103" i="3"/>
  <c r="L102" i="3"/>
  <c r="K102" i="3"/>
  <c r="L101" i="3"/>
  <c r="K101" i="3"/>
  <c r="L100" i="3"/>
  <c r="K100" i="3"/>
  <c r="L99" i="3"/>
  <c r="K99" i="3"/>
  <c r="L98" i="3"/>
  <c r="K98" i="3"/>
  <c r="L97" i="3"/>
  <c r="K97" i="3"/>
  <c r="L96" i="3"/>
  <c r="K96" i="3"/>
  <c r="L95" i="3"/>
  <c r="K95" i="3"/>
  <c r="L94" i="3"/>
  <c r="K94" i="3"/>
  <c r="L93" i="3"/>
  <c r="K93" i="3"/>
  <c r="L92" i="3"/>
  <c r="K92" i="3"/>
  <c r="L91" i="3"/>
  <c r="K91" i="3"/>
  <c r="L90" i="3"/>
  <c r="K90" i="3"/>
  <c r="L89" i="3"/>
  <c r="K89" i="3"/>
  <c r="L88" i="3"/>
  <c r="K88" i="3"/>
  <c r="L87" i="3"/>
  <c r="K87" i="3"/>
  <c r="L86" i="3"/>
  <c r="K86" i="3"/>
  <c r="L85" i="3"/>
  <c r="K85" i="3"/>
  <c r="L84" i="3"/>
  <c r="K84" i="3"/>
  <c r="L83" i="3"/>
  <c r="K83" i="3"/>
  <c r="L82" i="3"/>
  <c r="K82" i="3"/>
  <c r="L81" i="3"/>
  <c r="K81" i="3"/>
  <c r="L80" i="3"/>
  <c r="K80" i="3"/>
  <c r="L79" i="3"/>
  <c r="K79" i="3"/>
  <c r="L78" i="3"/>
  <c r="K78" i="3"/>
  <c r="L77" i="3"/>
  <c r="K77" i="3"/>
  <c r="L76" i="3"/>
  <c r="K76" i="3"/>
  <c r="L75" i="3"/>
  <c r="K75" i="3"/>
  <c r="L74" i="3"/>
  <c r="K74" i="3"/>
  <c r="L73" i="3"/>
  <c r="K73" i="3"/>
  <c r="L72" i="3"/>
  <c r="K72" i="3"/>
  <c r="L71" i="3"/>
  <c r="K71" i="3"/>
  <c r="L70" i="3"/>
  <c r="K70" i="3"/>
  <c r="L69" i="3"/>
  <c r="K69" i="3"/>
  <c r="L68" i="3"/>
  <c r="K68" i="3"/>
  <c r="L67" i="3"/>
  <c r="K67" i="3"/>
  <c r="L66" i="3"/>
  <c r="K66" i="3"/>
  <c r="L65" i="3"/>
  <c r="K65" i="3"/>
  <c r="L64" i="3"/>
  <c r="K64" i="3"/>
  <c r="L63" i="3"/>
  <c r="K63" i="3"/>
  <c r="L62" i="3"/>
  <c r="K62" i="3"/>
  <c r="L61" i="3"/>
  <c r="K61" i="3"/>
  <c r="L60" i="3"/>
  <c r="K60" i="3"/>
  <c r="L59" i="3"/>
  <c r="K59" i="3"/>
  <c r="L58" i="3"/>
  <c r="K58" i="3"/>
  <c r="L57" i="3"/>
  <c r="K57" i="3"/>
  <c r="L56" i="3"/>
  <c r="K56" i="3"/>
  <c r="L55" i="3"/>
  <c r="K55" i="3"/>
  <c r="L54" i="3"/>
  <c r="K54" i="3"/>
  <c r="L53" i="3"/>
  <c r="K53" i="3"/>
  <c r="L52" i="3"/>
  <c r="K52" i="3"/>
  <c r="L51" i="3"/>
  <c r="K51" i="3"/>
  <c r="L50" i="3"/>
  <c r="K50" i="3"/>
  <c r="L49" i="3"/>
  <c r="K49" i="3"/>
  <c r="L48" i="3"/>
  <c r="K48" i="3"/>
  <c r="L47" i="3"/>
  <c r="K47" i="3"/>
  <c r="L46" i="3"/>
  <c r="K46" i="3"/>
  <c r="L45" i="3"/>
  <c r="K45" i="3"/>
  <c r="L44" i="3"/>
  <c r="K44" i="3"/>
  <c r="L43" i="3"/>
  <c r="K43" i="3"/>
  <c r="L42" i="3"/>
  <c r="K42" i="3"/>
  <c r="L41" i="3"/>
  <c r="K41" i="3"/>
  <c r="L40" i="3"/>
  <c r="K40" i="3"/>
  <c r="L39" i="3"/>
  <c r="K39" i="3"/>
  <c r="L38" i="3"/>
  <c r="K38" i="3"/>
  <c r="L37" i="3"/>
  <c r="K37" i="3"/>
  <c r="L36" i="3"/>
  <c r="K36" i="3"/>
  <c r="L35" i="3"/>
  <c r="K35" i="3"/>
  <c r="L34" i="3"/>
  <c r="K34" i="3"/>
  <c r="L33" i="3"/>
  <c r="K33" i="3"/>
  <c r="L32" i="3"/>
  <c r="K32" i="3"/>
  <c r="L31" i="3"/>
  <c r="K31" i="3"/>
  <c r="L30" i="3"/>
  <c r="K30" i="3"/>
  <c r="L29" i="3"/>
  <c r="K29" i="3"/>
  <c r="L28" i="3"/>
  <c r="K28" i="3"/>
  <c r="L27" i="3"/>
  <c r="K27" i="3"/>
  <c r="L26" i="3"/>
  <c r="K26" i="3"/>
  <c r="L25" i="3"/>
  <c r="K25" i="3"/>
  <c r="L24" i="3"/>
  <c r="K2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L3" i="3"/>
  <c r="K3" i="3"/>
  <c r="L2" i="3"/>
  <c r="K2" i="3"/>
  <c r="F9" i="1" l="1"/>
  <c r="E10" i="1"/>
  <c r="G9" i="1" l="1"/>
  <c r="F10" i="1"/>
  <c r="E12" i="1"/>
  <c r="E24" i="1" s="1"/>
  <c r="E36" i="1"/>
  <c r="E38" i="1" l="1"/>
  <c r="F12" i="1"/>
  <c r="F24" i="1" s="1"/>
  <c r="F36" i="1"/>
  <c r="F38" i="1" s="1"/>
  <c r="H9" i="1"/>
  <c r="G10" i="1"/>
  <c r="G12" i="1" l="1"/>
  <c r="G24" i="1" s="1"/>
  <c r="G36" i="1"/>
  <c r="I9" i="1"/>
  <c r="H10" i="1"/>
  <c r="H36" i="1" l="1"/>
  <c r="H38" i="1" s="1"/>
  <c r="H12" i="1"/>
  <c r="H24" i="1" s="1"/>
  <c r="J9" i="1"/>
  <c r="I10" i="1"/>
  <c r="G38" i="1"/>
  <c r="K9" i="1" l="1"/>
  <c r="J10" i="1"/>
  <c r="I12" i="1"/>
  <c r="I24" i="1" s="1"/>
  <c r="I36" i="1"/>
  <c r="I38" i="1" l="1"/>
  <c r="J12" i="1"/>
  <c r="J24" i="1" s="1"/>
  <c r="J36" i="1"/>
  <c r="J38" i="1" s="1"/>
  <c r="L9" i="1"/>
  <c r="K10" i="1"/>
  <c r="K36" i="1" l="1"/>
  <c r="K38" i="1" s="1"/>
  <c r="K12" i="1"/>
  <c r="K24" i="1" s="1"/>
  <c r="M9" i="1"/>
  <c r="L10" i="1"/>
  <c r="L36" i="1" l="1"/>
  <c r="L38" i="1" s="1"/>
  <c r="L12" i="1"/>
  <c r="L24" i="1" s="1"/>
  <c r="N9" i="1"/>
  <c r="M10" i="1"/>
  <c r="M12" i="1" l="1"/>
  <c r="M24" i="1" s="1"/>
  <c r="M36" i="1"/>
  <c r="M38" i="1" s="1"/>
  <c r="O9" i="1"/>
  <c r="O10" i="1" s="1"/>
  <c r="N10" i="1"/>
  <c r="N36" i="1" l="1"/>
  <c r="N38" i="1" s="1"/>
  <c r="N12" i="1"/>
  <c r="N24" i="1" s="1"/>
  <c r="O12" i="1"/>
  <c r="O24" i="1" s="1"/>
  <c r="O36" i="1"/>
  <c r="P10" i="1"/>
  <c r="P12" i="1" s="1"/>
  <c r="P24" i="1" s="1"/>
  <c r="O38" i="1" l="1"/>
  <c r="P36" i="1"/>
  <c r="P38" i="1" s="1"/>
</calcChain>
</file>

<file path=xl/sharedStrings.xml><?xml version="1.0" encoding="utf-8"?>
<sst xmlns="http://schemas.openxmlformats.org/spreadsheetml/2006/main" count="17734" uniqueCount="3412">
  <si>
    <t>Year</t>
  </si>
  <si>
    <t>Month</t>
  </si>
  <si>
    <t>Room night</t>
  </si>
  <si>
    <t>Code</t>
  </si>
  <si>
    <t>Segment</t>
  </si>
  <si>
    <t>Guest night</t>
  </si>
  <si>
    <t>COMP</t>
  </si>
  <si>
    <t>DIR</t>
  </si>
  <si>
    <t>HSE</t>
  </si>
  <si>
    <t>LTA</t>
  </si>
  <si>
    <t>OTAs</t>
  </si>
  <si>
    <t>OTA</t>
  </si>
  <si>
    <t>WAK</t>
  </si>
  <si>
    <t>RTG</t>
  </si>
  <si>
    <t>OTH</t>
  </si>
  <si>
    <t>Occupancy</t>
  </si>
  <si>
    <t>KPI</t>
  </si>
  <si>
    <t>Inventory</t>
  </si>
  <si>
    <t>Room sold</t>
  </si>
  <si>
    <t>Room revenue</t>
  </si>
  <si>
    <t>ADR</t>
  </si>
  <si>
    <t>Room Revenue</t>
  </si>
  <si>
    <t>F&amp;B Revenue</t>
  </si>
  <si>
    <t>SPA Revenue</t>
  </si>
  <si>
    <t>Others Revenue</t>
  </si>
  <si>
    <t>Total Revenue</t>
  </si>
  <si>
    <t>TTL 2015</t>
  </si>
  <si>
    <t>RevPAR</t>
  </si>
  <si>
    <t>Total revenue</t>
  </si>
  <si>
    <t>TrevPOR</t>
  </si>
  <si>
    <t>TrevPAR</t>
  </si>
  <si>
    <t>5. COMP &amp; HOUSE</t>
  </si>
  <si>
    <t>3. LOCAL TA</t>
  </si>
  <si>
    <t>2. INTERNET</t>
  </si>
  <si>
    <t>4. OVERSEAS TA</t>
  </si>
  <si>
    <t>6. OTHERS</t>
  </si>
  <si>
    <t>1. DIRECT</t>
  </si>
  <si>
    <t>TOTAL</t>
  </si>
  <si>
    <t>Confirmation No.</t>
  </si>
  <si>
    <t>Guest No.</t>
  </si>
  <si>
    <t>Guest Name</t>
  </si>
  <si>
    <t>Birthday</t>
  </si>
  <si>
    <t>Country</t>
  </si>
  <si>
    <t>Market segment</t>
  </si>
  <si>
    <t>Market code</t>
  </si>
  <si>
    <t>Booking date</t>
  </si>
  <si>
    <t>Book DOW</t>
  </si>
  <si>
    <t>Lead time</t>
  </si>
  <si>
    <t>Booking window</t>
  </si>
  <si>
    <t>Arrival date</t>
  </si>
  <si>
    <t>Arrival DOW</t>
  </si>
  <si>
    <t>Depart date</t>
  </si>
  <si>
    <t>LOS</t>
  </si>
  <si>
    <t>Day</t>
  </si>
  <si>
    <t>Currency</t>
  </si>
  <si>
    <t>Totla turnover</t>
  </si>
  <si>
    <t>Room package</t>
  </si>
  <si>
    <t>Room sales</t>
  </si>
  <si>
    <t>Fb turnover</t>
  </si>
  <si>
    <t>Event turnover</t>
  </si>
  <si>
    <t>Misc turnover</t>
  </si>
  <si>
    <t>Tax service</t>
  </si>
  <si>
    <t>Total Adult</t>
  </si>
  <si>
    <t>Total Chlid</t>
  </si>
  <si>
    <t>Total Child1</t>
  </si>
  <si>
    <t>Total Child2</t>
  </si>
  <si>
    <t>Bed night</t>
  </si>
  <si>
    <t>Bed nightAll</t>
  </si>
  <si>
    <t>Amount Avg</t>
  </si>
  <si>
    <t>VNM</t>
  </si>
  <si>
    <t>(1) Direct</t>
  </si>
  <si>
    <t>B2</t>
  </si>
  <si>
    <t>VND</t>
  </si>
  <si>
    <t>CAN</t>
  </si>
  <si>
    <t>B1</t>
  </si>
  <si>
    <t>(3) FIT Agencies</t>
  </si>
  <si>
    <t>C1</t>
  </si>
  <si>
    <t>Pham Duy, Thanh, Mr.</t>
  </si>
  <si>
    <t>(6) Complimentary and house use</t>
  </si>
  <si>
    <t>AUS</t>
  </si>
  <si>
    <t>(2) INTERNET - GDS</t>
  </si>
  <si>
    <t>E3</t>
  </si>
  <si>
    <t>Nguyen Thi Thu, Giang, Ms.</t>
  </si>
  <si>
    <t>Nguyen Thi, Hoa, Ms.</t>
  </si>
  <si>
    <t>(4) FIT Corporate</t>
  </si>
  <si>
    <t>D5</t>
  </si>
  <si>
    <t>TRƯƠNG THI KIM, CHI, Ms.</t>
  </si>
  <si>
    <t>FRA</t>
  </si>
  <si>
    <t>Nguyen Ngoc, Linh, Ms.</t>
  </si>
  <si>
    <t>E2</t>
  </si>
  <si>
    <t>Nguyen Van, Anh, Ms.</t>
  </si>
  <si>
    <t>C3</t>
  </si>
  <si>
    <t>Phan Thanh, Liem, Mr.</t>
  </si>
  <si>
    <t>SWE</t>
  </si>
  <si>
    <t>(8) BUSINESS GROUP</t>
  </si>
  <si>
    <t>G5</t>
  </si>
  <si>
    <t>B4</t>
  </si>
  <si>
    <t>B6</t>
  </si>
  <si>
    <t>Le Duc, Anh, Mr.</t>
  </si>
  <si>
    <t>La Thi Thanh, Tinh, Ms.</t>
  </si>
  <si>
    <t>USA</t>
  </si>
  <si>
    <t>SGP</t>
  </si>
  <si>
    <t>Phan Thanh, Son, Mr.</t>
  </si>
  <si>
    <t>Dao Viet, Long, Mr.</t>
  </si>
  <si>
    <t>A1</t>
  </si>
  <si>
    <t>(10) Marketing &amp; Sponsor</t>
  </si>
  <si>
    <t>H4</t>
  </si>
  <si>
    <t>Nguyen Ngoc, Tuan, Mr.</t>
  </si>
  <si>
    <t>NGUYEN TRAN, NAM, Mr.</t>
  </si>
  <si>
    <t>Nguyen Thi Bich, Nga, Ms.</t>
  </si>
  <si>
    <t>RUS</t>
  </si>
  <si>
    <t>G1</t>
  </si>
  <si>
    <t>D1</t>
  </si>
  <si>
    <t>GBR</t>
  </si>
  <si>
    <t>Nguyen Hoang, Tuan, Mr.</t>
  </si>
  <si>
    <t>NGUYEN DUC, NGHIA, Mr.</t>
  </si>
  <si>
    <t>Nguyen Anh, Dung, Mr.</t>
  </si>
  <si>
    <t>Nguyen Thi Thu, Thuy, Ms.</t>
  </si>
  <si>
    <t>HOANG MANH, HUNG, Mr.</t>
  </si>
  <si>
    <t>Nguyen Xuan, Truong, Mr.</t>
  </si>
  <si>
    <t>Dang Huu, Du</t>
  </si>
  <si>
    <t>HO THI THU, TRANG, Ms.</t>
  </si>
  <si>
    <t>JPN</t>
  </si>
  <si>
    <t>D2</t>
  </si>
  <si>
    <t>Tran Thi Kim, Phung, Mrs.</t>
  </si>
  <si>
    <t>Nguyen Hoai, Nam, Mr.</t>
  </si>
  <si>
    <t>Truong Quoc, Cuong, Mr.</t>
  </si>
  <si>
    <t>(7) LEISURE GROUP</t>
  </si>
  <si>
    <t>F3</t>
  </si>
  <si>
    <t>MYS</t>
  </si>
  <si>
    <t>Le Thi Thu, Ha, Ms.</t>
  </si>
  <si>
    <t>Cong, Huyen, Ms.</t>
  </si>
  <si>
    <t>Nguyen Thi, Hien, Ms.</t>
  </si>
  <si>
    <t>NOR</t>
  </si>
  <si>
    <t>CHE</t>
  </si>
  <si>
    <t>Nguyen Van, Them, Mr.</t>
  </si>
  <si>
    <t>THA</t>
  </si>
  <si>
    <t>Le Ngoc, Binh, Mr.</t>
  </si>
  <si>
    <t>KOR</t>
  </si>
  <si>
    <t>Nguyen Van, Minh, Mr.</t>
  </si>
  <si>
    <t>CHN</t>
  </si>
  <si>
    <t>G3</t>
  </si>
  <si>
    <t>IND</t>
  </si>
  <si>
    <t>D3</t>
  </si>
  <si>
    <t>DEU</t>
  </si>
  <si>
    <t>GOLDER CATHRYN, LOUISE, Mrs.</t>
  </si>
  <si>
    <t>Russell, Peta Louise, Ms.</t>
  </si>
  <si>
    <t>Heather, Annett, Mrs.</t>
  </si>
  <si>
    <t>Kwong Stella, Shuk Yin, Ms.</t>
  </si>
  <si>
    <t>Schiller, Peter Mark, Mr.</t>
  </si>
  <si>
    <t>Sitlington, Bradley Donald, Mr.</t>
  </si>
  <si>
    <t>Wong, Roger Danny Mr.</t>
  </si>
  <si>
    <t>Mollo, Adele Mary Ann</t>
  </si>
  <si>
    <t>Fisher, Laurie Charles, Mr.</t>
  </si>
  <si>
    <t>Cordingley, Glenn, Mr.</t>
  </si>
  <si>
    <t>Gajic, Alen Miroslav, Mr.</t>
  </si>
  <si>
    <t>White, Trinh, Ms.</t>
  </si>
  <si>
    <t>Chung Hung, Phat, Mr.</t>
  </si>
  <si>
    <t>Tran Hoang, Dung, Mr.</t>
  </si>
  <si>
    <t>Tony, Jankulovski, Mr.</t>
  </si>
  <si>
    <t>Tucker, May Wendy, Ms.</t>
  </si>
  <si>
    <t>NZL</t>
  </si>
  <si>
    <t>Hartigan Stephanie, Nicole, Ms.</t>
  </si>
  <si>
    <t>Somers Joan, Evelyn, Ms.</t>
  </si>
  <si>
    <t>Ray, Purcell, Mr.</t>
  </si>
  <si>
    <t>Pham Lien, Dai, Ms.</t>
  </si>
  <si>
    <t>Pham Thi Mai, Tram, Ms.</t>
  </si>
  <si>
    <t>Kai, Anje, Ms.</t>
  </si>
  <si>
    <t>Lee Fatt, Meng, Mr.</t>
  </si>
  <si>
    <t>Yofino, Mr.</t>
  </si>
  <si>
    <t>Le Do Thanh, Tam, Ms.</t>
  </si>
  <si>
    <t>Phillips, Barry Robert, Ms.</t>
  </si>
  <si>
    <t>Vu Nhu, Quynh, Ms.</t>
  </si>
  <si>
    <t>Nguyen Ngoc, Lan, Ms.</t>
  </si>
  <si>
    <t>Nguyen Tuan, Anh, Mr.</t>
  </si>
  <si>
    <t>Le Anh, Dung, Mr.</t>
  </si>
  <si>
    <t>George, Laggis, Mr.</t>
  </si>
  <si>
    <t>Giampaolo, Janette, Ms.</t>
  </si>
  <si>
    <t>Vu Thi, Huong, Ms.</t>
  </si>
  <si>
    <t>Nguyen Thi My, Hanh, Ms.</t>
  </si>
  <si>
    <t>Nguyễn Thị Phương, Mai, Ms.</t>
  </si>
  <si>
    <t>Bui Kim, Tan, Mr.</t>
  </si>
  <si>
    <t>Hartigan, Adele Margaret, Ms.</t>
  </si>
  <si>
    <t>Tran Thanh, Hoa, Ms.</t>
  </si>
  <si>
    <t>Nguyen Cong, Khanh, Mr.</t>
  </si>
  <si>
    <t>Nguyen Thi Phuong, Anh, Ms.</t>
  </si>
  <si>
    <t>Bach Hoang, Duong, Mr.</t>
  </si>
  <si>
    <t>Kai, Goh Oon, Mr.</t>
  </si>
  <si>
    <t>AUT</t>
  </si>
  <si>
    <t>NGUYEN DUC, VINH, Mr.</t>
  </si>
  <si>
    <t>Vo Thi Thuy, Ha, Ms.</t>
  </si>
  <si>
    <t>Nguyen Tien, Dung, Mr.</t>
  </si>
  <si>
    <t>Ta Thi Bich, Ha, Ms.</t>
  </si>
  <si>
    <t>C4</t>
  </si>
  <si>
    <t>Glover Mary, Elise, Ms.</t>
  </si>
  <si>
    <t>Hoang Duy, Minh, Mr.</t>
  </si>
  <si>
    <t>Ogawa, Takao, Mr.</t>
  </si>
  <si>
    <t>Dang Thanh, Tam, Ms.</t>
  </si>
  <si>
    <t>Bui Nguyet, Anh, Ms.</t>
  </si>
  <si>
    <t>Le Dieu, Loan, Ms.</t>
  </si>
  <si>
    <t>Tran Ngoc Dang, Thanh, Ms.</t>
  </si>
  <si>
    <t>Hiroaki, Mukaichi, Mr.</t>
  </si>
  <si>
    <t>NGUYEN BA, SON, Mr.</t>
  </si>
  <si>
    <t>Le Tien, Dung, Mr.</t>
  </si>
  <si>
    <t>Hien Van, Thi, Mr.</t>
  </si>
  <si>
    <t>Jenny, Chan, Mrs.</t>
  </si>
  <si>
    <t>Nam, Dugi, Mr.</t>
  </si>
  <si>
    <t>NGUYEN THI THU, NGUYET, Ms.</t>
  </si>
  <si>
    <t>Do Ngoc Minh, Thu, Ms.</t>
  </si>
  <si>
    <t>Humphries, Christopher Ian, Mr.</t>
  </si>
  <si>
    <t>Rael, Brigitte, Ms.</t>
  </si>
  <si>
    <t>Rieger, Stephen Leslie, Mr.</t>
  </si>
  <si>
    <t>Sloane, Paul, Mr.</t>
  </si>
  <si>
    <t>BVI</t>
  </si>
  <si>
    <t>Duong Thi Thu, Nhung, Ms.</t>
  </si>
  <si>
    <t>NGUYEN QUYET, THANG, Mr.</t>
  </si>
  <si>
    <t>NGUYEN THI, THANG, Ms.</t>
  </si>
  <si>
    <t>Oh Young, Soon, Mrs.</t>
  </si>
  <si>
    <t>Duong Thi Tieu, Que, Ms.</t>
  </si>
  <si>
    <t>Nguyen Viet, Nam, Mr.</t>
  </si>
  <si>
    <t>CHEN XIAOPING, MS</t>
  </si>
  <si>
    <t>Do Thi Quynh, Trang, Ms.</t>
  </si>
  <si>
    <t>HUYNH, HAO, Ms.</t>
  </si>
  <si>
    <t>Nguyen The, Anh, Mr.</t>
  </si>
  <si>
    <t>Tran Thi Minh, Huong, Ms.</t>
  </si>
  <si>
    <t>Nam, Nguyen, Mr.</t>
  </si>
  <si>
    <t>Nguyen Thi Ngoc, Dieu, Ms.</t>
  </si>
  <si>
    <t>Nguyen Van, Huyen, Mr.</t>
  </si>
  <si>
    <t>Tran Thi Thu, Trang, Ms.</t>
  </si>
  <si>
    <t>Do Hong, Nga, Ms.</t>
  </si>
  <si>
    <t>Hassinali, Mubina, Ms.</t>
  </si>
  <si>
    <t>Nishikawa, Nodoka (11yrs), Child</t>
  </si>
  <si>
    <t>Viertler, Verena, Ms.</t>
  </si>
  <si>
    <t>DNK</t>
  </si>
  <si>
    <t>Vo Thi Kim, Son</t>
  </si>
  <si>
    <t>LE THI THU, HIEN, Ms.</t>
  </si>
  <si>
    <t>NGUYEN THI THANH, TRUC, Ms.</t>
  </si>
  <si>
    <t>Vu Kieu, Nu, Mrs.</t>
  </si>
  <si>
    <t>Garde, Peter, Mr.</t>
  </si>
  <si>
    <t>Tran, Paul, Mr.</t>
  </si>
  <si>
    <t>Dang Nhu, Linh, Mr.</t>
  </si>
  <si>
    <t>Kha, Renee, Mrs.</t>
  </si>
  <si>
    <t>Le Thi Ngoc, Trang, Ms.</t>
  </si>
  <si>
    <t>Nguyen Hoang, Trung, Mr.</t>
  </si>
  <si>
    <t>Tu Ngoc, Danh, Mr.</t>
  </si>
  <si>
    <t>Tran Hai, Linh, Mr.</t>
  </si>
  <si>
    <t>Vu Lan, Anh, Ms.</t>
  </si>
  <si>
    <t>Vu Thu, Ha, Ms.</t>
  </si>
  <si>
    <t>Truong Thi Ngoc, Lan, Ms.</t>
  </si>
  <si>
    <t>Meegan, John Christopher, Mr.</t>
  </si>
  <si>
    <t>Phung Thi Ngoc, Linh, Ms.</t>
  </si>
  <si>
    <t>Tiba, Fadilia, Ms.</t>
  </si>
  <si>
    <t>Conlin, Jillian, Mrs.</t>
  </si>
  <si>
    <t>NGUYEN MINH, NGA, Ms.</t>
  </si>
  <si>
    <t>Ma Thu, Khuong, Ms.</t>
  </si>
  <si>
    <t>Nguyen Van, Chinh, Mr.</t>
  </si>
  <si>
    <t>Nguyen Thi Kim, Dung, Ms.</t>
  </si>
  <si>
    <t>Nguyen Thi, Huyen, Ms.</t>
  </si>
  <si>
    <t>Thai Phong, Nha, Mr.</t>
  </si>
  <si>
    <t>Jang Hun, Seong, Mr.</t>
  </si>
  <si>
    <t>Joshi Kiran, Jagannath, Mr.</t>
  </si>
  <si>
    <t>Kang, Choong-Yeol, Mr.</t>
  </si>
  <si>
    <t>Vu Cao, Cuong</t>
  </si>
  <si>
    <t>Tomoshi, Kitsuwa, Mr.</t>
  </si>
  <si>
    <t>Andreas, Stummer, Mr.</t>
  </si>
  <si>
    <t>Jim, MacDonald, Mr.</t>
  </si>
  <si>
    <t>Joe, Daniels, Mr.</t>
  </si>
  <si>
    <t>Mathiew, Xavier, Mr.</t>
  </si>
  <si>
    <t>Mike, Gogoel, Mr.</t>
  </si>
  <si>
    <t>Nicholas, Harkness, Mr.</t>
  </si>
  <si>
    <t>Rieser, Rene Hans, Mr.</t>
  </si>
  <si>
    <t>NLD</t>
  </si>
  <si>
    <t>Sukanda, Ms.</t>
  </si>
  <si>
    <t>Alejandro, Fernandez, Mr.</t>
  </si>
  <si>
    <t>BEL</t>
  </si>
  <si>
    <t>Bernal Vierge, Maria Del Carmen, Ms.</t>
  </si>
  <si>
    <t>ESP</t>
  </si>
  <si>
    <t>Bernd, Tschedanoff, Mr.</t>
  </si>
  <si>
    <t>Bill, Foran, Mr.</t>
  </si>
  <si>
    <t>Brus, Lilian Marylyn, Ms.</t>
  </si>
  <si>
    <t>Carol, Traister, Ms.</t>
  </si>
  <si>
    <t>Chris, Ivins, Mr.</t>
  </si>
  <si>
    <t>Hanisch Dagmar, Annemarie, Ms.</t>
  </si>
  <si>
    <t>Ishikawa, Takuya, Mr.</t>
  </si>
  <si>
    <t>Jaideep, Angolkar, Mr.</t>
  </si>
  <si>
    <t>Jan, Vlacil, Mr.</t>
  </si>
  <si>
    <t>CZE</t>
  </si>
  <si>
    <t>Kigle-Bockler, Geb Kigle, Ms.</t>
  </si>
  <si>
    <t>KM, Wang, Mr.</t>
  </si>
  <si>
    <t>Lee, Kyung Jin, Mr.</t>
  </si>
  <si>
    <t>Leong, Chee Yew, Mr.</t>
  </si>
  <si>
    <t>Marco, Storel, Mr.</t>
  </si>
  <si>
    <t>Mohri, Takashi, Mr.</t>
  </si>
  <si>
    <t>Moon, Young Hak, Mr.</t>
  </si>
  <si>
    <t>Ninad, Mr.</t>
  </si>
  <si>
    <t>Octaviano, Fernandez, Mr.</t>
  </si>
  <si>
    <t>ITA</t>
  </si>
  <si>
    <t>Pasquale, Roberti, Mr.</t>
  </si>
  <si>
    <t>Pavel, Karagodin, Mr.</t>
  </si>
  <si>
    <t>Peter, Kosaber, Mr.</t>
  </si>
  <si>
    <t>Rae, Roby, Ms.</t>
  </si>
  <si>
    <t>Rebry Carl, Martin, Mr.</t>
  </si>
  <si>
    <t>Rich, Scott, Mr.</t>
  </si>
  <si>
    <t>Sam, Cauchi, Mr.</t>
  </si>
  <si>
    <t>TianHai, Peh, Mr.</t>
  </si>
  <si>
    <t>Vircillo, Marco, Mr.</t>
  </si>
  <si>
    <t>Wang, Jian, Mr.</t>
  </si>
  <si>
    <t>Wiesner Klaus, Johannes, Mr.</t>
  </si>
  <si>
    <t>Yuji, Nagae, Mr.</t>
  </si>
  <si>
    <t>Vu, Thang, Mr.</t>
  </si>
  <si>
    <t>Tran Trung, Nghia, Mr.</t>
  </si>
  <si>
    <t>Buchanan, Carol Jeanette, Mrs.</t>
  </si>
  <si>
    <t>aus</t>
  </si>
  <si>
    <t>Jozic, Daniela, Ms.</t>
  </si>
  <si>
    <t>Lee-Anne, Corbett, Ms.</t>
  </si>
  <si>
    <t>Nguyen Thi Huyen, Huong, Ms.</t>
  </si>
  <si>
    <t>Pham, Sean, Mr.</t>
  </si>
  <si>
    <t>Phung, Jason, Mr.</t>
  </si>
  <si>
    <t>Burns, Thomas, Mr.</t>
  </si>
  <si>
    <t>Ewing Carol, Elizabeth, Ms.</t>
  </si>
  <si>
    <t>Lisa Anne, Tobin, Ms.</t>
  </si>
  <si>
    <t>Moxey, Robert Charles, Mr.</t>
  </si>
  <si>
    <t>Nguyen Thanh, Le, Mr.</t>
  </si>
  <si>
    <t>Owens, David James, Mr.</t>
  </si>
  <si>
    <t>Ristic, Milutin, Mr.</t>
  </si>
  <si>
    <t>Terrence James, Hogan, Mr.</t>
  </si>
  <si>
    <t>Whatmough, Thomas, Mr.</t>
  </si>
  <si>
    <t>Brown, Natalie Jane, Mrs.</t>
  </si>
  <si>
    <t>Bruce Arthur, Richard, Mr.</t>
  </si>
  <si>
    <t>Cardillo, Joel Rolyn, Ms.</t>
  </si>
  <si>
    <t>Collins Brett, Cameron, Mr.</t>
  </si>
  <si>
    <t>Delos, Reyes, Ms.</t>
  </si>
  <si>
    <t>Erwin, Werder, Mr.</t>
  </si>
  <si>
    <t>Glasson, Colleen Maree, Ms.</t>
  </si>
  <si>
    <t>Gleeson, Caterina, Mrs.</t>
  </si>
  <si>
    <t>Heron John Milton, James, Mr.</t>
  </si>
  <si>
    <t>Hoang Van, Phuong, Mr.</t>
  </si>
  <si>
    <t>Janet Lynne, Byrne, Ms.</t>
  </si>
  <si>
    <t>NGUYEN THI MINH, NGUYET, Ms.</t>
  </si>
  <si>
    <t>RANDALL Leonard, John, Mr.</t>
  </si>
  <si>
    <t>Roseleigh Ann, White, Ms.</t>
  </si>
  <si>
    <t>Sadikay, Catherine, Mrs.</t>
  </si>
  <si>
    <t>Watson, Clinton ,Luke, Mr.</t>
  </si>
  <si>
    <t>Guest, Damon Robert Mr.</t>
  </si>
  <si>
    <t>Jane Louise, Allen, Ms.</t>
  </si>
  <si>
    <t>Jenkins, Megan Anne, Ms.</t>
  </si>
  <si>
    <t>Katrina, Prendergast, Ms.</t>
  </si>
  <si>
    <t>Rodden, James David, Mr.</t>
  </si>
  <si>
    <t>Samantha Caroline, Benecke, Ms.</t>
  </si>
  <si>
    <t>Vincent Alfred, John, Mr.</t>
  </si>
  <si>
    <t>Breanna, Chapman, Ms.</t>
  </si>
  <si>
    <t>Cartmel, Peter Glenn</t>
  </si>
  <si>
    <t>Cavanagh Stephen, William, Mr.</t>
  </si>
  <si>
    <t>Jamie William, Potter, Mr.</t>
  </si>
  <si>
    <t>Keane, Kathleen Anne, Mrs.</t>
  </si>
  <si>
    <t>Lorelei Dela, Rosa, Ms.</t>
  </si>
  <si>
    <t>MAGTUTO, FILIPINAS, Ms.</t>
  </si>
  <si>
    <t>Susan, Harrap, Ms.</t>
  </si>
  <si>
    <t>Tran, Thu, Ms.</t>
  </si>
  <si>
    <t>Van Anh, Tuyet, Ms.</t>
  </si>
  <si>
    <t>Wilcox, Susan, Ms.</t>
  </si>
  <si>
    <t>Barbosa, Julio Cesar Goncalves, Mr.</t>
  </si>
  <si>
    <t>CPV</t>
  </si>
  <si>
    <t>BARRETT Gaye, Maria, Ms.</t>
  </si>
  <si>
    <t>Gallios, Labrini, Ms.</t>
  </si>
  <si>
    <t>Harris, Natalie Lucille, Ms.</t>
  </si>
  <si>
    <t>Letho, Michelle Rae, Ms.</t>
  </si>
  <si>
    <t>Mckeon, Anthony David, Mr.</t>
  </si>
  <si>
    <t>McKeon, David, Mr.</t>
  </si>
  <si>
    <t>Nguyen Xuan, Duc, Mr.</t>
  </si>
  <si>
    <t>Platel, Leon Keith, Mr.</t>
  </si>
  <si>
    <t>Rowland, Peter Gerard, Mr.</t>
  </si>
  <si>
    <t>Daryl Andrew, Bravery, Mr.</t>
  </si>
  <si>
    <t>Flinn Craig, Ronald, Mr.</t>
  </si>
  <si>
    <t>John, Kelaher, Mr.</t>
  </si>
  <si>
    <t>Macneil Lisbeth, Johanna, Ms.</t>
  </si>
  <si>
    <t>Mai Thanh, Huyen, Ms.</t>
  </si>
  <si>
    <t>Marlene Dawn, Edwards, Mrs.</t>
  </si>
  <si>
    <t>Nguyen Thi Minh, Thu, Ms.</t>
  </si>
  <si>
    <t>Winkels, Tatiana, Mrs.</t>
  </si>
  <si>
    <t>Boyd, Graeme, John, Mr.</t>
  </si>
  <si>
    <t>Brewer, Robert Graham, Mr.</t>
  </si>
  <si>
    <t>Doan Thi Kim, Tho, Ms.</t>
  </si>
  <si>
    <t>Fitzalan, Keith Vivian, Mr.</t>
  </si>
  <si>
    <t>Gruber, Richard George, Mr.</t>
  </si>
  <si>
    <t>John Henry, Kelaher, Mr.</t>
  </si>
  <si>
    <t>Le Fevre, Sarah Katherine, Mrs.</t>
  </si>
  <si>
    <t>Rebecca Audrey, Fernandez, Ms.</t>
  </si>
  <si>
    <t>Tielman, Sarah Louise, Ms.</t>
  </si>
  <si>
    <t>Victorio Desire Floyd, Ferre, Mr.</t>
  </si>
  <si>
    <t>Watson, Douglas, Mr.</t>
  </si>
  <si>
    <t>Baericke, Donna Joy, Ms.</t>
  </si>
  <si>
    <t>Bishop, Rhonda Michelle, Mrs.</t>
  </si>
  <si>
    <t>Chow Su, Kheng, Ms.</t>
  </si>
  <si>
    <t>Girdler, Michael Robert, Mr.</t>
  </si>
  <si>
    <t>Julie Suzanne, Bell, Ms.</t>
  </si>
  <si>
    <t>Nicholes, Stanley Robin William</t>
  </si>
  <si>
    <t>Thompson, Cara Leanne, Ms.</t>
  </si>
  <si>
    <t>Carolyn Gaye, Steele, Ms.</t>
  </si>
  <si>
    <t>Dawes Sarah, Kingsley, Ms.</t>
  </si>
  <si>
    <t>Do Thi, Loan, Ms.</t>
  </si>
  <si>
    <t>Johns, Evelin, Mrs.</t>
  </si>
  <si>
    <t>Christine Mary, Armstrong, Mrs.</t>
  </si>
  <si>
    <t>Chung My, Dung, Ms.</t>
  </si>
  <si>
    <t>Cooney, Sean Mark, Mr.</t>
  </si>
  <si>
    <t>Edwin Martin, Stanton, Mr.</t>
  </si>
  <si>
    <t>Ellert, Deborah, Ms.</t>
  </si>
  <si>
    <t>EMMERSON Charles, Anthony, Mr.</t>
  </si>
  <si>
    <t>Mcalister, Scott, Mr.</t>
  </si>
  <si>
    <t>Melissa Jean, Nelson, Mrs.</t>
  </si>
  <si>
    <t>O’Meagher, Ronald James, Mr.</t>
  </si>
  <si>
    <t>Pjesivac, Renata, Ms.</t>
  </si>
  <si>
    <t>Royal, Helen Melissa, Ms.</t>
  </si>
  <si>
    <t>Scherer, Peter Gordon, Mr.</t>
  </si>
  <si>
    <t>Terry Ann, Knight, Ms.</t>
  </si>
  <si>
    <t>Toubassy Ramzi, Albert, Mr.</t>
  </si>
  <si>
    <t>Alexander, Susan Evelyn, Mrs.</t>
  </si>
  <si>
    <t>Dennis Joseph, Katunarich, Mr.</t>
  </si>
  <si>
    <t>Do, Pham, Mr.</t>
  </si>
  <si>
    <t>Dung, Nguyen Quoc, Mr.</t>
  </si>
  <si>
    <t>Gwenda, MEWBURN, Ms.</t>
  </si>
  <si>
    <t>Harkness, Penelope May, Ms.</t>
  </si>
  <si>
    <t>Hoang Thi Kim, Oanh, Ms.</t>
  </si>
  <si>
    <t>Jarkas, Rani Tarek, Mr.</t>
  </si>
  <si>
    <t>Linda, Nguyen, Ms.</t>
  </si>
  <si>
    <t>Melinda, Hall, Ms.</t>
  </si>
  <si>
    <t>Monagle, Peter Shane, Mr.</t>
  </si>
  <si>
    <t>TRAN PHUOC, SON, Mr.</t>
  </si>
  <si>
    <t>Cranswick Margaret, Carola, Ms.</t>
  </si>
  <si>
    <t>Diaconu, Aurora Cristalia, Ms.</t>
  </si>
  <si>
    <t>Gloria, Dante, Mr.</t>
  </si>
  <si>
    <t>Kirsten, Waldron, Ms.</t>
  </si>
  <si>
    <t>Natasha, Ge, Ms.</t>
  </si>
  <si>
    <t>Mark, Pernell, Mr.</t>
  </si>
  <si>
    <t>Merry, Gregory John, Mr.</t>
  </si>
  <si>
    <t>BELLOTTIE Denise, Raylene, Ms.</t>
  </si>
  <si>
    <t>Catherin, Sheahan, Ms.</t>
  </si>
  <si>
    <t>Chau Thien Hanh, Tu, Mr.</t>
  </si>
  <si>
    <t>Cora, Augello, Ms.</t>
  </si>
  <si>
    <t>Koppelman, Paul Anthony, Mr.</t>
  </si>
  <si>
    <t>Nguyen Thai Thanh, Loan, Ms.</t>
  </si>
  <si>
    <t>Yu, Liana, Ms.</t>
  </si>
  <si>
    <t>Dinh Van, Hoa, Mr.</t>
  </si>
  <si>
    <t>Hahn, Eric Ronald, Mr.</t>
  </si>
  <si>
    <t>Helmut, Horvath, Mr.</t>
  </si>
  <si>
    <t>Huynh Co, Thai, Mrs.</t>
  </si>
  <si>
    <t>Margaret, Corby Mary, Ms.</t>
  </si>
  <si>
    <t>Nguyen Thi Thanh, Hoa, Ms.</t>
  </si>
  <si>
    <t>Josephine, Fletcher, Ms.</t>
  </si>
  <si>
    <t>Lappin, Michelle Anne, Mrs.</t>
  </si>
  <si>
    <t>Le Phat, Tan, Mr.</t>
  </si>
  <si>
    <t>Lim Een, Hong, Mr.</t>
  </si>
  <si>
    <t>Luu Dat, Gia, Mr.</t>
  </si>
  <si>
    <t>MOUSTAFA MOHAMED EL SHENNAWY, AHMED, Mr.</t>
  </si>
  <si>
    <t>NGO QUANG, VINH, Mr.</t>
  </si>
  <si>
    <t>Pund, Michael John, Mr.</t>
  </si>
  <si>
    <t>William, Freeman Franklin, Mr.</t>
  </si>
  <si>
    <t>Nguyen Hai, Tung, Mr.</t>
  </si>
  <si>
    <t>Jereme John, Gunther, Mr.</t>
  </si>
  <si>
    <t>Julie, Macri, Ms.</t>
  </si>
  <si>
    <t>Tran Ngoc, Minh, Mr.</t>
  </si>
  <si>
    <t>Boluch, Janette Margaret, Mrs.</t>
  </si>
  <si>
    <t>Chloe, Morter, Ms.</t>
  </si>
  <si>
    <t>Daniel, Bisignano, Mr.</t>
  </si>
  <si>
    <t>Lê Thị, Vy, Ms.</t>
  </si>
  <si>
    <t>Bui Dinh, Vien, Mr.</t>
  </si>
  <si>
    <t>Rutledge, Wade Douglas, Mr.</t>
  </si>
  <si>
    <t>Wataru, AIKAWA, Mr.</t>
  </si>
  <si>
    <t>Le Duy, Hung, Mr.</t>
  </si>
  <si>
    <t>Kim, Jun Han, Mr.</t>
  </si>
  <si>
    <t>LE QUANG, TIEN, Mr.</t>
  </si>
  <si>
    <t>Olga, Enikeeva, Ms.</t>
  </si>
  <si>
    <t>Paul, Solomon, Mr.</t>
  </si>
  <si>
    <t>Pham Duy, Anh, Mr.</t>
  </si>
  <si>
    <t>Quinn, Dang, Mr.</t>
  </si>
  <si>
    <t>Ronald Dale, Jenkins, Mr.</t>
  </si>
  <si>
    <t>Anastacio, Ramos, Mr.</t>
  </si>
  <si>
    <t>Silver, James Anthony, Mr.</t>
  </si>
  <si>
    <t>Stapran, Natalia, Ms.</t>
  </si>
  <si>
    <t>Tran Nguyen Ngoc Anh, Thu, Mrs.</t>
  </si>
  <si>
    <t>Gary, Adamson, Mr.</t>
  </si>
  <si>
    <t>Nguyen Tam, Khang, Mr.</t>
  </si>
  <si>
    <t>Gladman, Brian Alan, Mr.</t>
  </si>
  <si>
    <t>Sutcliffe, Kim, Sharon, Ms.</t>
  </si>
  <si>
    <t>Gavin, Anderson, Mr.</t>
  </si>
  <si>
    <t>LEE, MIN AE, Ms.</t>
  </si>
  <si>
    <t>Duong, Patricia, Ms.</t>
  </si>
  <si>
    <t>Nguyen Huu, Danh, Mr.</t>
  </si>
  <si>
    <t>Nguyen Tang, Quynh, Mr.</t>
  </si>
  <si>
    <t>Nguyen Van, Chung, Mr.</t>
  </si>
  <si>
    <t>Cazanis, George, Mr.</t>
  </si>
  <si>
    <t>Hoàng Giang, Nam, Mr.</t>
  </si>
  <si>
    <t>Taylor, Anne Wendy, Ms.</t>
  </si>
  <si>
    <t>Knight Lashay, Rachel, Ms.</t>
  </si>
  <si>
    <t>Pham Thi Minh, Tam, Ms.</t>
  </si>
  <si>
    <t>NGUYEN TIEN, NHAN, Mr.</t>
  </si>
  <si>
    <t>Hing, Gregory Robert, Mr.</t>
  </si>
  <si>
    <t>O´Connor, Nicole, Ms.</t>
  </si>
  <si>
    <t>Pham Van, Nguyen, Mr.</t>
  </si>
  <si>
    <t>Berengere, Durand-Pasek, Mr.</t>
  </si>
  <si>
    <t>Nguyen Thi Thuy, Linh, Ms.</t>
  </si>
  <si>
    <t>Parker, Evan Patrick, Mr.</t>
  </si>
  <si>
    <t>Aguirre, Rodolfo Jr</t>
  </si>
  <si>
    <t>PHL</t>
  </si>
  <si>
    <t>Allison, Russell John, Mr.</t>
  </si>
  <si>
    <t>Frost, Richard Geoffrey Raleigh, Mr.</t>
  </si>
  <si>
    <t>Le Thi Mong, Linh, Ms.</t>
  </si>
  <si>
    <t>Sayam, Ramasoot, Mr.</t>
  </si>
  <si>
    <t>Nguyen Duc, Long, Mr.</t>
  </si>
  <si>
    <t>Desmond, Adam Benjamin, Mr.</t>
  </si>
  <si>
    <t>TRU HOAI, NAM, Mr.</t>
  </si>
  <si>
    <t>McCartney, Julie Gayle, Mrs.</t>
  </si>
  <si>
    <t>Nguyen Ngoc, Thao, Mr.</t>
  </si>
  <si>
    <t>Chu Hai, Yen, Mrs.</t>
  </si>
  <si>
    <t>PHAM QUANG, VINH, Mr.</t>
  </si>
  <si>
    <t>Đao Duc, Toan, Mr.</t>
  </si>
  <si>
    <t>LE QUANG, GIAN, Mr.</t>
  </si>
  <si>
    <t>Tran Thi Lan, Huong, Ms.</t>
  </si>
  <si>
    <t>Tran Viet, Trung, Mr.</t>
  </si>
  <si>
    <t>Turnbull, Deanne Sandra, Ms.</t>
  </si>
  <si>
    <t>Nguyen Vinh, Quang, Mr.</t>
  </si>
  <si>
    <t>Le Thi Kim, Phuong, Ms.</t>
  </si>
  <si>
    <t>Claire Helen Vaughan, Jones, Ms.</t>
  </si>
  <si>
    <t>Lâm Tấn, Hội, Mr.</t>
  </si>
  <si>
    <t>Maddison, Richard, Mr.</t>
  </si>
  <si>
    <t>Nguyen Hong, Ha, Ms.</t>
  </si>
  <si>
    <t>Tran, Thanh Hai, Mr.</t>
  </si>
  <si>
    <t>SIMMELMANN Sarah, Marion, Ms.</t>
  </si>
  <si>
    <t>Roach, Wendy, Ms.</t>
  </si>
  <si>
    <t>Siak Lar, Lim, Mr.</t>
  </si>
  <si>
    <t>Dang Son, Long, Mr.</t>
  </si>
  <si>
    <t>Hoàng Hải, Hồ, Mr.</t>
  </si>
  <si>
    <t>NGO MINH THAI, VAN, Ms.</t>
  </si>
  <si>
    <t>Ngo Thuy, Van, Ms.</t>
  </si>
  <si>
    <t>Ta Van, Toan, Mr.</t>
  </si>
  <si>
    <t>Gary, Breit, Mr.</t>
  </si>
  <si>
    <t>PHAM NGOC, THANH, Mr.</t>
  </si>
  <si>
    <t>Yinger, Xue, Mr.</t>
  </si>
  <si>
    <t>Tô Đình, Tảo, Mr.</t>
  </si>
  <si>
    <t>Bassan, Sital Singh, Mr.</t>
  </si>
  <si>
    <t>Murrilo, Hugo, Mr.</t>
  </si>
  <si>
    <t>Ngo Thi Hong, Nhung, Ms.</t>
  </si>
  <si>
    <t>Nguyen Duc, Minh, Mr.</t>
  </si>
  <si>
    <t>Nguyen Thi, Hang, Ms.</t>
  </si>
  <si>
    <t>VU DUC, HOA, Mr.</t>
  </si>
  <si>
    <t>LE ANH, TUAN, Mr.</t>
  </si>
  <si>
    <t>Dang Tran, Dat, Mr.</t>
  </si>
  <si>
    <t>Dao Thi Minh, Phuong, Ms.</t>
  </si>
  <si>
    <t>Tran Cao Tu, Ngoc, Ms.</t>
  </si>
  <si>
    <t>TRAN THI, YEN, Mrs.</t>
  </si>
  <si>
    <t>Lupton, Heather Michelle Steen, Ms.</t>
  </si>
  <si>
    <t>Nguyen Van, Son, Mr.</t>
  </si>
  <si>
    <t>Gavin, Daniel, Mr.</t>
  </si>
  <si>
    <t>Nguyen Quyet, Thang, Mr.</t>
  </si>
  <si>
    <t>Truong Minh, Hung, Mr.</t>
  </si>
  <si>
    <t>Scott, Weldon, Mr.</t>
  </si>
  <si>
    <t>Nhu Dinh, Hoa, Mr.</t>
  </si>
  <si>
    <t>Vu Tran, Duong, Mr.</t>
  </si>
  <si>
    <t>Nguyen Thi Thuy, Lieu, Ms.</t>
  </si>
  <si>
    <t>Vo Thanh, Hai, Mr.</t>
  </si>
  <si>
    <t>Trinh Thi, Nguyet, Ms.</t>
  </si>
  <si>
    <t>Geok Wan, Tan, Ms.</t>
  </si>
  <si>
    <t>Nguyen Thanh, Anh, Mr.</t>
  </si>
  <si>
    <t>Phạm Thị Trung, Hà, Ms.</t>
  </si>
  <si>
    <t>Dư Thị Thanh, Thương, Ms.</t>
  </si>
  <si>
    <t>Kyoko, Oka, Ms.</t>
  </si>
  <si>
    <t>Hoàng Tú, Hương, Ms.</t>
  </si>
  <si>
    <t>Sung, Injae, Mr.</t>
  </si>
  <si>
    <t>Almen, Amanda Marta, Ms.</t>
  </si>
  <si>
    <t>Doan Viet, Trung, Mr.</t>
  </si>
  <si>
    <t>Hà Minh, Hải, Mr.</t>
  </si>
  <si>
    <t>Murfet, Heather Kay, Ms.</t>
  </si>
  <si>
    <t>Quach Phuong, Mai, Ms.</t>
  </si>
  <si>
    <t>DANG THI MINH, CHI, Ms.</t>
  </si>
  <si>
    <t>NGUYEN NGOC, CUONG, Mr.</t>
  </si>
  <si>
    <t>TRAN MY, HA, Ms.</t>
  </si>
  <si>
    <t>Tran Trong, Chinh, Mr.</t>
  </si>
  <si>
    <t>TRUONG VAN, THIEN, Mr.</t>
  </si>
  <si>
    <t>VU THI THUY, HA, Ms.</t>
  </si>
  <si>
    <t>HÀ THANH, TÚ</t>
  </si>
  <si>
    <t>Nguyen Thi Hai, Yen, Ms.</t>
  </si>
  <si>
    <t>NGUYEN THI, HOI, Ms.</t>
  </si>
  <si>
    <t>Vu Khanh, Ly, Ms.</t>
  </si>
  <si>
    <t>Ho Dac Cong, Luan, Mr.</t>
  </si>
  <si>
    <t>KURIKI, SEIICHI, Mr.</t>
  </si>
  <si>
    <t>Le Thi Hai, Yen, Ms.</t>
  </si>
  <si>
    <t>NAKAYA, MAYUMI, Ms.</t>
  </si>
  <si>
    <t>Nguyen Thi, Thanh Ha, Ms.</t>
  </si>
  <si>
    <t>NGUYEN VAN, TUAN, Mr.</t>
  </si>
  <si>
    <t>Le Thi Hong, Trang, Ms.</t>
  </si>
  <si>
    <t>Nguyen Minh, Khoi, Mr.</t>
  </si>
  <si>
    <t>NGUYEN TAN, HIEP, Mr.</t>
  </si>
  <si>
    <t>Chen, Cong Shen, Mr.</t>
  </si>
  <si>
    <t>Krisztian, Horvath, Mr.</t>
  </si>
  <si>
    <t>HUN</t>
  </si>
  <si>
    <t>Nguyen Diem, Tuyet, Ms.</t>
  </si>
  <si>
    <t>Nguyen Thi Lien, Hoa, Ms.</t>
  </si>
  <si>
    <t>Khong Phan, Duc, Mr.</t>
  </si>
  <si>
    <t>NGUYEN MINH, PHUC, Ms.</t>
  </si>
  <si>
    <t>Đặng Thị Ngọc, Bích, Ms.</t>
  </si>
  <si>
    <t>Đoàn Mạnh, Phong</t>
  </si>
  <si>
    <t>Hoa Thi, Do, Ms.</t>
  </si>
  <si>
    <t>Nguyen, Huy Hoang, Mr.</t>
  </si>
  <si>
    <t>Pham Thi Thanh, Nga, Ms.</t>
  </si>
  <si>
    <t>Trương Thị Tuyết, Trâm</t>
  </si>
  <si>
    <t>Vu Tien, Dung, Mr.</t>
  </si>
  <si>
    <t>Nguyen Ha Phuong, Anh, Ms.</t>
  </si>
  <si>
    <t>Nguyen Hoang, Trung</t>
  </si>
  <si>
    <t>LAI VAN, THUC, Mr.</t>
  </si>
  <si>
    <t>MATSUZAWA, TSUNEO, Mr.</t>
  </si>
  <si>
    <t>Ngo Anh, Dung, Mr.</t>
  </si>
  <si>
    <t>Nguyễn Xuân, Kỳ, Mr.</t>
  </si>
  <si>
    <t>Anna, Horvath, Ms.</t>
  </si>
  <si>
    <t>Nguyen Dang, Do, Mr.</t>
  </si>
  <si>
    <t>NGUYEN QUANG, MINH, Mr.</t>
  </si>
  <si>
    <t>Nguyen Van, Tuan, Mr.</t>
  </si>
  <si>
    <t>Dao Duc, Vinh, Mr.</t>
  </si>
  <si>
    <t>SAITO, HISASHI, Mr.</t>
  </si>
  <si>
    <t>NGUYEN THAO, HUE, Ms.</t>
  </si>
  <si>
    <t>Pham Ky, Trung, Mr.</t>
  </si>
  <si>
    <t>BEH, CHEAH YEAN, Mr.</t>
  </si>
  <si>
    <t>Bùi Quốc, Anh, Mr.</t>
  </si>
  <si>
    <t>Dang Thi Tuyet, Trinh, Ms.</t>
  </si>
  <si>
    <t>DaO HOANG, YEN, Ms.</t>
  </si>
  <si>
    <t>LE HUONG, GIANG, Ms.</t>
  </si>
  <si>
    <t>MAC DINH, KHUYEN, Mr.</t>
  </si>
  <si>
    <t>Nguyen Duc, Diem</t>
  </si>
  <si>
    <t>NGUYEN THE, NINH, Mr.</t>
  </si>
  <si>
    <t>NGUYEN THUAN, PHAC, Mr.</t>
  </si>
  <si>
    <t>PHAM TIEN, THANH, Mr.</t>
  </si>
  <si>
    <t>THAI ANH, SON, Mr.</t>
  </si>
  <si>
    <t>VU SY, DUNG, Mr.</t>
  </si>
  <si>
    <t>VUONG THI NGOC, BE, Ms.</t>
  </si>
  <si>
    <t>Nguyen Thi Thu, Ha, Ms.</t>
  </si>
  <si>
    <t>PHAM Kiet, Sammy, Mr.</t>
  </si>
  <si>
    <t>Nguyen Cam, Nhan, Ms.</t>
  </si>
  <si>
    <t>Nguyen Van, Binh, Mr.</t>
  </si>
  <si>
    <t>DINH KHAC, TUNG, Mr.</t>
  </si>
  <si>
    <t>Nguyễn Quỳnh, Anh, Ms.</t>
  </si>
  <si>
    <t>Nguyen Tran, Hung, Mr.</t>
  </si>
  <si>
    <t>Phạm Thành, Nam, Mr.</t>
  </si>
  <si>
    <t>Trieu Thi, Thuy, Ms.</t>
  </si>
  <si>
    <t>Vu, Thuong, Ms.</t>
  </si>
  <si>
    <t>Bui Truong, Son, Mr.</t>
  </si>
  <si>
    <t>NGUYỄN QUANG, HƯNG, Mr.</t>
  </si>
  <si>
    <t>Phan Van, Van, Mr.</t>
  </si>
  <si>
    <t>STEGENGA, Sander, Mr.</t>
  </si>
  <si>
    <t>Bui Thi Kim, Nga</t>
  </si>
  <si>
    <t>BUI THI MAI, TRANG, Ms.</t>
  </si>
  <si>
    <t>DUONG THANH, HUYEN, Ms.</t>
  </si>
  <si>
    <t>Gulzay, Abdulova, Ms.</t>
  </si>
  <si>
    <t>KAZ</t>
  </si>
  <si>
    <t>F2</t>
  </si>
  <si>
    <t>LE MINH, DUC, Mr.</t>
  </si>
  <si>
    <t>LE THANH, HAI, Mr.</t>
  </si>
  <si>
    <t>LUU DANH, LAM, Mr.</t>
  </si>
  <si>
    <t>Mac Thi Thuy, Nhan, Ms.</t>
  </si>
  <si>
    <t>MAI THI, THUY, Ms.</t>
  </si>
  <si>
    <t>NGO THI HOANG, NGA, Ms.</t>
  </si>
  <si>
    <t>NGUYEN HAI, YEN, Ms.</t>
  </si>
  <si>
    <t>NGUYEN HOANG, HIEN, Ms.</t>
  </si>
  <si>
    <t>NGUYEN PHUONG, LAN, Ms.</t>
  </si>
  <si>
    <t>NGUYEN THANH, BINH, Mr.</t>
  </si>
  <si>
    <t>PHAM NGOC, HA, Ms.</t>
  </si>
  <si>
    <t>PHAN VAN, HUY, Mr.</t>
  </si>
  <si>
    <t>TRAN THI, HUE, Ms.</t>
  </si>
  <si>
    <t>TRAN VIET, DUNG, Mr.</t>
  </si>
  <si>
    <t>Nguyen Duc, Vui, Mr.</t>
  </si>
  <si>
    <t>Vu Anh, Viet, Mr.</t>
  </si>
  <si>
    <t>NGUYEN THI HUONG, GIANG, Ms.</t>
  </si>
  <si>
    <t>PHAN THUY, MAI, Ms.</t>
  </si>
  <si>
    <t>Chun, Yoojin, Mr.</t>
  </si>
  <si>
    <t>Nguyen Thanh, Phuong, Mr.</t>
  </si>
  <si>
    <t>Nguyen Tuy, Ky, Mr.</t>
  </si>
  <si>
    <t>LE TU, ANH, Ms.</t>
  </si>
  <si>
    <t>NGUYEN HA, ANH(6yrs), Child</t>
  </si>
  <si>
    <t>NGUYEN THI, TRIEU, Ms.</t>
  </si>
  <si>
    <t>NGUYEN THUY, DUONG, Ms.</t>
  </si>
  <si>
    <t>NGUYEN VU PHUONG, THAO, Ms.</t>
  </si>
  <si>
    <t>THAI VAN, VINH, Mr.</t>
  </si>
  <si>
    <t>NGUYEN NGAN, HUONG, Mrs.</t>
  </si>
  <si>
    <t>Nguyen Minh, Hang, Ms.</t>
  </si>
  <si>
    <t>TRẦN THỊ THU, HẰNG, Ms.</t>
  </si>
  <si>
    <t>Tran Thien Phu, Si, Mr.</t>
  </si>
  <si>
    <t>Tran Thi Anh, Nguyet, Ms.</t>
  </si>
  <si>
    <t>Watanabe, Yoichi, Mr.</t>
  </si>
  <si>
    <t>Lam Thi Hoai, Thu, Ms.</t>
  </si>
  <si>
    <t>MADUEVA, IRINA, Ms.</t>
  </si>
  <si>
    <t>NGUYEN HAI, ANH, Mrs.</t>
  </si>
  <si>
    <t>Nguyen Thi Thanh, Binh, Ms.</t>
  </si>
  <si>
    <t>Dao Thanh, Binh, Mr.</t>
  </si>
  <si>
    <t>DO HOANG, HAI, Mr.</t>
  </si>
  <si>
    <t>Heydenrych Susan, Melonie, Ms.</t>
  </si>
  <si>
    <t>Nguyen Anh, Tuan, Mr.</t>
  </si>
  <si>
    <t>Nguyen Le My, Linh, Ms.</t>
  </si>
  <si>
    <t>Nguyễn Thị, Hằng, Ms.</t>
  </si>
  <si>
    <t>Nguyen, Hai, Mr.</t>
  </si>
  <si>
    <t>Tran Thi Le, Hai, Ms.</t>
  </si>
  <si>
    <t>Đỗ Hà, Phương, Mr.</t>
  </si>
  <si>
    <t>Hoang, Tien Dung, Mr.</t>
  </si>
  <si>
    <t>Nguyen Khoa, Dieu Hien, Ms.</t>
  </si>
  <si>
    <t>Nguyen Van, Sang, Mr.</t>
  </si>
  <si>
    <t>Sidani, Karim, Mr.</t>
  </si>
  <si>
    <t>LBY</t>
  </si>
  <si>
    <t>Ngo Thi Ly, Ly, Ms.</t>
  </si>
  <si>
    <t>Nguyen Hoang Nhu, Quyen, Ms.</t>
  </si>
  <si>
    <t>BANG, EUNYOUNG, Ms.</t>
  </si>
  <si>
    <t>Hyunwoo, Jee, Ms.</t>
  </si>
  <si>
    <t>KIM, GWANGMIN, Mr.</t>
  </si>
  <si>
    <t>Park, Joon Chul, Mr.</t>
  </si>
  <si>
    <t>Pham Thi Tuyet, Trinh, Ms.</t>
  </si>
  <si>
    <t>Le Anh, Mai, Ms.</t>
  </si>
  <si>
    <t>Nguyen Van, Khanh, Mr.</t>
  </si>
  <si>
    <t>TO NAM, PHUONG, Mr.</t>
  </si>
  <si>
    <t>Nguyen Thuy, Linh, Ms.</t>
  </si>
  <si>
    <t>BUI TUAN, ANH, Mr.</t>
  </si>
  <si>
    <t>DO DUC, HUAN, Mr.</t>
  </si>
  <si>
    <t>NGO THANH, NGHI, Mr.</t>
  </si>
  <si>
    <t>Nguyen Hoang, Hiep, Mr.</t>
  </si>
  <si>
    <t>Nguyen Luan Kinh, Phu, Mr.</t>
  </si>
  <si>
    <t>Nguyen Nhat, Hung, Mr.</t>
  </si>
  <si>
    <t>TRAN QUYET, THANG, Mr.</t>
  </si>
  <si>
    <t>Tran Thi Yen, Dinh, Ms.</t>
  </si>
  <si>
    <t>Lara, Markstein, Ms.</t>
  </si>
  <si>
    <t>Kim Young, Jae, Mr.</t>
  </si>
  <si>
    <t>Tran Dang, Minh, Mr.</t>
  </si>
  <si>
    <t>DO THU, TRANG, Ms.</t>
  </si>
  <si>
    <t>Kieu Van, Luong, Mr.</t>
  </si>
  <si>
    <t>Nguyen Huu, Tan, Mr.</t>
  </si>
  <si>
    <t>Nguyen Kiem Thuy, Vy, Ms.</t>
  </si>
  <si>
    <t>Tran, Ton, Mr.</t>
  </si>
  <si>
    <t>Dang Thi Thu, Hien, Ms.</t>
  </si>
  <si>
    <t>Dinh Van, Dung, Mr.</t>
  </si>
  <si>
    <t>Doan Thi Ngoc, Quyen, Ms.</t>
  </si>
  <si>
    <t>Jongbuhm, Park, Mr.</t>
  </si>
  <si>
    <t>Nguyễn Thị Ngọc, Châu, Ms.</t>
  </si>
  <si>
    <t>Tran Cam, Tu, Ms.</t>
  </si>
  <si>
    <t>Tran Duong, Nga, Ms.</t>
  </si>
  <si>
    <t>LUU THI BICH, HUE, Ms.</t>
  </si>
  <si>
    <t>PHAM, HA, Mr.</t>
  </si>
  <si>
    <t>Ji Myoung, Park, Mr.</t>
  </si>
  <si>
    <t>Nguyen Van, Hoc, Mr.</t>
  </si>
  <si>
    <t>HUYNH THI, NOI, Ms.</t>
  </si>
  <si>
    <t>Le Thi Bich, Loan, Ms.</t>
  </si>
  <si>
    <t>Pham Thi Kim, Dung, Ms.</t>
  </si>
  <si>
    <t>Nguyen Le, Tịnh, Mr.</t>
  </si>
  <si>
    <t>Pham Thien, Long, Mr.</t>
  </si>
  <si>
    <t>PHAM, DANH THANH, Mr.</t>
  </si>
  <si>
    <t>Dam Thi Song, Dieu, Mrs.</t>
  </si>
  <si>
    <t>Truong Duy, Thanh, Mr.</t>
  </si>
  <si>
    <t>Chie, Ota, Ms.</t>
  </si>
  <si>
    <t>Kim, Heejung, Mrs.</t>
  </si>
  <si>
    <t>Masayuki, Ota, Mr.</t>
  </si>
  <si>
    <t>Gray, Judy, Ms.</t>
  </si>
  <si>
    <t>Herr Daniel, Lukas, Mr.</t>
  </si>
  <si>
    <t>Hoang Thi Thu, Ha, Ms.</t>
  </si>
  <si>
    <t>Pham Quoc, Khanh, Mr.</t>
  </si>
  <si>
    <t>Nguyen Binh, An, Ms.</t>
  </si>
  <si>
    <t>Nguyen Thu, Hoai, Ms.</t>
  </si>
  <si>
    <t>Nguyen Viet, Bot, Mr.</t>
  </si>
  <si>
    <t>Nguyen Tuan, Dung, Mr.</t>
  </si>
  <si>
    <t>Kojima, Natsuko Ms.</t>
  </si>
  <si>
    <t>Faynshteyn, Eduard, Mr.</t>
  </si>
  <si>
    <t>Hasegawa, Akemi, Ms.</t>
  </si>
  <si>
    <t>Nguyen Truong Anh, Thao, Ms.</t>
  </si>
  <si>
    <t>Le Thi Hong Linh, Ms</t>
  </si>
  <si>
    <t>Reinhart, Kevin Timothy, Mr.</t>
  </si>
  <si>
    <t>Rooney, Colin Leslie, Mr.</t>
  </si>
  <si>
    <t>Park Sung, Jin, Mr.</t>
  </si>
  <si>
    <t>Nguyen Thi Minh, Tam, Ms.</t>
  </si>
  <si>
    <t>Dinh Phuong, Loan, Ms.</t>
  </si>
  <si>
    <t>Le Thi Thu, Huong, Ms.</t>
  </si>
  <si>
    <t>Nguyen Thuy, Duong, Ms.</t>
  </si>
  <si>
    <t>Nguyen Quynh, Nhu, Ms.</t>
  </si>
  <si>
    <t>Vu Cuong, Manh, Mr.</t>
  </si>
  <si>
    <t>Pham Van, Tuan, Mr.</t>
  </si>
  <si>
    <t>Kim, Taegeun, Mr.</t>
  </si>
  <si>
    <t>Trinh Minh, Son, Mr.</t>
  </si>
  <si>
    <t>ARIGA, EIICHIRO, Mr.</t>
  </si>
  <si>
    <t>Nguyen Manh, Thang, Mr.</t>
  </si>
  <si>
    <t>Khoo, Poh Fong, Ms.</t>
  </si>
  <si>
    <t>Aw, Eng Siang, Ms.</t>
  </si>
  <si>
    <t>Nguyen Thuy Linh, Ms</t>
  </si>
  <si>
    <t>Susan, Robert, Ms.</t>
  </si>
  <si>
    <t>Hà Thị, Thanh, Ms.</t>
  </si>
  <si>
    <t>Duong Cong, Minh, Mr.</t>
  </si>
  <si>
    <t>Lao Tuyet, Mai, Ms.</t>
  </si>
  <si>
    <t>Meikle, Lesley, Ms.</t>
  </si>
  <si>
    <t>IRL</t>
  </si>
  <si>
    <t>Daniel, Macqueen, Mr.</t>
  </si>
  <si>
    <t>Mark Neville, Jenkinson, Mr.</t>
  </si>
  <si>
    <t>Burg, Andrew James, Mr.</t>
  </si>
  <si>
    <t>Le Nhat, Nam, Ms.</t>
  </si>
  <si>
    <t>LEE, HYUNGOO, Mr.</t>
  </si>
  <si>
    <t>Lo Christopher, James, Mr.</t>
  </si>
  <si>
    <t>Ishizuki, Noriko, Ms.</t>
  </si>
  <si>
    <t>Nilsson Staffan, Erik, Mr.</t>
  </si>
  <si>
    <t>BUI NGOC, THư, Ms.</t>
  </si>
  <si>
    <t>Eunjin, Lim, Ms.</t>
  </si>
  <si>
    <t>Tomoyuki, Kimura, Mr.</t>
  </si>
  <si>
    <t>JANG, SEJONG, Mr.</t>
  </si>
  <si>
    <t>Kopersak, Elena, Ms.</t>
  </si>
  <si>
    <t>Mai Luong, Hieu, Mr.</t>
  </si>
  <si>
    <t>Chirstopher John Jeffrey, Stanton, Mr.</t>
  </si>
  <si>
    <t>NGUYEN, VAN THANH, Mr.</t>
  </si>
  <si>
    <t>Kratzmann Peter, Robert, Mr.</t>
  </si>
  <si>
    <t>Phan Thuy, Linh, Ms.</t>
  </si>
  <si>
    <t>Le Manh, Hung, Mr.</t>
  </si>
  <si>
    <t>Tran Thi Thanh, Loan, Ms.</t>
  </si>
  <si>
    <t>Trinh Viet, Hung, Mr.</t>
  </si>
  <si>
    <t>Jesper, Petersen, Mr.</t>
  </si>
  <si>
    <t>Keiko, Sato, Ms.</t>
  </si>
  <si>
    <t>Le Mai, Anh, Ms.</t>
  </si>
  <si>
    <t>Masami, Okumura, Mr.</t>
  </si>
  <si>
    <t>Nagase, Toshio, Mr.</t>
  </si>
  <si>
    <t>Nguyen Duy, Son, Mr.</t>
  </si>
  <si>
    <t>Nguyen My, Binh, Ms.</t>
  </si>
  <si>
    <t>Nguyen Thi Van, Anh, Ms.</t>
  </si>
  <si>
    <t>Pham, Duc Tung, Mr.</t>
  </si>
  <si>
    <t>Truong Thi Quynh, Trang, Ms.</t>
  </si>
  <si>
    <t>Uchida, Tsutomu, Mr.</t>
  </si>
  <si>
    <t>Watanabe, Daisuke, Mr.</t>
  </si>
  <si>
    <t>Cao Hoài, Dương, Mr.</t>
  </si>
  <si>
    <t>Nguyen Thanh, Trung, Mr.</t>
  </si>
  <si>
    <t>Ton Như, Huynh, Ms.</t>
  </si>
  <si>
    <t>FUNAKOSHI, YOSHITAKA, Mr.</t>
  </si>
  <si>
    <t>Huynh Minh, Hung, Mr.</t>
  </si>
  <si>
    <t>Voros, Andras, Mr.</t>
  </si>
  <si>
    <t>ABE, TAIYO, Mr.</t>
  </si>
  <si>
    <t>Boggs, James, Mr.</t>
  </si>
  <si>
    <t>TAKANO, MASAMICHI, Mr.</t>
  </si>
  <si>
    <t>Carassellos, Adrienne Frances, Ms.</t>
  </si>
  <si>
    <t>PHAM VAN, TUAN, Mr.</t>
  </si>
  <si>
    <t>Ciran, Kathrine Sirice, Mrs.</t>
  </si>
  <si>
    <t>Kaznina, Nina, Ms.</t>
  </si>
  <si>
    <t>Scurrah Adrew, Chris, Mr.</t>
  </si>
  <si>
    <t>Ferris Patrick, David, Mr.</t>
  </si>
  <si>
    <t>Ferris William, Paul, Mr.</t>
  </si>
  <si>
    <t>Nguyen Trung, Duy, Mr.</t>
  </si>
  <si>
    <t>Hong, Ai ,Thanh, Ms.</t>
  </si>
  <si>
    <t>Pham Xuan Quang, Mr.</t>
  </si>
  <si>
    <t>Alwill, Ian Victor, Mr.</t>
  </si>
  <si>
    <t>Hartley, John Ramond, Mr.</t>
  </si>
  <si>
    <t>NGUYEN THI THU, HIEN, Ms.</t>
  </si>
  <si>
    <t>TRAN THI THU, THAO, Ms.</t>
  </si>
  <si>
    <t>B5</t>
  </si>
  <si>
    <t>Cooper, Emma Louise, Ms.</t>
  </si>
  <si>
    <t>Lam Tuan, Thang, Mr.</t>
  </si>
  <si>
    <t>Tran Thi Van, Anh, Ms.</t>
  </si>
  <si>
    <t>Yamada, Shizuo, Mr.</t>
  </si>
  <si>
    <t>Zhang, Tiantian, Ms.</t>
  </si>
  <si>
    <t>Sparks, Sally May, Ms.</t>
  </si>
  <si>
    <t>KIM, SHIN YOUNG, Mr.</t>
  </si>
  <si>
    <t>ZHANG, ZHE, Mr.</t>
  </si>
  <si>
    <t>Le Ha Doan, Trang, Ms.</t>
  </si>
  <si>
    <t>Le Phu, Quoc, Mr.</t>
  </si>
  <si>
    <t>Graham, William Gernard, Mr.</t>
  </si>
  <si>
    <t>Hong You, Kyung, Ms.</t>
  </si>
  <si>
    <t>Hunt, Pauline Thirz, Ms.</t>
  </si>
  <si>
    <t>Le Trung, Chanh, Mr.</t>
  </si>
  <si>
    <t>CLEMENTE, GREGORY, Mr.</t>
  </si>
  <si>
    <t>TRAN MINH, NHAT, Mr.</t>
  </si>
  <si>
    <t>Vo Van, Khanh, Mr.</t>
  </si>
  <si>
    <t>Jean-Noël, POIRIER, Mr.</t>
  </si>
  <si>
    <t>Nguyen Cong, Dien, Mr.</t>
  </si>
  <si>
    <t>LE VINH, PHUC, Mr.</t>
  </si>
  <si>
    <t>SIA JINON, EDGAR, Mr.</t>
  </si>
  <si>
    <t>Ashok, Ramanchandran, Mr.</t>
  </si>
  <si>
    <t>Enomoto, Yasuhisa, Mr.</t>
  </si>
  <si>
    <t>Mak, Cheuk Lam, Ms.</t>
  </si>
  <si>
    <t>Martinho, Humberto, Mr.</t>
  </si>
  <si>
    <t>NGUYEN VAN, HAI, Mr.</t>
  </si>
  <si>
    <t>NGUYEN, NGHI, Mr.</t>
  </si>
  <si>
    <t>McKendry, Darren Lee, Mr.</t>
  </si>
  <si>
    <t>Reuben Arthur Lim San Loong, Mr.</t>
  </si>
  <si>
    <t>SUZUKI, YOSHIHIRO, Mr.</t>
  </si>
  <si>
    <t>Narentarasuk, Miss Boontariga, Ms.</t>
  </si>
  <si>
    <t>Ahn, ChungGhu, Mr.</t>
  </si>
  <si>
    <t>HA THU, HOA, Ms.</t>
  </si>
  <si>
    <t>Mannu, Bratia, Mr.</t>
  </si>
  <si>
    <t>Boisseau Claire Vesronique, Marie, Ms.</t>
  </si>
  <si>
    <t>EMILIE, HUANG, Ms.</t>
  </si>
  <si>
    <t>JEAN-YVES, GROSCLAUDE, Mr.</t>
  </si>
  <si>
    <t>KIM BYUNG, KI, Mr.</t>
  </si>
  <si>
    <t>Kita, Koji, Mr.</t>
  </si>
  <si>
    <t>Gaviola, Shiela Mae Ponce, Ms.</t>
  </si>
  <si>
    <t>Lee, Tae Yun, Mr.</t>
  </si>
  <si>
    <t>RYU KWANG, HO, Mr.</t>
  </si>
  <si>
    <t>YANG PEI, HONG, Mr.</t>
  </si>
  <si>
    <t>BUI QUOC, SON, Mr.</t>
  </si>
  <si>
    <t>DUONG THI NGOC, TRINH, Ms.</t>
  </si>
  <si>
    <t>Lee, Young Su, Mr.</t>
  </si>
  <si>
    <t>Byun, Eui Sup, Mr.</t>
  </si>
  <si>
    <t>Dau Quang, Hung, Mr.</t>
  </si>
  <si>
    <t>HOANG THI, NGAN, Ms.</t>
  </si>
  <si>
    <t>Ngo Duy, Trong, Mr.</t>
  </si>
  <si>
    <t>Nguyen Hoang, Linh, Mr.</t>
  </si>
  <si>
    <t>NGUYEN THANH, HOAN, Mr.</t>
  </si>
  <si>
    <t>PHAM THI, VAN, Ms.</t>
  </si>
  <si>
    <t>Bui Van, Anh, Ms.</t>
  </si>
  <si>
    <t>Maezawa, Riki, Mr.</t>
  </si>
  <si>
    <t>Huynh Quang, Hai, Mr.</t>
  </si>
  <si>
    <t>BUI NGUYEN CA, DAO, Ms.</t>
  </si>
  <si>
    <t>KIM, SUNGEUN, Ms.</t>
  </si>
  <si>
    <t>Lee, Han Ku, Mr.</t>
  </si>
  <si>
    <t>Nguyen Khac, Trung, Mr.</t>
  </si>
  <si>
    <t>Nguyen Nu Thuy, Trang, Ms.</t>
  </si>
  <si>
    <t>VU THI THANH, HA, Ms.</t>
  </si>
  <si>
    <t>HOANG TUAN, TU, Mr.</t>
  </si>
  <si>
    <t>Scurrah William, Harold, Mr.</t>
  </si>
  <si>
    <t>Nguyen Duc, Nghiep, Mr.</t>
  </si>
  <si>
    <t>DIEP LAM, KIEU, Ms.</t>
  </si>
  <si>
    <t>Kim Min, Jung, Ms.</t>
  </si>
  <si>
    <t>Knowles Marisa, Louise, Ms.</t>
  </si>
  <si>
    <t>TRAN THANH, BINH, Mr.</t>
  </si>
  <si>
    <t>Matsumura, Kotaro, Mr.</t>
  </si>
  <si>
    <t>Mogridge William, Reade, Mr.</t>
  </si>
  <si>
    <t>Hasegawa, Shinya, Mr.</t>
  </si>
  <si>
    <t>McGregor Elizabeth, Susan, Ms.</t>
  </si>
  <si>
    <t>Basile, Concetta, Ms.</t>
  </si>
  <si>
    <t>Fisher Alexander, Stephen, Mr.</t>
  </si>
  <si>
    <t>Hampson Morven, Heather, Ms.</t>
  </si>
  <si>
    <t>Butler Emma, Valerie, Ms.</t>
  </si>
  <si>
    <t>Lanyon, Ricki, Mr.</t>
  </si>
  <si>
    <t>Nguyễn Thanh, Hải, Mr.</t>
  </si>
  <si>
    <t>Kendall, Jennifer Robyn, Ms.</t>
  </si>
  <si>
    <t>Broadribb Jane, Melissa, Ms.</t>
  </si>
  <si>
    <t>Demko Jane, Lara</t>
  </si>
  <si>
    <t>Gardiner John, Richard, Mr.</t>
  </si>
  <si>
    <t>NEWING, TAMARA, Ms.</t>
  </si>
  <si>
    <t>Wilce Graham, Ashley, Mr.</t>
  </si>
  <si>
    <t>Davis Mary, Elizabeth, Mrs.</t>
  </si>
  <si>
    <t>De Ridder Kane, Byron, Mr.</t>
  </si>
  <si>
    <t>White, Raymond, Mr.</t>
  </si>
  <si>
    <t>Bolton, Judith Ann, Ms.</t>
  </si>
  <si>
    <t>Booth Anne, Carol, Ms.</t>
  </si>
  <si>
    <t>Peter Wilfred, Lasrado, Mr.</t>
  </si>
  <si>
    <t>HOGAN Margaret, Leanne, Mrs.</t>
  </si>
  <si>
    <t>Mothersdill Anne, Jacqueline, Ms.</t>
  </si>
  <si>
    <t>Murdoch, Lynne, Ms.</t>
  </si>
  <si>
    <t>Rowe, Matthew Paul, Mr.</t>
  </si>
  <si>
    <t>Shields May, Annette, Ms.</t>
  </si>
  <si>
    <t>Tregonning John, Robert, Mr.</t>
  </si>
  <si>
    <t>Astbury Bruce, Andrew, Mr.</t>
  </si>
  <si>
    <t>Charet Matthew, Raymond, Mr.</t>
  </si>
  <si>
    <t>Comerford Leanne, Nola, Mrs.</t>
  </si>
  <si>
    <t>Buckley Anne, Debra, Mrs.</t>
  </si>
  <si>
    <t>Cook Maree, Lee-anne, Mrs.</t>
  </si>
  <si>
    <t>Dougall Ramsay, John, Mr.</t>
  </si>
  <si>
    <t>Huck Lane Karl, Walter, Mr.</t>
  </si>
  <si>
    <t>Jones Jane, Tracey, Mrs.</t>
  </si>
  <si>
    <t>Le Mai, Yen, Mrs.</t>
  </si>
  <si>
    <t>Dorcas Jane, White, Mrs.</t>
  </si>
  <si>
    <t>Pike Nivelles, Brianna, Mrs.</t>
  </si>
  <si>
    <t>Benz Sandra, Denise, Mrs.</t>
  </si>
  <si>
    <t>Nemanja, Zirojevic, Mr.</t>
  </si>
  <si>
    <t>NGUYEN BICH, HANH, Ms.</t>
  </si>
  <si>
    <t>Koop, Lee Kristen, Mrs.</t>
  </si>
  <si>
    <t>Botz, Hartmut Martin, Mr.</t>
  </si>
  <si>
    <t>Austin Daniel, Peter, Mr.</t>
  </si>
  <si>
    <t>Tong Tuong, Anh, Mr.</t>
  </si>
  <si>
    <t>VRA</t>
  </si>
  <si>
    <t>Saunders Ann, Tracey, Ms.</t>
  </si>
  <si>
    <t>Cocks, Suzanne Winifred, Ms.</t>
  </si>
  <si>
    <t>Waymark Leah, Nicole, Mr.</t>
  </si>
  <si>
    <t>Ebeling Petri, Johann, Mr.</t>
  </si>
  <si>
    <t>FIN</t>
  </si>
  <si>
    <t>Harrison Justin, Simon, Mr.</t>
  </si>
  <si>
    <t>Sawyer Leslie Scott, Mr.</t>
  </si>
  <si>
    <t>NGUYEN, LISA, Ms.</t>
  </si>
  <si>
    <t>ADAM, SACK, Mr.</t>
  </si>
  <si>
    <t>ALIOU, MAIGA, Mr.</t>
  </si>
  <si>
    <t>ANANTHAN, NALLAPPA, Mr.</t>
  </si>
  <si>
    <t>ANASTASSIYA, MARINA, Mrs.</t>
  </si>
  <si>
    <t>ANDRE VAN, HOECK, Mr.</t>
  </si>
  <si>
    <t>ANGELO, DELL´ATTI, Mr.</t>
  </si>
  <si>
    <t>ANIL, SINHA, Mr.</t>
  </si>
  <si>
    <t>ANIRUDDHA, ROY, Mr.</t>
  </si>
  <si>
    <t>ANITA MARANGOLY, GEORGE, Mrs.</t>
  </si>
  <si>
    <t>ANUJA, BERI, Mrs.</t>
  </si>
  <si>
    <t>ANUP KUMAR, AGARWAL, Mr.</t>
  </si>
  <si>
    <t>ANURAG, MISHRA, Mr.</t>
  </si>
  <si>
    <t>ARBIND, MODI, Mr.</t>
  </si>
  <si>
    <t>ARVIND, SRINIVASAN, Mr.</t>
  </si>
  <si>
    <t>AUDREY GRACE, YU, Ms.</t>
  </si>
  <si>
    <t>BABATUNDE, ONITIRI, Mr.</t>
  </si>
  <si>
    <t>NGA</t>
  </si>
  <si>
    <t>BHANU, MEHROTRA, Mr.</t>
  </si>
  <si>
    <t>BING, WANG, Mr.</t>
  </si>
  <si>
    <t>BYRON, LEE, Mr.</t>
  </si>
  <si>
    <t>CAMERON JOHN, EVANS, Mr.</t>
  </si>
  <si>
    <t>CATHERINE S., MARTIN, Ms.</t>
  </si>
  <si>
    <t>CHANDRASEKAR, GOVINDARAJALU, Mr.</t>
  </si>
  <si>
    <t>CHARLES, SCHNEIDER, Mr.</t>
  </si>
  <si>
    <t>CHRIS, MCCAHAN, Mr.</t>
  </si>
  <si>
    <t>COLIN, TAYLOR, Mr.</t>
  </si>
  <si>
    <t>DARRYL, DONG, Mr.</t>
  </si>
  <si>
    <t>DEVARSIRI DHARSHANA GAMAGE DE, SILVA, Mr.</t>
  </si>
  <si>
    <t>LKA</t>
  </si>
  <si>
    <t>EDGAR, SARAVIA, Mr.</t>
  </si>
  <si>
    <t>BOL</t>
  </si>
  <si>
    <t>EDUARDO MARTINEZ, MIRANDA, Mr.</t>
  </si>
  <si>
    <t>ELAINE, MACEACHERN, Ms.</t>
  </si>
  <si>
    <t>EMILY KAY MORSE, HUTTON, Ms.</t>
  </si>
  <si>
    <t>ERIC, SIEW, Mr.</t>
  </si>
  <si>
    <t>MUS</t>
  </si>
  <si>
    <t>ERIK, BECKER, Mr.</t>
  </si>
  <si>
    <t>ERNEST EDWARD BETHE, III, Mr.</t>
  </si>
  <si>
    <t>EUGENE, SULLIVAN, Mr.</t>
  </si>
  <si>
    <t>FENG, LIN, Ms.</t>
  </si>
  <si>
    <t>FRANCISCO, LOZANO, Mr.</t>
  </si>
  <si>
    <t>COL</t>
  </si>
  <si>
    <t>FRED, ZAKE, Mr.</t>
  </si>
  <si>
    <t>UGA</t>
  </si>
  <si>
    <t>GAETAN, TIBERGHIEN, Mr.</t>
  </si>
  <si>
    <t>GEORGES JOSEPH, GHORRA, Mr.</t>
  </si>
  <si>
    <t>LBN</t>
  </si>
  <si>
    <t>GRAEME ANDREW, HARRIS, Mr.</t>
  </si>
  <si>
    <t>GREGORY ARTHUR, ELMS, Mr.</t>
  </si>
  <si>
    <t>HANH NAM, NGUYEN, Ms.</t>
  </si>
  <si>
    <t>HANS, DELLIEN, Mr.</t>
  </si>
  <si>
    <t>HEMALATA, MAHALINGAM, Ms.</t>
  </si>
  <si>
    <t>HENRIK, PEDERSEN, Mr.</t>
  </si>
  <si>
    <t>HUYNH HUU, THAO, Mr.</t>
  </si>
  <si>
    <t>HYUN-CHAN, CHO, Mr.</t>
  </si>
  <si>
    <t>IFEOMA, EZEOKAFOR, Ms.</t>
  </si>
  <si>
    <t>INDERBIR SINGH, DHINGRA, Mr.</t>
  </si>
  <si>
    <t>INESSA, TOLOKONNIKOVA, Ms.</t>
  </si>
  <si>
    <t>IP KIM, MING, Mr.</t>
  </si>
  <si>
    <t>ISABEL, CHATTERTON, Ms.</t>
  </si>
  <si>
    <t>IVAN DANIEL, MORTIMER-SCHUTTS, Mr.</t>
  </si>
  <si>
    <t>JANE (YUAN), XU, Ms.</t>
  </si>
  <si>
    <t>JEAN-PAUL, HUPEZ, Mr.</t>
  </si>
  <si>
    <t>JEEVA A., PERUMALPILLAI-ESSEX, Ms.</t>
  </si>
  <si>
    <t>JENNIFER, ISERN, Ms.</t>
  </si>
  <si>
    <t>JESSE ONG, ANG, Mr.</t>
  </si>
  <si>
    <t>JIADI, YU, Ms.</t>
  </si>
  <si>
    <t>JONATHON, KIRKBY, Mr.</t>
  </si>
  <si>
    <t>JOSE, HIDALGO, Mr.</t>
  </si>
  <si>
    <t>VEN</t>
  </si>
  <si>
    <t>KATE, LAZARUS, Ms.</t>
  </si>
  <si>
    <t>KENAN, ERKAN, Mr.</t>
  </si>
  <si>
    <t>TUR</t>
  </si>
  <si>
    <t>KENJI, YUHAKU, Mr.</t>
  </si>
  <si>
    <t>KYLE, KELHOFER, Mr.</t>
  </si>
  <si>
    <t>LACHLAN, JACKSON, Mr.</t>
  </si>
  <si>
    <t>LAKHDEEP, BABRA, Mr.</t>
  </si>
  <si>
    <t>LAM BAO, QUANG, Mr.</t>
  </si>
  <si>
    <t>LAMTIURIDA, HUTABARAT, Ms.</t>
  </si>
  <si>
    <t>IDN</t>
  </si>
  <si>
    <t>LEI, ZHANG, Ms.</t>
  </si>
  <si>
    <t>M. MASRUR, REAZ, Mr.</t>
  </si>
  <si>
    <t>BGD</t>
  </si>
  <si>
    <t>M. REHAN, RASHID, Mr.</t>
  </si>
  <si>
    <t>MANDAR, PARASNIS, Mr.</t>
  </si>
  <si>
    <t>MARC, MEZEY, Mr.</t>
  </si>
  <si>
    <t>MATTHEW, ELIOT, Mr.</t>
  </si>
  <si>
    <t>MENG, YAN, Ms.</t>
  </si>
  <si>
    <t>MICHEL, BOTZUNG, Mr.</t>
  </si>
  <si>
    <t>MINAKSHI, SETH, Ms.</t>
  </si>
  <si>
    <t>MONICA, CHANDER, Ms.</t>
  </si>
  <si>
    <t>MRINAL KANTI, SIRCAR, Mr.</t>
  </si>
  <si>
    <t>MURRAY, GAVIN, Mr.</t>
  </si>
  <si>
    <t>NATHALIE, LOUAT, Ms.</t>
  </si>
  <si>
    <t>NEERAJ, GUPTA, Mr.</t>
  </si>
  <si>
    <t>NGUYEN VAN, LAN, Mr.</t>
  </si>
  <si>
    <t>NGUYEN, DINH TUYEN, Mr.</t>
  </si>
  <si>
    <t>NIHAR, SHAH, Mr.</t>
  </si>
  <si>
    <t>NILESH, SHRIVASTAVA, Mr.</t>
  </si>
  <si>
    <t>NONITO, BERNARDO, Mr.</t>
  </si>
  <si>
    <t>NORIAKI, MIZUNO, Mr.</t>
  </si>
  <si>
    <t>PAUL, LUCHTENBURG, Mr.</t>
  </si>
  <si>
    <t>PAVOL, VAJDA, Mr.</t>
  </si>
  <si>
    <t>SVK</t>
  </si>
  <si>
    <t>PEREZ, ALEJANDRO, Mr.</t>
  </si>
  <si>
    <t>PETER, COOK, Mr.</t>
  </si>
  <si>
    <t>PHILIPPE, AHOUA, Mr.</t>
  </si>
  <si>
    <t>PRASAD, GOPALAN, Mr.</t>
  </si>
  <si>
    <t>PRAVAN, MALHOTRA, Mr.</t>
  </si>
  <si>
    <t>RACHEL, FREEMAN, Ms.</t>
  </si>
  <si>
    <t>RAJESH, SINHA, Mr.</t>
  </si>
  <si>
    <t>RAMESH, RAMANATHAN, Mr.</t>
  </si>
  <si>
    <t>REN, LI, Ms.</t>
  </si>
  <si>
    <t>RONG, ZHANG, Ms.</t>
  </si>
  <si>
    <t>RUBIN, JAPHTA, Mr.</t>
  </si>
  <si>
    <t>ZAF</t>
  </si>
  <si>
    <t>S., BALASUBRAMANIAN, Mr.</t>
  </si>
  <si>
    <t>SAMEER KUMAR, SINGH, Mr.</t>
  </si>
  <si>
    <t>SARVESH, SURI, Mr.</t>
  </si>
  <si>
    <t>SERGE, DEVIEUX, Mr.</t>
  </si>
  <si>
    <t>HTI</t>
  </si>
  <si>
    <t>SHALABH, TANDON, Mr.</t>
  </si>
  <si>
    <t>SHANNON, ATKESON, Ms.</t>
  </si>
  <si>
    <t>SHAUN, MANN, Mr.</t>
  </si>
  <si>
    <t>SHUKLA, RUCHIRA, Ms.</t>
  </si>
  <si>
    <t>ARE</t>
  </si>
  <si>
    <t>VAL S., BAGATSING, Mr.</t>
  </si>
  <si>
    <t>VINCENT, POLIZATTO, Mr.</t>
  </si>
  <si>
    <t>VIPUL, PRAKASH, Mr.</t>
  </si>
  <si>
    <t>WENDY, WERNER, Ms.</t>
  </si>
  <si>
    <t>WIEBKE, SCHLOEMER, Ms.</t>
  </si>
  <si>
    <t>Bean, David Laurence, Mr.</t>
  </si>
  <si>
    <t>Desiree, Krips, Ms.</t>
  </si>
  <si>
    <t>Lam, Chieu, Mr.</t>
  </si>
  <si>
    <t>Nguyen Viet, Truong, Mr.</t>
  </si>
  <si>
    <t>JULIA, BRICKELL, Ms.</t>
  </si>
  <si>
    <t>O´DWYER, EAMONN, Mr.</t>
  </si>
  <si>
    <t>SWAPNIL KANT, NEERAJ, Mr.</t>
  </si>
  <si>
    <t>VIKRAM, RAJU, Mr.</t>
  </si>
  <si>
    <t>VINITA, SINHA, Ms.</t>
  </si>
  <si>
    <t>WATSON ANNE, LAURA, Ms.</t>
  </si>
  <si>
    <t>WEI, LEI, Mr.</t>
  </si>
  <si>
    <t>WEIHONG, LEYDEN, Ms.</t>
  </si>
  <si>
    <t>WILLIAM, BELOE, Mr.</t>
  </si>
  <si>
    <t>Wang, Liya, Ms.</t>
  </si>
  <si>
    <t>PHAN HO, HAI, Mr.</t>
  </si>
  <si>
    <t>BUTLER ALOYSIUS, BERNARD, Mr.</t>
  </si>
  <si>
    <t>TENSER ELISABETH, HOLLY, Ms.</t>
  </si>
  <si>
    <t>Shemesh, Ilan, Mr.</t>
  </si>
  <si>
    <t>Le Kim, Dung, Ms.</t>
  </si>
  <si>
    <t>Leong, Jennifer, Ms.</t>
  </si>
  <si>
    <t>De Gooyer John, Robert Mr.</t>
  </si>
  <si>
    <t>PHAN HUY, QUANG, Mr.</t>
  </si>
  <si>
    <t>YOO, WANKI, Mr.</t>
  </si>
  <si>
    <t>De Gooyer Kate, Amelia, Ms.</t>
  </si>
  <si>
    <t>KIM, WANBOK, Mr.</t>
  </si>
  <si>
    <t>SHERIF, MUHTASEB, Mr.</t>
  </si>
  <si>
    <t>SONEATH, HOR, Mr.</t>
  </si>
  <si>
    <t>KHM</t>
  </si>
  <si>
    <t>SRIVIDYA, JAGANNATHAN, Ms.</t>
  </si>
  <si>
    <t>SUBRATA, BARMAN, Mr.</t>
  </si>
  <si>
    <t>Hung, Thieu Dang, Mr.</t>
  </si>
  <si>
    <t>LEE, YUSEUBG, Mr.</t>
  </si>
  <si>
    <t>Vesterskov Beate, Strange, Ms.</t>
  </si>
  <si>
    <t>HYUN JEE, SUN, Ms.</t>
  </si>
  <si>
    <t>Vu Hai, Duong, Mr.</t>
  </si>
  <si>
    <t>XU, YONGLIAN, Ms.</t>
  </si>
  <si>
    <t>FENG, QIAO, Ms.</t>
  </si>
  <si>
    <t>PHAM VIET, QUANG, Mr.</t>
  </si>
  <si>
    <t>HEATHCOTE JOHN, NICHOLAS, Mr.</t>
  </si>
  <si>
    <t>HWANG, TAEHOON, Mr.</t>
  </si>
  <si>
    <t>Le, Tam, Mr.</t>
  </si>
  <si>
    <t>McKenzie Lee, Robin, Mr.</t>
  </si>
  <si>
    <t>NGUYEN PHUOC LAM, HUONG, Ms.</t>
  </si>
  <si>
    <t>THAN VAN, KHOAN, Mr.</t>
  </si>
  <si>
    <t>TRƯƠNG QUANG, TRI, Mr.</t>
  </si>
  <si>
    <t>Biggs Thomas, Michael, Mr.</t>
  </si>
  <si>
    <t>Ong Duy, Dieu, Mr.</t>
  </si>
  <si>
    <t>DINH UYEN, THU, Ms.</t>
  </si>
  <si>
    <t>Le, Xuan Chien, Mr.</t>
  </si>
  <si>
    <t>Nguyen Huu, Trong, Mr.</t>
  </si>
  <si>
    <t>Tucker Mathew, Dean, Mr.</t>
  </si>
  <si>
    <t>Connolly Lee, Janette, Ms.</t>
  </si>
  <si>
    <t>ALLY, SALISBURY, Mr.</t>
  </si>
  <si>
    <t>GUF</t>
  </si>
  <si>
    <t>HANNINGTON P. K., SEBADUKA, Mr.</t>
  </si>
  <si>
    <t>JUAN CARLOS FERNANDEZ, ZARA, Mr.</t>
  </si>
  <si>
    <t>MANOJ, PRASHAR, Mr.</t>
  </si>
  <si>
    <t>RUEBEN JOZAC, PALMA, Mr.</t>
  </si>
  <si>
    <t>SHAMSHER G., SINGH, Mr.</t>
  </si>
  <si>
    <t>SUDHI, MUKHERJEE, Mr.</t>
  </si>
  <si>
    <t>SUN, HAO, Mr.</t>
  </si>
  <si>
    <t>SUSHIL, ANAND, Mr.</t>
  </si>
  <si>
    <t>YUJI, KANO, Mr.</t>
  </si>
  <si>
    <t>AZAM, KHAN, Mr.</t>
  </si>
  <si>
    <t>BACHAR, SAMRA, Mr.</t>
  </si>
  <si>
    <t>BANERJEE, SOUMYA, Mr.</t>
  </si>
  <si>
    <t>CARLOS, KATSUYA, Mr.</t>
  </si>
  <si>
    <t>PRT</t>
  </si>
  <si>
    <t>GREGORY SCOTT, LEONG, Mr.</t>
  </si>
  <si>
    <t>KAMALJITH B., DORABAWILA, Mr.</t>
  </si>
  <si>
    <t>Mcquillen William, Anthony, Mr.</t>
  </si>
  <si>
    <t>MELISSA KANG SU, YI, Ms.</t>
  </si>
  <si>
    <t>Muramatsu, Atsushi, Mr.</t>
  </si>
  <si>
    <t>NAVNEET, CHADHA, Mr.</t>
  </si>
  <si>
    <t>NG YEN, SHAN, Mr.</t>
  </si>
  <si>
    <t>NICHOLAS, VICKERY, Mr.</t>
  </si>
  <si>
    <t>RANA, KARADSHEH, Ms.</t>
  </si>
  <si>
    <t>Ranft Michalel, Iwan, Mr.</t>
  </si>
  <si>
    <t>Sasajima, Yosuke, Mr.</t>
  </si>
  <si>
    <t>TOWFIQUA, HOQUE, Ms.</t>
  </si>
  <si>
    <t>JOHN, MCKENZIE, Mr.</t>
  </si>
  <si>
    <t>PARAMITA, DASGUPTA, Ms.</t>
  </si>
  <si>
    <t>RASHMI, KHARBANDA, Ms.</t>
  </si>
  <si>
    <t>VIKRAM, KUMAR, Mr.</t>
  </si>
  <si>
    <t>Hitchcock Robert, Stephen, Mr.</t>
  </si>
  <si>
    <t>TINUADE BENSON, BERGKVIST, Ms.</t>
  </si>
  <si>
    <t>JOHANN-FRIEDRICH (HANNFRIED) VON, HINDENBURG, Mr.</t>
  </si>
  <si>
    <t>PHAN THI THUY, HUONG, Ms.</t>
  </si>
  <si>
    <t>TOMIO ALAN, KOMATSU, Mr.</t>
  </si>
  <si>
    <t>Huynh Thanh, Ba, Mr.</t>
  </si>
  <si>
    <t>KIM, YOUNGMI, Ms.</t>
  </si>
  <si>
    <t>Romeo, Adrian, Mr.</t>
  </si>
  <si>
    <t>Shen Hui, Fen, Ms.</t>
  </si>
  <si>
    <t>Tran Minh, Triet, Mr.</t>
  </si>
  <si>
    <t>TRAN TRUNG, DUONG, Mr.</t>
  </si>
  <si>
    <t>ANNE, LAI, Ms.</t>
  </si>
  <si>
    <t>KARIN, FINKELSTON, Ms.</t>
  </si>
  <si>
    <t>SERGIO, PIMENTA, Mr.</t>
  </si>
  <si>
    <t>Cozynsen, Mark, Steven, Mr.</t>
  </si>
  <si>
    <t>Nguyen Thu, Huong, Ms.</t>
  </si>
  <si>
    <t>Swartz Charles, Theodore, Mr.</t>
  </si>
  <si>
    <t>KNA</t>
  </si>
  <si>
    <t>Ngo Anh, Thai, Mrs.</t>
  </si>
  <si>
    <t>Tang, Junfa, Mr.</t>
  </si>
  <si>
    <t>Flanagan Anthony, Michael, Mr.</t>
  </si>
  <si>
    <t>KUBOTA, YOKO, Ms.</t>
  </si>
  <si>
    <t>Tran Duc, Tinh, Mr.</t>
  </si>
  <si>
    <t>Jouning Brian, Rodney, Mr.</t>
  </si>
  <si>
    <t>NGUYEN THANH, PHUONG, Mr.</t>
  </si>
  <si>
    <t>Ho Le Thi Thao, Uyen, Ms.</t>
  </si>
  <si>
    <t>Tran Buu, Lien, Ms.</t>
  </si>
  <si>
    <t>Than Duc Nghiem, Huan, Mr.</t>
  </si>
  <si>
    <t>Hirano, Junji, Mr.</t>
  </si>
  <si>
    <t>Do Thi Minh, Nguyet, Ms.</t>
  </si>
  <si>
    <t>Omino, Takayuki, Mr.</t>
  </si>
  <si>
    <t>Bartle Cameron, John, Mr.</t>
  </si>
  <si>
    <t>CHANG QING, SONG, Mr.</t>
  </si>
  <si>
    <t>CHEN, FENG, Mr.</t>
  </si>
  <si>
    <t>CHENG, YIXUAN(8YRS), Child</t>
  </si>
  <si>
    <t>DENG, CAIYUN, Ms.</t>
  </si>
  <si>
    <t>FANG, RUOYU 11YRS, Child</t>
  </si>
  <si>
    <t>Formosa, Michelle, Ms.</t>
  </si>
  <si>
    <t>GUO, WENHUI(7YRS), Child</t>
  </si>
  <si>
    <t>HU TIAN, LE(6YRS), Child</t>
  </si>
  <si>
    <t>HU, LIANG, Mr.</t>
  </si>
  <si>
    <t>HUANG, ZHIMIAN(11yrs), Child</t>
  </si>
  <si>
    <t>JIN, CHUNAI, Ms.</t>
  </si>
  <si>
    <t>LAI, QI, Ms.</t>
  </si>
  <si>
    <t>LI, ZHENLIN, Ms.</t>
  </si>
  <si>
    <t>LIN, WEIXIONG, Mr.</t>
  </si>
  <si>
    <t>LYU, YANXING, Ms.</t>
  </si>
  <si>
    <t>MIN, XINRAN 6yrs</t>
  </si>
  <si>
    <t>WANG, JIAN, Mr.</t>
  </si>
  <si>
    <t>WU, HUANAN, Mr.</t>
  </si>
  <si>
    <t>XIE, SHANGGUO, Mr.</t>
  </si>
  <si>
    <t>XU, JIAN, Mr.</t>
  </si>
  <si>
    <t>XU, MENG, Mr.</t>
  </si>
  <si>
    <t>XU, SEN, Mr.</t>
  </si>
  <si>
    <t>YANG, JING(10YRS), Child</t>
  </si>
  <si>
    <t>ZENG, SHAOQIAO, Mr.</t>
  </si>
  <si>
    <t>ZHANG LIAN, TAO 9YRS, Child</t>
  </si>
  <si>
    <t>ZHANG, YONG, Mr.</t>
  </si>
  <si>
    <t>ZHAO HUIRONG, Ms.</t>
  </si>
  <si>
    <t>ZHENG, HAITAO, Mr.</t>
  </si>
  <si>
    <t>ZHOU, LIDUAN, Ms.</t>
  </si>
  <si>
    <t>ZHU HUANZHANG, Mr.</t>
  </si>
  <si>
    <t>DU XIN, ZHONG, Mr.</t>
  </si>
  <si>
    <t>HUANG WEN, XI(11yrs), Child</t>
  </si>
  <si>
    <t>LIN SHUN, HUA, Ms.</t>
  </si>
  <si>
    <t>PARK, OKSIM, Mrs.</t>
  </si>
  <si>
    <t>TRAN THANH, VAN, Mr.</t>
  </si>
  <si>
    <t>Tran Thi Le, Thuy, Ms.</t>
  </si>
  <si>
    <t>Alldridge, Erin Bridget, Ms.</t>
  </si>
  <si>
    <t>Surijavong, Philip, Mr.</t>
  </si>
  <si>
    <t>Tsen Olivia Wee, Lee, Ms.</t>
  </si>
  <si>
    <t>Davies, Andrew, Mr.</t>
  </si>
  <si>
    <t>Johnson Lisa, Janelle, Mrs.</t>
  </si>
  <si>
    <t>Willmott Marcus, Steve, Mr.</t>
  </si>
  <si>
    <t>DAM NGUYEN, SON, Mr.</t>
  </si>
  <si>
    <t>NGO THI HOAI, ANH, Ms.</t>
  </si>
  <si>
    <t>Diamond James, Barry, Mr.</t>
  </si>
  <si>
    <t>Judd Jane, Jennifer, Ms.</t>
  </si>
  <si>
    <t>TRAN VAN, TOAN, Mr.</t>
  </si>
  <si>
    <t>NGUYEN MINH, THANH, Mr.</t>
  </si>
  <si>
    <t>Tran Thi, Nu, Ms.</t>
  </si>
  <si>
    <t>Daly, Peter, Mr.</t>
  </si>
  <si>
    <t>Rusch, Marianne Cecile, Mrs.</t>
  </si>
  <si>
    <t>Stitt Blake, Michael, Mr.</t>
  </si>
  <si>
    <t>Do Thanh, Quang, Mr.</t>
  </si>
  <si>
    <t>Atkins George, Timothy, Mr.</t>
  </si>
  <si>
    <t>Herman, Sean, Mr.</t>
  </si>
  <si>
    <t>Kober, Torsten, Mr.</t>
  </si>
  <si>
    <t>Nguyen Thi Thu, Huong, Ms.</t>
  </si>
  <si>
    <t>Sullivan James Sydney, Cory, Mr.</t>
  </si>
  <si>
    <t>Aro, Tosin, Mr.</t>
  </si>
  <si>
    <t>Danko Peter, Ronald, Mr.</t>
  </si>
  <si>
    <t>Kelly Alan, Gary, Mr.</t>
  </si>
  <si>
    <t>Kelly Jane, Samantha, Ms.</t>
  </si>
  <si>
    <t>Khuat Duy, Hung, Mr.</t>
  </si>
  <si>
    <t>Leonello, Gina, Ms.</t>
  </si>
  <si>
    <t>Norland Henning, Per, Mr.</t>
  </si>
  <si>
    <t>Stathopoulos Francesca, Italia, Ms.</t>
  </si>
  <si>
    <t>Tran Kim, Han, Mr.</t>
  </si>
  <si>
    <t>Wilson Anthony, Julian, Mr.</t>
  </si>
  <si>
    <t>Carpene Joyce, Beryl, Ms.</t>
  </si>
  <si>
    <t>Dorricott Gail, Linda, Ms.</t>
  </si>
  <si>
    <t>Jessica, Sands, Ms.</t>
  </si>
  <si>
    <t>Johnny, Ho, Mr.</t>
  </si>
  <si>
    <t>Mancy, Danielle, Mrs.</t>
  </si>
  <si>
    <t>Nelson Ann, Elizabeth, Ms.</t>
  </si>
  <si>
    <t>TRAN NGOC, LIEN, Mr.</t>
  </si>
  <si>
    <t>McCutcheon Angus, Jame, Mr.</t>
  </si>
  <si>
    <t>McGrath Louise, Donna, Ms.</t>
  </si>
  <si>
    <t>Holt, Jacqueline Ann, Ms.</t>
  </si>
  <si>
    <t>Kenwright, John, Mr.</t>
  </si>
  <si>
    <t>Massaro, Domenico, Mr.</t>
  </si>
  <si>
    <t>Richards John, Raymond, Mr.</t>
  </si>
  <si>
    <t>ANDERSON JOY, GABRIELLE, Ms.</t>
  </si>
  <si>
    <t>TRAN THI THU, THUY, Ms.</t>
  </si>
  <si>
    <t>CASEY ANNA-MARIA, CHRISTIANE, Ms.</t>
  </si>
  <si>
    <t>Coyne, Brenda, Mrs.</t>
  </si>
  <si>
    <t>Gagnon, Joseph, Mr.</t>
  </si>
  <si>
    <t>Kachoyan John, Bernard, Mr.</t>
  </si>
  <si>
    <t>Knox Louise, Emma, Ms.</t>
  </si>
  <si>
    <t>Nagai, Makoto, Mr.</t>
  </si>
  <si>
    <t>Syme Margaret, Christine, Ms.</t>
  </si>
  <si>
    <t>Thomson JOHN, Peter, Mr.</t>
  </si>
  <si>
    <t>Bell Jayne, Samantha, Mrs.</t>
  </si>
  <si>
    <t>Dunne Melissa, Suzannne, Ms.</t>
  </si>
  <si>
    <t>Le Nguyen, Vu, Mr.</t>
  </si>
  <si>
    <t>Mollet Arthur, Brian, Mr.</t>
  </si>
  <si>
    <t>Nguyen Chuc, An, Ms.</t>
  </si>
  <si>
    <t>O´Loughlin Joy, Robyn, Mrs.</t>
  </si>
  <si>
    <t>Orland Ann, Candice, Mrs.</t>
  </si>
  <si>
    <t>Richards Skye, Tifany, Ms.</t>
  </si>
  <si>
    <t>Theodora, Elia, Ms.</t>
  </si>
  <si>
    <t>Valensisi, Paola, Mrs.</t>
  </si>
  <si>
    <t>Cao Minh, Man, Mr.</t>
  </si>
  <si>
    <t>LUONG HONG, QUAN, Mr.</t>
  </si>
  <si>
    <t>Arrowsmith Harvey, Neil Ms., Mr.</t>
  </si>
  <si>
    <t>BOND MARGARET, LOUISE, Mrs.</t>
  </si>
  <si>
    <t>BUI QUOC, HOAN, Mr.</t>
  </si>
  <si>
    <t>HOT, IAN</t>
  </si>
  <si>
    <t>Landrigan Anne, Melanie, Mrs.</t>
  </si>
  <si>
    <t>Le Thanh, Mai, Ms.</t>
  </si>
  <si>
    <t>Nielsen Bergmann, Kenneth, Ms.</t>
  </si>
  <si>
    <t>PHAN HOANG, DUC, Mr.</t>
  </si>
  <si>
    <t>Raatjes, Thomas John, Mr.</t>
  </si>
  <si>
    <t>Fish Neil, Adrian, Mr.</t>
  </si>
  <si>
    <t>Hayes Stuart, Hermelia, Mr.</t>
  </si>
  <si>
    <t>McConnell Ian Michael, Peter, Mr.</t>
  </si>
  <si>
    <t>Ruuska Renee, Eileen, Mrs.</t>
  </si>
  <si>
    <t>Sal, Maulana, Mr.</t>
  </si>
  <si>
    <t>Shirley Diana, Karen, Ms.</t>
  </si>
  <si>
    <t>Shute Margaret, Christine, Ms.</t>
  </si>
  <si>
    <t>Thompson, Troy, Mr.</t>
  </si>
  <si>
    <t>Tran, Hoan, Mr.</t>
  </si>
  <si>
    <t>Watts Gaye, Kylie, Ms.</t>
  </si>
  <si>
    <t>Werba, Georg, Mr.</t>
  </si>
  <si>
    <t>Zmood Shirley, Helen, Ms.</t>
  </si>
  <si>
    <t>Andrey, Elkin, Mr.</t>
  </si>
  <si>
    <t>Gregory James, Lapeyre, Mr.</t>
  </si>
  <si>
    <t>HOANG HUU, LOC, Mr.</t>
  </si>
  <si>
    <t>Nicholas Charles Sydney, Levey, Mr.</t>
  </si>
  <si>
    <t>ODWYER, Brian Mr.</t>
  </si>
  <si>
    <t>Schutz Saul, Deutsh, Mr.</t>
  </si>
  <si>
    <t>VOSKANYAN, SERGEY, Mr.</t>
  </si>
  <si>
    <t>Watt Charles, Vincent, Mr.</t>
  </si>
  <si>
    <t>Broadbear Gaye, Lisa, Ms.</t>
  </si>
  <si>
    <t>Casboult, Glenn, Mr.</t>
  </si>
  <si>
    <t>Chu Thi Nha, Hanh, Ms.</t>
  </si>
  <si>
    <t>DANG, TUNG, Mr.</t>
  </si>
  <si>
    <t>Goddard Jane, Freda, Ms.</t>
  </si>
  <si>
    <t>Grant, Ian, Mr.</t>
  </si>
  <si>
    <t>LEE, HOO SIK, Mr.</t>
  </si>
  <si>
    <t>Payne Trevor, Gavin, Mr.</t>
  </si>
  <si>
    <t>Stappers Karin Anne, Marlon, Ms.</t>
  </si>
  <si>
    <t>Benvenuto Imaculata, Mary, Mrs.</t>
  </si>
  <si>
    <t>Dao-Szabo Chrystie, Phuong Nghi Vu, Ms.</t>
  </si>
  <si>
    <t>Nguyễn Minh, Ngọc, Ms.</t>
  </si>
  <si>
    <t>Julie Maree, Bragg, Ms.</t>
  </si>
  <si>
    <t>NGUYEN VAN, THUY, Mr.</t>
  </si>
  <si>
    <t>Webber Lorraine, Susan, Ms.</t>
  </si>
  <si>
    <t>Casey Frances, Melissa, Ms.</t>
  </si>
  <si>
    <t>Cetin Jane, Rhonda, Ms.</t>
  </si>
  <si>
    <t>Heather, Fleur Goh Bee Geok Ms.</t>
  </si>
  <si>
    <t>Parnell Timothy, Sean, Mr.</t>
  </si>
  <si>
    <t>BYUN CHANHO, Mr.</t>
  </si>
  <si>
    <t>Chung, Yong Kyun, Mr.</t>
  </si>
  <si>
    <t>Lai, Pan Cheung, Mr.</t>
  </si>
  <si>
    <t>HKG</t>
  </si>
  <si>
    <t>Lattey Peter, Hugh, Mr.</t>
  </si>
  <si>
    <t>Stickman Alfred, Ross, Mr.</t>
  </si>
  <si>
    <t>Halvorsen, Tor, Mr.</t>
  </si>
  <si>
    <t>LIN, XIAO QING, Ms.</t>
  </si>
  <si>
    <t>Peter, Le, Mr.</t>
  </si>
  <si>
    <t>Phan Thi Anh, Tuyet, Ms.</t>
  </si>
  <si>
    <t>Tryhorn Jane, Tania, Ms.</t>
  </si>
  <si>
    <t>KIM, SEONG WOO, Mr.</t>
  </si>
  <si>
    <t>Nguyen Quoc Ky, Mr.</t>
  </si>
  <si>
    <t>RAMSAY, JOHN, Mr.</t>
  </si>
  <si>
    <t>Sokhatskiy, Vladimir, Mr.</t>
  </si>
  <si>
    <t>Kirill, KIRTEPLOV, Mr.</t>
  </si>
  <si>
    <t>Murphy Joseph, Michael, Mr.</t>
  </si>
  <si>
    <t>LE DUC, LUU, Mr.</t>
  </si>
  <si>
    <t>Plant Patrick, John, Mr.</t>
  </si>
  <si>
    <t>Barnard Simon, Robert, Mr.</t>
  </si>
  <si>
    <t>JUNG, YOUNGHWAN, Mr.</t>
  </si>
  <si>
    <t>PELLETIER JOSEPH, DALE, Mr.</t>
  </si>
  <si>
    <t>SPRULES HUW, ROBERT, Mr.</t>
  </si>
  <si>
    <t>Stables John, Alexander, Mr.</t>
  </si>
  <si>
    <t>Tsurukawa, Shinichi, Mr.</t>
  </si>
  <si>
    <t>Mirer, Ursin, Mr.</t>
  </si>
  <si>
    <t>Nguyen Huu, Luan, Mr.</t>
  </si>
  <si>
    <t>Craig William, Muller, Mr.</t>
  </si>
  <si>
    <t>Gulyaeva, Elena, Ms.</t>
  </si>
  <si>
    <t>Bui Ngoc, Son, Mr.</t>
  </si>
  <si>
    <t>Byrne David, Simon, Mr.</t>
  </si>
  <si>
    <t>Nguyen Kim, Chi, Mrs.</t>
  </si>
  <si>
    <t>Vo Thi Kim, Phuong, Ms.</t>
  </si>
  <si>
    <t>CU MINH, TRUONG, Mr.</t>
  </si>
  <si>
    <t>Vullinghs, Peter, Mr.</t>
  </si>
  <si>
    <t>Courtis Elise, Kaytlin, Mrs.</t>
  </si>
  <si>
    <t>Lê Văn, Cần, Mr.</t>
  </si>
  <si>
    <t>Nguyen Ngoc, Phuong, Mr.</t>
  </si>
  <si>
    <t>Phan Cao, Thang, Mr.</t>
  </si>
  <si>
    <t>Trinh Ngoc, Duc, Mr.</t>
  </si>
  <si>
    <t>CU DUC, HUNG, Mr.</t>
  </si>
  <si>
    <t>KURAHASHI, SHUZO, Mr.</t>
  </si>
  <si>
    <t>Nguyen Huong, Lien, Ms.</t>
  </si>
  <si>
    <t>NGUYEN THE, VINH, Mr.</t>
  </si>
  <si>
    <t>Pham Viet, Quan(13yrs), Child</t>
  </si>
  <si>
    <t>TRAN THI THANH, HUYEN, Ms.</t>
  </si>
  <si>
    <t>Bui Thi, Diep, Ms.</t>
  </si>
  <si>
    <t>Mai Kim, Lien, Ms.</t>
  </si>
  <si>
    <t>Nguyen Tram Thao, Teresa, Ms.</t>
  </si>
  <si>
    <t>SAITO, SANAE, Ms.</t>
  </si>
  <si>
    <t>Chi Yuder, Dennis, Mr.</t>
  </si>
  <si>
    <t>Dagan, Lior, Mr.</t>
  </si>
  <si>
    <t>DAO TRONG, MANH, Mr.</t>
  </si>
  <si>
    <t>Basile Fabiola, Mariati, Mrs.</t>
  </si>
  <si>
    <t>Olivia Mei, Basile, Ms.</t>
  </si>
  <si>
    <t>Pearson Cecilia. Catherine, Ms.</t>
  </si>
  <si>
    <t>Dang Thi Tuyet, Le, Mrs.</t>
  </si>
  <si>
    <t>Poncet Vincent Paul, Mr.</t>
  </si>
  <si>
    <t>Chan Yue Chung, David, Mr.</t>
  </si>
  <si>
    <t>DO THI THANH, HA, Ms.</t>
  </si>
  <si>
    <t>LE QUOC, BINH, Mr.</t>
  </si>
  <si>
    <t>McConvill Richard, Geoffrey, Mr.</t>
  </si>
  <si>
    <t>NGO VIET, THU, Ms.</t>
  </si>
  <si>
    <t>NGUYEN DAO, TO, Mr.</t>
  </si>
  <si>
    <t>NGUYEN THI HONG, HOANG, Ms.</t>
  </si>
  <si>
    <t>TRAN HUU, CUONG, Mr.</t>
  </si>
  <si>
    <t>Tran Huu, Vu, Mr.</t>
  </si>
  <si>
    <t>Tran Tien, Chuong, Mr.</t>
  </si>
  <si>
    <t>VU TUAN, SAN, Mr.</t>
  </si>
  <si>
    <t>Wayne Kenneth, Gibson, Mr.</t>
  </si>
  <si>
    <t>MORIOKA, SHUNJI, Mr.</t>
  </si>
  <si>
    <t>Tran Nguyen Thang, Long, Mr.</t>
  </si>
  <si>
    <t>Tran Quoc, Tai, Mr.</t>
  </si>
  <si>
    <t>Bian, Yonggao, Mr.</t>
  </si>
  <si>
    <t>Bui Xuan, Thu, Ms.</t>
  </si>
  <si>
    <t>LEE, SANGDUK, Mr.</t>
  </si>
  <si>
    <t>Lim Mei, Suan, Ms.</t>
  </si>
  <si>
    <t>McDonald James, Richard, Mr.</t>
  </si>
  <si>
    <t>Dang Trung, Kien, Mr.</t>
  </si>
  <si>
    <t>Michel Abou, Jalad, Mr.</t>
  </si>
  <si>
    <t>Duong Thi Lan, Anh, Ms.</t>
  </si>
  <si>
    <t>Macphail, John, Paul, Mr.</t>
  </si>
  <si>
    <t>Cook Mui, Sheet, Ms.</t>
  </si>
  <si>
    <t>Mc Donnell Leah, Cathryn, Ms.</t>
  </si>
  <si>
    <t>Phan Thi Bich, Hang, Mrs.</t>
  </si>
  <si>
    <t>Karas, Galyna, Ms.</t>
  </si>
  <si>
    <t>UKR</t>
  </si>
  <si>
    <t>Komapoba, Elena, Ms.</t>
  </si>
  <si>
    <t>Oh, In-ho, Mr.</t>
  </si>
  <si>
    <t>Stenhall Tuire, Elina, Ms.</t>
  </si>
  <si>
    <t>Hoang Thi Anh, Thu, Mrs.</t>
  </si>
  <si>
    <t>Lawson Jane, Sarah, Ms.</t>
  </si>
  <si>
    <t>LEE JU, YOUNG, Mr.</t>
  </si>
  <si>
    <t>MILL, HA, Ms.</t>
  </si>
  <si>
    <t>STEPHANIE JANE, GILCHRIST, Mrs.</t>
  </si>
  <si>
    <t>C2</t>
  </si>
  <si>
    <t>Tran Dinh, Phi, Mr.</t>
  </si>
  <si>
    <t>LEE, SEHYOUNG, Mr.</t>
  </si>
  <si>
    <t>Chen Hua, Mrs.</t>
  </si>
  <si>
    <t>CHOI MIN, JI, Mr.</t>
  </si>
  <si>
    <t>LOUIS ROBERT, JURGEN, Mr.</t>
  </si>
  <si>
    <t>Nguyen Kim, Binh, Ms.</t>
  </si>
  <si>
    <t>Do Thi, Ly, Ms.</t>
  </si>
  <si>
    <t>ENDOH, YUKIHIRO, Mr.</t>
  </si>
  <si>
    <t>HATA, HIROKI, Mr.</t>
  </si>
  <si>
    <t>IWANAGA, MASANORI, Mr.</t>
  </si>
  <si>
    <t>KASHIWAGI, AKITO, Mr.</t>
  </si>
  <si>
    <t>Lê Minh, Thu, Ms.</t>
  </si>
  <si>
    <t>NAKANO, HIROKI, Mr.</t>
  </si>
  <si>
    <t>NAKANO, MAI, Ms.</t>
  </si>
  <si>
    <t>OGIWARA, KEIJI, Mr.</t>
  </si>
  <si>
    <t>RAJARUBENDRA, NIEROSHAN, Mr.</t>
  </si>
  <si>
    <t>SAKAI, KENICHI, Mr.</t>
  </si>
  <si>
    <t>SHISHIDO, KIMIMASA, Mr.</t>
  </si>
  <si>
    <t>UE, YOSHIYUKI, Mr.</t>
  </si>
  <si>
    <t>YOSHIDA, TAKU, Mr.</t>
  </si>
  <si>
    <t>ELIZABETH ROSE, CHAPMAN, Ms.</t>
  </si>
  <si>
    <t>Kalinin, Alexander, Mr.</t>
  </si>
  <si>
    <t>Lawrence James, Peter, Mr.</t>
  </si>
  <si>
    <t>Le Khanh, Jenny, Ms.</t>
  </si>
  <si>
    <t>KAZUKI, FUKUSHIGE, Mr.</t>
  </si>
  <si>
    <t>Tong Chun Fai Edwin, Charles, Mr.</t>
  </si>
  <si>
    <t>Cho, Won, Hyung, Mr.</t>
  </si>
  <si>
    <t>Salendu Constantyn, Ruddy, Mr.</t>
  </si>
  <si>
    <t>NGUYEN NGOC, CANH, Mr.</t>
  </si>
  <si>
    <t>Pahoff, Reuben, Mr.</t>
  </si>
  <si>
    <t>Park Ji, Sung, Mr.</t>
  </si>
  <si>
    <t>Mark Joseph, Atkinson, Mr.</t>
  </si>
  <si>
    <t>Mckenzie Peter Edward, John, Mr.</t>
  </si>
  <si>
    <t>Cook James, Stephen, Mr.</t>
  </si>
  <si>
    <t>Diep Thi Kim, Chi, Ms.</t>
  </si>
  <si>
    <t>NGUYEN HOANG, HIEU, Mr.</t>
  </si>
  <si>
    <t>NGUYEN Lan, Anh, Ms.</t>
  </si>
  <si>
    <t>NGUYEN Thi Mai, Hoa, Ms.</t>
  </si>
  <si>
    <t>NGUYEN Thi Minh, Hien, Ms.</t>
  </si>
  <si>
    <t>NGUYEN Thi Thanh, An, Ms.</t>
  </si>
  <si>
    <t>NGUYEN Thuy, Anh, Ms.</t>
  </si>
  <si>
    <t>Nicola Jayne, Cattan, Mrs.</t>
  </si>
  <si>
    <t>Pham Huu, Thanh, Mr.</t>
  </si>
  <si>
    <t>PHAM Thi Thuy, Lan, Ms.</t>
  </si>
  <si>
    <t>PHAM Trung, Kien, Mr.</t>
  </si>
  <si>
    <t>TRINH Minh, Tung, Mr.</t>
  </si>
  <si>
    <t>Bui Hai, Nguyen, Mr.</t>
  </si>
  <si>
    <t>Le Tat, Nhien, Mr.</t>
  </si>
  <si>
    <t>LIM, Meng Wee Sean, Mr.</t>
  </si>
  <si>
    <t>NGUYEN THE, PHONG, Mr.</t>
  </si>
  <si>
    <t>McClen Veronica, Jill, Mrs.</t>
  </si>
  <si>
    <t>Pham Minh, Hoang, Mr.</t>
  </si>
  <si>
    <t>Dinh Hung, Quoc, Mr.</t>
  </si>
  <si>
    <t>DZEBA, HRVOJE, Mr.</t>
  </si>
  <si>
    <t>Le Van, Giau, Mr.</t>
  </si>
  <si>
    <t>Chun, Sunyoung, Ms.</t>
  </si>
  <si>
    <t>Lê, Thị Thúy Hương, Ms.</t>
  </si>
  <si>
    <t>NGUYEN DUC, MINH, Mr.</t>
  </si>
  <si>
    <t>Tran Quy, Minh, Mr.</t>
  </si>
  <si>
    <t>Mothersdale Elizabeth, Babara. Mrs</t>
  </si>
  <si>
    <t>Azarjew Ewa, Daria, Ms.</t>
  </si>
  <si>
    <t>POL</t>
  </si>
  <si>
    <t>Lim Yong, Ser, Mrs.</t>
  </si>
  <si>
    <t>IM, JURI, Ms.</t>
  </si>
  <si>
    <t>NGUYEN LE XUAN, AN, Ms.</t>
  </si>
  <si>
    <t>Onofretchook Aaron, Nikolai, Mr.</t>
  </si>
  <si>
    <t>RICHTER TOBIAS, EMANUEL, Mr.</t>
  </si>
  <si>
    <t>Ha Thi, Tuyet, Ms.</t>
  </si>
  <si>
    <t>Pham Ngoc, Phong, Mr.</t>
  </si>
  <si>
    <t>Bui Thi Hong, Chau, Ms.</t>
  </si>
  <si>
    <t>LE TU, HIEU, Mr.</t>
  </si>
  <si>
    <t>Tran Thi Kieu, My, Ms.</t>
  </si>
  <si>
    <t>Nguyen Hoang, Tung, Mr.</t>
  </si>
  <si>
    <t>Nguyen Le Manh, Tan, Mr.</t>
  </si>
  <si>
    <t>Cheong, Do Young, Mr.</t>
  </si>
  <si>
    <t>Harding Philip, John, Mr.</t>
  </si>
  <si>
    <t>Ho Nhat, Tan, Mr.</t>
  </si>
  <si>
    <t>Le Thu, Phuong, Ms.</t>
  </si>
  <si>
    <t>Susan, Garcia, Ms.</t>
  </si>
  <si>
    <t>Thieu Phuong, Nam, Mr.</t>
  </si>
  <si>
    <t>Tran Thi Bich, Thu, Ms.</t>
  </si>
  <si>
    <t>Vu Van, Thanh, Mr.</t>
  </si>
  <si>
    <t>Nguyen Thi Hong, Hien, Ms.</t>
  </si>
  <si>
    <t>DO LE, THU, Ms.</t>
  </si>
  <si>
    <t>Kim Chang, Wook, Mr.</t>
  </si>
  <si>
    <t>PHAM Tuan, Anh, Mr.</t>
  </si>
  <si>
    <t>TRAN THI BICH, THUY, Ms.</t>
  </si>
  <si>
    <t>Vo Duy, Tan, Mr.</t>
  </si>
  <si>
    <t>DAN FENG, XU, Mr.</t>
  </si>
  <si>
    <t>De Ridder Maria, Grace, Ms.</t>
  </si>
  <si>
    <t>Farbien, Metayer, Mr.</t>
  </si>
  <si>
    <t>Lam Shuk, Ling, Mrs.</t>
  </si>
  <si>
    <t>Kim Jin, Yoo, Ms.</t>
  </si>
  <si>
    <t>NGUYEN THI HONG, DAO, Mrs.</t>
  </si>
  <si>
    <t>Nguyen Thi Thu, Hang, Ms.</t>
  </si>
  <si>
    <t>PHAM QUE, NHI, Ms.</t>
  </si>
  <si>
    <t>CHO, SAE WON, Ms.</t>
  </si>
  <si>
    <t>Fry, Michael, Mr.</t>
  </si>
  <si>
    <t>Nepgen Johann, Andres, Mr.</t>
  </si>
  <si>
    <t>TRAN ANH, TUAN, Mr.</t>
  </si>
  <si>
    <t>Tran Viet, Hung, Mr.</t>
  </si>
  <si>
    <t>Turpin William, Matthew, Mr.</t>
  </si>
  <si>
    <t>DO NGOC, BACH, Mr.</t>
  </si>
  <si>
    <t>Tran Hong, Hanh, Ms.</t>
  </si>
  <si>
    <t>ADAMSON LINDSAY, FRANCIS, Mr.</t>
  </si>
  <si>
    <t>LE THI KIM, ANH, Ms.</t>
  </si>
  <si>
    <t>DANH THI VINH, HOA, Ms.</t>
  </si>
  <si>
    <t>Jessada, Billamas, Mr.</t>
  </si>
  <si>
    <t>LE THI QUYNH, DIEP, Ms.</t>
  </si>
  <si>
    <t>Rowe Stephen, Christopher, Mr.</t>
  </si>
  <si>
    <t>Sungkhorn, Pianpadungsit, Mr.</t>
  </si>
  <si>
    <t>Tran Thi, Thon, Mrs.</t>
  </si>
  <si>
    <t>Kwon, Daeseong, Mr.</t>
  </si>
  <si>
    <t>Considine Patrick, Kevin, Mr.</t>
  </si>
  <si>
    <t>Nguyen Thi Thu, Trang, Ms.</t>
  </si>
  <si>
    <t>TRAN TUAN, PHONG, Mr.</t>
  </si>
  <si>
    <t>Webster, Wendy, Ms.</t>
  </si>
  <si>
    <t>Gu, Cheng, Ms.</t>
  </si>
  <si>
    <t>Kelly Dawn, Walker, Mrs.</t>
  </si>
  <si>
    <t>NGUYEN TIEN, DAT, Mr.</t>
  </si>
  <si>
    <t>Vũ Phương, Đông, Mr.</t>
  </si>
  <si>
    <t>TRAN ANH, TU, Mr.</t>
  </si>
  <si>
    <t>Vu Quang, Vinh, Mr.</t>
  </si>
  <si>
    <t>Le Chi, An, Mr.</t>
  </si>
  <si>
    <t>IAMSHCHIKOVA, ILMIRA, Ms.</t>
  </si>
  <si>
    <t>KUWASHITA, MARIKO, Ms.</t>
  </si>
  <si>
    <t>NGUYEN THI, PHUONG, Mr.</t>
  </si>
  <si>
    <t>Nguyen Tuong, Van, Ms.</t>
  </si>
  <si>
    <t>Nguyen Van, Vinh, Mr.</t>
  </si>
  <si>
    <t>Nguen Luong Le, Bao, Mr.</t>
  </si>
  <si>
    <t>Nguyen Thi Chau, Thu, Ms.</t>
  </si>
  <si>
    <t>Aungier, Danielle, Ms.</t>
  </si>
  <si>
    <t>Jeong, Seongha, Mr.</t>
  </si>
  <si>
    <t>LE KHAC, HUNG, Mr.</t>
  </si>
  <si>
    <t>Le Thi Phuong, Lan, Ms.</t>
  </si>
  <si>
    <t>Pham Thi, Dung</t>
  </si>
  <si>
    <t>Willey Wayne, Gavin, Mr.</t>
  </si>
  <si>
    <t>Nghiem Thi, Thao, Ms.</t>
  </si>
  <si>
    <t>NGUYEN, SARAH, Ms.</t>
  </si>
  <si>
    <t>PRATT GERARD, MARK, Mr.</t>
  </si>
  <si>
    <t>Chia Yi Xin, Kymberley, Ms.</t>
  </si>
  <si>
    <t>TRAN THI BICH LE, THANH, Mrs.</t>
  </si>
  <si>
    <t>TSUKUDA, YOKO, Ms.</t>
  </si>
  <si>
    <t>MUN, JUNGEUN, Ms.</t>
  </si>
  <si>
    <t>NGUYEN, QUANG THANG, Mr.</t>
  </si>
  <si>
    <t>TANG, LING, Mr.</t>
  </si>
  <si>
    <t>NGUYEN HOANG HOAI, LINH, Ms.</t>
  </si>
  <si>
    <t>VO NHAT, THANG, Mr.</t>
  </si>
  <si>
    <t>AU THANH, TUNG, Mr.</t>
  </si>
  <si>
    <t>Nguyen Tuan, Cuong, Mr.</t>
  </si>
  <si>
    <t>PARK, KIJOON, Mr.</t>
  </si>
  <si>
    <t>LEBEDEV, PAVEL, Mr.</t>
  </si>
  <si>
    <t>Kiều Văn, Cường, Mr.</t>
  </si>
  <si>
    <t>CHAN, DWIGHT SIU FAI, Mr.</t>
  </si>
  <si>
    <t>LUONG NHAT, LINH, Ms.</t>
  </si>
  <si>
    <t>CHAO CHON, IN 9YRS, Child</t>
  </si>
  <si>
    <t>Pham Duong, Minh, Mr.</t>
  </si>
  <si>
    <t>Tran Huu, Thuat, Mr.</t>
  </si>
  <si>
    <t>ANDO, ATSUSHI, Mr.</t>
  </si>
  <si>
    <t>Dang Viet, Chung, Mr.</t>
  </si>
  <si>
    <t>Fink Eriksen, Erik, Mr.</t>
  </si>
  <si>
    <t>Mai Thu, Hang, Ms.</t>
  </si>
  <si>
    <t>Nguyen Anh, Quan, Mr.</t>
  </si>
  <si>
    <t>Nguyen Thanh, Yen, Mr.</t>
  </si>
  <si>
    <t>PARRIS, CARLY, Ms.</t>
  </si>
  <si>
    <t>Pham Cao, Bang, Mr.</t>
  </si>
  <si>
    <t>Hoang Thi Kim, Dung, Ms.</t>
  </si>
  <si>
    <t>NGUYEN HA, TRONG, Mr.</t>
  </si>
  <si>
    <t>Nguyen Thi Song, Ha, Mr.</t>
  </si>
  <si>
    <t>Trinh Thuy, Nga, Ms.</t>
  </si>
  <si>
    <t>Hoang Tho, Thai, Mr.</t>
  </si>
  <si>
    <t>Jeong, Si Moon, Mr.</t>
  </si>
  <si>
    <t>Le Van, Thuan, Mr.</t>
  </si>
  <si>
    <t>Nguyễn Văn, Võ, Mr.</t>
  </si>
  <si>
    <t>CHUGO, SATOSHI, Mr.</t>
  </si>
  <si>
    <t>Lee Bong, Moo, Mr.</t>
  </si>
  <si>
    <t>Lam Xuan, Minh, Mr.</t>
  </si>
  <si>
    <t>Le, Theresa, Mrs.</t>
  </si>
  <si>
    <t>NGUYEN THI THU, TRANG, Ms.</t>
  </si>
  <si>
    <t>SEREGIN, PAVEL, Mr.</t>
  </si>
  <si>
    <t>Dang Dinh, Quy, Mr.</t>
  </si>
  <si>
    <t>LEE, YUNHEE, Mrs.</t>
  </si>
  <si>
    <t>Pham, Van Thong, Mr.</t>
  </si>
  <si>
    <t>SHIRAYAMA, SHOICHI, Mr.</t>
  </si>
  <si>
    <t>YAN TONG, CHANG, Mr.</t>
  </si>
  <si>
    <t>Dương Mạnh, Lương, Mr.</t>
  </si>
  <si>
    <t>ĐÀO CHU, HIẾU, Mr.</t>
  </si>
  <si>
    <t>GIANG ANH, DUC, Mr.</t>
  </si>
  <si>
    <t>Warner James, Michael, Mr.</t>
  </si>
  <si>
    <t>Hume, Scott, Mr.</t>
  </si>
  <si>
    <t>Tô, Thư, Mr.</t>
  </si>
  <si>
    <t>Dassier Jeanne, Anne-laure, Ms.</t>
  </si>
  <si>
    <t>LE THI, HIEN, Ms.</t>
  </si>
  <si>
    <t>NGUYEN THI THANH, VAN, Ms.</t>
  </si>
  <si>
    <t>SISWANTO, ERIK, Mr.</t>
  </si>
  <si>
    <t>Foo, Minh-Fernn, Ms.</t>
  </si>
  <si>
    <t>Nguyen Quyen, Anh, Mr.</t>
  </si>
  <si>
    <t>Phạm Thị, Khen, Ms.</t>
  </si>
  <si>
    <t>Shapiro, Reina, Ms.</t>
  </si>
  <si>
    <t>Roberto, Italiano, Mr.</t>
  </si>
  <si>
    <t>VU THI, HUE, Ms.</t>
  </si>
  <si>
    <t>BUI HO, HAI, Mr.</t>
  </si>
  <si>
    <t>Đinh Tường, Anh, Ms.</t>
  </si>
  <si>
    <t>Ho Thi, Chanh, Ms.</t>
  </si>
  <si>
    <t>Le Minh, Tuan, Mr.</t>
  </si>
  <si>
    <t>Zhao weijun, Mr.</t>
  </si>
  <si>
    <t>Ko, Chung Yee, Mr.</t>
  </si>
  <si>
    <t>Bui Nguyen Da, Mien, Ms.</t>
  </si>
  <si>
    <t>Hoang Vinh, Duc, Mr.</t>
  </si>
  <si>
    <t>Andy, Nguyen, Ms.</t>
  </si>
  <si>
    <t>Ta Thai, Viet, Mr.</t>
  </si>
  <si>
    <t>JUNG, JAE YOUN, Ms.</t>
  </si>
  <si>
    <t>LE MINH, HONG, Mr.</t>
  </si>
  <si>
    <t>LEE, JUHAENG, Mr.</t>
  </si>
  <si>
    <t>Nguyen Manh, Cuong, Mr.</t>
  </si>
  <si>
    <t>HA JUNG, HOON, Mr.</t>
  </si>
  <si>
    <t>LEE, Yuji, Ms.</t>
  </si>
  <si>
    <t>Duong Phuong, Nam, Mr.</t>
  </si>
  <si>
    <t>Hideo, Ueki, Mr.</t>
  </si>
  <si>
    <t>Ngo Van, Nghia, Mr.</t>
  </si>
  <si>
    <t>Nguyễn Minh, Hồng, Mr.</t>
  </si>
  <si>
    <t>Nguyen Thi Ngoc, Thao, Ms.</t>
  </si>
  <si>
    <t>Nguyen Thi, Anh, Ms.</t>
  </si>
  <si>
    <t>Reynolds GERTRUDIDS, Ana, Ms.</t>
  </si>
  <si>
    <t>Trần Diệu, Linh, Ms.</t>
  </si>
  <si>
    <t>Trần Thanh, Hương, Ms.</t>
  </si>
  <si>
    <t>Yoshihisa, Maruta, Mr.</t>
  </si>
  <si>
    <t>Tosoni, Carrie Elizabeth, Mrs.</t>
  </si>
  <si>
    <t>Rasmus Richard, Nelson, Mr.</t>
  </si>
  <si>
    <t>LEE YOUNG, EUN, Ms.</t>
  </si>
  <si>
    <t>LEE, SEUNGHYE, Ms.</t>
  </si>
  <si>
    <t>NGUYEN DUC, TAI</t>
  </si>
  <si>
    <t>NGUYEN THI HONG, CAM, Mrs.</t>
  </si>
  <si>
    <t>Nouha Dib Ep Alias, Feghali, Ms.</t>
  </si>
  <si>
    <t>Kristina, Samsonova, Mr.</t>
  </si>
  <si>
    <t>TRAN HONG, DUNG, Ms.</t>
  </si>
  <si>
    <t>TRAN HONG, HAI, Mr.</t>
  </si>
  <si>
    <t>BIEN THI HANG, NGA, Ms.</t>
  </si>
  <si>
    <t>Kim, Kun Tae, Mr.</t>
  </si>
  <si>
    <t>Wasbutzki Edith, Tracey, Ms.</t>
  </si>
  <si>
    <t>Okuyama, Kumiko, Mrs.</t>
  </si>
  <si>
    <t>PARK, YUYEON, Ms.</t>
  </si>
  <si>
    <t>SOYOUNG, WON, Ms.</t>
  </si>
  <si>
    <t>TRAN THI, NHI, Ms.</t>
  </si>
  <si>
    <t>Cha Hyun, Ju, Ms.</t>
  </si>
  <si>
    <t>Trần Thị Yên, Châu, Ms.</t>
  </si>
  <si>
    <t>Cho, Dong Hee, Mr.</t>
  </si>
  <si>
    <t>Dương Thanh, Bình, Mr.</t>
  </si>
  <si>
    <t>MINORU, MIYAZAKI, Mr.</t>
  </si>
  <si>
    <t>DANG PHAN THU, HUONG, Ms.</t>
  </si>
  <si>
    <t>Le Anh, Thu, Ms.</t>
  </si>
  <si>
    <t>Tran Cao, Phong 2yrs</t>
  </si>
  <si>
    <t>Bui Canh, Hung, Mr.</t>
  </si>
  <si>
    <t>Cho, In Sool, Mr.</t>
  </si>
  <si>
    <t>HOANG TUONG, HUY, Mr.</t>
  </si>
  <si>
    <t>LIEU, PHUNG PATRICIA, Mr.</t>
  </si>
  <si>
    <t>Tam, Chung Seng, Mr.</t>
  </si>
  <si>
    <t>Ernesto Fernando, Vilanueva, Mr.</t>
  </si>
  <si>
    <t>ARG</t>
  </si>
  <si>
    <t>MINAKO, SAKURAI, Mrs.</t>
  </si>
  <si>
    <t>PHAM THI LAN, HUONG, Ms.</t>
  </si>
  <si>
    <t>JAE JIN, LEE, Mr.</t>
  </si>
  <si>
    <t>Wang, Libo, Mr.</t>
  </si>
  <si>
    <t>Jung, Hyangmuk, Mr.</t>
  </si>
  <si>
    <t>Le Thi My, Dzung, Mrs.</t>
  </si>
  <si>
    <t>OUYANG, XING, Mr.</t>
  </si>
  <si>
    <t>Richard Frawley, James, Mr.</t>
  </si>
  <si>
    <t>DINH THI HUONG, NGA, Ms.</t>
  </si>
  <si>
    <t>Ishida, Daisuke, Mr.</t>
  </si>
  <si>
    <t>NGUYEN NGOC, THACH, Mr.</t>
  </si>
  <si>
    <t>Xu, Hui, Mr.</t>
  </si>
  <si>
    <t>Pearse Jean, Tessa, Ms.</t>
  </si>
  <si>
    <t>SANTOS MIGUEL FERREIRA DOS, CLAUDIO, Mr.</t>
  </si>
  <si>
    <t>Van Phao Audrey, Elizabeth, Ms.</t>
  </si>
  <si>
    <t>NGO THI, LOAN, Ms.</t>
  </si>
  <si>
    <t>La, Tom, Mr.</t>
  </si>
  <si>
    <t>Le Cong, Nhan, Mr.</t>
  </si>
  <si>
    <t>Luu Quoc, Thanh, Mr.</t>
  </si>
  <si>
    <t>TRAN THI THU, MINH, Ms.</t>
  </si>
  <si>
    <t>Clark Louise, Margot, Ms.</t>
  </si>
  <si>
    <t>COX GEORGINA, ANNE, Ms.</t>
  </si>
  <si>
    <t>Nguyen Trung, Thanh, Mr.</t>
  </si>
  <si>
    <t>Dao Anh, Tuan, Mr.</t>
  </si>
  <si>
    <t>DAO XUAN, TINH, Mr.</t>
  </si>
  <si>
    <t>Amanda Paramita, Kiemas, Ms.</t>
  </si>
  <si>
    <t>Bart, Callens, Mr.</t>
  </si>
  <si>
    <t>Casey, Song, Mr.</t>
  </si>
  <si>
    <t>Chul-Gyun, Jung, Mr.</t>
  </si>
  <si>
    <t>Francis Tuan Anh, Nguyen, Mr.</t>
  </si>
  <si>
    <t>Gendrano Galang Alvin, Jose, Mr.</t>
  </si>
  <si>
    <t>Heedai, Kim, Mr.</t>
  </si>
  <si>
    <t>Hridayrai, Saravanan, Mr.</t>
  </si>
  <si>
    <t>Kok Hui, Lai, Ms.</t>
  </si>
  <si>
    <t>Laetitia, Coraccin-Saibi, Ms.</t>
  </si>
  <si>
    <t>Memar, Zahedani, Mr.</t>
  </si>
  <si>
    <t>MERCADO ALFREDO, JOSE, Mr.</t>
  </si>
  <si>
    <t>NGUYEN DANG, LAM, Mr.</t>
  </si>
  <si>
    <t>Pajharawat, Siriporn, Mr.</t>
  </si>
  <si>
    <t>Powell Thomas, Dominic, Mr.</t>
  </si>
  <si>
    <t>Saranya, Sriram, Ms.</t>
  </si>
  <si>
    <t>SHIM WOOCK, SEUNG, Mr.</t>
  </si>
  <si>
    <t>Svensson Lars-ake, Gustav, Mr.</t>
  </si>
  <si>
    <t>Terekhov, Andrey, Mr.</t>
  </si>
  <si>
    <t>Yonsoon, Chung, Ms.</t>
  </si>
  <si>
    <t>Duong Thi Thanh, Binh, Ms.</t>
  </si>
  <si>
    <t>Pham HUU, AN, Mr.</t>
  </si>
  <si>
    <t>Trinh Thi Anh, Thu, Ms.</t>
  </si>
  <si>
    <t>VU THI, NHU, Ms.</t>
  </si>
  <si>
    <t>Au Dai, Viet, Mr.</t>
  </si>
  <si>
    <t>Jeaon, Sanghwan, Mr.</t>
  </si>
  <si>
    <t>D Este Madeleine, Anne, Ms.</t>
  </si>
  <si>
    <t>KIM NGOC CAM, LY, Ms.</t>
  </si>
  <si>
    <t>NGUYEN CONG, MANH, Mr.</t>
  </si>
  <si>
    <t>NGUYEN VAN, THINH, Mr.</t>
  </si>
  <si>
    <t>Hung, Chieu, Mr.</t>
  </si>
  <si>
    <t>Jiang, Rizhong, Mr.</t>
  </si>
  <si>
    <t>Pavlidis, Martha, Ms.</t>
  </si>
  <si>
    <t>CHAO, WANG, Mr.</t>
  </si>
  <si>
    <t>LEE, SUNGGU, Mr.</t>
  </si>
  <si>
    <t>Vu Cao, Cuong, Mr.</t>
  </si>
  <si>
    <t>YANG, WANG, Mr.</t>
  </si>
  <si>
    <t>KILBAI, LEE, Mr.</t>
  </si>
  <si>
    <t>LEE SANG, WON, Mr.</t>
  </si>
  <si>
    <t>Nguyen Ngoc Bao, Phuong, Ms.</t>
  </si>
  <si>
    <t>Nguyen Xuan, Thu, Mr.</t>
  </si>
  <si>
    <t>Parker, Nigel, Mr.</t>
  </si>
  <si>
    <t>RYU, BYUNG JU, Mr.</t>
  </si>
  <si>
    <t>Than Thi, Thanh, Ms.</t>
  </si>
  <si>
    <t>ZHENG, JIA YI, Ms.</t>
  </si>
  <si>
    <t>Nguyễn Văn, Trực, Mr.</t>
  </si>
  <si>
    <t>McClain Edgar, Lee, Mr.</t>
  </si>
  <si>
    <t>Tran Dinh, Quan, Mr.</t>
  </si>
  <si>
    <t>LOK, KAM YAN IVY, Ms.</t>
  </si>
  <si>
    <t>Dalia Ann, Turner, Ms.</t>
  </si>
  <si>
    <t>Dinesh, Arnold Nair, Mr.</t>
  </si>
  <si>
    <t>Leau Ser Hwee, Bernice, Ms.</t>
  </si>
  <si>
    <t>Lim Hui Min, David, Mr.</t>
  </si>
  <si>
    <t>TRAN QUY, TUAN, Mr.</t>
  </si>
  <si>
    <t>Katsube, Yuko, Ms.</t>
  </si>
  <si>
    <t>KIM BO, HYEON, Mr.</t>
  </si>
  <si>
    <t>Tran Tuan, Anh, Mr.</t>
  </si>
  <si>
    <t>CHO SANG, HEANG, Mr.</t>
  </si>
  <si>
    <t>Hyung Jung, Ahn, Mr.</t>
  </si>
  <si>
    <t>VU QUY, HAI, Mr.</t>
  </si>
  <si>
    <t>AN, YOUNHEE, Ms.</t>
  </si>
  <si>
    <t>NGUYEN HUU, LUAN, Mr.</t>
  </si>
  <si>
    <t>VO HONG, TUAN, Mr.</t>
  </si>
  <si>
    <t>CHOI, JEE YEON, Ms.</t>
  </si>
  <si>
    <t>HIDEKI, OKU, Mr.</t>
  </si>
  <si>
    <t>QUANG, LUONG, Mr.</t>
  </si>
  <si>
    <t>Lee, SANGKON, Mr.</t>
  </si>
  <si>
    <t>BAO, MINH, Mr.</t>
  </si>
  <si>
    <t>HOANG ANH, NGUYEN, Mr.</t>
  </si>
  <si>
    <t>JUNG, HYUNGSOOK, Ms.</t>
  </si>
  <si>
    <t>Nadal Jason, Robert, Mr.</t>
  </si>
  <si>
    <t>LIU, YUBO, Ms.</t>
  </si>
  <si>
    <t>Goh Huann Wen, Danny, Mr.</t>
  </si>
  <si>
    <t>KOBAYASHI, TSUTOMU, Mr.</t>
  </si>
  <si>
    <t>NGO KIM, ANH, Ms.</t>
  </si>
  <si>
    <t>SHIMANE, IZUMI, Mr.</t>
  </si>
  <si>
    <t>Walker Helen, Bryony, Ms.</t>
  </si>
  <si>
    <t>LI, QIANG, Mr.</t>
  </si>
  <si>
    <t>Lin Hui, Ming, Mr.</t>
  </si>
  <si>
    <t>Bishop Mary Katherine, Heather, Ms.</t>
  </si>
  <si>
    <t>PHAM, TRUNG THAI, Mr.</t>
  </si>
  <si>
    <t>WILSON ALEXANDER, BEN, Mr.</t>
  </si>
  <si>
    <t>Ahmad, Zahdan, Mr.</t>
  </si>
  <si>
    <t>Eisman Anita, Eve, Ms.</t>
  </si>
  <si>
    <t>Zhang, Guozheng, Mr.</t>
  </si>
  <si>
    <t>Dowling Mary, Margaret, Mrs.</t>
  </si>
  <si>
    <t>Ryan, Betissa, Ms.</t>
  </si>
  <si>
    <t>HATAYAMA, SHOZO, Mr.</t>
  </si>
  <si>
    <t>HU, XIAO, Ms.</t>
  </si>
  <si>
    <t>Trinh Thi Thanh, Hang, Ms.</t>
  </si>
  <si>
    <t>Wai Chu, Leung, Mrs.</t>
  </si>
  <si>
    <t>Li, Kefu, Mr.</t>
  </si>
  <si>
    <t>PHAN THI BICH, HONG, Ms.</t>
  </si>
  <si>
    <t>Stojanovic, Srdan, Mr.</t>
  </si>
  <si>
    <t>SRB</t>
  </si>
  <si>
    <t>Horszowski, Adalberto, Mr.</t>
  </si>
  <si>
    <t>HUYNH THANH, THANH, Ms.</t>
  </si>
  <si>
    <t>Kim, Junghi, Ms.</t>
  </si>
  <si>
    <t>Burin, Piyakulpinyo, Mr.</t>
  </si>
  <si>
    <t>G4</t>
  </si>
  <si>
    <t>Piesse Alexander Francis, David, Mr.</t>
  </si>
  <si>
    <t>WINJU, ANGSUNIT, Mr.</t>
  </si>
  <si>
    <t>YONGBUM, KIM, Mr.</t>
  </si>
  <si>
    <t>KASEM, NOLASING, Mr.</t>
  </si>
  <si>
    <t>LAO</t>
  </si>
  <si>
    <t>NGO HONG, QUANG, Mr.</t>
  </si>
  <si>
    <t>LUA, KAICHUN</t>
  </si>
  <si>
    <t>GAO, JINANCHANG, Mr.</t>
  </si>
  <si>
    <t>Baek Seung, Wook, Mr.</t>
  </si>
  <si>
    <t>Nakajima, Kazuto, Mr.</t>
  </si>
  <si>
    <t>Terunuma Kazuaki, Mr.</t>
  </si>
  <si>
    <t>YOON, HYUN SHIK, Mr.</t>
  </si>
  <si>
    <t>VI, THI MIEN</t>
  </si>
  <si>
    <t>Tran Cat, Luong, Mr.</t>
  </si>
  <si>
    <t>CHEN, YE, Ms.</t>
  </si>
  <si>
    <t>YAN, RANBING, Mr.</t>
  </si>
  <si>
    <t>Miguel, Peromingo, Mr.</t>
  </si>
  <si>
    <t>Rudy Alexander, Wuwungan, Mr.</t>
  </si>
  <si>
    <t>HE, KUN, Mr.</t>
  </si>
  <si>
    <t>Blue Alan, Stephen, Mr.</t>
  </si>
  <si>
    <t>HOANG VIET, DUNG, Mr.</t>
  </si>
  <si>
    <t>NGUYEN VU LAN, NHI, Ms.</t>
  </si>
  <si>
    <t>DUONG MINH, DUC, Mr.</t>
  </si>
  <si>
    <t>HYUNJOO, NAM, Mr.</t>
  </si>
  <si>
    <t>PHUNG THI BICH, DU, Ms.</t>
  </si>
  <si>
    <t>Antoine Manuel Raymond, Lubrano-LAVADERA, Mr.</t>
  </si>
  <si>
    <t>Benedicto, Pedro JA, Mr.</t>
  </si>
  <si>
    <t>BERN, DWYANTO, Mr.</t>
  </si>
  <si>
    <t>CHUA, SECK GUAN, Mr.</t>
  </si>
  <si>
    <t>De Stigter, James, Mr.</t>
  </si>
  <si>
    <t>LOO SIEW, YEE, Ms.</t>
  </si>
  <si>
    <t>NGUYEN NGOC BICH, VAN, Ms.</t>
  </si>
  <si>
    <t>PIETRUSCHKA, EVELINA FADIL, Mrs.</t>
  </si>
  <si>
    <t>SURIANAH, SURIANAH, Mrs.</t>
  </si>
  <si>
    <t>Cheng, Ka Lai, Ms.</t>
  </si>
  <si>
    <t>Hoang Thi, Huong, Ms.</t>
  </si>
  <si>
    <t>HUYNH VAN, MINH, Mr.</t>
  </si>
  <si>
    <t>LE, HUNG, Mr.</t>
  </si>
  <si>
    <t>LEE, SAEBYEOK, Mr.</t>
  </si>
  <si>
    <t>MAHINDER, KAUR, Ms.</t>
  </si>
  <si>
    <t>NGUYEN THI BICH, NGOC, Ms.</t>
  </si>
  <si>
    <t>LIM PUAY CHONG, VINCENT, Mr.</t>
  </si>
  <si>
    <t>BENJAMIN, ANG, Mr.</t>
  </si>
  <si>
    <t>Kim, Hai Soo, Mr.</t>
  </si>
  <si>
    <t>MOKANASIVAM, SUBRAMANIAM, Mr.</t>
  </si>
  <si>
    <t>CHEN SUE, ONG, Ms.</t>
  </si>
  <si>
    <t>Ha Thi Cam, Tu, Mrs.</t>
  </si>
  <si>
    <t>Kerdpholngarm, Chayanin, Ms.</t>
  </si>
  <si>
    <t>Lai Nam, Long, Mr.</t>
  </si>
  <si>
    <t>Okuma, Takashi, Mr.</t>
  </si>
  <si>
    <t>ONGARTSITTIGUL, PRAVEJ, Mr.</t>
  </si>
  <si>
    <t>Phibunthanaphatthana, Atthaphon, Mr.</t>
  </si>
  <si>
    <t>SIOK CHENG PAULINE, KENG, Ms.</t>
  </si>
  <si>
    <t>TAN BOON, KIAN, Ms.</t>
  </si>
  <si>
    <t>Trisdikhun, Pongpop, Mr.</t>
  </si>
  <si>
    <t>AKIRA, MATSUDA, Mr.</t>
  </si>
  <si>
    <t>DE DIOS, REYNALDO, Mr.</t>
  </si>
  <si>
    <t>KENICHI, TSUBOI, Mr.</t>
  </si>
  <si>
    <t>NATHIYA, THERAWONG, Mr.</t>
  </si>
  <si>
    <t>YASUHIRO, SHIDO, Mr.</t>
  </si>
  <si>
    <t>NGUYEN DUC, HUONG, Mr.</t>
  </si>
  <si>
    <t>THANAD, JEERACHAIPAISARN, Mr.</t>
  </si>
  <si>
    <t>AHKOW, CHER, Mr.</t>
  </si>
  <si>
    <t>BANTAYAN, JOSELITO, Mr.</t>
  </si>
  <si>
    <t>DELA CRUZ, REBECCA, Mrs.</t>
  </si>
  <si>
    <t>DEREK TEO CHENG, PEOW Mr., Mr.</t>
  </si>
  <si>
    <t>IRAWAN, BAMBANG, Mr.</t>
  </si>
  <si>
    <t>LUONG NGOC, KHANH, Mr.</t>
  </si>
  <si>
    <t>MELIALA AMETA, DEBIE, Ms.</t>
  </si>
  <si>
    <t>MERCADO JR, DAVID, Mr.</t>
  </si>
  <si>
    <t>PERALTA, FORTUNATO, Mr.</t>
  </si>
  <si>
    <t>PITCHAYA, SIRIVUNNABOOD, Ms.</t>
  </si>
  <si>
    <t>QUE, EMMANUEL, Mr.</t>
  </si>
  <si>
    <t>Symons Anne, Cathryne, Mrs.</t>
  </si>
  <si>
    <t>FRANS, SAHUSILAWANE, Mr.</t>
  </si>
  <si>
    <t>DO LAN, PHUONG, Ms.</t>
  </si>
  <si>
    <t>Dorothea Susanne, Engelmann, Ms.</t>
  </si>
  <si>
    <t>Frauke, Van Hoorn, Ms.</t>
  </si>
  <si>
    <t>HAILAMSAH, TEDDY, Mr.</t>
  </si>
  <si>
    <t>MINA, GEORGE, Mr.</t>
  </si>
  <si>
    <t>Ng Wai, Heung, Mrs.</t>
  </si>
  <si>
    <t>RELLOSA, MICHAEL, Mr.</t>
  </si>
  <si>
    <t>Sang Hyon, Lee, Mr.</t>
  </si>
  <si>
    <t>MONGKON, EIAMPHOKLARP, Mr.</t>
  </si>
  <si>
    <t>SARA, LAMSAM, Mr.</t>
  </si>
  <si>
    <t>Seo, Jongbeom, Mr.</t>
  </si>
  <si>
    <t>B3</t>
  </si>
  <si>
    <t>TAN, ESTHER, Ms.</t>
  </si>
  <si>
    <t>GUTIERREZ SUAREZ ALBERTO, MIGUEL, Mr.</t>
  </si>
  <si>
    <t>Mathur, Rashmi, Ms.</t>
  </si>
  <si>
    <t>Min Bryan, Byungsuk, Mr.</t>
  </si>
  <si>
    <t>PUSAE, PRAYOON. Mr.</t>
  </si>
  <si>
    <t>Tse Wai, Kwong, Mr.</t>
  </si>
  <si>
    <t>RATH, VEASNA, Mr.</t>
  </si>
  <si>
    <t>IN MEATRA, Mr.</t>
  </si>
  <si>
    <t>Tay, Han Chong, Mr.</t>
  </si>
  <si>
    <t>YAMADA, KUNIO, Mr.</t>
  </si>
  <si>
    <t>Anderson Alfred, Niells, Mr.</t>
  </si>
  <si>
    <t>AZNAN BIN, ABDUL AZIZ, Mr.</t>
  </si>
  <si>
    <t>JITYAN, TAY, Mr.</t>
  </si>
  <si>
    <t>JUNAIDAH, MOHD SAID, Mrs.</t>
  </si>
  <si>
    <t>LEE, DONGCHOON, Mr.</t>
  </si>
  <si>
    <t>Rasheed, Shaheen, Mr.</t>
  </si>
  <si>
    <t>SULING, LIAO, Mr.</t>
  </si>
  <si>
    <t>TWN</t>
  </si>
  <si>
    <t>CAO MINH, SON, Mr.</t>
  </si>
  <si>
    <t>Chu, Alice, Ms.</t>
  </si>
  <si>
    <t>FURUSAWA, RIE, Ms.</t>
  </si>
  <si>
    <t>LUONG SI, THANG, Mr.</t>
  </si>
  <si>
    <t>Ledwidge Guy, Harry, Mr.</t>
  </si>
  <si>
    <t>VU HIEN, LUONG, Mr.</t>
  </si>
  <si>
    <t>Liyana Ahmad, Shukri, Ms.</t>
  </si>
  <si>
    <t>ROGER, SELLEK, Dr.</t>
  </si>
  <si>
    <t>Nguyen Thi, Ngan, Ms.</t>
  </si>
  <si>
    <t>SOEK PENG, JULIA LEONG, Ms.</t>
  </si>
  <si>
    <t>Jung, Shiu, Mr.</t>
  </si>
  <si>
    <t>Nguyen Thi Quynh, Chi, Ms.</t>
  </si>
  <si>
    <t>KAMAROLHISHAM BIN, KAMALUDDIN, Mr.</t>
  </si>
  <si>
    <t>CAMPBELL MARGARET, JANET, Ms.</t>
  </si>
  <si>
    <t>Gregory, Hing, Mr.</t>
  </si>
  <si>
    <t>Kim Johng-yun, John, Mr.</t>
  </si>
  <si>
    <t>LEE, JOONSEOK, Mr.</t>
  </si>
  <si>
    <t>LIAO, HUIZHU, Ms.</t>
  </si>
  <si>
    <t>Peck Ngoh, Lim, Mr.</t>
  </si>
  <si>
    <t>BRN</t>
  </si>
  <si>
    <t>PHAM VAN, DUNG, Mr.</t>
  </si>
  <si>
    <t>Shuk Wah Susanna, Lam, Ms.</t>
  </si>
  <si>
    <t>Yan, MEI, Ms.</t>
  </si>
  <si>
    <t>Loftus Elizabeth, Susan, Ms.</t>
  </si>
  <si>
    <t>MELODY MARTIN, PAUL, Mr.</t>
  </si>
  <si>
    <t>MURLI, BULUSWAR, Mr.</t>
  </si>
  <si>
    <t>Nguyen Thi Nguyet, Thanh, Ms.</t>
  </si>
  <si>
    <t>WONG ALAN, KENT, Mr.</t>
  </si>
  <si>
    <t>Youngsik, Ha, Mr.</t>
  </si>
  <si>
    <t>Austen Nigel Crese, Richard, Mrs.</t>
  </si>
  <si>
    <t>Benny, Waworuntu, Mr.</t>
  </si>
  <si>
    <t>Evans John, Glyndwr, Mr.</t>
  </si>
  <si>
    <t>Hazan, Adi-Richard, Mr.</t>
  </si>
  <si>
    <t>Hendrisman, Rahim, Mr.</t>
  </si>
  <si>
    <t>ANNA, BAGDASAROVA, Ms.</t>
  </si>
  <si>
    <t>BLR</t>
  </si>
  <si>
    <t>Nguyen Thi Thanh, Thuong, Ms.</t>
  </si>
  <si>
    <t>OLEG, BELOV, Mr.</t>
  </si>
  <si>
    <t>Ruslan, Varankov, Mr.</t>
  </si>
  <si>
    <t>VLADIMIR, MOGUCHY, Mr.</t>
  </si>
  <si>
    <t>Francis Hing Cheung, Chung, Mr.</t>
  </si>
  <si>
    <t>HERMINIA SANTIAGO´, JACINTO, Mrs.</t>
  </si>
  <si>
    <t>ALEXANDR, TATUN, Mr.</t>
  </si>
  <si>
    <t>Christopher Charles, Twomey, Mr.</t>
  </si>
  <si>
    <t>DANG, THIEU NGAN, Ms.</t>
  </si>
  <si>
    <t>OSMAN MD, JAIR, Mr.</t>
  </si>
  <si>
    <t>Ida Rotua, Magdalena, Mrs.</t>
  </si>
  <si>
    <t>JIANG RI, ZHONG, Mr.</t>
  </si>
  <si>
    <t>Nicholas Chau, Mr.</t>
  </si>
  <si>
    <t>Pham Thi Nhat, Ha, Ms.</t>
  </si>
  <si>
    <t>VLADIMIR BELARUS, GARIFOV, Mr.</t>
  </si>
  <si>
    <t>Kim, Youmi, Ms.</t>
  </si>
  <si>
    <t>GLEB, KUVYRKOV, Mr.</t>
  </si>
  <si>
    <t>JIN, LUFANG, Mr.</t>
  </si>
  <si>
    <t>LIUDMILA, MELISSINA, Mrs.</t>
  </si>
  <si>
    <t>OLEG, DOBRYNIN, Mr.</t>
  </si>
  <si>
    <t>Jennings Anthony William, Mr.</t>
  </si>
  <si>
    <t>JINHEE, KIM, Mrs.</t>
  </si>
  <si>
    <t>MA, LI, Mr.</t>
  </si>
  <si>
    <t>Thai Thi Hoang, Tran, Ms.</t>
  </si>
  <si>
    <t>Trần Như, Hoa, Ms.</t>
  </si>
  <si>
    <t>LE ANH, HUAN, Mr.</t>
  </si>
  <si>
    <t>LE, LAN PHUONG, Mrs.</t>
  </si>
  <si>
    <t>Barbian, Ralf Guido, Mr.</t>
  </si>
  <si>
    <t>ERICA JUSTINE, MURRAY, Ms.</t>
  </si>
  <si>
    <t>Nguyen Giang, Ngo, Ms.</t>
  </si>
  <si>
    <t>Zhong, JiaHua, Ms.</t>
  </si>
  <si>
    <t>Gast Negem, Mark, Mr.</t>
  </si>
  <si>
    <t>Chu The, Trung, Mr.</t>
  </si>
  <si>
    <t>DUONG, TIEN NGHIA, Mr.</t>
  </si>
  <si>
    <t>Ebrahim Hamdan Saif Alalkeem, Al Zaabi, Mr.</t>
  </si>
  <si>
    <t>NGUYEN DANG, KHOA, Mr.</t>
  </si>
  <si>
    <t>Nguyen Xuan, Hai, Mr.</t>
  </si>
  <si>
    <t>Schmidt, Steffen, Mr.</t>
  </si>
  <si>
    <t>LEUNG, Hong Tai, Mr.</t>
  </si>
  <si>
    <t>YEH, CHIEN-TE, Mr.</t>
  </si>
  <si>
    <t>Lunden, Henrik, Mr.</t>
  </si>
  <si>
    <t>Jinyoung, Kim, Mr.</t>
  </si>
  <si>
    <t>Nguyễn Thị Tiểu, Ngọc, Ms.</t>
  </si>
  <si>
    <t>Qian, Zhihong, Mr.</t>
  </si>
  <si>
    <t>Richard, MacIver, Mr.</t>
  </si>
  <si>
    <t>Do Luu, Ngoc, Mr.</t>
  </si>
  <si>
    <t>Lee Myoung, Ha, Mr.</t>
  </si>
  <si>
    <t>LEE, SANG MIN, Mr.</t>
  </si>
  <si>
    <t>Setyadi, Indahwati, Mrs.</t>
  </si>
  <si>
    <t>Qiao, Wei, Ms.</t>
  </si>
  <si>
    <t>TRAN MANH, TUONG, Mr.</t>
  </si>
  <si>
    <t>Yan, Gu, Ms.</t>
  </si>
  <si>
    <t>Vu, My Hanh, Ms.</t>
  </si>
  <si>
    <t>Hartono, Samuel, Mr.</t>
  </si>
  <si>
    <t>Le Thi, Phuong, Ms.</t>
  </si>
  <si>
    <t>NGUYEN THANH, TAM, Mr.</t>
  </si>
  <si>
    <t>Lord Robert, Howard, Mr.</t>
  </si>
  <si>
    <t>Eremenko, Elena, Ms.</t>
  </si>
  <si>
    <t>Boland Rosa, Alma, Mrs.</t>
  </si>
  <si>
    <t>Cho Soo, Hwan, Mr.</t>
  </si>
  <si>
    <t>HARTFIEL, DAVID SCOTT, Mr.</t>
  </si>
  <si>
    <t>John, Low, Mr.</t>
  </si>
  <si>
    <t>CAI, CHANGFEN, Ms.</t>
  </si>
  <si>
    <t>Nguyen Thi, Nga, Ms.</t>
  </si>
  <si>
    <t>Pham Thanh, Hai, Mr.</t>
  </si>
  <si>
    <t>Le Thi Hoai, Thao, Ms.</t>
  </si>
  <si>
    <t>Manni Davis, Stephanie, Ms.</t>
  </si>
  <si>
    <t>Simmons, AAaron Paul, Mr.</t>
  </si>
  <si>
    <t>KIM, MERINDA, Mrs.</t>
  </si>
  <si>
    <t>Ngô Thị Ha, Huyền, Ms.</t>
  </si>
  <si>
    <t>Chang, Jen-wei, Mr.</t>
  </si>
  <si>
    <t>NGUYEN THI, DUNG, Ms.</t>
  </si>
  <si>
    <t>KIM, JIN HYUN, Mr.</t>
  </si>
  <si>
    <t>Lai Tai, Thang, Mr.</t>
  </si>
  <si>
    <t>Tatiana, Filaretova, Ms.</t>
  </si>
  <si>
    <t>WU, HAITAO, Ms.</t>
  </si>
  <si>
    <t>NGUYEN VAN, ANH, Ms.</t>
  </si>
  <si>
    <t>Sachiko, Hattori, Ms.</t>
  </si>
  <si>
    <t>LI, HONGHONG, Mr.</t>
  </si>
  <si>
    <t>KUN, ZHANG, Mr.</t>
  </si>
  <si>
    <t>Zhang, Shanshan, Mr.</t>
  </si>
  <si>
    <t>Ellie Mary Ritchie, Georgaris, Ms.</t>
  </si>
  <si>
    <t>Le Anh, Toan, Mr.</t>
  </si>
  <si>
    <t>AU TRUONG, Tho, Mr.</t>
  </si>
  <si>
    <t>Buckingham, Richard Anthony, Mr.</t>
  </si>
  <si>
    <t>Le Van, Binh, Mr.</t>
  </si>
  <si>
    <t>Wu, Jing, Ms.</t>
  </si>
  <si>
    <t>FENG KE, ZHI, Mr.</t>
  </si>
  <si>
    <t>YANG, MINGZHU, Ms.</t>
  </si>
  <si>
    <t>Napper Louise, Jane, Ms.</t>
  </si>
  <si>
    <t>KIM YOUNG, WHAN, Mr.</t>
  </si>
  <si>
    <t>Olive Robert, Glenn, Mr.</t>
  </si>
  <si>
    <t>TANG MENG YAN, VINCENT, Mr.</t>
  </si>
  <si>
    <t>Kimberly Anne, Ewart, Ms.</t>
  </si>
  <si>
    <t>HUANG, NA, Ms.</t>
  </si>
  <si>
    <t>Chun Ming Thomas, Yung, Mr.</t>
  </si>
  <si>
    <t>Fang, Yi, Ms.</t>
  </si>
  <si>
    <t>So Ning, Nelson, Mr.</t>
  </si>
  <si>
    <t>LEMKE, ANNARENATA, Mrs.</t>
  </si>
  <si>
    <t>FARZANEH, Akhavin, Ms.</t>
  </si>
  <si>
    <t>IRN</t>
  </si>
  <si>
    <t>Ma, Yichun, Ms.</t>
  </si>
  <si>
    <t>Greenwood Grace Emma, Evangeline, Ms.</t>
  </si>
  <si>
    <t>PARK, SUNG WOO, Mr.</t>
  </si>
  <si>
    <t>GREY GEORGE, STEPHEN, Mr.</t>
  </si>
  <si>
    <t>Karlend, Rebecca, Ms.</t>
  </si>
  <si>
    <t>BRUXER, Jean-Yves, Mr.</t>
  </si>
  <si>
    <t>YOKOUCHI, NORIAKI, Mr.</t>
  </si>
  <si>
    <t>NGUYEN THI THU, MINH, Ms.</t>
  </si>
  <si>
    <t>Fordree Shirley, Pamela, Ms.</t>
  </si>
  <si>
    <t>Zhou, Aixin, Mr.</t>
  </si>
  <si>
    <t>VO, DUNG TIEN, Mr.</t>
  </si>
  <si>
    <t>HUA, ALAN, Mr.</t>
  </si>
  <si>
    <t>WANG, JING, Ms.</t>
  </si>
  <si>
    <t>Woodward Mei, Asia, Ms.</t>
  </si>
  <si>
    <t>Choi Kwan, Sou, Mr.</t>
  </si>
  <si>
    <t>YAO, LEI, Ms.</t>
  </si>
  <si>
    <t>NGUYEN DINH, TUYEN, Mr.</t>
  </si>
  <si>
    <t>SHIN, JONG CHUL, Mr.</t>
  </si>
  <si>
    <t>Li, Kai, Mr.</t>
  </si>
  <si>
    <t>JELEN JOSEPH, MICHAEL, Mr.</t>
  </si>
  <si>
    <t>HIDAKA, KATSUHIRO, Mr.</t>
  </si>
  <si>
    <t>YUAN, JIXING, Ms.</t>
  </si>
  <si>
    <t>PRINS, TAMARA JADE, Ms.</t>
  </si>
  <si>
    <t>YAO, MENGLI, Ms.</t>
  </si>
  <si>
    <t>Leprince Olivier, Henri, Mr.</t>
  </si>
  <si>
    <t>Liao, Yan, Ms.</t>
  </si>
  <si>
    <t>Moon Jung, Muk, Mr.</t>
  </si>
  <si>
    <t>SCURRAH ANNETTE, LISA, Ms.</t>
  </si>
  <si>
    <t>Lee, Jeong Won, Ms.</t>
  </si>
  <si>
    <t>Schuitevoerder, Ramon, Mr.</t>
  </si>
  <si>
    <t>Stepanova, Valeria, Ms.</t>
  </si>
  <si>
    <t>Valenzuela Paolo Raymundo, Turla, Mr.</t>
  </si>
  <si>
    <t>YU, TAOFANG, Mr.</t>
  </si>
  <si>
    <t>McLennan Bruce, Neil, Mr.</t>
  </si>
  <si>
    <t>LIN JESSICA, HUI CHUAN, Ms.</t>
  </si>
  <si>
    <t>Naito, Seishi, Mr.</t>
  </si>
  <si>
    <t>Tink Taryn, Patricia, Ms.</t>
  </si>
  <si>
    <t>Hong Quoc, Kevin, Mr.</t>
  </si>
  <si>
    <t>Guo, Lei, Ms.</t>
  </si>
  <si>
    <t>Khew Choon Hsien, Leon, Mr.</t>
  </si>
  <si>
    <t>Nguyen Duc, Su, Mr.</t>
  </si>
  <si>
    <t>Karakurt Lindsey, Jillian, Ms.</t>
  </si>
  <si>
    <t>Nguyen Hoai, Linh, Mr.</t>
  </si>
  <si>
    <t>Nguyen Thi Thu, Huyen, Ms.</t>
  </si>
  <si>
    <t>Kim, Sang Sul, Mr.</t>
  </si>
  <si>
    <t>Lin, Feng, Mr.</t>
  </si>
  <si>
    <t>Karen Elizabeth, Meppem, Ms.</t>
  </si>
  <si>
    <t>Sietses, Peter, Mr.</t>
  </si>
  <si>
    <t>Nguyen Thai Thuy, Chung, Mr.</t>
  </si>
  <si>
    <t>NOH, JAISANG, Mr.</t>
  </si>
  <si>
    <t>Frederic Adrien Guina, Guede, Mr.</t>
  </si>
  <si>
    <t>Vaaland Eriksen, Mette, Ms.</t>
  </si>
  <si>
    <t>Min, Eun Kyung, Ms.</t>
  </si>
  <si>
    <t>Chen, Kun, Ms.</t>
  </si>
  <si>
    <t>PEARCY LESLIE, COLIN, Mr.</t>
  </si>
  <si>
    <t>Sakai, Fumika, Ms.</t>
  </si>
  <si>
    <t>LE THI LE, CHI, Ms.</t>
  </si>
  <si>
    <t>Ming Dahl, Frode, Mr.</t>
  </si>
  <si>
    <t>Borcoski David, John, Mr.</t>
  </si>
  <si>
    <t>Høyland, Trond Olav, Mr.</t>
  </si>
  <si>
    <t>Skogland, Michal, Mr.</t>
  </si>
  <si>
    <t>Tjore, Jørgen, Mr.</t>
  </si>
  <si>
    <t>Tvedt, Sara Kristina Borslid, Ms.</t>
  </si>
  <si>
    <t>KIM, JONGJUN, Mr.</t>
  </si>
  <si>
    <t>Tran Thi, Hien, Ms.</t>
  </si>
  <si>
    <t>Nguyen Thi Tuyet, Hanh, Ms.</t>
  </si>
  <si>
    <t>Shin, Min Jung, Ms.</t>
  </si>
  <si>
    <t>Li Yu, Hui, Mr.</t>
  </si>
  <si>
    <t>Nakamura, Ken, Mr.</t>
  </si>
  <si>
    <t>Hills Patrick, Michhael, Mr.</t>
  </si>
  <si>
    <t>LI XIU, HUAN Mr.</t>
  </si>
  <si>
    <t>LING, LI, Ms.</t>
  </si>
  <si>
    <t>Chadwick, Robert Steven, Mr.</t>
  </si>
  <si>
    <t>Phan, Victor Quoc, Mr.</t>
  </si>
  <si>
    <t>Ward John, Michael, Mr.</t>
  </si>
  <si>
    <t>Coe David, Michael, Mr.</t>
  </si>
  <si>
    <t>SHIMAZAKI, HIROK, Mrs.</t>
  </si>
  <si>
    <t>Yakimets, Elena, Mrs.</t>
  </si>
  <si>
    <t>Astill David, Jonathan, Mr.</t>
  </si>
  <si>
    <t>CHUN, SOONOOK, Mr.</t>
  </si>
  <si>
    <t>Cunningham Margaret, Elaine, Ms.</t>
  </si>
  <si>
    <t>Jenna, White, Ms.</t>
  </si>
  <si>
    <t>Kim, Kyung Woo, Mr.</t>
  </si>
  <si>
    <t>Mcglinchey, Ray, Mr.</t>
  </si>
  <si>
    <t>Wang, Lala, Ms.</t>
  </si>
  <si>
    <t>HA DUC DONG, HAI, Mr.</t>
  </si>
  <si>
    <t>Lee Kun, Sik, Mr.</t>
  </si>
  <si>
    <t>Vaaland Eriksen, Herman, Mr.</t>
  </si>
  <si>
    <t>DiGregorio Jphn Vaudo, Derek, Mr.</t>
  </si>
  <si>
    <t>NGUYEN THI, PHUC, Ms.</t>
  </si>
  <si>
    <t>CHOI, YOUNGIN, Mr.</t>
  </si>
  <si>
    <t>Askew, Sandra Deslie, Ms.</t>
  </si>
  <si>
    <t>Edmondson Leigh, Keryn, Ms.</t>
  </si>
  <si>
    <t>Faucett Irene, Susan, Ms.</t>
  </si>
  <si>
    <t>Lawrence Glen, Francis, Mr.</t>
  </si>
  <si>
    <t>Nicou, Andrew, Mr.</t>
  </si>
  <si>
    <t>O´Bryan Patrick, Brendan, Mr.</t>
  </si>
  <si>
    <t>TAE IN, KI, Mr.</t>
  </si>
  <si>
    <t>Wakefield Constance, Magdalene, Ms.</t>
  </si>
  <si>
    <t>Whittaker, Marina, Ms.</t>
  </si>
  <si>
    <t>Chattner Andrea, Charis, Ms.</t>
  </si>
  <si>
    <t>Schumann, Anita, Ms.</t>
  </si>
  <si>
    <t>Williams, Peter Colin, Mr.</t>
  </si>
  <si>
    <t>Beves, Lesley, Karen, Ms.</t>
  </si>
  <si>
    <t>Brown Julie, Ann, Ms.</t>
  </si>
  <si>
    <t>Cormack Alastair, Ian, Mr.</t>
  </si>
  <si>
    <t>Huynh Tu, Dung, Mr.</t>
  </si>
  <si>
    <t>Lampkin Louise, Shelley, Ms.</t>
  </si>
  <si>
    <t>Lobo, Leanne Alicia, Ms.</t>
  </si>
  <si>
    <t>Mcdonnell Garth, Joshua, Mr.</t>
  </si>
  <si>
    <t>Nishitani, Mikiko, Ms.</t>
  </si>
  <si>
    <t>Rosengren, Mckenzie Nicholas, Mr.</t>
  </si>
  <si>
    <t>Stevens, Rodney, Mr.</t>
  </si>
  <si>
    <t>Tran Duc, Tuan, Mr.</t>
  </si>
  <si>
    <t>TRAN THI, HOAN, Ms.</t>
  </si>
  <si>
    <t>Drever, Louise Kerry, Ms.</t>
  </si>
  <si>
    <t>Forster Joan, Debra, Ms.</t>
  </si>
  <si>
    <t>Heath, James, Mr.</t>
  </si>
  <si>
    <t>ISHIHARA, SATORU, Mr.</t>
  </si>
  <si>
    <t>Kim, Kenny, Ms.</t>
  </si>
  <si>
    <t>Kim, Rai Hwi, Mrs.</t>
  </si>
  <si>
    <t>Lewis, Peter Terrence, Mr.</t>
  </si>
  <si>
    <t>Lock George, David, Mr.</t>
  </si>
  <si>
    <t>Nguyen Duc, Doan, Mr.</t>
  </si>
  <si>
    <t>Nguyen Thi Tuyet, Mai, Ms.</t>
  </si>
  <si>
    <t>Pham Thanh, Hung, Ms.</t>
  </si>
  <si>
    <t>Schur, Larry, Mr.</t>
  </si>
  <si>
    <t>Seymour Rose, Annette, Ms.</t>
  </si>
  <si>
    <t>Soar Brendan, Eric, Mr.</t>
  </si>
  <si>
    <t>Frances, Jackson, Ms.</t>
  </si>
  <si>
    <t>MacPhie Margaret, Christine, Ms.</t>
  </si>
  <si>
    <t>O´Hanlon Ann, Karen, Ms.</t>
  </si>
  <si>
    <t>Sese, Rochele, Ms.</t>
  </si>
  <si>
    <t>Thackray, Andrew, Mr.</t>
  </si>
  <si>
    <t>Zavattiero, Tullio, Mr.</t>
  </si>
  <si>
    <t>Barreiro Kerry, Lynn, Ms.</t>
  </si>
  <si>
    <t>Bette, Poulakos, Ms.</t>
  </si>
  <si>
    <t>Comer, Patrick James, Mr.</t>
  </si>
  <si>
    <t>DALY, Leanne, Ms.</t>
  </si>
  <si>
    <t>Gallagher Veronica, Denise, Ms.</t>
  </si>
  <si>
    <t>Giannone, Sandra Caterina, Ms.</t>
  </si>
  <si>
    <t>Hilary Lynne, Bennett, Ms.</t>
  </si>
  <si>
    <t>Marsh Christine Grace, Ms.</t>
  </si>
  <si>
    <t>Newman Gay, Bronwyn, Ms.</t>
  </si>
  <si>
    <t>SHIN WON KOOK, LUKE, Mr.</t>
  </si>
  <si>
    <t>Shuttleworth, Daniel, Mr.</t>
  </si>
  <si>
    <t>Tang Thi Kim, Thuy, Ms.</t>
  </si>
  <si>
    <t>ANNA Claire, STAPLES, Ms.</t>
  </si>
  <si>
    <t>Barr, Anthony Shane, Mr.</t>
  </si>
  <si>
    <t>Darren Joseph, Vassallo, Mr.</t>
  </si>
  <si>
    <t>DO, THU PHUONG,, Ms.</t>
  </si>
  <si>
    <t>HAMLYN, BRITISH, Mr.</t>
  </si>
  <si>
    <t>Horton Wayne, Steven, Mr.</t>
  </si>
  <si>
    <t>Hutton Sandra, Louise, Ms.</t>
  </si>
  <si>
    <t>Janet, Tanagra Trump, Ms.</t>
  </si>
  <si>
    <t>Kinsella John, Eric, Mr.</t>
  </si>
  <si>
    <t>McAuliffe Micheal John, Mr.</t>
  </si>
  <si>
    <t>Ohlig, Sylvia, Ms.</t>
  </si>
  <si>
    <t>Ridley Stewart, Brian, Mr.</t>
  </si>
  <si>
    <t>Sanhard, Francine, Mrs.</t>
  </si>
  <si>
    <t>Smith, Lorraine, Ms.</t>
  </si>
  <si>
    <t>Southall George, Donald, Mr.</t>
  </si>
  <si>
    <t>Sweeney Andrew, Michael, Mr.</t>
  </si>
  <si>
    <t>Vassie Therese, Tania, Ms.</t>
  </si>
  <si>
    <t>Whittaker, Kathryn Ann, Ms.</t>
  </si>
  <si>
    <t>Cottman Tina Valerie, Sasha, Ms.</t>
  </si>
  <si>
    <t>Esmail, Son Hoang Pham, Ms.</t>
  </si>
  <si>
    <t>Falkenberg, Yvonne Gaye, Ms.</t>
  </si>
  <si>
    <t>Gray Michelle, Leigh, Ms.</t>
  </si>
  <si>
    <t>Gullan Mary, Annette, Mrs.</t>
  </si>
  <si>
    <t>Hacker, Denise Kay, Ms.</t>
  </si>
  <si>
    <t>Kaplan, Errol, Mr.</t>
  </si>
  <si>
    <t>Kearns, Mark Domonic, Mr.</t>
  </si>
  <si>
    <t>Kirk- Williams Angus Macdonald, William, Mr.</t>
  </si>
  <si>
    <t>Maharaj, Marta, Mr.</t>
  </si>
  <si>
    <t>McBride, Norman, Mr.</t>
  </si>
  <si>
    <t>Mogridge, Merrill, Ms.</t>
  </si>
  <si>
    <t>NGUYEN TRANG, MINH, Ms.</t>
  </si>
  <si>
    <t>PERRELLA ANTHONY, RALPH, Mr.</t>
  </si>
  <si>
    <t>Phan Thi Thanh, Huong, Ms.</t>
  </si>
  <si>
    <t>Rebecca, Southgate, Ms.</t>
  </si>
  <si>
    <t>Regolini, Gabrielle, Ms.</t>
  </si>
  <si>
    <t>Sharp, Sarah Elizabeth, Ms.</t>
  </si>
  <si>
    <t>Tonner Ann, Rosemary, Ms.</t>
  </si>
  <si>
    <t>Wilson, Ellen Sue, Ms.</t>
  </si>
  <si>
    <t>Banks Edward, Robert, Mr.</t>
  </si>
  <si>
    <t>Craig, Rosalie, Mr.</t>
  </si>
  <si>
    <t>Do, Dinh Phi, Mr.</t>
  </si>
  <si>
    <t>Doan Van, Mai, Mr.</t>
  </si>
  <si>
    <t>Fox, James Partrick, Mr.</t>
  </si>
  <si>
    <t>Hanrahan, Tammy Louise, Ms.</t>
  </si>
  <si>
    <t>Leverington Jillian, Patrica, Ms.</t>
  </si>
  <si>
    <t>Mario Natoli, Cattalini, Mr.</t>
  </si>
  <si>
    <t>Robinson, Gary Peter, Mr.</t>
  </si>
  <si>
    <t>Stawski Maria, Eva, Ms.</t>
  </si>
  <si>
    <t>Whale Ann, Robyn, Ms.</t>
  </si>
  <si>
    <t>BUI THI HUONG, GIANG, Ms.</t>
  </si>
  <si>
    <t>Duong Thi Thu, Trang, Ms.</t>
  </si>
  <si>
    <t>Everett Wookey, Darryl, Ms.</t>
  </si>
  <si>
    <t>Hall Joy, Wendy, Ms.</t>
  </si>
  <si>
    <t>Jacqueline, Bellmaine, Ms.</t>
  </si>
  <si>
    <t>Nguyen Duy, Tung, Mr.</t>
  </si>
  <si>
    <t>Nguyen Lan, Anh, Ms.</t>
  </si>
  <si>
    <t>Turner, Steven Sydney, Mr.</t>
  </si>
  <si>
    <t>Vining Ellen, Vicki, Mrs.</t>
  </si>
  <si>
    <t>Andrew, Martin Page, Mr.</t>
  </si>
  <si>
    <t>Angus Gillies, Maclennan, Mr.</t>
  </si>
  <si>
    <t>Bachmann, Katherine Jane, Ms.</t>
  </si>
  <si>
    <t>Hamilton Warwick, Colin, Mr.</t>
  </si>
  <si>
    <t>Henning Kelli, Therese, Ms.</t>
  </si>
  <si>
    <t>JIANG, DONGZHU, Mr.</t>
  </si>
  <si>
    <t>Kirby, Jo-el (Jamie), Mr.</t>
  </si>
  <si>
    <t>LIOW, JOYCE MARY SAAT YOON, Mrs.</t>
  </si>
  <si>
    <t>Luu Thi Hoang, Phuong, Ms.</t>
  </si>
  <si>
    <t>Young Clifford, Robert, Mr.</t>
  </si>
  <si>
    <t>Davey, Tracey, Ms.</t>
  </si>
  <si>
    <t>Murch, Bernadine, Ms.</t>
  </si>
  <si>
    <t>Nguyen Hoang, Hoan, Mr.</t>
  </si>
  <si>
    <t>Sejun, Ra, Ms.</t>
  </si>
  <si>
    <t>Smith, Ross Christopher, Mr.</t>
  </si>
  <si>
    <t>Syme, Ian, Mr.</t>
  </si>
  <si>
    <t>Yao, Haixiang, Mr.</t>
  </si>
  <si>
    <t>Duong Tuyet, Nhung, Ms.</t>
  </si>
  <si>
    <t>Edwards Annabel, Jane, Ms.</t>
  </si>
  <si>
    <t>ETTY Charles, Simon, Mr.</t>
  </si>
  <si>
    <t>Fitton Jane, Lucy, Ms.</t>
  </si>
  <si>
    <t>Gifford, Shelley Nicole, Ms.</t>
  </si>
  <si>
    <t>Gurrier-Jones Joy, Carolyn, Ms.</t>
  </si>
  <si>
    <t>Lai Mei, Sum, Ms.</t>
  </si>
  <si>
    <t>Le, Anthony Tuan, Mr.</t>
  </si>
  <si>
    <t>Makinson Elizabeth, Ann, Ms.</t>
  </si>
  <si>
    <t>Martin Marie, Katrina, Ms.</t>
  </si>
  <si>
    <t>Molnar, Sonia, Mrs.</t>
  </si>
  <si>
    <t>SHEPPARD MARY, ELAINE, Ms.</t>
  </si>
  <si>
    <t>TRUONG QUOC, DUNG, Mr.</t>
  </si>
  <si>
    <t>Walsh, Catherine, Ms.</t>
  </si>
  <si>
    <t>Walters, Anne Kerry, Ms.</t>
  </si>
  <si>
    <t>Christopher, Czajko, Mr.</t>
  </si>
  <si>
    <t>DONG JIANG, HAO, Mr.</t>
  </si>
  <si>
    <t>JUAN YU, FENG, Mr.</t>
  </si>
  <si>
    <t>Le Thuy, Hoa, Ms.</t>
  </si>
  <si>
    <t>VRU</t>
  </si>
  <si>
    <t>Munro Wilson, Ian, Mr.</t>
  </si>
  <si>
    <t>NGO VAN, ANH, Ms.</t>
  </si>
  <si>
    <t>Nguyen Thi Bich, Van, Ms.</t>
  </si>
  <si>
    <t>Shawyer Adele, Karyn, Mrs.</t>
  </si>
  <si>
    <t>Vernon Anne, Jennifer, Ms.</t>
  </si>
  <si>
    <t>ZHANG ZHI, JIAN, Mr.</t>
  </si>
  <si>
    <t>ZHANG, MIN, Mr.</t>
  </si>
  <si>
    <t>Costello Lee, Tania, Ms.</t>
  </si>
  <si>
    <t>Howells John, Keith, Mr.</t>
  </si>
  <si>
    <t>Bailey, Daryl Clifford, Mr.</t>
  </si>
  <si>
    <t>Johnson, Ann Christine, Ms.</t>
  </si>
  <si>
    <t>McClendon Charles, David, Mr.</t>
  </si>
  <si>
    <t>Moten Lee, Adelaide, Ms.</t>
  </si>
  <si>
    <t>Nguyen Alex, Phat, Mr.</t>
  </si>
  <si>
    <t>SATO, HARUMI, Ms.</t>
  </si>
  <si>
    <t>Stephen John, Payne, Mr.</t>
  </si>
  <si>
    <t>TRAN THANH, DIEP, Mr.</t>
  </si>
  <si>
    <t>Fontana, Daniela, Ms.</t>
  </si>
  <si>
    <t>Fontana, Virginia, Ms.</t>
  </si>
  <si>
    <t>Nesci, Vittoria, Ms.</t>
  </si>
  <si>
    <t>Nguyen Thi Mai, Hoa, Ms.</t>
  </si>
  <si>
    <t>NGUYEN VAN, HUNG, Mr.</t>
  </si>
  <si>
    <t>PHAM HUU, LUONG, Mr.</t>
  </si>
  <si>
    <t>Takamatsu, Kazukimi, Mr.</t>
  </si>
  <si>
    <t>TRAN, THI HUONG ANH, Ms.</t>
  </si>
  <si>
    <t>Vo Pham Phuong, Tam, Ms.</t>
  </si>
  <si>
    <t>Challis William, Geoffrey, Mr.</t>
  </si>
  <si>
    <t>DAO TRUNG, PHUONG, Mr.</t>
  </si>
  <si>
    <t>Henderson Peter, Jamie, Mr.</t>
  </si>
  <si>
    <t>NGUYEN PHUONG, THAO, Ms.</t>
  </si>
  <si>
    <t>VRC</t>
  </si>
  <si>
    <t>Pang, Siok Hoon Ruth, Ms.</t>
  </si>
  <si>
    <t>Beale Rouen, Phillip, Mr.</t>
  </si>
  <si>
    <t>BUI QUANG, HUNG, Mr.</t>
  </si>
  <si>
    <t>BUI QUANG, HUY, Mr.</t>
  </si>
  <si>
    <t>Hodgkinson Cedric, Paul, Mr.</t>
  </si>
  <si>
    <t>NGO THI NGOC THAO, Ms.</t>
  </si>
  <si>
    <t>Silver-Mills Margaret, Ann K, Mrs.</t>
  </si>
  <si>
    <t>Vu Hung, Lan, Mr.</t>
  </si>
  <si>
    <t>ALEXANDROV KASHOUKEEV, IVA, Mr.</t>
  </si>
  <si>
    <t>BGR</t>
  </si>
  <si>
    <t>Christine Therese, Monnox, Ms.</t>
  </si>
  <si>
    <t>Gaomin, Su, Ms.</t>
  </si>
  <si>
    <t>Margaret Eunice, Buchan, Ms.</t>
  </si>
  <si>
    <t>No, Hyun Chan, Mr.</t>
  </si>
  <si>
    <t>FAVA GOMEZ, RENATA, Mrs.</t>
  </si>
  <si>
    <t>MEX</t>
  </si>
  <si>
    <t>Mcpherson, Stuart Alan Rufusm Mr.</t>
  </si>
  <si>
    <t>Narelle, Adams, Ms.</t>
  </si>
  <si>
    <t>Pointer, Dareen John, Mr.</t>
  </si>
  <si>
    <t>Chong, Jun Keon, Mr.</t>
  </si>
  <si>
    <t>Fowler Gregory, Mark, Mr.</t>
  </si>
  <si>
    <t>Nghiem, Bach Lien, Ms.</t>
  </si>
  <si>
    <t>Nguyen Thi, Van Khanh, Ms.</t>
  </si>
  <si>
    <t>RIDEN CHARLES WILBURN, MR</t>
  </si>
  <si>
    <t>Tran, Nam Trung, Mr.</t>
  </si>
  <si>
    <t>Cha, Sungmin, Mr.</t>
  </si>
  <si>
    <t>Clarke John, David, Mr.</t>
  </si>
  <si>
    <t>Do Ton, Son, Mrs.</t>
  </si>
  <si>
    <t>LEE, JISUN, Ms.</t>
  </si>
  <si>
    <t>Perez Yanes, Jose Ramon, Mr.</t>
  </si>
  <si>
    <t>XU, GUOQIANG, Mr.</t>
  </si>
  <si>
    <t>Vũ Quốc, Thiện, Mr.</t>
  </si>
  <si>
    <t>Anderson Louise, Kelly, Ms.</t>
  </si>
  <si>
    <t>Khayyam, Soheil, Mr.</t>
  </si>
  <si>
    <t>Lê, Thị Minh, Ms.</t>
  </si>
  <si>
    <t>MANN, CAROLINE Jane, Ms.</t>
  </si>
  <si>
    <t>Richardson, Perry, Mr.</t>
  </si>
  <si>
    <t>Rutherford, Jane, Ms.</t>
  </si>
  <si>
    <t>TRAN CHI, PHONG, Mr.</t>
  </si>
  <si>
    <t>Zhao, Lingling, Ms.</t>
  </si>
  <si>
    <t>Nguyen Hoai, Ly, Ms.</t>
  </si>
  <si>
    <t>Crossley Kenric Glover, Bruce, Mr.</t>
  </si>
  <si>
    <t>Hefford Carol, Susan, Ms.</t>
  </si>
  <si>
    <t>Trần Thanh, Hải, Mr.</t>
  </si>
  <si>
    <t>HAN BYUNG, LYUL, Mr.</t>
  </si>
  <si>
    <t>McDougall, Elizabeth Karinne, Ms.</t>
  </si>
  <si>
    <t>YU YOUNG, MAN, Mr.</t>
  </si>
  <si>
    <t>Aarsund Even, Kjell, Mr.</t>
  </si>
  <si>
    <t>Jung, Mi Sun, Ms.</t>
  </si>
  <si>
    <t>NGUYEN VAN, DUNG, Mr.</t>
  </si>
  <si>
    <t>Kim, Hyeongyun, Mr.</t>
  </si>
  <si>
    <t>Martinovich, Nicholas, Mr.</t>
  </si>
  <si>
    <t>MIYAMOTO, KOJI, Mr.</t>
  </si>
  <si>
    <t>Redman Paul, Geoffrey, Mr.</t>
  </si>
  <si>
    <t>Ton That, Tung, Mr.</t>
  </si>
  <si>
    <t>Song, Kyoung Mi, Ms.</t>
  </si>
  <si>
    <t>Tran, Van Nguyen, Mr.</t>
  </si>
  <si>
    <t>TRINH THI HONG, GAM, Ms.</t>
  </si>
  <si>
    <t>Brown Jean, Allison, Ms.</t>
  </si>
  <si>
    <t>Dinh Diem, Thuy, Ms.</t>
  </si>
  <si>
    <t>Han Suck, Hyeon, Mr.</t>
  </si>
  <si>
    <t>Hassell, Stephanie, Mrs.</t>
  </si>
  <si>
    <t>Soyoung, Moon, Ms.</t>
  </si>
  <si>
    <t>Bury Christine, Suzanne, Mrs.</t>
  </si>
  <si>
    <t>Cen, Jun You, Mr.</t>
  </si>
  <si>
    <t>Ha, Inae, Ms.</t>
  </si>
  <si>
    <t>Nguyen Quoc, Tuan, Mr.</t>
  </si>
  <si>
    <t>Trần Thị, Hiên, Ms.</t>
  </si>
  <si>
    <t>Cao Tu, Quynh, Ms.</t>
  </si>
  <si>
    <t>Lee, Jihwan, Mr.</t>
  </si>
  <si>
    <t>MISO, PARK, Ms.</t>
  </si>
  <si>
    <t>Shipman Charles, Michael, Mr.</t>
  </si>
  <si>
    <t>Vu Thi Huong, Lan, Ms.</t>
  </si>
  <si>
    <t>PHAM NGOC, CUONG, Mr.</t>
  </si>
  <si>
    <t>Dinh Hoang, Long, Mr.</t>
  </si>
  <si>
    <t>BUI LE THUY, LINH, Ms.</t>
  </si>
  <si>
    <t>Dang Thanh, Duy, Mr.</t>
  </si>
  <si>
    <t>Hua Tri, Trung, Mr.</t>
  </si>
  <si>
    <t>Hai Fei, Qin, Ms.</t>
  </si>
  <si>
    <t>Yu Eun, Young, Ms.</t>
  </si>
  <si>
    <t>CHUN, HOKYUN, Mr.</t>
  </si>
  <si>
    <t>Nguyễn Thị, Hoa, Ms.</t>
  </si>
  <si>
    <t>Banh Thieu, Hung, Mr.</t>
  </si>
  <si>
    <t>Lokker, Allysann, Mrs.</t>
  </si>
  <si>
    <t>NGUYEN LE, HUAN, Mr.</t>
  </si>
  <si>
    <t>Woods Barry, James, Mr.</t>
  </si>
  <si>
    <t>Trần Công, Toàn, Mr.</t>
  </si>
  <si>
    <t>Cicuto, Luigi, Mr.</t>
  </si>
  <si>
    <t>LE THI LE, THU, Ms.</t>
  </si>
  <si>
    <t>McKernan David, William, Mr.</t>
  </si>
  <si>
    <t>Westhoff Richard, Robert, Mr.</t>
  </si>
  <si>
    <t>O´STEEN MONG, LINH, Ms.</t>
  </si>
  <si>
    <t>Cordeiro, Ryan Andre, Child</t>
  </si>
  <si>
    <t>Đinh Thị Minh, Hiền, Ms.</t>
  </si>
  <si>
    <t>Dương Thanh, Vịnh, Mr.</t>
  </si>
  <si>
    <t>Fujiwara, Masaru, Mr.</t>
  </si>
  <si>
    <t>Ji Woon, Chai, Mrs.</t>
  </si>
  <si>
    <t>NGUYEN NGOC, HUNG, Mr.</t>
  </si>
  <si>
    <t>SATO, KENJI, Mr.</t>
  </si>
  <si>
    <t>WATANABE, TORU, Mr.</t>
  </si>
  <si>
    <t>JONGHWA, YOON, Mr.</t>
  </si>
  <si>
    <t>MURRAY, STUART, Mr.</t>
  </si>
  <si>
    <t>Phạm Minh, Thanh, Mr.</t>
  </si>
  <si>
    <t>Xie, Zeqian, Mr.</t>
  </si>
  <si>
    <t>OTTER KIM, DANIELLE, Ms.</t>
  </si>
  <si>
    <t>Nguyen Quang, Hung, Mr.</t>
  </si>
  <si>
    <t>Nguyen Thu, Phuong, Ms.</t>
  </si>
  <si>
    <t>Blanck Josefin, Elisabet, Ms.</t>
  </si>
  <si>
    <t>CHA SUNG, YOUNG</t>
  </si>
  <si>
    <t>Cha, Eunyoung, Mrs.</t>
  </si>
  <si>
    <t>Heslop Jeffrey, Samuel, Mr.</t>
  </si>
  <si>
    <t>HOANG THI PHUONG, HANH, Ms.</t>
  </si>
  <si>
    <t>Kalyar Nay, Tun, Ms.</t>
  </si>
  <si>
    <t>MMR</t>
  </si>
  <si>
    <t>KURUMADA, YUYA, Mr.</t>
  </si>
  <si>
    <t>Zelinger Ella, Jade 9yrs, Child</t>
  </si>
  <si>
    <t>IM, PUREUMOE, Ms.</t>
  </si>
  <si>
    <t>KIM, SANGMOOK, Mr.</t>
  </si>
  <si>
    <t>Lee Su, Young, Mr.</t>
  </si>
  <si>
    <t>Maxwell, George, Mr.</t>
  </si>
  <si>
    <t>Ke, Haojun, Mr.</t>
  </si>
  <si>
    <t>NGO CONG, DUNG, Mr.</t>
  </si>
  <si>
    <t>Nguyễn Bích, Thủy, Ms.</t>
  </si>
  <si>
    <t>Nguyen Duc, Anh, Mr.</t>
  </si>
  <si>
    <t>NGUYEN TUONG, VAN, Ms.</t>
  </si>
  <si>
    <t>Phan Tu, Anh, Mr.</t>
  </si>
  <si>
    <t>Ton That Nam, Huy, Mr.</t>
  </si>
  <si>
    <t>Chen, Jing, Mr.</t>
  </si>
  <si>
    <t>DO VINH, QUANG, Mr.</t>
  </si>
  <si>
    <t>LEE, JOON, Mr.</t>
  </si>
  <si>
    <t>NGUYEN THI HOANG, YEN, Ms.</t>
  </si>
  <si>
    <t>F1</t>
  </si>
  <si>
    <t>Petherbridge, George Edward, Mr.</t>
  </si>
  <si>
    <t>Petherbridge, Pamela Dawn, Ms.</t>
  </si>
  <si>
    <t>Phạm Thị Kim, Oanh, Ms.</t>
  </si>
  <si>
    <t>D´Souza Gangoo Anabella Heather, Jany, Ms.</t>
  </si>
  <si>
    <t>Pham Kieu, Trang, Ms.</t>
  </si>
  <si>
    <t>YASTREBOVA, NINA, Mrs.</t>
  </si>
  <si>
    <t>Nguyen Thi Phuong, Linh, Ms.</t>
  </si>
  <si>
    <t>Phan Thi Y, Linh, Ms.</t>
  </si>
  <si>
    <t>Ledingham, Deanne, Ms.</t>
  </si>
  <si>
    <t>Koo, Jeonghwa, Ms.</t>
  </si>
  <si>
    <t>NGÔ NGỌC, VÂN, Ms.</t>
  </si>
  <si>
    <t>Lee Joo, Ho, Mr.</t>
  </si>
  <si>
    <t>Nguyễn Thị Thu, Thảo, Ms.</t>
  </si>
  <si>
    <t>NGUYEN THI, MAI, Ms.</t>
  </si>
  <si>
    <t>Takemoto, Mamiko, Ms.</t>
  </si>
  <si>
    <t>Bigham, Andrew James Clifford, Mr.</t>
  </si>
  <si>
    <t>Huynh Thi Huong, Giang, Ms.</t>
  </si>
  <si>
    <t>Sung Ha, Seo, Mr.</t>
  </si>
  <si>
    <t>Nguyen Nhu, Hiep, Mr.</t>
  </si>
  <si>
    <t>Rex Owen, Selwood, Mr.</t>
  </si>
  <si>
    <t>Yoon, Sung Hoon, Mr.</t>
  </si>
  <si>
    <t>Le Anh, Nhan, Ms.</t>
  </si>
  <si>
    <t>NGUYEN XUAN, QUYNH, Ms.</t>
  </si>
  <si>
    <t>ZUO, WEINA, Ms.</t>
  </si>
  <si>
    <t>Duong Van, Nhat, Mr.</t>
  </si>
  <si>
    <t>Koh Seow, Siong, Mr.</t>
  </si>
  <si>
    <t>Tuleubekov, Adlet, Mr.</t>
  </si>
  <si>
    <t>KURUMIZAWA, TOYOKI, Mr.</t>
  </si>
  <si>
    <t>Nguyen Van, Nhan, Mr.</t>
  </si>
  <si>
    <t>Pickering, Edgar Donald, Mr.</t>
  </si>
  <si>
    <t>Tan Swee, Luan, Ms.</t>
  </si>
  <si>
    <t>Duvanskaya, Victoria, Ms.</t>
  </si>
  <si>
    <t>Umetsu, Yu, Mr.</t>
  </si>
  <si>
    <t>WEE HOCK, LIN, Mr.</t>
  </si>
  <si>
    <t>Wladyslaw Thomas Christopher, Yates, Mr.</t>
  </si>
  <si>
    <t>Bryce, Wu, Mr.</t>
  </si>
  <si>
    <t>Cordeiro, Nicholas Andre, Mr.</t>
  </si>
  <si>
    <t>Dalgit Singh, Harpreet Kaur, Mrs.</t>
  </si>
  <si>
    <t>Doan Pham, Duy, Mr.</t>
  </si>
  <si>
    <t>Eng Serh, Hiong, Mr.</t>
  </si>
  <si>
    <t>Ha, Minh Thu, Ms.</t>
  </si>
  <si>
    <t>Ho Minh, Duc, Mr.</t>
  </si>
  <si>
    <t>Le Thanh, Tin, Mr.</t>
  </si>
  <si>
    <t>Mai Trang, Thanh, Ms.</t>
  </si>
  <si>
    <t>Ngô Văn, Quốc, Mr.</t>
  </si>
  <si>
    <t>Nguyen Anh, Binh, Ms.</t>
  </si>
  <si>
    <t>Nguyen Manh, Tung, Mr.</t>
  </si>
  <si>
    <t>Nguyen, Anh Tuan, Mr.</t>
  </si>
  <si>
    <t>Nham Thieu, Bao, Mr.</t>
  </si>
  <si>
    <t>Pham Trong Anh, Khoi, Mr.</t>
  </si>
  <si>
    <t>Sarinah, Bakar, Ms.</t>
  </si>
  <si>
    <t>Tran Thien, Tai, Mr.</t>
  </si>
  <si>
    <t>Tran Van, Khanh, Mr.</t>
  </si>
  <si>
    <t>Trinh Hong, Duong, Mr.</t>
  </si>
  <si>
    <t>Trinh Long, Dien, Mr.</t>
  </si>
  <si>
    <t>Van, Pham, Ms.</t>
  </si>
  <si>
    <t>Vu Quang, Hieu, Mr.</t>
  </si>
  <si>
    <t>Vu, Van Kien, Mr.</t>
  </si>
  <si>
    <t>BUI QUANG, TUAN, Mr.</t>
  </si>
  <si>
    <t>Hoang, Ha, Ms.</t>
  </si>
  <si>
    <t>Johnathan, Sandford, Mr.</t>
  </si>
  <si>
    <t>Luu Hong, Viet, Mr.</t>
  </si>
  <si>
    <t>Min, Han, Mr.</t>
  </si>
  <si>
    <t>Nguyen Duy, Hung, Mr.</t>
  </si>
  <si>
    <t>Phung Anh, Tuan, Mr.</t>
  </si>
  <si>
    <t>Shelby, Jackson, Mr.</t>
  </si>
  <si>
    <t>Tantiaphikul, Wirat, Mr.</t>
  </si>
  <si>
    <t>Tran Thi, Thuy, Ms.</t>
  </si>
  <si>
    <t>Dang Thi Dieu, Thuy, Ms.</t>
  </si>
  <si>
    <t>Edwards, Kenneth Norman, Mr.</t>
  </si>
  <si>
    <t>Nguyen Thi Xuan, Thuy, Ms.</t>
  </si>
  <si>
    <t>Flack, David, Mr.</t>
  </si>
  <si>
    <t>Nguyen, Phuong Linh, Ms.</t>
  </si>
  <si>
    <t>Pham, Thuy Hang, Ms.</t>
  </si>
  <si>
    <t>Brown John, Murray, Mr.</t>
  </si>
  <si>
    <t>Hoang Thi Van, Anh, Ms.</t>
  </si>
  <si>
    <t>Nguyen Thuy, Nga, Ms.</t>
  </si>
  <si>
    <t>SUN, YING, Mr.</t>
  </si>
  <si>
    <t>Takano, Yuki, Ms.</t>
  </si>
  <si>
    <t>Vu Ngoc, Phu, Mr.</t>
  </si>
  <si>
    <t>Wood Harrison Morgan, Robert, Mr.</t>
  </si>
  <si>
    <t>Aldo, Canale, Mr.</t>
  </si>
  <si>
    <t>Cho, YungLae, Mr.</t>
  </si>
  <si>
    <t>Kim, Mikyung, Ms.</t>
  </si>
  <si>
    <t>King Mary, Jan, Ms.</t>
  </si>
  <si>
    <t>Ta, Duy Ngoc, Mr.</t>
  </si>
  <si>
    <t>Do, Khoa, Mr.</t>
  </si>
  <si>
    <t>Donald James, Mackaness, Mr.</t>
  </si>
  <si>
    <t>Jung Soo, Jung, Ms.</t>
  </si>
  <si>
    <t>Le Thi, Tuong, Mrs.</t>
  </si>
  <si>
    <t>Luu, Cam Hung, Mr.</t>
  </si>
  <si>
    <t>Nguyen Dinh, Quyet, Mr.</t>
  </si>
  <si>
    <t>Nguyen Thi Mai, Thanh, Ms.</t>
  </si>
  <si>
    <t>Nguyen Van, Trung, Mr.</t>
  </si>
  <si>
    <t>Tran Ngoc Dang, Thi, Ms.</t>
  </si>
  <si>
    <t>Truong Quoc, Cu, Mr.</t>
  </si>
  <si>
    <t>Le Thi Ngoc, Tu, Ms.</t>
  </si>
  <si>
    <t>Woods Jane, Frances, Mrs.</t>
  </si>
  <si>
    <t>Dang, Minh Duc, Mr.</t>
  </si>
  <si>
    <t>GURDSAPSRI, PONPARIS, Mr.</t>
  </si>
  <si>
    <t>Kirwan, Patricia Lorraine, Ms.</t>
  </si>
  <si>
    <t>Nguyen, Thi Thanh, Ms.</t>
  </si>
  <si>
    <t>Pow Keith, Raymond, Mr.</t>
  </si>
  <si>
    <t>Tran Thanh, Hang, Ms.</t>
  </si>
  <si>
    <t>Truong, Tuan Lam, Mr.</t>
  </si>
  <si>
    <t>Do, Thanh Hoai, Ms.</t>
  </si>
  <si>
    <t>Chu Thi Thu, Hang, Ms.</t>
  </si>
  <si>
    <t>Desley Jane, Cowen, Ms.</t>
  </si>
  <si>
    <t>Diep, Cuong, Mr.</t>
  </si>
  <si>
    <t>KIM TAE, WAN, Mr.</t>
  </si>
  <si>
    <t>Nguyen, Le Huy, Mr.</t>
  </si>
  <si>
    <t>Petersen, Arne, Mr.</t>
  </si>
  <si>
    <t>REDINGER, BETSY, Ms.</t>
  </si>
  <si>
    <t>Cummings Susan, Barbara, Ms.</t>
  </si>
  <si>
    <t>Phung Thien, Quan, Mr.</t>
  </si>
  <si>
    <t>YOON, HYUNG SOO, Mr.</t>
  </si>
  <si>
    <t>CHAN, SHIH PING, Mr.</t>
  </si>
  <si>
    <t>CHOI, INCHUL, Mr.</t>
  </si>
  <si>
    <t>King Ronald Rex, Stuart, Mr.</t>
  </si>
  <si>
    <t>Lee, Ji Young, Ms.</t>
  </si>
  <si>
    <t>MUHAMMAD, FA´IZ BIN AWG ABD MAJID, Mr.</t>
  </si>
  <si>
    <t>NURULHUDA, ALI, Mrs.</t>
  </si>
  <si>
    <t>Vuong Quang, Khai, Mr.</t>
  </si>
  <si>
    <t>Bulman Alan, Patrick, Mr.</t>
  </si>
  <si>
    <t>Hardy Cameron, John, Mr.</t>
  </si>
  <si>
    <t>Jermyn Martyn, Kym, Mr.</t>
  </si>
  <si>
    <t>Kavanagh John, Michael, Mr.</t>
  </si>
  <si>
    <t>MAGEE JOSEPH, BERNARD, Mr.</t>
  </si>
  <si>
    <t>Okamoto, Seishi, Mr.</t>
  </si>
  <si>
    <t>Garlick, Emma Louise, Ms.</t>
  </si>
  <si>
    <t>Gevorgyan, Armen, Mr.</t>
  </si>
  <si>
    <t>Hoang Phong, Son, Mr.</t>
  </si>
  <si>
    <t>NGUYEN MINH, TUAN, Mr.</t>
  </si>
  <si>
    <t>Unsworth Christine, Jean, Ms.</t>
  </si>
  <si>
    <t>YOONJUN, JUNG, Mr.</t>
  </si>
  <si>
    <t>Bures, Felix, Mr.</t>
  </si>
  <si>
    <t>Laity Edward, David, Mr.</t>
  </si>
  <si>
    <t>Lee, Boyoung, Ms.</t>
  </si>
  <si>
    <t>Tran, Vu Hai, Mr.</t>
  </si>
  <si>
    <t>DANG THI THANH, HUYEN, Ms.</t>
  </si>
  <si>
    <t>Phipps Llewelyn, David, Mr.</t>
  </si>
  <si>
    <t>Tong Thi, Minh Phuong, Ms.</t>
  </si>
  <si>
    <t>Nguyen, Kieu Oanh, Ms.</t>
  </si>
  <si>
    <t>TRAN THANH, THUY, Ms.</t>
  </si>
  <si>
    <t>YIM, SE JUN, Mr.</t>
  </si>
  <si>
    <t>Cross, Alistair Bruce, Mr.</t>
  </si>
  <si>
    <t>SILVERA, AROSEMENA JAVIER, Mr.</t>
  </si>
  <si>
    <t>PAN</t>
  </si>
  <si>
    <t>Sutherland, Edward Andrew, Mr.</t>
  </si>
  <si>
    <t>NGUYEN THI, NGUYET, Ms.</t>
  </si>
  <si>
    <t>SEUNG, BAIK, Mr.</t>
  </si>
  <si>
    <t>Weir Savita, Helen, Ms.</t>
  </si>
  <si>
    <t>Yoshida, Noriji, Mr.</t>
  </si>
  <si>
    <t>Jones Ann, Alicia, Ms.</t>
  </si>
  <si>
    <t>Lee Jun, Kwon, Mr.</t>
  </si>
  <si>
    <t>Nakayama, Hisato, Mr.</t>
  </si>
  <si>
    <t>Rennie, Kevin Brian, Mr.</t>
  </si>
  <si>
    <t>Alghannam Abdulaziz, Abdulmohsen, Mr.</t>
  </si>
  <si>
    <t>SAU</t>
  </si>
  <si>
    <t>Bell Karlie, Brianna, Ms.</t>
  </si>
  <si>
    <t>Nguyen Kim, Hien, Mr.</t>
  </si>
  <si>
    <t>Vũ Minh, Hiếu, Mr.</t>
  </si>
  <si>
    <t>Galloway, Mary Jeanette, Ms.</t>
  </si>
  <si>
    <t>Pham Thi Thu, Nga, Ms.</t>
  </si>
  <si>
    <t>VEDANARAYANAN, SEETHARAMAN, Mr.</t>
  </si>
  <si>
    <t>JAZMIN, JOHANNES PAUL, Mr.</t>
  </si>
  <si>
    <t>TRAN TRUNG, HIEU, Mr.</t>
  </si>
  <si>
    <t>Aranha Edward, Brian, Mr.</t>
  </si>
  <si>
    <t>PARK, HEEJUNG, Ms.</t>
  </si>
  <si>
    <t>Tran, Thanh Hanh, Ms.</t>
  </si>
  <si>
    <t>Truong Nguyen Thao, Trang, Ms.</t>
  </si>
  <si>
    <t>Dingley, Stephen Andrew, Mr.</t>
  </si>
  <si>
    <t>Do, Thu Huong, Ms.</t>
  </si>
  <si>
    <t>KIM Yang, Su, Mr.</t>
  </si>
  <si>
    <t>LEE, NAEUN, Mrs.</t>
  </si>
  <si>
    <t>Senesone, Phai, Mr.</t>
  </si>
  <si>
    <t>TRAN THI KIM, DUNG, Ms.</t>
  </si>
  <si>
    <t>Wong, Bonnie Tak Shun, Ms.</t>
  </si>
  <si>
    <t>YOU, HOJUN, Mr.</t>
  </si>
  <si>
    <t>Jiwon, Doo, Ms.</t>
  </si>
  <si>
    <t>PARK, HANSOO, Mr.</t>
  </si>
  <si>
    <t>Stevenson, Maria, Mrs.</t>
  </si>
  <si>
    <t>KIM, BUMSUNG, Mr.</t>
  </si>
  <si>
    <t>Nguyen Thu, Trang, Ms.</t>
  </si>
  <si>
    <t>Chang, Donna, Ms.</t>
  </si>
  <si>
    <t>Nguyen Trung, Kien, Mr.</t>
  </si>
  <si>
    <t>EUNJU, SUNG, Mrs.</t>
  </si>
  <si>
    <t>LEE, JAEYEON, Mr.</t>
  </si>
  <si>
    <t>Nguyen, Huu Ai, Mr.</t>
  </si>
  <si>
    <t>Smith Thi, Asa, Ms.</t>
  </si>
  <si>
    <t>JEONG, SANGHOON, Mr.</t>
  </si>
  <si>
    <t>LE KIM, HOA, Mr.</t>
  </si>
  <si>
    <t>Le Thi, Thao, Mrs.</t>
  </si>
  <si>
    <t>Pham Quang, Vinh, Mr.</t>
  </si>
  <si>
    <t>Dao Lien, Chieu, Mr.</t>
  </si>
  <si>
    <t>Doan Cong, Phong, Mr.</t>
  </si>
  <si>
    <t>Nguyen Thi Thanh, Loan, Ms.</t>
  </si>
  <si>
    <t>Tran Thanh, Hung, Mr.</t>
  </si>
  <si>
    <t>Vu Van, Trang, Ms.</t>
  </si>
  <si>
    <t>Do Hai, An, Ms.</t>
  </si>
  <si>
    <t>Kazmaier, Daniela, Ms.</t>
  </si>
  <si>
    <t>Le, Xuan Truong, Mr.</t>
  </si>
  <si>
    <t>Nguyen, Phuoc Minh, Mr.</t>
  </si>
  <si>
    <t>Nguyễn, Thanh Vân, Ms.</t>
  </si>
  <si>
    <t>Paz, Anna, Ms.</t>
  </si>
  <si>
    <t>FOROUGHI, ZOHREH, Ms.</t>
  </si>
  <si>
    <t>Kishida, Miki, Ms.</t>
  </si>
  <si>
    <t>Le Hong, Thanh, Mr.</t>
  </si>
  <si>
    <t>Tuck Sandra, Debby, Ms.</t>
  </si>
  <si>
    <t>YEH, YOONSUN, Ms.</t>
  </si>
  <si>
    <t>BUSUTTIL MICHAEL, JACK, Mr.</t>
  </si>
  <si>
    <t>HAE MIN, JUNG, Mr.</t>
  </si>
  <si>
    <t>Nguyen, Xuan Quan, Mr.</t>
  </si>
  <si>
    <t>Vu Thang, Loi, Mr.</t>
  </si>
  <si>
    <t>An, Taeok, Ms.</t>
  </si>
  <si>
    <t>HONG, YOUNGPYO, Mr.</t>
  </si>
  <si>
    <t>Nguyen, Van Hiep, Mr.</t>
  </si>
  <si>
    <t>SONG BYUNG, JUN, Mr.</t>
  </si>
  <si>
    <t>MAHN MICHAEL, JUERGEN, Mr.</t>
  </si>
  <si>
    <t>Nguyen Ngoc, Khanh, Mr.</t>
  </si>
  <si>
    <t>Plant, Tania Maree, Mrs.</t>
  </si>
  <si>
    <t>Parker Michele, Catherine, Ms.</t>
  </si>
  <si>
    <t>Pham Thanh, Liem, Mr.</t>
  </si>
  <si>
    <t>BUI MANH, HAI, Mr.</t>
  </si>
  <si>
    <t>DANG THI THANH, TINH, Ms.</t>
  </si>
  <si>
    <t>HIRTH, CHRISTAN, Mr.</t>
  </si>
  <si>
    <t>Le Ba, Hoang, Mr.</t>
  </si>
  <si>
    <t>Le Thi, Thanh Huong, Ms.</t>
  </si>
  <si>
    <t>Nguyen Le Xuan, Vinh, Mr.</t>
  </si>
  <si>
    <t>Oh, JongHo, Mr.</t>
  </si>
  <si>
    <t>Andrew Frank, Nash, Mr.</t>
  </si>
  <si>
    <t>Sangho, Ha, Mr.</t>
  </si>
  <si>
    <t>Adams, Kenneth, Mr.</t>
  </si>
  <si>
    <t>Dinh Xuan, Tuan, Mr.</t>
  </si>
  <si>
    <t>HO MINH, AN, Mr.</t>
  </si>
  <si>
    <t>Arribas Infante, Ruth, Ms.</t>
  </si>
  <si>
    <t>CHIN SOH, KOH, Mr.</t>
  </si>
  <si>
    <t>Kim, Bumjoong, Mr.</t>
  </si>
  <si>
    <t>Phan Thanh, Van, Ms.</t>
  </si>
  <si>
    <t>SEKI, TAKASHI, Mr.</t>
  </si>
  <si>
    <t>Van Nieuwenhuize Albert, Brian, Mr.</t>
  </si>
  <si>
    <t>VO THANH BUU, TINH, Mr.</t>
  </si>
  <si>
    <t>Vu Thanh, Trung, Mr.</t>
  </si>
  <si>
    <t>YAMAGUCHI, TOMOAKI, Mr.</t>
  </si>
  <si>
    <t>Daniels, Micheal Tania, Ms.</t>
  </si>
  <si>
    <t>Dinh, Xuan Thuy, Mr.</t>
  </si>
  <si>
    <t>DONGJOON, KIM, Mr.</t>
  </si>
  <si>
    <t>HIRAGA, Taneyuki, Mr.</t>
  </si>
  <si>
    <t>KWON, SUNG AN, Mr.</t>
  </si>
  <si>
    <t>Mariko, Onuki, Ms.</t>
  </si>
  <si>
    <t>MUKAI, KOJI, Mr.</t>
  </si>
  <si>
    <t>Nguyen Viet, Anh, Ms.</t>
  </si>
  <si>
    <t>Takahashi, Kazufumi, Mr.</t>
  </si>
  <si>
    <t>TETSUJU, HIROKAZU, Mr.</t>
  </si>
  <si>
    <t>VU NGOC, ANH, Mr.</t>
  </si>
  <si>
    <t>CHOI YOUN, JUNG, Ms.</t>
  </si>
  <si>
    <t>Hoang Duc, Dung, Mr.</t>
  </si>
  <si>
    <t>KIM HYE, KYUN, Ms.</t>
  </si>
  <si>
    <t>Macdonald Raoul, Greg, Mr.</t>
  </si>
  <si>
    <t>Nguyen Thi Lan, Huong, Ms.</t>
  </si>
  <si>
    <t>Park, Kyeong Seon, Ms.</t>
  </si>
  <si>
    <t>SHIN, JI YOUNG, Ms.</t>
  </si>
  <si>
    <t>Thien Thanh Thi, Loi, Ms.</t>
  </si>
  <si>
    <t>Tran, Pauleen, Mr.</t>
  </si>
  <si>
    <t>Chu Van, Phuong, Mr.</t>
  </si>
  <si>
    <t>Dao Lan, Kim, Mr.</t>
  </si>
  <si>
    <t>Dinh Thi The, Anh, Ms.</t>
  </si>
  <si>
    <t>Par, Marina, Ms.</t>
  </si>
  <si>
    <t>PHAM, HUY PHUC, Mr.</t>
  </si>
  <si>
    <t>Son, Young Hee, Ms.</t>
  </si>
  <si>
    <t>CHO, EUN AH, Mrs.</t>
  </si>
  <si>
    <t>Cho, Sungin, Mr.</t>
  </si>
  <si>
    <t>Chon Ken, Yu, Mr.</t>
  </si>
  <si>
    <t>Đặng Dương, Anh, Mr.</t>
  </si>
  <si>
    <t>KIM, DONGHAN, Mr.</t>
  </si>
  <si>
    <t>KIM, JI YEON, Ms.</t>
  </si>
  <si>
    <t>Nguyen Anh, Tung, Mr.</t>
  </si>
  <si>
    <t>Nguyen Thanh, Hai, Ms.</t>
  </si>
  <si>
    <t>Pham Thuy, Amy, Ms.</t>
  </si>
  <si>
    <t>Yang Dae, Il, Mr.</t>
  </si>
  <si>
    <t>Mcmullen Arthur, Alan, Mr.</t>
  </si>
  <si>
    <t>Nguyen Thi Minh, Luan, Ms.</t>
  </si>
  <si>
    <t>Schaffer Thi My, Dung, Ms.</t>
  </si>
  <si>
    <t>CHOI, WOOSEOK, Mr.</t>
  </si>
  <si>
    <t>D Elia Marie, Alexandra, Ms.</t>
  </si>
  <si>
    <t>Gomes, Norbert, Mr.</t>
  </si>
  <si>
    <t>Playford, Peter Drysdale, Mr.</t>
  </si>
  <si>
    <t>Russell David, Jonathan, Mr.</t>
  </si>
  <si>
    <t>Shin, Soonin, Mr.</t>
  </si>
  <si>
    <t>To Thi, Hang, Ms.</t>
  </si>
  <si>
    <t>WOON YOUNG, CHOI, Mr.</t>
  </si>
  <si>
    <t>DAEJIN, HWANG, Mr.</t>
  </si>
  <si>
    <t>Huynh, Barbara, Ms.</t>
  </si>
  <si>
    <t>Tran, Thanh Tu, Mr.</t>
  </si>
  <si>
    <t>Dao Thi, Hong Hanh, Ms.</t>
  </si>
  <si>
    <t>Imashiro, Erika, Ms.</t>
  </si>
  <si>
    <t>LEE, YOUNGMI, Ms.</t>
  </si>
  <si>
    <t>Mai Nhat, Thy, Ms.</t>
  </si>
  <si>
    <t>Nguyen Kieu, Trang, Ms.</t>
  </si>
  <si>
    <t>Nguyen, Thi Hue, Ms.</t>
  </si>
  <si>
    <t>Suzuki, Shinichiro, Mr.</t>
  </si>
  <si>
    <t>English David, Robert, Mr.</t>
  </si>
  <si>
    <t>KIM, YONG HUI, Mr.</t>
  </si>
  <si>
    <t>Laurie Suzanne, Theresa, Ms.</t>
  </si>
  <si>
    <t>LEE, HYEJIN, Mrs.</t>
  </si>
  <si>
    <t>Nguyen, Thanh Binh, Mr.</t>
  </si>
  <si>
    <t>Rika, Kogo, Mr.</t>
  </si>
  <si>
    <t>SAFE DAVID, PAUL, Mr.</t>
  </si>
  <si>
    <t>SHINRYO, MITSUGU, Mr.</t>
  </si>
  <si>
    <t>Sim, Heesun, Ms.</t>
  </si>
  <si>
    <t>Sung, Hyun J, Ms.</t>
  </si>
  <si>
    <t>Thai - Tuorila Thi Mai, Hien, Ms.</t>
  </si>
  <si>
    <t>BELOUSOVA, OKSANA, Ms.</t>
  </si>
  <si>
    <t>Jang, Yoonjoo, Mr.</t>
  </si>
  <si>
    <t>Jiwon, Woo, Mr.</t>
  </si>
  <si>
    <t>Nguyen Thi Kim, Thuy, Ms.</t>
  </si>
  <si>
    <t>Yang, Seung Ji, Ms.</t>
  </si>
  <si>
    <t>CHEON MI, YI, Ms.</t>
  </si>
  <si>
    <t>CHO, EUNHEE, Ms.</t>
  </si>
  <si>
    <t>NGUYEN ANH, TUAN, Mr.</t>
  </si>
  <si>
    <t>Yoon Je, LEE, Mr.</t>
  </si>
  <si>
    <t>Masayuki, Sasaoka, Mr.</t>
  </si>
  <si>
    <t>Seo, Young Joon, Mr.</t>
  </si>
  <si>
    <t>Shim, Sangkuen, Mr.</t>
  </si>
  <si>
    <t>Smale Margret, Helen, Ms.</t>
  </si>
  <si>
    <t>Brooks Paul, Jordan, Mr.</t>
  </si>
  <si>
    <t>Dinh Trieu, Anh, Ms.</t>
  </si>
  <si>
    <t>EGUCHI, MASAHIDE, Mr.</t>
  </si>
  <si>
    <t>Ford, William Joseph, Mr.</t>
  </si>
  <si>
    <t>Jeon, Heesung, Ms.</t>
  </si>
  <si>
    <t>Kang, Dongkyu, Mr.</t>
  </si>
  <si>
    <t>Katlaps, Saori, Mrs.</t>
  </si>
  <si>
    <t>Nguyen Thi Kim, Phi, Ms.</t>
  </si>
  <si>
    <t>Nguyen, Ngoc Son, Mr.</t>
  </si>
  <si>
    <t>PICCARDI, ANTONIO, Mr.</t>
  </si>
  <si>
    <t>TRAN TAN, PHAT, Mr.</t>
  </si>
  <si>
    <t>YUMIKO, TERAMI, Ms.</t>
  </si>
  <si>
    <t>DO XUAN, TUAN, Mr.</t>
  </si>
  <si>
    <t>Hoang Minh, Quang, Mr.</t>
  </si>
  <si>
    <t>Hoang Ngoc, Anh, Mr.</t>
  </si>
  <si>
    <t>Smale May, Alicia, Ms.</t>
  </si>
  <si>
    <t>VU THI, NGOC, Ms.</t>
  </si>
  <si>
    <t>KANG, SEONGIL, Mr.</t>
  </si>
  <si>
    <t>KATAYAMA, YOSHIKATSU, Mr.</t>
  </si>
  <si>
    <t>Nghiem Thi Lan, Anh, Ms.</t>
  </si>
  <si>
    <t>Nguyen Minh, Thi, Ms.</t>
  </si>
  <si>
    <t>Nguyen Tan, Hien, Mr.</t>
  </si>
  <si>
    <t>Nguyen Thanh, Nhanh, Mr.</t>
  </si>
  <si>
    <t>Nicholson, Maurice, Mr.</t>
  </si>
  <si>
    <t>Quach Quan, Jason, Mr.</t>
  </si>
  <si>
    <t>Titova, Anise, Ms.</t>
  </si>
  <si>
    <t>Cho, Seungyun, Ms.</t>
  </si>
  <si>
    <t>Lee Dong, Hak, Mr.</t>
  </si>
  <si>
    <t>LEE WONJEA, Mr.</t>
  </si>
  <si>
    <t>Nguyen Thi, Quy Dung, Ms.</t>
  </si>
  <si>
    <t>Penfold Andrew, Dean, Mr.</t>
  </si>
  <si>
    <t>YOHEI, YAMAGUCHI, Mr.</t>
  </si>
  <si>
    <t>CHOI, DUCKSHIN, Mr.</t>
  </si>
  <si>
    <t>DAO XUAN, TICH, Mr.</t>
  </si>
  <si>
    <t>KIM, JIAE, Ms.</t>
  </si>
  <si>
    <t>KO, SUNMI, Ms.</t>
  </si>
  <si>
    <t>Parino, Catherine, Ms.</t>
  </si>
  <si>
    <t>Bartholomew Frederick, Philip, Mr.</t>
  </si>
  <si>
    <t>Basova, Tatiana, Ms.</t>
  </si>
  <si>
    <t>Kitili, Andrew Ndeti, Mr.</t>
  </si>
  <si>
    <t>Korniyenko, Yevgeniya, Ms.</t>
  </si>
  <si>
    <t>Loukoianova, Elena, Ms.</t>
  </si>
  <si>
    <t>Venter, Louis Petrus, Mr.</t>
  </si>
  <si>
    <t>KIM, YONGJUN, Mr.</t>
  </si>
  <si>
    <t>Tran Le, Davis, Mr.</t>
  </si>
  <si>
    <t>Gonzalez, Andrea, Elda, Ms.</t>
  </si>
  <si>
    <t>LIM, BYEONGGO, Mr.</t>
  </si>
  <si>
    <t>SONG, MYUNGJIN, Ms.</t>
  </si>
  <si>
    <t>Werner Alexander, Daniel, Mr.</t>
  </si>
  <si>
    <t>Jung, Jiyoung, Mr.</t>
  </si>
  <si>
    <t>Ho, Thi Nhung, Ms.</t>
  </si>
  <si>
    <t>KUNIYASU, HARADA, Mr.</t>
  </si>
  <si>
    <t>Mayumi, Inagaki, Ms.</t>
  </si>
  <si>
    <t>Na, Hyunjun, Mr.</t>
  </si>
  <si>
    <t>NA, WOOSANG, Mr.</t>
  </si>
  <si>
    <t>REECE CHERELLE, JAN, Ms.</t>
  </si>
  <si>
    <t>TANG, HO CHOR, Mr.</t>
  </si>
  <si>
    <t>TAO, ZHANG, Mr.</t>
  </si>
  <si>
    <t>KANG DONG, WAN, Mr.</t>
  </si>
  <si>
    <t>Le Thi Diem, Trang, Ms.</t>
  </si>
  <si>
    <t>Nguyen Thi Kim, Thanh, Ms.</t>
  </si>
  <si>
    <t>ONO, KAORI, Ms.</t>
  </si>
  <si>
    <t>TO TUYET, HONG, Ms.</t>
  </si>
  <si>
    <t>Vu Kim, Long, Mr.</t>
  </si>
  <si>
    <t>Vu Thi Hoa, Mai, Ms.</t>
  </si>
  <si>
    <t>Cunningham Citizen, Francesca, Ms.</t>
  </si>
  <si>
    <t>LEE, HYOUNG WOO, Mr.</t>
  </si>
  <si>
    <t>Sandoval Mary, Carolyn, Ms.</t>
  </si>
  <si>
    <t>TAKASAWA, HIROMI, Ms.</t>
  </si>
  <si>
    <t>Butterfield, Annick Marie, Ms.</t>
  </si>
  <si>
    <t>Do Thi, Lien, Ms.</t>
  </si>
  <si>
    <t>Kim, JUNGHEE, Ms.</t>
  </si>
  <si>
    <t>Cho, Hyechun, Mr.</t>
  </si>
  <si>
    <t>Ha, Anh, Ms.</t>
  </si>
  <si>
    <t>NAGANO, SEIICHI, Mr.</t>
  </si>
  <si>
    <t>Okorn, Alisa, Ms.</t>
  </si>
  <si>
    <t>SHIGETO, KIMURA, Mr.</t>
  </si>
  <si>
    <t>Wrigley, Judith, Ms.</t>
  </si>
  <si>
    <t>NGUYEN HONG, NHUNG, Mr.</t>
  </si>
  <si>
    <t>Choi, Eunsil, Ms.</t>
  </si>
  <si>
    <t>Huynh Ngoc, Huy, Mr.</t>
  </si>
  <si>
    <t>Kim, Dongeun, Mr.</t>
  </si>
  <si>
    <t>McDonald Jane, Alanna, Ms.</t>
  </si>
  <si>
    <t>NGUYEN TUAN, VU, Mr.</t>
  </si>
  <si>
    <t>Vu Dinh, Lan, Mr.</t>
  </si>
  <si>
    <t>Yuto, Yonezawa, Mr.</t>
  </si>
  <si>
    <t>Nguyen Minh, Tri, Mr.</t>
  </si>
  <si>
    <t>VRF</t>
  </si>
  <si>
    <t>Pham Thi, My Hoa, Ms.</t>
  </si>
  <si>
    <t>RA, MINYOUNG, Mr.</t>
  </si>
  <si>
    <t>Trinh Thi Phuong, Mai, Ms.</t>
  </si>
  <si>
    <t>Do, Rosa Tu-Thuc, Ms.</t>
  </si>
  <si>
    <t>Wetherell, Joseph John, Mr.</t>
  </si>
  <si>
    <t>Yeo, George Yong Boon, Mr.</t>
  </si>
  <si>
    <t>Garner Catherine, Rebecca, Ms.</t>
  </si>
  <si>
    <t>Kim, Yangki, Mr.</t>
  </si>
  <si>
    <t>RIDDOCH, JAMES JEFFREY, Mr.</t>
  </si>
  <si>
    <t>You, Sooyoung, Ms.</t>
  </si>
  <si>
    <t>Choi, Jaeik, Mr.</t>
  </si>
  <si>
    <t>HAN, HEETAIK, Mr.</t>
  </si>
  <si>
    <t>LEE, HYUNJOO, Ms.</t>
  </si>
  <si>
    <t>Lee, Yeongtaek, Mr.</t>
  </si>
  <si>
    <t>Lương, Hương , Hiền, Ms.</t>
  </si>
  <si>
    <t>NGO VUONG, THUC, Mr.</t>
  </si>
  <si>
    <t>Nguyen Hieu, Hoa, Mr.</t>
  </si>
  <si>
    <t>TON THIEN, VIET, Mr.</t>
  </si>
  <si>
    <t>Tran Tung, Linh, Mr.</t>
  </si>
  <si>
    <t>Doan Trong, Tien, Mr.</t>
  </si>
  <si>
    <t>Hwang, Seokjo, Mr.</t>
  </si>
  <si>
    <t>KIM HEE, SEON, Ms.</t>
  </si>
  <si>
    <t>Louisa Maree, Visentini, Ms.</t>
  </si>
  <si>
    <t>TA HUU, GIANG, Mr.</t>
  </si>
  <si>
    <t>AHN, YOON SHIN, Ms.</t>
  </si>
  <si>
    <t>Do Pham Duy, Dinh, Mr.</t>
  </si>
  <si>
    <t>Grant Francis, Paul, Mr.</t>
  </si>
  <si>
    <t>KIM, JIEUN, Ms.</t>
  </si>
  <si>
    <t>Quy, Trung, Mr.</t>
  </si>
  <si>
    <t>SUGIMOTO, TAKAYUKI, Mr.</t>
  </si>
  <si>
    <t>Ta Bich, Thuy.ms.</t>
  </si>
  <si>
    <t>Park Hyeong, Cheol, Mr.</t>
  </si>
  <si>
    <t>Bhargava, Tarang, Mr.</t>
  </si>
  <si>
    <t>Lee, Sinwoo, Mr.</t>
  </si>
  <si>
    <t>Wood Allen, Gregory, Mr.</t>
  </si>
  <si>
    <t>Doan Trong, Sy, Mr.</t>
  </si>
  <si>
    <t>Le Minh, Tu, Mr.</t>
  </si>
  <si>
    <t>Nguyen Thi Huynh, Hoa, Ms.</t>
  </si>
  <si>
    <t>Nguyen Thi, Dao, Mrs.</t>
  </si>
  <si>
    <t>Park, Hanim, Ms.</t>
  </si>
  <si>
    <t>Webster, Deborah Sally, Ms.</t>
  </si>
  <si>
    <t>INAMURA, TATSUYA, Mr.</t>
  </si>
  <si>
    <t>Mah Charlotte, Victoria, Ms.</t>
  </si>
  <si>
    <t>Nguyen Thi Mai, Thao, Ms.</t>
  </si>
  <si>
    <t>Nguyen Van, Hung, Mr.</t>
  </si>
  <si>
    <t>Podlasenko, Olga, Mrs.</t>
  </si>
  <si>
    <t>Yoon Ju, Sik, Mr.</t>
  </si>
  <si>
    <t>KAWAHARA, YUKIKO, Mr.</t>
  </si>
  <si>
    <t>LEE, SANGDON, Mr.</t>
  </si>
  <si>
    <t>HONG, KISO, Mr.</t>
  </si>
  <si>
    <t>Park, Sora, Ms.</t>
  </si>
  <si>
    <t>YUN, SUYEON, Ms.</t>
  </si>
  <si>
    <t>Nguyen Hoang, Ha, Mr.</t>
  </si>
  <si>
    <t>Tran Duc, Kenny, Mr.</t>
  </si>
  <si>
    <t>Davies, Ellen Melissa, Ms.</t>
  </si>
  <si>
    <t>DO HONG, NHUNG, Ms.</t>
  </si>
  <si>
    <t>Hua, Xincheng, Mr.</t>
  </si>
  <si>
    <t>Li, Xiaodong, Mr.</t>
  </si>
  <si>
    <t>SON, MUCHANG, Mr.</t>
  </si>
  <si>
    <t>Zhong, Guibin, Mr.</t>
  </si>
  <si>
    <t>Dang, Mong Trang, Ms.</t>
  </si>
  <si>
    <t>Cho Sung, Jae, Mr.</t>
  </si>
  <si>
    <t>Lees Tracey, Natalie, Ms.</t>
  </si>
  <si>
    <t>MA, TINGTING, Mrs.</t>
  </si>
  <si>
    <t>THEBAULT, Cyrille,marie, Mr.</t>
  </si>
  <si>
    <t>TRINH HUU, HIEP, Mr.</t>
  </si>
  <si>
    <t>Wahrlich, Claire Natalie, Ms.</t>
  </si>
  <si>
    <t>Chernova, Olga, Mr.</t>
  </si>
  <si>
    <t>Huynh Thi, Quoc, Ms.</t>
  </si>
  <si>
    <t>Kong, Minchul, Mr.</t>
  </si>
  <si>
    <t>LE THU, HIEN, Ms.</t>
  </si>
  <si>
    <t>Nguyen Van, Thanh, Mr.</t>
  </si>
  <si>
    <t>Park, Chris, Mr.</t>
  </si>
  <si>
    <t>SHIN, HEEWOOK, Mr.</t>
  </si>
  <si>
    <t>Chung, Woo Jae, Mr.</t>
  </si>
  <si>
    <t>Liu, Shuyin, Ms.</t>
  </si>
  <si>
    <t>Nguyen Phuong, Thao, Ms.</t>
  </si>
  <si>
    <t>NISHINO, NORIKO, Ms.</t>
  </si>
  <si>
    <t>Bui Anh, Duong, Ms.</t>
  </si>
  <si>
    <t>Hartl, Gerald Josef Theresia, Mr.</t>
  </si>
  <si>
    <t>Kwan, Colin, Mr.</t>
  </si>
  <si>
    <t>Nguyen Huy, Toan, Mr.</t>
  </si>
  <si>
    <t>Phung Thi Thu, Huyen, Ms.</t>
  </si>
  <si>
    <t>Slack, Graham Leslie, Mr.</t>
  </si>
  <si>
    <t>Tomsett, Ellen, Ms.</t>
  </si>
  <si>
    <t>Yamazaki, Yoshie, Ms.</t>
  </si>
  <si>
    <t>Kong, Eunjin, Ms.</t>
  </si>
  <si>
    <t>Nguyen Hoang, Phuc, Ms.</t>
  </si>
  <si>
    <t>Guilhem, Pierre Jean, Mr.</t>
  </si>
  <si>
    <t>KIM, JI EUN, Ms.</t>
  </si>
  <si>
    <t>KIM, JINHUN, Mr.</t>
  </si>
  <si>
    <t>KIM, YUNSU, Mr.</t>
  </si>
  <si>
    <t>TO HUY, VU, Mr.</t>
  </si>
  <si>
    <t>YOO, SEOKJIN, Mr.</t>
  </si>
  <si>
    <t>KIM, EUNJEONG, Ms.</t>
  </si>
  <si>
    <t>Lee, Seungjooon, Mr.</t>
  </si>
  <si>
    <t>FONG, MEI KUEN, Ms.</t>
  </si>
  <si>
    <t>YOSHIOKA, KEN, Mr.</t>
  </si>
  <si>
    <t>Trần Phương, Lan, Ms.</t>
  </si>
  <si>
    <t>Tran Sy, Truc, Ms.</t>
  </si>
  <si>
    <t>CHOI, JONGHO, Mr.</t>
  </si>
  <si>
    <t>Hyesang, Park, Mrs.</t>
  </si>
  <si>
    <t>Kim, Jaehyeon, Ms.</t>
  </si>
  <si>
    <t>Tey Chun, Huey, Ms.</t>
  </si>
  <si>
    <t>DOAN THI THU, HANG, Ms.</t>
  </si>
  <si>
    <t>Nguyen Hieu, Thao, Mr.</t>
  </si>
  <si>
    <t>Trang, Thanh, Mr.</t>
  </si>
  <si>
    <t>LE THI, HONG, Ms.</t>
  </si>
  <si>
    <t>Nguyen Viet, Thanh, Mr.</t>
  </si>
  <si>
    <t>Grinin, Victor, Mr.</t>
  </si>
  <si>
    <t>IMHOFF, Philippe, Mr.</t>
  </si>
  <si>
    <t>LEE EUN, JIN, Mr.</t>
  </si>
  <si>
    <t>Lee Sang, Jun, Mr.</t>
  </si>
  <si>
    <t>NGUYEN PHAN XUAN, HOANG, Mr.</t>
  </si>
  <si>
    <t>Novgorodova, Oksana, Ms.</t>
  </si>
  <si>
    <t>Chi, JeongYeon, Ms.</t>
  </si>
  <si>
    <t>Hyung Joon, Kim, Mr.</t>
  </si>
  <si>
    <t>Jeon, Seonghee, Ms.</t>
  </si>
  <si>
    <t>KANG, HEEJAE, Mr.</t>
  </si>
  <si>
    <t>KIM, JAEHEE, Ms.</t>
  </si>
  <si>
    <t>Kim, Kipung, Mr.</t>
  </si>
  <si>
    <t>Mcgirr, Emma Katharine, Ms.</t>
  </si>
  <si>
    <t>Nelson, Burkett Robert, Mr.</t>
  </si>
  <si>
    <t>LEE, BYUNGWHA, Mr.</t>
  </si>
  <si>
    <t>LEE, JAE,YEON, Mr.</t>
  </si>
  <si>
    <t>Nan, Hui, Ms.</t>
  </si>
  <si>
    <t>HAN, YOUNGIN, Mr.</t>
  </si>
  <si>
    <t>Houston Francis, Paul, Mr.</t>
  </si>
  <si>
    <t>LE CHI, DUNG, Mr.</t>
  </si>
  <si>
    <t>Luu, Caise Ha, Ms.</t>
  </si>
  <si>
    <t>Ngo Thi, Hong, Ms.</t>
  </si>
  <si>
    <t>Felicelli, André, Antonie, Baptistin, Mr.</t>
  </si>
  <si>
    <t>Kim, Yongsoo, Mr.</t>
  </si>
  <si>
    <t>Lee, Eun Young, Mr.</t>
  </si>
  <si>
    <t>Lee, Yeon Jung, Ms.</t>
  </si>
  <si>
    <t>Baek, Kwanghyun, Mr.</t>
  </si>
  <si>
    <t>Roche-Mahajan, Karine, Ms.</t>
  </si>
  <si>
    <t>Young, Brad, Mr.</t>
  </si>
  <si>
    <t>Zhou Fan, Jie, Mr.</t>
  </si>
  <si>
    <t>DANIEL SURYA, HALIAN, Mr.</t>
  </si>
  <si>
    <t>KATE, PORCH Jessica, Ms.</t>
  </si>
  <si>
    <t>DINH QUOC, HA, Mr.</t>
  </si>
  <si>
    <t>Nguyen Thi Thanh, Huong, Ms.</t>
  </si>
  <si>
    <t>Nguyen, Ket, Mr.</t>
  </si>
  <si>
    <t>Sillitoe, Benjamin John, Mr.</t>
  </si>
  <si>
    <t>Yuda, Irvin, Mr.</t>
  </si>
  <si>
    <t>Denize, Gaye Kriste, Ms.</t>
  </si>
  <si>
    <t>Fraser, Roger Shane, Mr.</t>
  </si>
  <si>
    <t>LEE, ILHOON, Mr.</t>
  </si>
  <si>
    <t>Nguyen Thi Thuy, Vinh, Ms.</t>
  </si>
  <si>
    <t>Gino Maudhie, Effendhie Mr.</t>
  </si>
  <si>
    <t>Jang, Hyuk Su, Mr.</t>
  </si>
  <si>
    <t>Kim, Sang Sook, Ms.</t>
  </si>
  <si>
    <t>Lai Quang, Bach, Mr.</t>
  </si>
  <si>
    <t>Lee, Chang Joon, Mr.</t>
  </si>
  <si>
    <t>Lee, Jong Heum, Mr.</t>
  </si>
  <si>
    <t>Lee, Kyeong Hoon, Mr.</t>
  </si>
  <si>
    <t>Lee, Seung Min, Mr.</t>
  </si>
  <si>
    <t>Palanivelu, Saravanaram, Mr.</t>
  </si>
  <si>
    <t>Pham Thuy, Linh, Ms.</t>
  </si>
  <si>
    <t>Shin, Kilho, Mr.</t>
  </si>
  <si>
    <t>HUI, LIN, Mr.</t>
  </si>
  <si>
    <t>Hiroshi, Wakuri, Mr.</t>
  </si>
  <si>
    <t>Kim Sung, Joon, Mr.</t>
  </si>
  <si>
    <t>Youngeun, Choi, Ms.</t>
  </si>
  <si>
    <t>Lee, Jiwon, Ms.</t>
  </si>
  <si>
    <t>Lowther David, Jeremy, Mr.</t>
  </si>
  <si>
    <t>PARK JONG, WHAN, Mr.</t>
  </si>
  <si>
    <t>Chu Thi Thu, Thuy, Ms.</t>
  </si>
  <si>
    <t>Do Thanh, Truong, Mr.</t>
  </si>
  <si>
    <t>KOMIYA, TAKESHI, Mr.</t>
  </si>
  <si>
    <t>Lim Dong, Gyum, Mr.</t>
  </si>
  <si>
    <t>Moraes, Rodrigo, Mr.</t>
  </si>
  <si>
    <t>Nicole Leigh, Nel, Ms.</t>
  </si>
  <si>
    <t>Park, Yunjung, Ms.</t>
  </si>
  <si>
    <t>Rajinder Kumar, Chugh, Mr.</t>
  </si>
  <si>
    <t>Lee Dong, Chul, Mr.</t>
  </si>
  <si>
    <t>Lee So, Young, Ms.</t>
  </si>
  <si>
    <t>Zieg, Alan James, Mr.</t>
  </si>
  <si>
    <t>HONG, YOHWAN, Mr.</t>
  </si>
  <si>
    <t>Ko, Seijung, Ms.</t>
  </si>
  <si>
    <t>Nguyen Hoang, An, Mr.</t>
  </si>
  <si>
    <t>JOUNGRAN, LEE, Ms.</t>
  </si>
  <si>
    <t>Pham Thi Hoang, Anh, Ms.</t>
  </si>
  <si>
    <t>CHO, MISUK, Ms.</t>
  </si>
  <si>
    <t>LEE KWI, JONG, Mr.</t>
  </si>
  <si>
    <t>Lee Young, Hoon, Mr.</t>
  </si>
  <si>
    <t>Mor, Algazi, Mr.</t>
  </si>
  <si>
    <t>ISR</t>
  </si>
  <si>
    <t>Shin, Inkyung, Mrs.</t>
  </si>
  <si>
    <t>Yasuhiro, Kishi, Mr.</t>
  </si>
  <si>
    <t>Gulliford Nicholá John, Robert, Mr.</t>
  </si>
  <si>
    <t>Ji, Yeon Kim, Ms.</t>
  </si>
  <si>
    <t>Kim, Dongja, Ms.</t>
  </si>
  <si>
    <t>Kim, Yongmook, Mr.</t>
  </si>
  <si>
    <t>Limon David, Justin, Mr.</t>
  </si>
  <si>
    <t>OH, NAMSIK, Mr.</t>
  </si>
  <si>
    <t>SON, WONBAE, Mr.</t>
  </si>
  <si>
    <t>Cho, KyuHyun, Mr.</t>
  </si>
  <si>
    <t>Do Hong, Phuong, Mr.</t>
  </si>
  <si>
    <t>Lee, Sinyul, Mr.</t>
  </si>
  <si>
    <t>Lim, Jonghui, Mr.</t>
  </si>
  <si>
    <t>Park, Seho, Mr.</t>
  </si>
  <si>
    <t>Pham Hong, Loan, Ms.</t>
  </si>
  <si>
    <t>Se Jeong, An, Ms.</t>
  </si>
  <si>
    <t>So, Hyunjoo, Ms.</t>
  </si>
  <si>
    <t>Yun, Junyoung, Mr.</t>
  </si>
  <si>
    <t>Bui Dao Thai, Truong, Mr.</t>
  </si>
  <si>
    <t>Chung Lam, Hung, Mr.</t>
  </si>
  <si>
    <t>Collet, Michel Andre Ducien, Mr.</t>
  </si>
  <si>
    <t>Hubbard Brown Anthony, Paul, Mr.</t>
  </si>
  <si>
    <t>Huh, Yun Jeong, Ms.</t>
  </si>
  <si>
    <t>JOO SUNG, WON, Mr.</t>
  </si>
  <si>
    <t>Kalvelage, Geb Dopper, Ms.</t>
  </si>
  <si>
    <t>Pasco, Michel Andre Jean, Mr.</t>
  </si>
  <si>
    <t>Song, Eunkyu, Mr.</t>
  </si>
  <si>
    <t>Kang, Youjung, Ms.</t>
  </si>
  <si>
    <t>Kim, Nari, Ms.</t>
  </si>
  <si>
    <t>Son, Joohyung, Mr.</t>
  </si>
  <si>
    <t>Tait John, Stephan, Mr.</t>
  </si>
  <si>
    <t>Wei, Guangjun, Mr.</t>
  </si>
  <si>
    <t>Dang Ngoc, Dung, Mr.</t>
  </si>
  <si>
    <t>Huynh The, Na, Ms.</t>
  </si>
  <si>
    <t>Yoong Dae, Seung, Mr.</t>
  </si>
  <si>
    <t>Nguyen, Van Tuyen, Mr.</t>
  </si>
  <si>
    <t>Tran Thi, Uyen, Ms.</t>
  </si>
  <si>
    <t>Bin, Astigarraga Jorge Nicolas, Mr.</t>
  </si>
  <si>
    <t>Choi, Kwangseok, Mr.</t>
  </si>
  <si>
    <t>DAE, SAM KIM, Ms.</t>
  </si>
  <si>
    <t>Ju, Myung Cheol, Mr.</t>
  </si>
  <si>
    <t>LEE, EUNJUNG, Ms.</t>
  </si>
  <si>
    <t>Omura, Motohiko, Mr.</t>
  </si>
  <si>
    <t>VELASCO, CUADRADO TERESA, Ms.</t>
  </si>
  <si>
    <t>Bui Thi, Cam, Ms.</t>
  </si>
  <si>
    <t>Chong Shiong, How, Mr.</t>
  </si>
  <si>
    <t>DANG THI BICH, PHUONG, Ms.</t>
  </si>
  <si>
    <t>JI HEE, JANG, Ms.</t>
  </si>
  <si>
    <t>La Van, Hoang, Mr.</t>
  </si>
  <si>
    <t>Pat Anne, Crampton, Ms.</t>
  </si>
  <si>
    <t>Qi, Pan, Mr.</t>
  </si>
  <si>
    <t>Greeves, Noel, Mr.</t>
  </si>
  <si>
    <t>Im, Donghwan, Mr.</t>
  </si>
  <si>
    <t>Nguyen Thi Kim, Ngoc, Ms.</t>
  </si>
  <si>
    <t>Shin, DongChul, Mr.</t>
  </si>
  <si>
    <t>Chalmers Stewart, John, Mr.</t>
  </si>
  <si>
    <t>KIM, YONGGEUN, Mr.</t>
  </si>
  <si>
    <t>JUN, SEHOON, Mr.</t>
  </si>
  <si>
    <t>Tjernberg, Per Johan, Mr.</t>
  </si>
  <si>
    <t>Walker John, Daryn, Mr.</t>
  </si>
  <si>
    <t>Kim Kyun, Jin, Mr.</t>
  </si>
  <si>
    <t>Kim, Junghoon, Mr.</t>
  </si>
  <si>
    <t>Luong Diem, Thanh, Mr.</t>
  </si>
  <si>
    <t>Nguyen Quang, Thung, Mr.</t>
  </si>
  <si>
    <t>XIONG, MAIYANG, Ms.</t>
  </si>
  <si>
    <t>NGUYEN VAN, LOC, Mr.</t>
  </si>
  <si>
    <t>PUTT, ELLIE ROSE</t>
  </si>
  <si>
    <t>Yoon, Dongkeun, Mr.</t>
  </si>
  <si>
    <t>YUNJEONG, JEONG, Mr.</t>
  </si>
  <si>
    <t>Park Jeong, Geun, Mr.</t>
  </si>
  <si>
    <t>SONG, TAEKYU, Mr.</t>
  </si>
  <si>
    <t>CHEN, XIAOLI, Ms.</t>
  </si>
  <si>
    <t>Chun, Moosuk, Mr.</t>
  </si>
  <si>
    <t>Gao, Zhenji, Mr.</t>
  </si>
  <si>
    <t>To Vinh, Ninh, Mr.</t>
  </si>
  <si>
    <t>Huynh Thi Quynh, Thu, Ms.</t>
  </si>
  <si>
    <t>Jeon, Namsic, Mr.</t>
  </si>
  <si>
    <t>Kim, Bertrand, Mr.</t>
  </si>
  <si>
    <t>Kim, Jonghun, Mr.</t>
  </si>
  <si>
    <t>Sethia, Sanjeev, Mr.</t>
  </si>
  <si>
    <t>YANG HONG, YOUNG, Mr.</t>
  </si>
  <si>
    <t>F4</t>
  </si>
  <si>
    <t>Hong Thieu, Hai, Mr.</t>
  </si>
  <si>
    <t>Keller, Charles Kevin, Mr.</t>
  </si>
  <si>
    <t>HA, JUNGHOON, Mr.</t>
  </si>
  <si>
    <t>OH CHANG, YUP, Mr.</t>
  </si>
  <si>
    <t>Doan, Thi Quynh Nhu</t>
  </si>
  <si>
    <t>Kim, Yongbum, Mr.</t>
  </si>
  <si>
    <t>Kim, Seulki, Mrs.</t>
  </si>
  <si>
    <t>Li, Jing, Mr.</t>
  </si>
  <si>
    <t>Baermeier, Klaus, Mr.</t>
  </si>
  <si>
    <t>HIRANO, Tadanobu, Mr.</t>
  </si>
  <si>
    <t>HODA, Masaya, Mr.</t>
  </si>
  <si>
    <t>KATO, Masahiko, Mr.</t>
  </si>
  <si>
    <t>KAWAI, Shinya, Mr.</t>
  </si>
  <si>
    <t>KOBAYASHI, Norio, Mr.</t>
  </si>
  <si>
    <t>KUROSAWA, Hideo, Mr.</t>
  </si>
  <si>
    <t>Ly, Phuong, Uyen, Ms.</t>
  </si>
  <si>
    <t>NISHIMURA, Osamu, Mr.</t>
  </si>
  <si>
    <t>NOZAKI, Hiroshi, Mr.</t>
  </si>
  <si>
    <t>OHTSU, Taro, Mr.</t>
  </si>
  <si>
    <t>OTSUKI, Nobuhiro, Mr.</t>
  </si>
  <si>
    <t>SASAKI, Tomohisa, Mr.</t>
  </si>
  <si>
    <t>TAKASAKI, Hitoshi, Mr.</t>
  </si>
  <si>
    <t>TANIMURA, Yoshinari, Mr.</t>
  </si>
  <si>
    <t>WOO, CHANGEON, Mr.</t>
  </si>
  <si>
    <t>YAMASAKI, Tetsuya, Mr.</t>
  </si>
  <si>
    <t>Dudler, Hans Remigius, Mr.</t>
  </si>
  <si>
    <t>OGUCHI, Kazuyuki, Mr.</t>
  </si>
  <si>
    <t>OHASHI, MOTOO, Mr.</t>
  </si>
  <si>
    <t>ONO, Shinya, Mr.</t>
  </si>
  <si>
    <t>YAMAMOTO, KAZUHIRO, Mr.</t>
  </si>
  <si>
    <t>Xia, Xiao, Ms.</t>
  </si>
  <si>
    <t>YAUNG, MEE KYENG, Ms.</t>
  </si>
  <si>
    <t>Kim Eun, Jung, Ms.</t>
  </si>
  <si>
    <t>Yu, Su Cheong, Mr.</t>
  </si>
  <si>
    <t>Knight Louise, Stacey, Ms.</t>
  </si>
  <si>
    <t>PARK, JONGCHAN, Mr.</t>
  </si>
  <si>
    <t>KIM YOUNG, SOON, Ms.</t>
  </si>
  <si>
    <t>Lee Seung, Hoon, Mr.</t>
  </si>
  <si>
    <t>MIN EUN, KYOUNG, Ms.</t>
  </si>
  <si>
    <t>Nguyen Thi, Hong, Dan, Ms.</t>
  </si>
  <si>
    <t>CHA HUYN, TAE, Mr.</t>
  </si>
  <si>
    <t>KIM, HANNA, Ms.</t>
  </si>
  <si>
    <t>KIM, KYUNGCHEOL, Mr.</t>
  </si>
  <si>
    <t>LEE, KYUJIN, Mr.</t>
  </si>
  <si>
    <t>SUK, YOUNSIK, Mr.</t>
  </si>
  <si>
    <t>Duong Ngoc, Cuong, Mr.</t>
  </si>
  <si>
    <t>Gohcke, Stefan, Mr.</t>
  </si>
  <si>
    <t>Cheng, Gu, Ms.</t>
  </si>
  <si>
    <t>Cho Young, Jin, Mr.</t>
  </si>
  <si>
    <t>Royals, Darren William, Mr.</t>
  </si>
  <si>
    <t>Wong, Chuan Aun, Mr.</t>
  </si>
  <si>
    <t>Choi, EunCheon, Mr.</t>
  </si>
  <si>
    <t>KIM, HYOUNSUCK, Mr.</t>
  </si>
  <si>
    <t>NGUYEN NGOC, LAN, Ms.</t>
  </si>
  <si>
    <t>Park, Jisook, Ms.</t>
  </si>
  <si>
    <t>Lee, Hoshin, Mr.</t>
  </si>
  <si>
    <t>LI, TO SHING, Mr.</t>
  </si>
  <si>
    <t>PARK, JIYOUNG, Ms.</t>
  </si>
  <si>
    <t>Nguyen Huu, Nghi, Mr.</t>
  </si>
  <si>
    <t>Park, Sejin, Ms.</t>
  </si>
  <si>
    <t>JUNG DONG, SUNG, Mr.</t>
  </si>
  <si>
    <t>Kim, Sooa, Mrs.</t>
  </si>
  <si>
    <t>Kim, Yongjung, Ms.</t>
  </si>
  <si>
    <t>NGUYEN THI KHANH, LE, Ms.</t>
  </si>
  <si>
    <t>Song, Eunbin, Ms.</t>
  </si>
  <si>
    <t>Wright Ruth, Elizabeth, Ms.</t>
  </si>
  <si>
    <t>Jung, Yujin, Ms.</t>
  </si>
  <si>
    <t>TANAHASHI, JUNICHIRO, Mr.</t>
  </si>
  <si>
    <t>Kinneman Melissa, Ann, Ms.</t>
  </si>
  <si>
    <t>Yu, Kiyoung, Ms.</t>
  </si>
  <si>
    <t>Ng Ching, Hang, Mr.</t>
  </si>
  <si>
    <t>Ngo Thi, Loan, Ms.</t>
  </si>
  <si>
    <t>Nou, Samnang, Mr.</t>
  </si>
  <si>
    <t>NOZAKI, HARUO, Mr.</t>
  </si>
  <si>
    <t>LEE, SEOHYUN, Mr.</t>
  </si>
  <si>
    <t>Chang, Jaehoon, Mr.</t>
  </si>
  <si>
    <t>PHAM QUOC, QUAN, Mr.</t>
  </si>
  <si>
    <t>Le Thi Thu, Trang, Ms.</t>
  </si>
  <si>
    <t>Han, Jiwon, Ms.</t>
  </si>
  <si>
    <t>LE THI MONG, DIEP, Ms.</t>
  </si>
  <si>
    <t>Nguyen Huu, Trung, Mr.</t>
  </si>
  <si>
    <t>DR Groppe Matthias Maria, Laurenz-franz, Mr.</t>
  </si>
  <si>
    <t>Jackson, Christopher Ben, Mr.</t>
  </si>
  <si>
    <t>JANG, JUNSEOK, Mr.</t>
  </si>
  <si>
    <t>Song, Jaeho, Mr.</t>
  </si>
  <si>
    <t>Eduardo Carlos, Dominguez, Mr.</t>
  </si>
  <si>
    <t>Mathew, Anish Verghis, Mr.</t>
  </si>
  <si>
    <t>Joo, Jiho, Ms.</t>
  </si>
  <si>
    <t>NAKAMURA, AKIARA, Mr.</t>
  </si>
  <si>
    <t>Nguyen Xuan, Viet, Mr.</t>
  </si>
  <si>
    <t>Sunnila, Tatiana, Ms.</t>
  </si>
  <si>
    <t>PARK, SANGSU, Mr.</t>
  </si>
  <si>
    <t>KIM, CHOROK, Ms.</t>
  </si>
  <si>
    <t>KIM, SUNGHYUN, Mr.</t>
  </si>
  <si>
    <t>YANG, HEEWON, Ms.</t>
  </si>
  <si>
    <t>KIM, YOUNGTEC, Mr.</t>
  </si>
  <si>
    <t>Lee, Younjae, Mr.</t>
  </si>
  <si>
    <t>Tran, Van Dung, Mr.</t>
  </si>
  <si>
    <t>Yoo Jeng, Sun, Ms.</t>
  </si>
  <si>
    <t>LAI Tung, Kong Terence, Mr.</t>
  </si>
  <si>
    <t>LEE BONG, SOON, Ms.</t>
  </si>
  <si>
    <t>Nguyen Dinh, Dung, Mr.</t>
  </si>
  <si>
    <t>SEO, EUNHYOUNG, Ms.</t>
  </si>
  <si>
    <t>CHOI, SOORYUM, Ms.</t>
  </si>
  <si>
    <t>HOBBS, SHEILA, Ms.</t>
  </si>
  <si>
    <t>KOICHI, MAEDA, Mr.</t>
  </si>
  <si>
    <t>Ngo Hai Nguyen, Raymond, Child 8 Yrs, Mr.</t>
  </si>
  <si>
    <t>Wu, Mei, Ms.</t>
  </si>
  <si>
    <t>Yang, Inshil, Ms.</t>
  </si>
  <si>
    <t>Kwon, Kisoon, Ms.</t>
  </si>
  <si>
    <t>LEE CHUNG, JAE, Mr.</t>
  </si>
  <si>
    <t>LEE JOO, EUN, Ms.</t>
  </si>
  <si>
    <t>PARK, EUIHYUN, Mr.</t>
  </si>
  <si>
    <t>UM BO, HYUN, Mr.</t>
  </si>
  <si>
    <t>Kim Gwang, Wu, Mr.</t>
  </si>
  <si>
    <t>KIM MIN, HI, Ms.</t>
  </si>
  <si>
    <t>KIM, BOYOUNG, Ms.</t>
  </si>
  <si>
    <t>Nguyen Thi Quynh, Giao, Ms.</t>
  </si>
  <si>
    <t>Shan, Wan, Mr.</t>
  </si>
  <si>
    <t>Vo, Hoang Minh, Mr.</t>
  </si>
  <si>
    <t>CHENG, SZE MAN, Ms.</t>
  </si>
  <si>
    <t>Le, Ngoc Ho, Mr.</t>
  </si>
  <si>
    <t>MUN GI, YOON, Mr.</t>
  </si>
  <si>
    <t>PHAM TRUONG, SON, Mr.</t>
  </si>
  <si>
    <t>Chen, Hanzhi, Mr.</t>
  </si>
  <si>
    <t>HOANG, TIEN PHONG, Mr.</t>
  </si>
  <si>
    <t>L.O.S</t>
  </si>
  <si>
    <t>Jan</t>
  </si>
  <si>
    <t>Feb</t>
  </si>
  <si>
    <t>Mar</t>
  </si>
  <si>
    <t>Apr</t>
  </si>
  <si>
    <t>May</t>
  </si>
  <si>
    <t>Jun</t>
  </si>
  <si>
    <t>Jul</t>
  </si>
  <si>
    <t>Aug</t>
  </si>
  <si>
    <t>Sep</t>
  </si>
  <si>
    <t>Oct</t>
  </si>
  <si>
    <t>Nov</t>
  </si>
  <si>
    <t>Dec</t>
  </si>
  <si>
    <t>TTL year</t>
  </si>
  <si>
    <t>DBA</t>
  </si>
  <si>
    <t>7D</t>
  </si>
  <si>
    <t>14D</t>
  </si>
  <si>
    <t>30D</t>
  </si>
  <si>
    <t>45D</t>
  </si>
  <si>
    <t>60D</t>
  </si>
  <si>
    <t>90D</t>
  </si>
  <si>
    <t>120D</t>
  </si>
  <si>
    <t>2012 (%)</t>
  </si>
  <si>
    <t>2013 (%)</t>
  </si>
  <si>
    <t>2014 (%)</t>
  </si>
  <si>
    <t>Total</t>
  </si>
  <si>
    <t>Total year</t>
  </si>
  <si>
    <t>Sun</t>
  </si>
  <si>
    <t>Mon</t>
  </si>
  <si>
    <t>Tue</t>
  </si>
  <si>
    <t>Wed</t>
  </si>
  <si>
    <t>Thu</t>
  </si>
  <si>
    <t>Fri</t>
  </si>
  <si>
    <t>Sat</t>
  </si>
  <si>
    <t>Cold</t>
  </si>
  <si>
    <t>Warm</t>
  </si>
  <si>
    <t>Hot</t>
  </si>
  <si>
    <t>Average</t>
  </si>
  <si>
    <t>-1</t>
  </si>
  <si>
    <t>0</t>
  </si>
  <si>
    <t>Day Before Arrival</t>
  </si>
  <si>
    <t>Date</t>
  </si>
  <si>
    <t>On date</t>
  </si>
  <si>
    <t>OTB</t>
  </si>
  <si>
    <t>Forecast</t>
  </si>
  <si>
    <t>Pick up</t>
  </si>
  <si>
    <t>DOW</t>
  </si>
  <si>
    <t>OCC</t>
  </si>
  <si>
    <t>3</t>
  </si>
  <si>
    <t>7</t>
  </si>
  <si>
    <t>119+</t>
  </si>
  <si>
    <t>Calculate the below requirements with speical formatting conditions:</t>
  </si>
  <si>
    <t xml:space="preserve"> - Room Occupancy: format by percentage % and 1 decimal place, for example: 75.8%.</t>
  </si>
  <si>
    <t xml:space="preserve"> - ADR, RevPAR, TrevPOR, TrevPAR: format by 1 decimal place, for example: 2,902.4</t>
  </si>
  <si>
    <t xml:space="preserve"> - Unit: 1.000 VND</t>
  </si>
  <si>
    <t>Calculate the Room Occupancy of the Eden Saigon Hotel in 2015:</t>
  </si>
  <si>
    <t>Calculate the Average Daily Rate of the Eden Saigon Hotel in 2015:</t>
  </si>
  <si>
    <t>Based on 1/ and 2/, calculate the RevPAR of the Eden Saigon Hotel in 2015:</t>
  </si>
  <si>
    <t>1/</t>
  </si>
  <si>
    <t>2/</t>
  </si>
  <si>
    <t>3/</t>
  </si>
  <si>
    <t>4/</t>
  </si>
  <si>
    <t>Calculate the TrevPOR of the Eden Saigon Hotel in 2015:</t>
  </si>
  <si>
    <t>5/</t>
  </si>
  <si>
    <t>Calculate the TrevPAR of the Eden Saigon Hotel in 2015:</t>
  </si>
  <si>
    <t>6/</t>
  </si>
  <si>
    <t>Based on 1/, 2/, 3/, plot a chart to compare the Room Occupancy, ADR, RevPAR with 2 vertical axis: 1 by % and 1 by price, and analyze the anomalies of these KPIs.</t>
  </si>
  <si>
    <t>7/</t>
  </si>
  <si>
    <t>Use Pivot table to synthesize data and fill in the Segment tables in 2015 (as per Room Sold):</t>
  </si>
  <si>
    <t>8/</t>
  </si>
  <si>
    <t>Use data from 7/ to plot a pie chart showing the percentage % of each Segment by their Total Room Night in 2015:</t>
  </si>
  <si>
    <t>9/</t>
  </si>
  <si>
    <t xml:space="preserve">Write a short analysis / comment about the Sales performance and KPIs of the Eden Saigon hotel in 2015. </t>
  </si>
  <si>
    <t>II - The Eden Luxury Boutique Da Nang Hotel has 28 rooms, its past data from 2012-2014 is given in the Eden Luxury Boutique Da Nang Hotel (Unit: 1VND).</t>
  </si>
  <si>
    <t>Conduct an analysis for the Eden Luxury Boutique Da Nang Hotel with the below notes:</t>
  </si>
  <si>
    <t xml:space="preserve"> - Room Occupancy: format by percentage % and 1 decimal place, for example: 75.8%. </t>
  </si>
  <si>
    <t xml:space="preserve"> - L.O.S: format by 2 decimal places, for example: 2.45</t>
  </si>
  <si>
    <t>10/</t>
  </si>
  <si>
    <t>Calculate the Monthly Average Lengh of Stay</t>
  </si>
  <si>
    <t>11/</t>
  </si>
  <si>
    <t>Identify the Yearly Booking Lead Time (Booking Window) by Room Night:</t>
  </si>
  <si>
    <t>12/</t>
  </si>
  <si>
    <t xml:space="preserve">Based on 11/, plot a chart of the Eden Luxury Boutique Da Nang Hotel's Booking Window by percentage % of Room Night. </t>
  </si>
  <si>
    <t>13/</t>
  </si>
  <si>
    <t>Note:</t>
  </si>
  <si>
    <t>min value</t>
  </si>
  <si>
    <t>max value</t>
  </si>
  <si>
    <t>Calculate the Monthly Room Occupancy as nelow and format with a condition by 3 colors: hot/warm/cold.</t>
  </si>
  <si>
    <t>III - The Eden President Hotel has 200 rooms and has a statistics report of Average Room Night from the latests 12 months as below:</t>
  </si>
  <si>
    <t>14/</t>
  </si>
  <si>
    <t>15/</t>
  </si>
  <si>
    <t>Plot a chart of the Eden President Hotel's Booking Curve by days as below:</t>
  </si>
  <si>
    <t>Today is 17/12/16 (Dec 17th, 2016), there is an On The Book report from the PMS showing 160 Room Nights on Dec 24th, 2016 and 174 Room Nights on Jan 1st, 2017. The hotel is not allowed to sell over 95% Room Occupancy. If you were a Revenue Manager of the Eden President Hotel, how much percentage would you forecast for the Room Occupancy for 2 days and explain why you would  suggest those figures. (Suppose that this forecast is based on the past data, irrelevant to any other factors).</t>
  </si>
  <si>
    <t>Adjusted OCC</t>
  </si>
  <si>
    <t>RN after adjustment</t>
  </si>
  <si>
    <t>Based on the above table, we can easily see that on Dec 24th, we could pick up only extra 6 Room Nights and on Jan 1st, only additional 22 Room Nights.</t>
  </si>
  <si>
    <t>However, the Eden President Hotel is unallowed to sell over 95% Occupancy so on Jan 1st, the maximum forecasted Occupancy would be 95% (equivalent to 190 Room Nights).</t>
  </si>
  <si>
    <t xml:space="preserve">Therfore, based on the past data, the Occupancy on Dec 24th would be 83% (equivalent to 166 Room Nights) and the Occupancy on Jan 1st would be 98% (equivalent to 196 Room Nights). </t>
  </si>
  <si>
    <t xml:space="preserve">However, only in May 2015, the ADR did not follow the same trend of OCC which led the RevPar to drop down quite significantly in this month. </t>
  </si>
  <si>
    <t xml:space="preserve">This reflects the policy of supplement fees on the 2 holidays: Apr 30th and May 1st of the Hotel that had determined the market demand wrongly. </t>
  </si>
  <si>
    <t>Probably the Revenue Manager had adjusted the supplement fees on this period which led to a low Occupancy and hadn't had another adjustment on time.</t>
  </si>
  <si>
    <t xml:space="preserve">In terms of the KPIs 2015 of the Eden Saigon Hotel, we can see that the figures of ADR, RevPAR and OCC had the same trend lines. </t>
  </si>
  <si>
    <t xml:space="preserve">In 2015, the Eden Saigon Hotel sold their rooms with a high price strategy (4.37 million VND/room/night) which made their Occupancy reach only at 62.8% and their RevPAR reach </t>
  </si>
  <si>
    <t>at 2.74 million VND/room. In May, June, September, there are the low season so the sales performance was quite quiet. In terms of percentages of segments in the year, we can see that</t>
  </si>
  <si>
    <t>non-group guests mainly stayed at the Eden Saigon Hotel. This could become an advantage for the Eden Saigon Hotel if they could yield their prices on the OTA and Direct segments</t>
  </si>
  <si>
    <t>the Eden Saigon Hotel mainly sold their rooms through these 3 main segments: Internet with 33%, Direct with 325 and Overseas Travel Agency (OTA) with 14%. Therefore, the segments'</t>
  </si>
  <si>
    <t>I - An Eden Saigon Hotel has 31 rooms, its past data is given in the Eden Saigon Hotel sheet (UNIT: 1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</si>
</sst>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dd/mm/yy"/>
  </numFmts>
  <fonts count="21" x14ac:knownFonts="1">
    <font>
      <sz val="11"/>
      <color theme="1"/>
      <name val="Calibri"/>
      <family val="2"/>
      <charset val="163"/>
      <scheme val="minor"/>
    </font>
    <font>
      <b/>
      <sz val="12"/>
      <color rgb="FFFF0000"/>
      <name val="Times New Roman"/>
      <family val="1"/>
    </font>
    <font>
      <sz val="12"/>
      <color theme="1"/>
      <name val="Times New Roman"/>
      <family val="1"/>
    </font>
    <font>
      <b/>
      <sz val="12"/>
      <color theme="1"/>
      <name val="Times New Roman"/>
      <family val="1"/>
    </font>
    <font>
      <sz val="11"/>
      <color theme="1"/>
      <name val="Calibri"/>
      <family val="2"/>
      <charset val="163"/>
      <scheme val="minor"/>
    </font>
    <font>
      <b/>
      <sz val="11"/>
      <color theme="1"/>
      <name val="Calibri"/>
      <family val="2"/>
      <scheme val="minor"/>
    </font>
    <font>
      <sz val="12"/>
      <color rgb="FF002060"/>
      <name val="Times New Roman"/>
      <family val="1"/>
    </font>
    <font>
      <b/>
      <sz val="12"/>
      <color rgb="FF0070C0"/>
      <name val="Times New Roman"/>
      <family val="1"/>
    </font>
    <font>
      <b/>
      <sz val="12"/>
      <color rgb="FF002060"/>
      <name val="Times New Roman"/>
      <family val="1"/>
    </font>
    <font>
      <sz val="11"/>
      <color theme="1"/>
      <name val="Times New Roman"/>
      <family val="1"/>
    </font>
    <font>
      <b/>
      <sz val="11"/>
      <color theme="1"/>
      <name val="Times New Roman"/>
      <family val="1"/>
    </font>
    <font>
      <b/>
      <sz val="11"/>
      <color rgb="FFFF0000"/>
      <name val="Times New Roman"/>
      <family val="1"/>
    </font>
    <font>
      <sz val="11"/>
      <name val="Times New Roman"/>
      <family val="1"/>
    </font>
    <font>
      <b/>
      <sz val="11"/>
      <name val="Times New Roman"/>
      <family val="1"/>
    </font>
    <font>
      <b/>
      <sz val="11"/>
      <color theme="1"/>
      <name val="Calibri"/>
      <family val="2"/>
      <charset val="163"/>
      <scheme val="minor"/>
    </font>
    <font>
      <b/>
      <i/>
      <sz val="12"/>
      <color rgb="FFFF0000"/>
      <name val="Times New Roman"/>
      <family val="1"/>
    </font>
    <font>
      <b/>
      <i/>
      <sz val="12"/>
      <color theme="1"/>
      <name val="Times New Roman"/>
      <family val="1"/>
    </font>
    <font>
      <i/>
      <sz val="12"/>
      <color theme="1"/>
      <name val="Times New Roman"/>
      <family val="1"/>
    </font>
    <font>
      <i/>
      <sz val="11"/>
      <color theme="1"/>
      <name val="Calibri"/>
      <family val="2"/>
      <charset val="163"/>
      <scheme val="minor"/>
    </font>
    <font>
      <sz val="11"/>
      <color rgb="FFFF0000"/>
      <name val="Calibri"/>
      <family val="2"/>
      <charset val="163"/>
      <scheme val="minor"/>
    </font>
    <font>
      <sz val="12"/>
      <color theme="8" tint="-0.499984740745262"/>
      <name val="Times New Roman"/>
      <family val="1"/>
    </font>
  </fonts>
  <fills count="1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50"/>
        <bgColor indexed="64"/>
      </patternFill>
    </fill>
    <fill>
      <patternFill patternType="solid">
        <fgColor rgb="FFFFDB69"/>
        <bgColor indexed="64"/>
      </patternFill>
    </fill>
    <fill>
      <patternFill patternType="solid">
        <fgColor theme="9"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102">
    <xf numFmtId="0" fontId="0" fillId="0" borderId="0" xfId="0"/>
    <xf numFmtId="164" fontId="0" fillId="2" borderId="0" xfId="1" applyNumberFormat="1" applyFont="1" applyFill="1"/>
    <xf numFmtId="164" fontId="0" fillId="0" borderId="0" xfId="1" applyNumberFormat="1" applyFont="1"/>
    <xf numFmtId="17" fontId="5" fillId="0" borderId="0" xfId="0" applyNumberFormat="1" applyFont="1"/>
    <xf numFmtId="0" fontId="5" fillId="0" borderId="0" xfId="1" applyNumberFormat="1" applyFont="1"/>
    <xf numFmtId="164" fontId="5" fillId="0" borderId="0" xfId="1" applyNumberFormat="1" applyFont="1"/>
    <xf numFmtId="17" fontId="0" fillId="0" borderId="0" xfId="0" applyNumberFormat="1"/>
    <xf numFmtId="0" fontId="0" fillId="0" borderId="0" xfId="1" applyNumberFormat="1" applyFont="1"/>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3" borderId="1" xfId="0" applyFont="1" applyFill="1" applyBorder="1" applyAlignment="1">
      <alignment horizontal="center" vertical="center"/>
    </xf>
    <xf numFmtId="17" fontId="10" fillId="3" borderId="1" xfId="0" applyNumberFormat="1" applyFont="1" applyFill="1" applyBorder="1" applyAlignment="1">
      <alignment horizontal="center" vertical="center"/>
    </xf>
    <xf numFmtId="0" fontId="9" fillId="3" borderId="1" xfId="0" applyFont="1" applyFill="1" applyBorder="1" applyAlignment="1">
      <alignment vertical="center"/>
    </xf>
    <xf numFmtId="0" fontId="5" fillId="2" borderId="0" xfId="1" applyNumberFormat="1" applyFont="1" applyFill="1"/>
    <xf numFmtId="164" fontId="5" fillId="2" borderId="0" xfId="1" applyNumberFormat="1" applyFont="1" applyFill="1"/>
    <xf numFmtId="0" fontId="0" fillId="2" borderId="0" xfId="1" applyNumberFormat="1" applyFont="1" applyFill="1"/>
    <xf numFmtId="0" fontId="10" fillId="3" borderId="1" xfId="0" applyFont="1" applyFill="1" applyBorder="1" applyAlignment="1">
      <alignment vertical="center"/>
    </xf>
    <xf numFmtId="164" fontId="1" fillId="0" borderId="0" xfId="1" applyNumberFormat="1" applyFont="1" applyAlignment="1">
      <alignment horizontal="center" vertical="center"/>
    </xf>
    <xf numFmtId="164" fontId="11" fillId="0" borderId="0" xfId="1" applyNumberFormat="1" applyFont="1" applyAlignment="1">
      <alignment horizontal="center" vertical="center"/>
    </xf>
    <xf numFmtId="0" fontId="5" fillId="0" borderId="0" xfId="0" applyFont="1"/>
    <xf numFmtId="0" fontId="5" fillId="2" borderId="0" xfId="0" applyFont="1" applyFill="1"/>
    <xf numFmtId="14" fontId="0" fillId="0" borderId="0" xfId="0" applyNumberFormat="1"/>
    <xf numFmtId="14" fontId="0" fillId="2" borderId="0" xfId="0" applyNumberFormat="1" applyFill="1"/>
    <xf numFmtId="1" fontId="0" fillId="2" borderId="0" xfId="1" applyNumberFormat="1" applyFont="1" applyFill="1"/>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17" fontId="10" fillId="4" borderId="1" xfId="0" applyNumberFormat="1" applyFont="1" applyFill="1" applyBorder="1" applyAlignment="1">
      <alignment horizontal="center" vertical="center"/>
    </xf>
    <xf numFmtId="0" fontId="10" fillId="4" borderId="1" xfId="1" applyNumberFormat="1" applyFont="1" applyFill="1" applyBorder="1" applyAlignment="1">
      <alignment horizontal="center" vertical="center"/>
    </xf>
    <xf numFmtId="0" fontId="12" fillId="0" borderId="0" xfId="0" applyFont="1" applyAlignment="1">
      <alignment vertical="center"/>
    </xf>
    <xf numFmtId="164" fontId="12" fillId="0" borderId="1" xfId="1" applyNumberFormat="1" applyFont="1" applyBorder="1" applyAlignment="1">
      <alignment vertical="center"/>
    </xf>
    <xf numFmtId="164" fontId="12" fillId="0" borderId="1" xfId="1" applyNumberFormat="1" applyFont="1" applyBorder="1" applyAlignment="1">
      <alignment horizontal="right" vertical="center"/>
    </xf>
    <xf numFmtId="43" fontId="9" fillId="0" borderId="1" xfId="1" applyFont="1" applyBorder="1" applyAlignment="1">
      <alignment vertical="center"/>
    </xf>
    <xf numFmtId="43" fontId="10" fillId="0" borderId="1" xfId="1" applyFont="1" applyBorder="1" applyAlignment="1">
      <alignment vertical="center"/>
    </xf>
    <xf numFmtId="165" fontId="9" fillId="0" borderId="1" xfId="1" applyNumberFormat="1" applyFont="1" applyBorder="1" applyAlignment="1">
      <alignment vertical="center"/>
    </xf>
    <xf numFmtId="165" fontId="10" fillId="0" borderId="1" xfId="1" applyNumberFormat="1" applyFont="1" applyBorder="1" applyAlignment="1">
      <alignment vertical="center"/>
    </xf>
    <xf numFmtId="164" fontId="9" fillId="0" borderId="1" xfId="1" applyNumberFormat="1" applyFont="1" applyBorder="1" applyAlignment="1">
      <alignment vertical="center"/>
    </xf>
    <xf numFmtId="164" fontId="10" fillId="0" borderId="1" xfId="1" applyNumberFormat="1" applyFont="1" applyBorder="1" applyAlignment="1">
      <alignment vertical="center"/>
    </xf>
    <xf numFmtId="166" fontId="9" fillId="0" borderId="1" xfId="2" applyNumberFormat="1" applyFont="1" applyBorder="1" applyAlignment="1">
      <alignment vertical="center"/>
    </xf>
    <xf numFmtId="166" fontId="10" fillId="0" borderId="1" xfId="2" applyNumberFormat="1" applyFont="1" applyBorder="1" applyAlignment="1">
      <alignment vertical="center"/>
    </xf>
    <xf numFmtId="164" fontId="9" fillId="0" borderId="1" xfId="0" applyNumberFormat="1" applyFont="1" applyBorder="1" applyAlignment="1">
      <alignment vertical="center"/>
    </xf>
    <xf numFmtId="164" fontId="10" fillId="3" borderId="1" xfId="1" applyNumberFormat="1" applyFont="1" applyFill="1" applyBorder="1" applyAlignment="1">
      <alignment vertical="center"/>
    </xf>
    <xf numFmtId="9" fontId="9" fillId="5" borderId="1" xfId="2" applyFont="1" applyFill="1" applyBorder="1" applyAlignment="1">
      <alignment vertical="center"/>
    </xf>
    <xf numFmtId="0" fontId="10" fillId="0" borderId="0" xfId="0" applyFont="1" applyAlignment="1">
      <alignment vertical="center"/>
    </xf>
    <xf numFmtId="164" fontId="10" fillId="5" borderId="1" xfId="1" applyNumberFormat="1" applyFont="1" applyFill="1" applyBorder="1" applyAlignment="1">
      <alignment vertical="center"/>
    </xf>
    <xf numFmtId="0" fontId="14" fillId="0" borderId="0" xfId="0" applyFont="1"/>
    <xf numFmtId="166" fontId="10" fillId="5" borderId="1" xfId="2" applyNumberFormat="1" applyFont="1" applyFill="1" applyBorder="1" applyAlignment="1">
      <alignment vertical="center"/>
    </xf>
    <xf numFmtId="0" fontId="13" fillId="6" borderId="1" xfId="0" applyFont="1" applyFill="1" applyBorder="1" applyAlignment="1">
      <alignment horizontal="center" vertical="center"/>
    </xf>
    <xf numFmtId="164" fontId="15" fillId="0" borderId="0" xfId="1" applyNumberFormat="1" applyFont="1" applyAlignment="1">
      <alignment horizontal="center" vertical="center"/>
    </xf>
    <xf numFmtId="0" fontId="16" fillId="0" borderId="0" xfId="0" applyFont="1" applyAlignment="1">
      <alignment vertical="center"/>
    </xf>
    <xf numFmtId="0" fontId="17" fillId="0" borderId="0" xfId="0" applyFont="1" applyAlignment="1">
      <alignment vertical="center"/>
    </xf>
    <xf numFmtId="0" fontId="17" fillId="7" borderId="0" xfId="0" applyFont="1" applyFill="1" applyAlignment="1">
      <alignment horizontal="center" vertical="center"/>
    </xf>
    <xf numFmtId="0" fontId="17" fillId="8" borderId="0" xfId="0" applyFont="1" applyFill="1" applyAlignment="1">
      <alignment horizontal="center" vertical="center"/>
    </xf>
    <xf numFmtId="9" fontId="17" fillId="0" borderId="0" xfId="0" applyNumberFormat="1" applyFont="1" applyAlignment="1">
      <alignment vertical="center"/>
    </xf>
    <xf numFmtId="0" fontId="17" fillId="9" borderId="0" xfId="0" applyFont="1" applyFill="1" applyAlignment="1">
      <alignment horizontal="center" vertical="center"/>
    </xf>
    <xf numFmtId="0" fontId="18" fillId="0" borderId="0" xfId="0" applyFont="1"/>
    <xf numFmtId="49" fontId="13" fillId="6" borderId="1" xfId="0" applyNumberFormat="1" applyFont="1" applyFill="1" applyBorder="1" applyAlignment="1">
      <alignment horizontal="center" vertical="center"/>
    </xf>
    <xf numFmtId="2" fontId="13" fillId="6" borderId="1" xfId="0" applyNumberFormat="1" applyFont="1" applyFill="1" applyBorder="1" applyAlignment="1">
      <alignment horizontal="center" vertical="center"/>
    </xf>
    <xf numFmtId="1" fontId="13" fillId="6" borderId="1" xfId="0" applyNumberFormat="1" applyFont="1" applyFill="1" applyBorder="1" applyAlignment="1">
      <alignment horizontal="center" vertical="center"/>
    </xf>
    <xf numFmtId="164" fontId="7" fillId="0" borderId="1" xfId="0" applyNumberFormat="1" applyFont="1" applyBorder="1" applyAlignment="1">
      <alignment vertical="center"/>
    </xf>
    <xf numFmtId="0" fontId="7" fillId="0" borderId="1" xfId="0"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vertical="center"/>
    </xf>
    <xf numFmtId="164" fontId="1" fillId="0" borderId="0" xfId="1" applyNumberFormat="1" applyFont="1" applyAlignment="1">
      <alignment horizontal="center" vertical="top"/>
    </xf>
    <xf numFmtId="0" fontId="3" fillId="0" borderId="0" xfId="0" applyFont="1" applyAlignment="1">
      <alignment vertical="top"/>
    </xf>
    <xf numFmtId="0" fontId="0" fillId="0" borderId="1" xfId="0" applyBorder="1" applyAlignment="1">
      <alignment horizontal="center" vertical="center"/>
    </xf>
    <xf numFmtId="0" fontId="2" fillId="0" borderId="1" xfId="0" applyFont="1" applyBorder="1" applyAlignment="1">
      <alignment vertical="center"/>
    </xf>
    <xf numFmtId="164" fontId="0" fillId="0" borderId="1" xfId="0" applyNumberFormat="1" applyBorder="1" applyAlignment="1">
      <alignment horizontal="center" vertical="center"/>
    </xf>
    <xf numFmtId="164" fontId="0" fillId="0" borderId="1" xfId="0" applyNumberFormat="1" applyBorder="1"/>
    <xf numFmtId="167" fontId="0" fillId="2" borderId="0" xfId="0" applyNumberFormat="1" applyFill="1"/>
    <xf numFmtId="0" fontId="0" fillId="6" borderId="8" xfId="0" applyFill="1" applyBorder="1" applyAlignment="1">
      <alignment horizontal="center" vertical="center"/>
    </xf>
    <xf numFmtId="0" fontId="2" fillId="6" borderId="9" xfId="0" applyFont="1" applyFill="1" applyBorder="1" applyAlignment="1">
      <alignment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167" fontId="0" fillId="0" borderId="11" xfId="0" applyNumberFormat="1" applyBorder="1" applyAlignment="1">
      <alignment horizontal="center" vertical="center"/>
    </xf>
    <xf numFmtId="9" fontId="0" fillId="0" borderId="12" xfId="2" applyFont="1" applyBorder="1"/>
    <xf numFmtId="167" fontId="0" fillId="0" borderId="13" xfId="0" applyNumberFormat="1" applyBorder="1" applyAlignment="1">
      <alignment horizontal="center" vertical="center"/>
    </xf>
    <xf numFmtId="0" fontId="2" fillId="0" borderId="14" xfId="0" applyFont="1" applyBorder="1" applyAlignment="1">
      <alignment vertical="center"/>
    </xf>
    <xf numFmtId="0" fontId="0" fillId="0" borderId="14" xfId="0" applyBorder="1" applyAlignment="1">
      <alignment horizontal="center" vertical="center"/>
    </xf>
    <xf numFmtId="164" fontId="0" fillId="0" borderId="14" xfId="0" applyNumberFormat="1" applyBorder="1" applyAlignment="1">
      <alignment horizontal="center" vertical="center"/>
    </xf>
    <xf numFmtId="164" fontId="0" fillId="0" borderId="14" xfId="0" applyNumberFormat="1" applyBorder="1"/>
    <xf numFmtId="9" fontId="0" fillId="0" borderId="15" xfId="2" applyFont="1" applyBorder="1"/>
    <xf numFmtId="0" fontId="2" fillId="0" borderId="0" xfId="0" applyFont="1" applyBorder="1" applyAlignment="1">
      <alignment horizontal="left" vertical="center"/>
    </xf>
    <xf numFmtId="0" fontId="2" fillId="0" borderId="0" xfId="0" applyFont="1" applyAlignment="1">
      <alignment horizontal="left" vertical="center" wrapText="1"/>
    </xf>
    <xf numFmtId="0" fontId="0" fillId="6" borderId="16" xfId="0" applyFill="1" applyBorder="1" applyAlignment="1">
      <alignment horizontal="center" vertical="center" wrapText="1"/>
    </xf>
    <xf numFmtId="9" fontId="19" fillId="0" borderId="17" xfId="2" applyFont="1" applyBorder="1"/>
    <xf numFmtId="9" fontId="19" fillId="0" borderId="18" xfId="2" applyFont="1" applyBorder="1"/>
    <xf numFmtId="0" fontId="0" fillId="6" borderId="10" xfId="0" applyFill="1" applyBorder="1" applyAlignment="1">
      <alignment horizontal="center" vertical="center" wrapText="1"/>
    </xf>
    <xf numFmtId="164" fontId="19" fillId="0" borderId="12" xfId="1" applyNumberFormat="1" applyFont="1" applyBorder="1"/>
    <xf numFmtId="164" fontId="19" fillId="0" borderId="15" xfId="1" applyNumberFormat="1" applyFont="1" applyBorder="1"/>
    <xf numFmtId="0" fontId="20" fillId="0" borderId="3" xfId="0" applyFont="1" applyBorder="1" applyAlignment="1">
      <alignment horizontal="left" vertical="center"/>
    </xf>
    <xf numFmtId="0" fontId="20" fillId="0" borderId="7" xfId="0" applyFont="1" applyBorder="1" applyAlignment="1">
      <alignment horizontal="left" vertical="center"/>
    </xf>
    <xf numFmtId="17" fontId="10" fillId="4" borderId="2" xfId="0" applyNumberFormat="1" applyFont="1" applyFill="1" applyBorder="1" applyAlignment="1">
      <alignment horizontal="center" vertical="center"/>
    </xf>
    <xf numFmtId="17" fontId="10" fillId="4" borderId="3" xfId="0" applyNumberFormat="1" applyFont="1" applyFill="1" applyBorder="1" applyAlignment="1">
      <alignment horizontal="center" vertical="center"/>
    </xf>
    <xf numFmtId="17" fontId="10" fillId="4" borderId="4" xfId="0" applyNumberFormat="1" applyFont="1" applyFill="1" applyBorder="1" applyAlignment="1">
      <alignment horizontal="center" vertical="center"/>
    </xf>
    <xf numFmtId="0" fontId="10" fillId="4" borderId="5" xfId="0" applyFont="1" applyFill="1" applyBorder="1" applyAlignment="1">
      <alignment horizontal="center" vertical="center"/>
    </xf>
    <xf numFmtId="0" fontId="10" fillId="4" borderId="6" xfId="0" applyFont="1" applyFill="1" applyBorder="1" applyAlignment="1">
      <alignment horizontal="center" vertical="center"/>
    </xf>
    <xf numFmtId="0" fontId="0" fillId="0" borderId="0" xfId="0" applyAlignment="1">
      <alignment horizontal="left" vertical="center" wrapText="1"/>
    </xf>
    <xf numFmtId="0" fontId="20" fillId="0" borderId="7"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KPIs</a:t>
            </a:r>
            <a:r>
              <a:rPr lang="en-US" baseline="0"/>
              <a:t> 2015</a:t>
            </a:r>
            <a:endParaRPr lang="en-US"/>
          </a:p>
        </c:rich>
      </c:tx>
      <c:overlay val="0"/>
    </c:title>
    <c:autoTitleDeleted val="0"/>
    <c:plotArea>
      <c:layout/>
      <c:lineChart>
        <c:grouping val="standard"/>
        <c:varyColors val="0"/>
        <c:ser>
          <c:idx val="1"/>
          <c:order val="1"/>
          <c:tx>
            <c:strRef>
              <c:f>'Final Hotel Revenue Report'!$C$19</c:f>
              <c:strCache>
                <c:ptCount val="1"/>
                <c:pt idx="0">
                  <c:v>ADR</c:v>
                </c:pt>
              </c:strCache>
            </c:strRef>
          </c:tx>
          <c:cat>
            <c:numRef>
              <c:f>'Final Hotel Revenue Report'!$D$9:$O$9</c:f>
              <c:numCache>
                <c:formatCode>mmm\-yy</c:formatCode>
                <c:ptCount val="12"/>
                <c:pt idx="0">
                  <c:v>42005</c:v>
                </c:pt>
                <c:pt idx="1">
                  <c:v>42036</c:v>
                </c:pt>
                <c:pt idx="2">
                  <c:v>42067</c:v>
                </c:pt>
                <c:pt idx="3">
                  <c:v>42098</c:v>
                </c:pt>
                <c:pt idx="4">
                  <c:v>42129</c:v>
                </c:pt>
                <c:pt idx="5">
                  <c:v>42160</c:v>
                </c:pt>
                <c:pt idx="6">
                  <c:v>42191</c:v>
                </c:pt>
                <c:pt idx="7">
                  <c:v>42222</c:v>
                </c:pt>
                <c:pt idx="8">
                  <c:v>42253</c:v>
                </c:pt>
                <c:pt idx="9">
                  <c:v>42284</c:v>
                </c:pt>
                <c:pt idx="10">
                  <c:v>42315</c:v>
                </c:pt>
                <c:pt idx="11">
                  <c:v>42346</c:v>
                </c:pt>
              </c:numCache>
            </c:numRef>
          </c:cat>
          <c:val>
            <c:numRef>
              <c:f>'Final Hotel Revenue Report'!$D$19:$O$19</c:f>
              <c:numCache>
                <c:formatCode>_(* #,##0.0_);_(* \(#,##0.0\);_(* "-"??_);_(@_)</c:formatCode>
                <c:ptCount val="12"/>
                <c:pt idx="0">
                  <c:v>4766.4647638121551</c:v>
                </c:pt>
                <c:pt idx="1">
                  <c:v>4922.9308890510947</c:v>
                </c:pt>
                <c:pt idx="2">
                  <c:v>4469.4493584656084</c:v>
                </c:pt>
                <c:pt idx="3">
                  <c:v>3865.0700756302522</c:v>
                </c:pt>
                <c:pt idx="4">
                  <c:v>5239.5084033412895</c:v>
                </c:pt>
                <c:pt idx="5">
                  <c:v>3380.0685277777779</c:v>
                </c:pt>
                <c:pt idx="6">
                  <c:v>3390.9020559845558</c:v>
                </c:pt>
                <c:pt idx="7">
                  <c:v>4323.7799304482232</c:v>
                </c:pt>
                <c:pt idx="8">
                  <c:v>3203.3673797468355</c:v>
                </c:pt>
                <c:pt idx="9">
                  <c:v>4073.1331448382125</c:v>
                </c:pt>
                <c:pt idx="10">
                  <c:v>4694.1298267090615</c:v>
                </c:pt>
                <c:pt idx="11">
                  <c:v>5176.4557231222389</c:v>
                </c:pt>
              </c:numCache>
            </c:numRef>
          </c:val>
          <c:smooth val="0"/>
          <c:extLst>
            <c:ext xmlns:c16="http://schemas.microsoft.com/office/drawing/2014/chart" uri="{C3380CC4-5D6E-409C-BE32-E72D297353CC}">
              <c16:uniqueId val="{00000000-C6FC-4494-9BAB-B199059B1B8F}"/>
            </c:ext>
          </c:extLst>
        </c:ser>
        <c:ser>
          <c:idx val="2"/>
          <c:order val="2"/>
          <c:tx>
            <c:strRef>
              <c:f>'Final Hotel Revenue Report'!$C$24</c:f>
              <c:strCache>
                <c:ptCount val="1"/>
                <c:pt idx="0">
                  <c:v>RevPAR</c:v>
                </c:pt>
              </c:strCache>
            </c:strRef>
          </c:tx>
          <c:cat>
            <c:numRef>
              <c:f>'Final Hotel Revenue Report'!$D$9:$O$9</c:f>
              <c:numCache>
                <c:formatCode>mmm\-yy</c:formatCode>
                <c:ptCount val="12"/>
                <c:pt idx="0">
                  <c:v>42005</c:v>
                </c:pt>
                <c:pt idx="1">
                  <c:v>42036</c:v>
                </c:pt>
                <c:pt idx="2">
                  <c:v>42067</c:v>
                </c:pt>
                <c:pt idx="3">
                  <c:v>42098</c:v>
                </c:pt>
                <c:pt idx="4">
                  <c:v>42129</c:v>
                </c:pt>
                <c:pt idx="5">
                  <c:v>42160</c:v>
                </c:pt>
                <c:pt idx="6">
                  <c:v>42191</c:v>
                </c:pt>
                <c:pt idx="7">
                  <c:v>42222</c:v>
                </c:pt>
                <c:pt idx="8">
                  <c:v>42253</c:v>
                </c:pt>
                <c:pt idx="9">
                  <c:v>42284</c:v>
                </c:pt>
                <c:pt idx="10">
                  <c:v>42315</c:v>
                </c:pt>
                <c:pt idx="11">
                  <c:v>42346</c:v>
                </c:pt>
              </c:numCache>
            </c:numRef>
          </c:cat>
          <c:val>
            <c:numRef>
              <c:f>'Final Hotel Revenue Report'!$D$24:$O$24</c:f>
              <c:numCache>
                <c:formatCode>_(* #,##0.0_);_(* \(#,##0.0\);_(* "-"??_);_(@_)</c:formatCode>
                <c:ptCount val="12"/>
                <c:pt idx="0">
                  <c:v>3710.6671924731181</c:v>
                </c:pt>
                <c:pt idx="1">
                  <c:v>3509.0610395421431</c:v>
                </c:pt>
                <c:pt idx="2">
                  <c:v>3516.02883975026</c:v>
                </c:pt>
                <c:pt idx="3">
                  <c:v>2871.6545619146723</c:v>
                </c:pt>
                <c:pt idx="4">
                  <c:v>2284.4474724245583</c:v>
                </c:pt>
                <c:pt idx="5">
                  <c:v>1012.9653860561915</c:v>
                </c:pt>
                <c:pt idx="6">
                  <c:v>1827.7703069719041</c:v>
                </c:pt>
                <c:pt idx="7">
                  <c:v>2911.0152081165456</c:v>
                </c:pt>
                <c:pt idx="8">
                  <c:v>1457.7535887096774</c:v>
                </c:pt>
                <c:pt idx="9">
                  <c:v>2842.433775268817</c:v>
                </c:pt>
                <c:pt idx="10">
                  <c:v>3174.846947311828</c:v>
                </c:pt>
                <c:pt idx="11">
                  <c:v>3779.3692860215056</c:v>
                </c:pt>
              </c:numCache>
            </c:numRef>
          </c:val>
          <c:smooth val="0"/>
          <c:extLst>
            <c:ext xmlns:c16="http://schemas.microsoft.com/office/drawing/2014/chart" uri="{C3380CC4-5D6E-409C-BE32-E72D297353CC}">
              <c16:uniqueId val="{00000001-C6FC-4494-9BAB-B199059B1B8F}"/>
            </c:ext>
          </c:extLst>
        </c:ser>
        <c:dLbls>
          <c:showLegendKey val="0"/>
          <c:showVal val="0"/>
          <c:showCatName val="0"/>
          <c:showSerName val="0"/>
          <c:showPercent val="0"/>
          <c:showBubbleSize val="0"/>
        </c:dLbls>
        <c:marker val="1"/>
        <c:smooth val="0"/>
        <c:axId val="72374528"/>
        <c:axId val="72380416"/>
      </c:lineChart>
      <c:lineChart>
        <c:grouping val="standard"/>
        <c:varyColors val="0"/>
        <c:ser>
          <c:idx val="0"/>
          <c:order val="0"/>
          <c:tx>
            <c:strRef>
              <c:f>'Final Hotel Revenue Report'!$C$12</c:f>
              <c:strCache>
                <c:ptCount val="1"/>
                <c:pt idx="0">
                  <c:v>Occupancy</c:v>
                </c:pt>
              </c:strCache>
            </c:strRef>
          </c:tx>
          <c:cat>
            <c:numRef>
              <c:f>'Final Hotel Revenue Report'!$D$9:$O$9</c:f>
              <c:numCache>
                <c:formatCode>mmm\-yy</c:formatCode>
                <c:ptCount val="12"/>
                <c:pt idx="0">
                  <c:v>42005</c:v>
                </c:pt>
                <c:pt idx="1">
                  <c:v>42036</c:v>
                </c:pt>
                <c:pt idx="2">
                  <c:v>42067</c:v>
                </c:pt>
                <c:pt idx="3">
                  <c:v>42098</c:v>
                </c:pt>
                <c:pt idx="4">
                  <c:v>42129</c:v>
                </c:pt>
                <c:pt idx="5">
                  <c:v>42160</c:v>
                </c:pt>
                <c:pt idx="6">
                  <c:v>42191</c:v>
                </c:pt>
                <c:pt idx="7">
                  <c:v>42222</c:v>
                </c:pt>
                <c:pt idx="8">
                  <c:v>42253</c:v>
                </c:pt>
                <c:pt idx="9">
                  <c:v>42284</c:v>
                </c:pt>
                <c:pt idx="10">
                  <c:v>42315</c:v>
                </c:pt>
                <c:pt idx="11">
                  <c:v>42346</c:v>
                </c:pt>
              </c:numCache>
            </c:numRef>
          </c:cat>
          <c:val>
            <c:numRef>
              <c:f>'Final Hotel Revenue Report'!$D$12:$O$12</c:f>
              <c:numCache>
                <c:formatCode>0.0%</c:formatCode>
                <c:ptCount val="12"/>
                <c:pt idx="0">
                  <c:v>0.77849462365591393</c:v>
                </c:pt>
                <c:pt idx="1">
                  <c:v>0.71279916753381889</c:v>
                </c:pt>
                <c:pt idx="2">
                  <c:v>0.78668054110301766</c:v>
                </c:pt>
                <c:pt idx="3">
                  <c:v>0.74297606659729454</c:v>
                </c:pt>
                <c:pt idx="4">
                  <c:v>0.43600416233090533</c:v>
                </c:pt>
                <c:pt idx="5">
                  <c:v>0.29968782518210196</c:v>
                </c:pt>
                <c:pt idx="6">
                  <c:v>0.53902185223725285</c:v>
                </c:pt>
                <c:pt idx="7">
                  <c:v>0.6732570239334027</c:v>
                </c:pt>
                <c:pt idx="8">
                  <c:v>0.45506912442396313</c:v>
                </c:pt>
                <c:pt idx="9">
                  <c:v>0.69784946236559142</c:v>
                </c:pt>
                <c:pt idx="10">
                  <c:v>0.67634408602150542</c:v>
                </c:pt>
                <c:pt idx="11">
                  <c:v>0.73010752688172043</c:v>
                </c:pt>
              </c:numCache>
            </c:numRef>
          </c:val>
          <c:smooth val="0"/>
          <c:extLst>
            <c:ext xmlns:c16="http://schemas.microsoft.com/office/drawing/2014/chart" uri="{C3380CC4-5D6E-409C-BE32-E72D297353CC}">
              <c16:uniqueId val="{00000002-C6FC-4494-9BAB-B199059B1B8F}"/>
            </c:ext>
          </c:extLst>
        </c:ser>
        <c:dLbls>
          <c:showLegendKey val="0"/>
          <c:showVal val="0"/>
          <c:showCatName val="0"/>
          <c:showSerName val="0"/>
          <c:showPercent val="0"/>
          <c:showBubbleSize val="0"/>
        </c:dLbls>
        <c:marker val="1"/>
        <c:smooth val="0"/>
        <c:axId val="72383488"/>
        <c:axId val="72381952"/>
      </c:lineChart>
      <c:dateAx>
        <c:axId val="72374528"/>
        <c:scaling>
          <c:orientation val="minMax"/>
        </c:scaling>
        <c:delete val="0"/>
        <c:axPos val="b"/>
        <c:numFmt formatCode="mmm\-yy" sourceLinked="1"/>
        <c:majorTickMark val="out"/>
        <c:minorTickMark val="none"/>
        <c:tickLblPos val="nextTo"/>
        <c:crossAx val="72380416"/>
        <c:crosses val="autoZero"/>
        <c:auto val="1"/>
        <c:lblOffset val="100"/>
        <c:baseTimeUnit val="months"/>
      </c:dateAx>
      <c:valAx>
        <c:axId val="72380416"/>
        <c:scaling>
          <c:orientation val="minMax"/>
        </c:scaling>
        <c:delete val="0"/>
        <c:axPos val="l"/>
        <c:majorGridlines/>
        <c:numFmt formatCode="_(* #,##0.0_);_(* \(#,##0.0\);_(* &quot;-&quot;??_);_(@_)" sourceLinked="1"/>
        <c:majorTickMark val="out"/>
        <c:minorTickMark val="none"/>
        <c:tickLblPos val="nextTo"/>
        <c:crossAx val="72374528"/>
        <c:crosses val="autoZero"/>
        <c:crossBetween val="between"/>
      </c:valAx>
      <c:valAx>
        <c:axId val="72381952"/>
        <c:scaling>
          <c:orientation val="minMax"/>
        </c:scaling>
        <c:delete val="0"/>
        <c:axPos val="r"/>
        <c:numFmt formatCode="0.0%" sourceLinked="1"/>
        <c:majorTickMark val="out"/>
        <c:minorTickMark val="none"/>
        <c:tickLblPos val="nextTo"/>
        <c:crossAx val="72383488"/>
        <c:crosses val="max"/>
        <c:crossBetween val="between"/>
      </c:valAx>
      <c:dateAx>
        <c:axId val="72383488"/>
        <c:scaling>
          <c:orientation val="minMax"/>
        </c:scaling>
        <c:delete val="1"/>
        <c:axPos val="b"/>
        <c:numFmt formatCode="mmm\-yy" sourceLinked="1"/>
        <c:majorTickMark val="out"/>
        <c:minorTickMark val="none"/>
        <c:tickLblPos val="nextTo"/>
        <c:crossAx val="72381952"/>
        <c:crosses val="autoZero"/>
        <c:auto val="1"/>
        <c:lblOffset val="100"/>
        <c:baseTimeUnit val="months"/>
      </c:date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Business</a:t>
            </a:r>
            <a:r>
              <a:rPr lang="en-US" baseline="0"/>
              <a:t> mix 2015</a:t>
            </a:r>
            <a:endParaRPr lang="en-US"/>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'Final Hotel Revenue Report'!$C$60:$C$65</c:f>
              <c:strCache>
                <c:ptCount val="6"/>
                <c:pt idx="0">
                  <c:v>1. DIRECT</c:v>
                </c:pt>
                <c:pt idx="1">
                  <c:v>2. INTERNET</c:v>
                </c:pt>
                <c:pt idx="2">
                  <c:v>3. LOCAL TA</c:v>
                </c:pt>
                <c:pt idx="3">
                  <c:v>4. OVERSEAS TA</c:v>
                </c:pt>
                <c:pt idx="4">
                  <c:v>5. COMP &amp; HOUSE</c:v>
                </c:pt>
                <c:pt idx="5">
                  <c:v>6. OTHERS</c:v>
                </c:pt>
              </c:strCache>
            </c:strRef>
          </c:cat>
          <c:val>
            <c:numRef>
              <c:f>'Final Hotel Revenue Report'!$P$60:$P$65</c:f>
              <c:numCache>
                <c:formatCode>_(* #,##0_);_(* \(#,##0\);_(* "-"??_);_(@_)</c:formatCode>
                <c:ptCount val="6"/>
                <c:pt idx="0">
                  <c:v>2262</c:v>
                </c:pt>
                <c:pt idx="1">
                  <c:v>2369</c:v>
                </c:pt>
                <c:pt idx="2">
                  <c:v>1370</c:v>
                </c:pt>
                <c:pt idx="3">
                  <c:v>979</c:v>
                </c:pt>
                <c:pt idx="4">
                  <c:v>104</c:v>
                </c:pt>
                <c:pt idx="5">
                  <c:v>19</c:v>
                </c:pt>
              </c:numCache>
            </c:numRef>
          </c:val>
          <c:extLst>
            <c:ext xmlns:c16="http://schemas.microsoft.com/office/drawing/2014/chart" uri="{C3380CC4-5D6E-409C-BE32-E72D297353CC}">
              <c16:uniqueId val="{00000000-00E9-4FBB-99C5-D07776458BB6}"/>
            </c:ext>
          </c:extLst>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Booking window</a:t>
            </a:r>
          </a:p>
        </c:rich>
      </c:tx>
      <c:overlay val="0"/>
    </c:title>
    <c:autoTitleDeleted val="0"/>
    <c:plotArea>
      <c:layout/>
      <c:barChart>
        <c:barDir val="col"/>
        <c:grouping val="clustered"/>
        <c:varyColors val="0"/>
        <c:ser>
          <c:idx val="0"/>
          <c:order val="0"/>
          <c:tx>
            <c:strRef>
              <c:f>'Final Hotel Revenue Report'!$C$106</c:f>
              <c:strCache>
                <c:ptCount val="1"/>
                <c:pt idx="0">
                  <c:v>2012 (%)</c:v>
                </c:pt>
              </c:strCache>
            </c:strRef>
          </c:tx>
          <c:invertIfNegative val="0"/>
          <c:trendline>
            <c:trendlineType val="movingAvg"/>
            <c:period val="2"/>
            <c:dispRSqr val="0"/>
            <c:dispEq val="0"/>
          </c:trendline>
          <c:cat>
            <c:strRef>
              <c:f>'Final Hotel Revenue Report'!$D$102:$J$102</c:f>
              <c:strCache>
                <c:ptCount val="7"/>
                <c:pt idx="0">
                  <c:v>7D</c:v>
                </c:pt>
                <c:pt idx="1">
                  <c:v>14D</c:v>
                </c:pt>
                <c:pt idx="2">
                  <c:v>30D</c:v>
                </c:pt>
                <c:pt idx="3">
                  <c:v>45D</c:v>
                </c:pt>
                <c:pt idx="4">
                  <c:v>60D</c:v>
                </c:pt>
                <c:pt idx="5">
                  <c:v>90D</c:v>
                </c:pt>
                <c:pt idx="6">
                  <c:v>120D</c:v>
                </c:pt>
              </c:strCache>
            </c:strRef>
          </c:cat>
          <c:val>
            <c:numRef>
              <c:f>'Final Hotel Revenue Report'!$D$106:$J$106</c:f>
              <c:numCache>
                <c:formatCode>0%</c:formatCode>
                <c:ptCount val="7"/>
                <c:pt idx="0">
                  <c:v>0.25708502024291496</c:v>
                </c:pt>
                <c:pt idx="1">
                  <c:v>0.13302486986697512</c:v>
                </c:pt>
                <c:pt idx="2">
                  <c:v>0.15876229034123771</c:v>
                </c:pt>
                <c:pt idx="3">
                  <c:v>7.6344707923655289E-2</c:v>
                </c:pt>
                <c:pt idx="4">
                  <c:v>6.651243493348756E-2</c:v>
                </c:pt>
                <c:pt idx="5">
                  <c:v>0.2165991902834008</c:v>
                </c:pt>
                <c:pt idx="6">
                  <c:v>9.167148640832852E-2</c:v>
                </c:pt>
              </c:numCache>
            </c:numRef>
          </c:val>
          <c:extLst>
            <c:ext xmlns:c16="http://schemas.microsoft.com/office/drawing/2014/chart" uri="{C3380CC4-5D6E-409C-BE32-E72D297353CC}">
              <c16:uniqueId val="{00000001-1DC4-4508-A96D-F4DC4909D161}"/>
            </c:ext>
          </c:extLst>
        </c:ser>
        <c:ser>
          <c:idx val="1"/>
          <c:order val="1"/>
          <c:tx>
            <c:strRef>
              <c:f>'Final Hotel Revenue Report'!$C$107</c:f>
              <c:strCache>
                <c:ptCount val="1"/>
                <c:pt idx="0">
                  <c:v>2013 (%)</c:v>
                </c:pt>
              </c:strCache>
            </c:strRef>
          </c:tx>
          <c:invertIfNegative val="0"/>
          <c:cat>
            <c:strRef>
              <c:f>'Final Hotel Revenue Report'!$D$102:$J$102</c:f>
              <c:strCache>
                <c:ptCount val="7"/>
                <c:pt idx="0">
                  <c:v>7D</c:v>
                </c:pt>
                <c:pt idx="1">
                  <c:v>14D</c:v>
                </c:pt>
                <c:pt idx="2">
                  <c:v>30D</c:v>
                </c:pt>
                <c:pt idx="3">
                  <c:v>45D</c:v>
                </c:pt>
                <c:pt idx="4">
                  <c:v>60D</c:v>
                </c:pt>
                <c:pt idx="5">
                  <c:v>90D</c:v>
                </c:pt>
                <c:pt idx="6">
                  <c:v>120D</c:v>
                </c:pt>
              </c:strCache>
            </c:strRef>
          </c:cat>
          <c:val>
            <c:numRef>
              <c:f>'Final Hotel Revenue Report'!$D$107:$J$107</c:f>
              <c:numCache>
                <c:formatCode>0%</c:formatCode>
                <c:ptCount val="7"/>
                <c:pt idx="0">
                  <c:v>0.24862005519779209</c:v>
                </c:pt>
                <c:pt idx="1">
                  <c:v>8.0956761729530813E-2</c:v>
                </c:pt>
                <c:pt idx="2">
                  <c:v>0.13201471941122356</c:v>
                </c:pt>
                <c:pt idx="3">
                  <c:v>0.10050597976080956</c:v>
                </c:pt>
                <c:pt idx="4">
                  <c:v>6.5317387304507826E-2</c:v>
                </c:pt>
                <c:pt idx="5">
                  <c:v>0.20607175712971482</c:v>
                </c:pt>
                <c:pt idx="6">
                  <c:v>0.16651333946642136</c:v>
                </c:pt>
              </c:numCache>
            </c:numRef>
          </c:val>
          <c:extLst>
            <c:ext xmlns:c16="http://schemas.microsoft.com/office/drawing/2014/chart" uri="{C3380CC4-5D6E-409C-BE32-E72D297353CC}">
              <c16:uniqueId val="{00000002-1DC4-4508-A96D-F4DC4909D161}"/>
            </c:ext>
          </c:extLst>
        </c:ser>
        <c:ser>
          <c:idx val="2"/>
          <c:order val="2"/>
          <c:tx>
            <c:strRef>
              <c:f>'Final Hotel Revenue Report'!$C$108</c:f>
              <c:strCache>
                <c:ptCount val="1"/>
                <c:pt idx="0">
                  <c:v>2014 (%)</c:v>
                </c:pt>
              </c:strCache>
            </c:strRef>
          </c:tx>
          <c:invertIfNegative val="0"/>
          <c:cat>
            <c:strRef>
              <c:f>'Final Hotel Revenue Report'!$D$102:$J$102</c:f>
              <c:strCache>
                <c:ptCount val="7"/>
                <c:pt idx="0">
                  <c:v>7D</c:v>
                </c:pt>
                <c:pt idx="1">
                  <c:v>14D</c:v>
                </c:pt>
                <c:pt idx="2">
                  <c:v>30D</c:v>
                </c:pt>
                <c:pt idx="3">
                  <c:v>45D</c:v>
                </c:pt>
                <c:pt idx="4">
                  <c:v>60D</c:v>
                </c:pt>
                <c:pt idx="5">
                  <c:v>90D</c:v>
                </c:pt>
                <c:pt idx="6">
                  <c:v>120D</c:v>
                </c:pt>
              </c:strCache>
            </c:strRef>
          </c:cat>
          <c:val>
            <c:numRef>
              <c:f>'Final Hotel Revenue Report'!$D$108:$J$108</c:f>
              <c:numCache>
                <c:formatCode>0%</c:formatCode>
                <c:ptCount val="7"/>
                <c:pt idx="0">
                  <c:v>0.28091675950978834</c:v>
                </c:pt>
                <c:pt idx="1">
                  <c:v>6.3663854846410947E-2</c:v>
                </c:pt>
                <c:pt idx="2">
                  <c:v>0.13067006207225848</c:v>
                </c:pt>
                <c:pt idx="3">
                  <c:v>8.0693936017825874E-2</c:v>
                </c:pt>
                <c:pt idx="4">
                  <c:v>8.562788476842273E-2</c:v>
                </c:pt>
                <c:pt idx="5">
                  <c:v>0.25226802482890337</c:v>
                </c:pt>
                <c:pt idx="6">
                  <c:v>0.10615947795639026</c:v>
                </c:pt>
              </c:numCache>
            </c:numRef>
          </c:val>
          <c:extLst>
            <c:ext xmlns:c16="http://schemas.microsoft.com/office/drawing/2014/chart" uri="{C3380CC4-5D6E-409C-BE32-E72D297353CC}">
              <c16:uniqueId val="{00000003-1DC4-4508-A96D-F4DC4909D161}"/>
            </c:ext>
          </c:extLst>
        </c:ser>
        <c:dLbls>
          <c:showLegendKey val="0"/>
          <c:showVal val="0"/>
          <c:showCatName val="0"/>
          <c:showSerName val="0"/>
          <c:showPercent val="0"/>
          <c:showBubbleSize val="0"/>
        </c:dLbls>
        <c:gapWidth val="150"/>
        <c:axId val="75460608"/>
        <c:axId val="75462144"/>
      </c:barChart>
      <c:catAx>
        <c:axId val="75460608"/>
        <c:scaling>
          <c:orientation val="minMax"/>
        </c:scaling>
        <c:delete val="0"/>
        <c:axPos val="b"/>
        <c:numFmt formatCode="General" sourceLinked="0"/>
        <c:majorTickMark val="out"/>
        <c:minorTickMark val="none"/>
        <c:tickLblPos val="nextTo"/>
        <c:crossAx val="75462144"/>
        <c:crosses val="autoZero"/>
        <c:auto val="1"/>
        <c:lblAlgn val="ctr"/>
        <c:lblOffset val="100"/>
        <c:noMultiLvlLbl val="0"/>
      </c:catAx>
      <c:valAx>
        <c:axId val="75462144"/>
        <c:scaling>
          <c:orientation val="minMax"/>
        </c:scaling>
        <c:delete val="0"/>
        <c:axPos val="l"/>
        <c:majorGridlines/>
        <c:numFmt formatCode="0%" sourceLinked="1"/>
        <c:majorTickMark val="out"/>
        <c:minorTickMark val="none"/>
        <c:tickLblPos val="nextTo"/>
        <c:crossAx val="75460608"/>
        <c:crosses val="autoZero"/>
        <c:crossBetween val="between"/>
      </c:valAx>
    </c:plotArea>
    <c:legend>
      <c:legendPos val="b"/>
      <c:legendEntry>
        <c:idx val="3"/>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Booking Curve</a:t>
            </a:r>
          </a:p>
        </c:rich>
      </c:tx>
      <c:overlay val="0"/>
    </c:title>
    <c:autoTitleDeleted val="0"/>
    <c:plotArea>
      <c:layout/>
      <c:lineChart>
        <c:grouping val="standard"/>
        <c:varyColors val="0"/>
        <c:ser>
          <c:idx val="1"/>
          <c:order val="0"/>
          <c:tx>
            <c:v>Day before arrival</c:v>
          </c:tx>
          <c:cat>
            <c:strRef>
              <c:f>'Final Hotel Revenue Report'!$D$145:$P$145</c:f>
              <c:strCache>
                <c:ptCount val="13"/>
                <c:pt idx="0">
                  <c:v>-1</c:v>
                </c:pt>
                <c:pt idx="1">
                  <c:v>0</c:v>
                </c:pt>
                <c:pt idx="2">
                  <c:v>3</c:v>
                </c:pt>
                <c:pt idx="3">
                  <c:v>7</c:v>
                </c:pt>
                <c:pt idx="4">
                  <c:v>14</c:v>
                </c:pt>
                <c:pt idx="5">
                  <c:v>21</c:v>
                </c:pt>
                <c:pt idx="6">
                  <c:v>28</c:v>
                </c:pt>
                <c:pt idx="7">
                  <c:v>35</c:v>
                </c:pt>
                <c:pt idx="8">
                  <c:v>49</c:v>
                </c:pt>
                <c:pt idx="9">
                  <c:v>63</c:v>
                </c:pt>
                <c:pt idx="10">
                  <c:v>91</c:v>
                </c:pt>
                <c:pt idx="11">
                  <c:v>119</c:v>
                </c:pt>
                <c:pt idx="12">
                  <c:v>119+</c:v>
                </c:pt>
              </c:strCache>
            </c:strRef>
          </c:cat>
          <c:val>
            <c:numRef>
              <c:f>'Final Hotel Revenue Report'!$D$153:$P$153</c:f>
              <c:numCache>
                <c:formatCode>_(* #,##0_);_(* \(#,##0\);_(* "-"??_);_(@_)</c:formatCode>
                <c:ptCount val="13"/>
                <c:pt idx="0">
                  <c:v>178.14285714285714</c:v>
                </c:pt>
                <c:pt idx="1">
                  <c:v>183.14285714285714</c:v>
                </c:pt>
                <c:pt idx="2">
                  <c:v>181.71428571428572</c:v>
                </c:pt>
                <c:pt idx="3">
                  <c:v>176.71428571428572</c:v>
                </c:pt>
                <c:pt idx="4">
                  <c:v>167.85714285714286</c:v>
                </c:pt>
                <c:pt idx="5">
                  <c:v>157.85714285714286</c:v>
                </c:pt>
                <c:pt idx="6">
                  <c:v>137.85714285714286</c:v>
                </c:pt>
                <c:pt idx="7">
                  <c:v>117.85714285714286</c:v>
                </c:pt>
                <c:pt idx="8">
                  <c:v>97.857142857142861</c:v>
                </c:pt>
                <c:pt idx="9">
                  <c:v>77.857142857142861</c:v>
                </c:pt>
                <c:pt idx="10">
                  <c:v>57.857142857142854</c:v>
                </c:pt>
                <c:pt idx="11">
                  <c:v>42.857142857142854</c:v>
                </c:pt>
                <c:pt idx="12">
                  <c:v>32.857142857142854</c:v>
                </c:pt>
              </c:numCache>
            </c:numRef>
          </c:val>
          <c:smooth val="0"/>
          <c:extLst>
            <c:ext xmlns:c16="http://schemas.microsoft.com/office/drawing/2014/chart" uri="{C3380CC4-5D6E-409C-BE32-E72D297353CC}">
              <c16:uniqueId val="{00000000-144D-463E-AE49-CEBE76CC4E56}"/>
            </c:ext>
          </c:extLst>
        </c:ser>
        <c:dLbls>
          <c:showLegendKey val="0"/>
          <c:showVal val="0"/>
          <c:showCatName val="0"/>
          <c:showSerName val="0"/>
          <c:showPercent val="0"/>
          <c:showBubbleSize val="0"/>
        </c:dLbls>
        <c:marker val="1"/>
        <c:smooth val="0"/>
        <c:axId val="75483008"/>
        <c:axId val="75484544"/>
      </c:lineChart>
      <c:catAx>
        <c:axId val="75483008"/>
        <c:scaling>
          <c:orientation val="minMax"/>
        </c:scaling>
        <c:delete val="0"/>
        <c:axPos val="b"/>
        <c:numFmt formatCode="General" sourceLinked="0"/>
        <c:majorTickMark val="out"/>
        <c:minorTickMark val="none"/>
        <c:tickLblPos val="nextTo"/>
        <c:crossAx val="75484544"/>
        <c:crosses val="autoZero"/>
        <c:auto val="0"/>
        <c:lblAlgn val="ctr"/>
        <c:lblOffset val="100"/>
        <c:noMultiLvlLbl val="0"/>
      </c:catAx>
      <c:valAx>
        <c:axId val="75484544"/>
        <c:scaling>
          <c:orientation val="minMax"/>
        </c:scaling>
        <c:delete val="0"/>
        <c:axPos val="l"/>
        <c:majorGridlines/>
        <c:numFmt formatCode="_(* #,##0_);_(* \(#,##0\);_(* &quot;-&quot;??_);_(@_)" sourceLinked="1"/>
        <c:majorTickMark val="out"/>
        <c:minorTickMark val="none"/>
        <c:tickLblPos val="nextTo"/>
        <c:crossAx val="7548300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19049</xdr:colOff>
      <xdr:row>40</xdr:row>
      <xdr:rowOff>95249</xdr:rowOff>
    </xdr:from>
    <xdr:to>
      <xdr:col>13</xdr:col>
      <xdr:colOff>57149</xdr:colOff>
      <xdr:row>50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19051</xdr:colOff>
      <xdr:row>68</xdr:row>
      <xdr:rowOff>223837</xdr:rowOff>
    </xdr:from>
    <xdr:to>
      <xdr:col>8</xdr:col>
      <xdr:colOff>9526</xdr:colOff>
      <xdr:row>79</xdr:row>
      <xdr:rowOff>238125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110</xdr:row>
      <xdr:rowOff>176212</xdr:rowOff>
    </xdr:from>
    <xdr:to>
      <xdr:col>10</xdr:col>
      <xdr:colOff>400050</xdr:colOff>
      <xdr:row>121</xdr:row>
      <xdr:rowOff>195262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561975</xdr:colOff>
      <xdr:row>155</xdr:row>
      <xdr:rowOff>100012</xdr:rowOff>
    </xdr:from>
    <xdr:to>
      <xdr:col>12</xdr:col>
      <xdr:colOff>485775</xdr:colOff>
      <xdr:row>167</xdr:row>
      <xdr:rowOff>19050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A178"/>
  <sheetViews>
    <sheetView showGridLines="0" tabSelected="1" zoomScaleNormal="100" workbookViewId="0">
      <selection activeCell="A2" sqref="A2"/>
    </sheetView>
  </sheetViews>
  <sheetFormatPr defaultColWidth="9.1171875" defaultRowHeight="19.5" customHeight="1" x14ac:dyDescent="0.5"/>
  <cols>
    <col min="1" max="1" width="5.5859375" style="8" customWidth="1"/>
    <col min="2" max="2" width="8.5859375" style="8" customWidth="1"/>
    <col min="3" max="3" width="19" style="8" customWidth="1"/>
    <col min="4" max="13" width="10.1171875" style="8" customWidth="1"/>
    <col min="14" max="15" width="10.29296875" style="8" bestFit="1" customWidth="1"/>
    <col min="16" max="16" width="16.3515625" style="8" customWidth="1"/>
    <col min="17" max="27" width="5.41015625" style="8" bestFit="1" customWidth="1"/>
    <col min="28" max="16384" width="9.1171875" style="8"/>
  </cols>
  <sheetData>
    <row r="1" spans="1:16" s="9" customFormat="1" ht="19.5" customHeight="1" x14ac:dyDescent="0.5">
      <c r="A1" s="12" t="s">
        <v>3411</v>
      </c>
      <c r="B1" s="11"/>
      <c r="C1" s="11"/>
      <c r="D1" s="11"/>
      <c r="E1" s="11"/>
      <c r="F1" s="11"/>
      <c r="G1" s="11"/>
      <c r="H1" s="11"/>
      <c r="I1" s="11"/>
    </row>
    <row r="2" spans="1:16" s="9" customFormat="1" ht="19.5" customHeight="1" x14ac:dyDescent="0.5">
      <c r="A2" s="12"/>
      <c r="B2" s="12" t="s">
        <v>3356</v>
      </c>
      <c r="C2" s="11"/>
      <c r="D2" s="11"/>
      <c r="E2" s="11"/>
      <c r="F2" s="11"/>
      <c r="G2" s="11"/>
      <c r="H2" s="11"/>
      <c r="I2" s="11"/>
    </row>
    <row r="3" spans="1:16" s="9" customFormat="1" ht="19.5" customHeight="1" x14ac:dyDescent="0.5">
      <c r="A3" s="12"/>
      <c r="B3" s="10" t="s">
        <v>3357</v>
      </c>
      <c r="C3" s="11"/>
      <c r="D3" s="11"/>
      <c r="E3" s="11"/>
      <c r="F3" s="11"/>
      <c r="G3" s="11"/>
      <c r="H3" s="11"/>
      <c r="I3" s="11"/>
    </row>
    <row r="4" spans="1:16" s="9" customFormat="1" ht="19.5" customHeight="1" x14ac:dyDescent="0.5">
      <c r="A4" s="12"/>
      <c r="B4" s="10" t="s">
        <v>3358</v>
      </c>
      <c r="C4" s="11"/>
      <c r="D4" s="11"/>
      <c r="E4" s="11"/>
      <c r="F4" s="11"/>
      <c r="G4" s="11"/>
      <c r="H4" s="11"/>
      <c r="I4" s="11"/>
    </row>
    <row r="5" spans="1:16" s="9" customFormat="1" ht="19.5" customHeight="1" x14ac:dyDescent="0.5">
      <c r="A5" s="12"/>
      <c r="B5" s="10" t="s">
        <v>3359</v>
      </c>
      <c r="C5" s="11"/>
      <c r="D5" s="11"/>
      <c r="E5" s="11"/>
      <c r="F5" s="11"/>
      <c r="G5" s="11"/>
      <c r="H5" s="11"/>
      <c r="I5" s="11"/>
    </row>
    <row r="6" spans="1:16" s="9" customFormat="1" ht="19.5" customHeight="1" x14ac:dyDescent="0.5">
      <c r="A6" s="12"/>
      <c r="B6" s="11"/>
      <c r="C6" s="11"/>
      <c r="D6" s="11"/>
      <c r="E6" s="11"/>
      <c r="F6" s="11"/>
      <c r="G6" s="11"/>
      <c r="H6" s="11"/>
      <c r="I6" s="11"/>
    </row>
    <row r="7" spans="1:16" ht="19.5" customHeight="1" x14ac:dyDescent="0.5">
      <c r="A7" s="21"/>
      <c r="B7" s="9" t="s">
        <v>3363</v>
      </c>
      <c r="C7" s="8" t="s">
        <v>3360</v>
      </c>
    </row>
    <row r="8" spans="1:16" ht="6.75" customHeight="1" x14ac:dyDescent="0.5">
      <c r="A8" s="21"/>
    </row>
    <row r="9" spans="1:16" s="13" customFormat="1" ht="19.5" customHeight="1" x14ac:dyDescent="0.5">
      <c r="A9" s="22"/>
      <c r="C9" s="14" t="s">
        <v>16</v>
      </c>
      <c r="D9" s="15">
        <v>42005</v>
      </c>
      <c r="E9" s="15">
        <f>D9+31</f>
        <v>42036</v>
      </c>
      <c r="F9" s="15">
        <f t="shared" ref="F9:O9" si="0">E9+31</f>
        <v>42067</v>
      </c>
      <c r="G9" s="15">
        <f t="shared" si="0"/>
        <v>42098</v>
      </c>
      <c r="H9" s="15">
        <f t="shared" si="0"/>
        <v>42129</v>
      </c>
      <c r="I9" s="15">
        <f t="shared" si="0"/>
        <v>42160</v>
      </c>
      <c r="J9" s="15">
        <f t="shared" si="0"/>
        <v>42191</v>
      </c>
      <c r="K9" s="15">
        <f t="shared" si="0"/>
        <v>42222</v>
      </c>
      <c r="L9" s="15">
        <f t="shared" si="0"/>
        <v>42253</v>
      </c>
      <c r="M9" s="15">
        <f>L9+31</f>
        <v>42284</v>
      </c>
      <c r="N9" s="15">
        <f t="shared" si="0"/>
        <v>42315</v>
      </c>
      <c r="O9" s="15">
        <f t="shared" si="0"/>
        <v>42346</v>
      </c>
      <c r="P9" s="14" t="s">
        <v>26</v>
      </c>
    </row>
    <row r="10" spans="1:16" s="13" customFormat="1" ht="19.5" customHeight="1" x14ac:dyDescent="0.5">
      <c r="A10" s="22"/>
      <c r="C10" s="16" t="s">
        <v>17</v>
      </c>
      <c r="D10" s="39">
        <f>31*DAY(EOMONTH(0,D9))</f>
        <v>930</v>
      </c>
      <c r="E10" s="39">
        <f t="shared" ref="E10:O10" si="1">31*DAY(EOMONTH(0,E9))</f>
        <v>961</v>
      </c>
      <c r="F10" s="39">
        <f t="shared" si="1"/>
        <v>961</v>
      </c>
      <c r="G10" s="39">
        <f t="shared" si="1"/>
        <v>961</v>
      </c>
      <c r="H10" s="39">
        <f t="shared" si="1"/>
        <v>961</v>
      </c>
      <c r="I10" s="39">
        <f t="shared" si="1"/>
        <v>961</v>
      </c>
      <c r="J10" s="39">
        <f t="shared" si="1"/>
        <v>961</v>
      </c>
      <c r="K10" s="39">
        <f t="shared" si="1"/>
        <v>961</v>
      </c>
      <c r="L10" s="39">
        <f t="shared" si="1"/>
        <v>868</v>
      </c>
      <c r="M10" s="39">
        <f t="shared" si="1"/>
        <v>930</v>
      </c>
      <c r="N10" s="39">
        <f t="shared" si="1"/>
        <v>930</v>
      </c>
      <c r="O10" s="39">
        <f t="shared" si="1"/>
        <v>930</v>
      </c>
      <c r="P10" s="40">
        <f>SUM(D10:O10)</f>
        <v>11315</v>
      </c>
    </row>
    <row r="11" spans="1:16" s="13" customFormat="1" ht="19.5" customHeight="1" x14ac:dyDescent="0.5">
      <c r="A11" s="22"/>
      <c r="C11" s="16" t="s">
        <v>18</v>
      </c>
      <c r="D11" s="39">
        <v>724</v>
      </c>
      <c r="E11" s="39">
        <v>685</v>
      </c>
      <c r="F11" s="39">
        <v>756</v>
      </c>
      <c r="G11" s="39">
        <v>714</v>
      </c>
      <c r="H11" s="39">
        <v>419</v>
      </c>
      <c r="I11" s="39">
        <v>288</v>
      </c>
      <c r="J11" s="39">
        <v>518</v>
      </c>
      <c r="K11" s="39">
        <v>647</v>
      </c>
      <c r="L11" s="39">
        <v>395</v>
      </c>
      <c r="M11" s="39">
        <v>649</v>
      </c>
      <c r="N11" s="39">
        <v>629</v>
      </c>
      <c r="O11" s="39">
        <v>679</v>
      </c>
      <c r="P11" s="40">
        <f>SUM(D11:O11)</f>
        <v>7103</v>
      </c>
    </row>
    <row r="12" spans="1:16" s="13" customFormat="1" ht="19.5" customHeight="1" x14ac:dyDescent="0.5">
      <c r="A12" s="22"/>
      <c r="C12" s="16" t="s">
        <v>15</v>
      </c>
      <c r="D12" s="41">
        <f>D11/D10</f>
        <v>0.77849462365591393</v>
      </c>
      <c r="E12" s="41">
        <f t="shared" ref="E12:P12" si="2">E11/E10</f>
        <v>0.71279916753381889</v>
      </c>
      <c r="F12" s="41">
        <f t="shared" si="2"/>
        <v>0.78668054110301766</v>
      </c>
      <c r="G12" s="41">
        <f t="shared" si="2"/>
        <v>0.74297606659729454</v>
      </c>
      <c r="H12" s="41">
        <f t="shared" si="2"/>
        <v>0.43600416233090533</v>
      </c>
      <c r="I12" s="41">
        <f t="shared" si="2"/>
        <v>0.29968782518210196</v>
      </c>
      <c r="J12" s="41">
        <f t="shared" si="2"/>
        <v>0.53902185223725285</v>
      </c>
      <c r="K12" s="41">
        <f t="shared" si="2"/>
        <v>0.6732570239334027</v>
      </c>
      <c r="L12" s="41">
        <f t="shared" si="2"/>
        <v>0.45506912442396313</v>
      </c>
      <c r="M12" s="41">
        <f t="shared" si="2"/>
        <v>0.69784946236559142</v>
      </c>
      <c r="N12" s="41">
        <f t="shared" si="2"/>
        <v>0.67634408602150542</v>
      </c>
      <c r="O12" s="41">
        <f t="shared" si="2"/>
        <v>0.73010752688172043</v>
      </c>
      <c r="P12" s="42">
        <f t="shared" si="2"/>
        <v>0.62775077330976581</v>
      </c>
    </row>
    <row r="13" spans="1:16" ht="19.5" customHeight="1" x14ac:dyDescent="0.5">
      <c r="A13" s="21"/>
    </row>
    <row r="14" spans="1:16" ht="19.5" customHeight="1" x14ac:dyDescent="0.5">
      <c r="A14" s="21"/>
      <c r="B14" s="9" t="s">
        <v>3364</v>
      </c>
      <c r="C14" s="8" t="s">
        <v>3361</v>
      </c>
    </row>
    <row r="15" spans="1:16" ht="6.75" customHeight="1" x14ac:dyDescent="0.5">
      <c r="A15" s="21"/>
    </row>
    <row r="16" spans="1:16" s="13" customFormat="1" ht="19.5" customHeight="1" x14ac:dyDescent="0.5">
      <c r="A16" s="22"/>
      <c r="C16" s="14" t="s">
        <v>16</v>
      </c>
      <c r="D16" s="15">
        <v>42005</v>
      </c>
      <c r="E16" s="15">
        <f>D16+31</f>
        <v>42036</v>
      </c>
      <c r="F16" s="15">
        <f t="shared" ref="F16:L16" si="3">E16+31</f>
        <v>42067</v>
      </c>
      <c r="G16" s="15">
        <f t="shared" si="3"/>
        <v>42098</v>
      </c>
      <c r="H16" s="15">
        <f t="shared" si="3"/>
        <v>42129</v>
      </c>
      <c r="I16" s="15">
        <f t="shared" si="3"/>
        <v>42160</v>
      </c>
      <c r="J16" s="15">
        <f t="shared" si="3"/>
        <v>42191</v>
      </c>
      <c r="K16" s="15">
        <f t="shared" si="3"/>
        <v>42222</v>
      </c>
      <c r="L16" s="15">
        <f t="shared" si="3"/>
        <v>42253</v>
      </c>
      <c r="M16" s="15">
        <f>L16+31</f>
        <v>42284</v>
      </c>
      <c r="N16" s="15">
        <f t="shared" ref="N16:O16" si="4">M16+31</f>
        <v>42315</v>
      </c>
      <c r="O16" s="15">
        <f t="shared" si="4"/>
        <v>42346</v>
      </c>
      <c r="P16" s="14" t="s">
        <v>26</v>
      </c>
    </row>
    <row r="17" spans="1:16" s="13" customFormat="1" ht="19.5" customHeight="1" x14ac:dyDescent="0.5">
      <c r="A17" s="22"/>
      <c r="C17" s="16" t="s">
        <v>18</v>
      </c>
      <c r="D17" s="43">
        <f>D11</f>
        <v>724</v>
      </c>
      <c r="E17" s="43">
        <f t="shared" ref="E17:O17" si="5">E11</f>
        <v>685</v>
      </c>
      <c r="F17" s="43">
        <f t="shared" si="5"/>
        <v>756</v>
      </c>
      <c r="G17" s="43">
        <f t="shared" si="5"/>
        <v>714</v>
      </c>
      <c r="H17" s="43">
        <f t="shared" si="5"/>
        <v>419</v>
      </c>
      <c r="I17" s="43">
        <f t="shared" si="5"/>
        <v>288</v>
      </c>
      <c r="J17" s="43">
        <f t="shared" si="5"/>
        <v>518</v>
      </c>
      <c r="K17" s="43">
        <f t="shared" si="5"/>
        <v>647</v>
      </c>
      <c r="L17" s="43">
        <f t="shared" si="5"/>
        <v>395</v>
      </c>
      <c r="M17" s="43">
        <f t="shared" si="5"/>
        <v>649</v>
      </c>
      <c r="N17" s="43">
        <f t="shared" si="5"/>
        <v>629</v>
      </c>
      <c r="O17" s="43">
        <f t="shared" si="5"/>
        <v>679</v>
      </c>
      <c r="P17" s="40">
        <f>SUM(D17:O17)</f>
        <v>7103</v>
      </c>
    </row>
    <row r="18" spans="1:16" s="13" customFormat="1" ht="19.5" customHeight="1" x14ac:dyDescent="0.5">
      <c r="A18" s="22"/>
      <c r="C18" s="16" t="s">
        <v>19</v>
      </c>
      <c r="D18" s="39">
        <v>3450920.4890000001</v>
      </c>
      <c r="E18" s="39">
        <v>3372207.659</v>
      </c>
      <c r="F18" s="39">
        <v>3378903.7149999999</v>
      </c>
      <c r="G18" s="39">
        <v>2759660.034</v>
      </c>
      <c r="H18" s="39">
        <v>2195354.0210000002</v>
      </c>
      <c r="I18" s="39">
        <v>973459.73600000003</v>
      </c>
      <c r="J18" s="39">
        <v>1756487.2649999999</v>
      </c>
      <c r="K18" s="39">
        <v>2797485.6150000002</v>
      </c>
      <c r="L18" s="39">
        <v>1265330.115</v>
      </c>
      <c r="M18" s="39">
        <v>2643463.4109999998</v>
      </c>
      <c r="N18" s="39">
        <v>2952607.6609999998</v>
      </c>
      <c r="O18" s="39">
        <v>3514813.4360000002</v>
      </c>
      <c r="P18" s="40">
        <f>SUM(D18:O18)</f>
        <v>31060693.156999998</v>
      </c>
    </row>
    <row r="19" spans="1:16" s="13" customFormat="1" ht="19.5" customHeight="1" x14ac:dyDescent="0.5">
      <c r="A19" s="22"/>
      <c r="C19" s="16" t="s">
        <v>20</v>
      </c>
      <c r="D19" s="37">
        <f>D18/D17</f>
        <v>4766.4647638121551</v>
      </c>
      <c r="E19" s="37">
        <f t="shared" ref="E19:P19" si="6">E18/E17</f>
        <v>4922.9308890510947</v>
      </c>
      <c r="F19" s="37">
        <f t="shared" si="6"/>
        <v>4469.4493584656084</v>
      </c>
      <c r="G19" s="37">
        <f t="shared" si="6"/>
        <v>3865.0700756302522</v>
      </c>
      <c r="H19" s="37">
        <f t="shared" si="6"/>
        <v>5239.5084033412895</v>
      </c>
      <c r="I19" s="37">
        <f t="shared" si="6"/>
        <v>3380.0685277777779</v>
      </c>
      <c r="J19" s="37">
        <f t="shared" si="6"/>
        <v>3390.9020559845558</v>
      </c>
      <c r="K19" s="37">
        <f t="shared" si="6"/>
        <v>4323.7799304482232</v>
      </c>
      <c r="L19" s="37">
        <f t="shared" si="6"/>
        <v>3203.3673797468355</v>
      </c>
      <c r="M19" s="37">
        <f t="shared" si="6"/>
        <v>4073.1331448382125</v>
      </c>
      <c r="N19" s="37">
        <f t="shared" si="6"/>
        <v>4694.1298267090615</v>
      </c>
      <c r="O19" s="37">
        <f t="shared" si="6"/>
        <v>5176.4557231222389</v>
      </c>
      <c r="P19" s="38">
        <f t="shared" si="6"/>
        <v>4372.8978117696743</v>
      </c>
    </row>
    <row r="20" spans="1:16" ht="19.5" customHeight="1" x14ac:dyDescent="0.5">
      <c r="A20" s="21"/>
    </row>
    <row r="21" spans="1:16" ht="19.5" customHeight="1" x14ac:dyDescent="0.5">
      <c r="A21" s="21"/>
      <c r="B21" s="9" t="s">
        <v>3365</v>
      </c>
      <c r="C21" s="8" t="s">
        <v>3362</v>
      </c>
    </row>
    <row r="22" spans="1:16" ht="6.75" customHeight="1" x14ac:dyDescent="0.5">
      <c r="A22" s="21"/>
    </row>
    <row r="23" spans="1:16" s="13" customFormat="1" ht="19.5" customHeight="1" x14ac:dyDescent="0.5">
      <c r="A23" s="22"/>
      <c r="C23" s="14" t="s">
        <v>16</v>
      </c>
      <c r="D23" s="15">
        <v>42005</v>
      </c>
      <c r="E23" s="15">
        <f>D23+31</f>
        <v>42036</v>
      </c>
      <c r="F23" s="15">
        <f t="shared" ref="F23:L23" si="7">E23+31</f>
        <v>42067</v>
      </c>
      <c r="G23" s="15">
        <f t="shared" si="7"/>
        <v>42098</v>
      </c>
      <c r="H23" s="15">
        <f t="shared" si="7"/>
        <v>42129</v>
      </c>
      <c r="I23" s="15">
        <f t="shared" si="7"/>
        <v>42160</v>
      </c>
      <c r="J23" s="15">
        <f t="shared" si="7"/>
        <v>42191</v>
      </c>
      <c r="K23" s="15">
        <f t="shared" si="7"/>
        <v>42222</v>
      </c>
      <c r="L23" s="15">
        <f t="shared" si="7"/>
        <v>42253</v>
      </c>
      <c r="M23" s="15">
        <f>L23+31</f>
        <v>42284</v>
      </c>
      <c r="N23" s="15">
        <f t="shared" ref="N23:O23" si="8">M23+31</f>
        <v>42315</v>
      </c>
      <c r="O23" s="15">
        <f t="shared" si="8"/>
        <v>42346</v>
      </c>
      <c r="P23" s="14" t="s">
        <v>26</v>
      </c>
    </row>
    <row r="24" spans="1:16" s="13" customFormat="1" ht="19.5" customHeight="1" x14ac:dyDescent="0.5">
      <c r="A24" s="22"/>
      <c r="C24" s="16" t="s">
        <v>27</v>
      </c>
      <c r="D24" s="37">
        <f>D12*D19</f>
        <v>3710.6671924731181</v>
      </c>
      <c r="E24" s="37">
        <f t="shared" ref="E24:P24" si="9">E12*E19</f>
        <v>3509.0610395421431</v>
      </c>
      <c r="F24" s="37">
        <f t="shared" si="9"/>
        <v>3516.02883975026</v>
      </c>
      <c r="G24" s="37">
        <f t="shared" si="9"/>
        <v>2871.6545619146723</v>
      </c>
      <c r="H24" s="37">
        <f t="shared" si="9"/>
        <v>2284.4474724245583</v>
      </c>
      <c r="I24" s="37">
        <f t="shared" si="9"/>
        <v>1012.9653860561915</v>
      </c>
      <c r="J24" s="37">
        <f t="shared" si="9"/>
        <v>1827.7703069719041</v>
      </c>
      <c r="K24" s="37">
        <f t="shared" si="9"/>
        <v>2911.0152081165456</v>
      </c>
      <c r="L24" s="37">
        <f t="shared" si="9"/>
        <v>1457.7535887096774</v>
      </c>
      <c r="M24" s="37">
        <f t="shared" si="9"/>
        <v>2842.433775268817</v>
      </c>
      <c r="N24" s="37">
        <f t="shared" si="9"/>
        <v>3174.846947311828</v>
      </c>
      <c r="O24" s="37">
        <f t="shared" si="9"/>
        <v>3779.3692860215056</v>
      </c>
      <c r="P24" s="38">
        <f t="shared" si="9"/>
        <v>2745.0899829429959</v>
      </c>
    </row>
    <row r="25" spans="1:16" ht="19.5" customHeight="1" x14ac:dyDescent="0.5">
      <c r="A25" s="21"/>
    </row>
    <row r="26" spans="1:16" ht="19.5" customHeight="1" x14ac:dyDescent="0.5">
      <c r="A26" s="21"/>
      <c r="B26" s="9" t="s">
        <v>3366</v>
      </c>
      <c r="C26" s="8" t="s">
        <v>3367</v>
      </c>
    </row>
    <row r="27" spans="1:16" ht="6.75" customHeight="1" x14ac:dyDescent="0.5">
      <c r="A27" s="21"/>
    </row>
    <row r="28" spans="1:16" s="13" customFormat="1" ht="19.5" customHeight="1" x14ac:dyDescent="0.5">
      <c r="A28" s="22"/>
      <c r="C28" s="14" t="s">
        <v>16</v>
      </c>
      <c r="D28" s="15">
        <v>42005</v>
      </c>
      <c r="E28" s="15">
        <f>D28+31</f>
        <v>42036</v>
      </c>
      <c r="F28" s="15">
        <f t="shared" ref="F28:L28" si="10">E28+31</f>
        <v>42067</v>
      </c>
      <c r="G28" s="15">
        <f t="shared" si="10"/>
        <v>42098</v>
      </c>
      <c r="H28" s="15">
        <f t="shared" si="10"/>
        <v>42129</v>
      </c>
      <c r="I28" s="15">
        <f t="shared" si="10"/>
        <v>42160</v>
      </c>
      <c r="J28" s="15">
        <f t="shared" si="10"/>
        <v>42191</v>
      </c>
      <c r="K28" s="15">
        <f t="shared" si="10"/>
        <v>42222</v>
      </c>
      <c r="L28" s="15">
        <f t="shared" si="10"/>
        <v>42253</v>
      </c>
      <c r="M28" s="15">
        <f>L28+31</f>
        <v>42284</v>
      </c>
      <c r="N28" s="15">
        <f t="shared" ref="N28:O28" si="11">M28+31</f>
        <v>42315</v>
      </c>
      <c r="O28" s="15">
        <f t="shared" si="11"/>
        <v>42346</v>
      </c>
      <c r="P28" s="14" t="s">
        <v>26</v>
      </c>
    </row>
    <row r="29" spans="1:16" s="13" customFormat="1" ht="19.5" customHeight="1" x14ac:dyDescent="0.5">
      <c r="A29" s="22"/>
      <c r="C29" s="16" t="s">
        <v>18</v>
      </c>
      <c r="D29" s="43">
        <f>D11</f>
        <v>724</v>
      </c>
      <c r="E29" s="43">
        <f t="shared" ref="E29:O29" si="12">E11</f>
        <v>685</v>
      </c>
      <c r="F29" s="43">
        <f t="shared" si="12"/>
        <v>756</v>
      </c>
      <c r="G29" s="43">
        <f t="shared" si="12"/>
        <v>714</v>
      </c>
      <c r="H29" s="43">
        <f t="shared" si="12"/>
        <v>419</v>
      </c>
      <c r="I29" s="43">
        <f t="shared" si="12"/>
        <v>288</v>
      </c>
      <c r="J29" s="43">
        <f t="shared" si="12"/>
        <v>518</v>
      </c>
      <c r="K29" s="43">
        <f t="shared" si="12"/>
        <v>647</v>
      </c>
      <c r="L29" s="43">
        <f t="shared" si="12"/>
        <v>395</v>
      </c>
      <c r="M29" s="43">
        <f t="shared" si="12"/>
        <v>649</v>
      </c>
      <c r="N29" s="43">
        <f t="shared" si="12"/>
        <v>629</v>
      </c>
      <c r="O29" s="43">
        <f t="shared" si="12"/>
        <v>679</v>
      </c>
      <c r="P29" s="40">
        <f>SUM(D29:O29)</f>
        <v>7103</v>
      </c>
    </row>
    <row r="30" spans="1:16" s="13" customFormat="1" ht="19.5" customHeight="1" x14ac:dyDescent="0.5">
      <c r="A30" s="22"/>
      <c r="C30" s="16" t="s">
        <v>28</v>
      </c>
      <c r="D30" s="39">
        <v>5331672.1555050006</v>
      </c>
      <c r="E30" s="39">
        <v>5210060.8331549997</v>
      </c>
      <c r="F30" s="39">
        <v>5220406.2396750003</v>
      </c>
      <c r="G30" s="39">
        <v>4263674.7525300002</v>
      </c>
      <c r="H30" s="39">
        <v>3391821.9624450002</v>
      </c>
      <c r="I30" s="39">
        <v>1503995.2921199999</v>
      </c>
      <c r="J30" s="39">
        <v>2713772.8244250002</v>
      </c>
      <c r="K30" s="39">
        <v>4322115.2751750005</v>
      </c>
      <c r="L30" s="39">
        <v>1954935.0276750003</v>
      </c>
      <c r="M30" s="39">
        <v>4084150.9699949999</v>
      </c>
      <c r="N30" s="39">
        <v>4561778.8362449994</v>
      </c>
      <c r="O30" s="39">
        <v>5430386.7586199995</v>
      </c>
      <c r="P30" s="40">
        <f>SUM(D30:O30)</f>
        <v>47988770.927565001</v>
      </c>
    </row>
    <row r="31" spans="1:16" s="13" customFormat="1" ht="19.5" customHeight="1" x14ac:dyDescent="0.5">
      <c r="A31" s="22"/>
      <c r="C31" s="16" t="s">
        <v>29</v>
      </c>
      <c r="D31" s="37">
        <f>D30/D29</f>
        <v>7364.1880600897803</v>
      </c>
      <c r="E31" s="37">
        <f t="shared" ref="E31:P31" si="13">E30/E29</f>
        <v>7605.928223583941</v>
      </c>
      <c r="F31" s="37">
        <f t="shared" si="13"/>
        <v>6905.2992588293655</v>
      </c>
      <c r="G31" s="37">
        <f t="shared" si="13"/>
        <v>5971.5332668487399</v>
      </c>
      <c r="H31" s="37">
        <f t="shared" si="13"/>
        <v>8095.0404831622918</v>
      </c>
      <c r="I31" s="37">
        <f t="shared" si="13"/>
        <v>5222.2058754166665</v>
      </c>
      <c r="J31" s="37">
        <f t="shared" si="13"/>
        <v>5238.9436764961392</v>
      </c>
      <c r="K31" s="37">
        <f t="shared" si="13"/>
        <v>6680.2399925425043</v>
      </c>
      <c r="L31" s="37">
        <f t="shared" si="13"/>
        <v>4949.202601708861</v>
      </c>
      <c r="M31" s="37">
        <f t="shared" si="13"/>
        <v>6292.990708775038</v>
      </c>
      <c r="N31" s="37">
        <f t="shared" si="13"/>
        <v>7252.4305822654997</v>
      </c>
      <c r="O31" s="37">
        <f t="shared" si="13"/>
        <v>7997.6240922238576</v>
      </c>
      <c r="P31" s="38">
        <f t="shared" si="13"/>
        <v>6756.1271191841479</v>
      </c>
    </row>
    <row r="32" spans="1:16" ht="19.5" customHeight="1" x14ac:dyDescent="0.5">
      <c r="A32" s="21"/>
    </row>
    <row r="33" spans="1:18" ht="19.5" customHeight="1" x14ac:dyDescent="0.5">
      <c r="A33" s="21"/>
      <c r="B33" s="9" t="s">
        <v>3368</v>
      </c>
      <c r="C33" s="8" t="s">
        <v>3369</v>
      </c>
    </row>
    <row r="34" spans="1:18" ht="6.75" customHeight="1" x14ac:dyDescent="0.5">
      <c r="A34" s="21"/>
    </row>
    <row r="35" spans="1:18" s="13" customFormat="1" ht="19.5" customHeight="1" x14ac:dyDescent="0.5">
      <c r="A35" s="22"/>
      <c r="C35" s="14" t="s">
        <v>16</v>
      </c>
      <c r="D35" s="15">
        <v>42005</v>
      </c>
      <c r="E35" s="15">
        <f>D35+31</f>
        <v>42036</v>
      </c>
      <c r="F35" s="15">
        <f t="shared" ref="F35:L35" si="14">E35+31</f>
        <v>42067</v>
      </c>
      <c r="G35" s="15">
        <f t="shared" si="14"/>
        <v>42098</v>
      </c>
      <c r="H35" s="15">
        <f t="shared" si="14"/>
        <v>42129</v>
      </c>
      <c r="I35" s="15">
        <f t="shared" si="14"/>
        <v>42160</v>
      </c>
      <c r="J35" s="15">
        <f t="shared" si="14"/>
        <v>42191</v>
      </c>
      <c r="K35" s="15">
        <f t="shared" si="14"/>
        <v>42222</v>
      </c>
      <c r="L35" s="15">
        <f t="shared" si="14"/>
        <v>42253</v>
      </c>
      <c r="M35" s="15">
        <f>L35+31</f>
        <v>42284</v>
      </c>
      <c r="N35" s="15">
        <f t="shared" ref="N35:O35" si="15">M35+31</f>
        <v>42315</v>
      </c>
      <c r="O35" s="15">
        <f t="shared" si="15"/>
        <v>42346</v>
      </c>
      <c r="P35" s="14" t="s">
        <v>26</v>
      </c>
    </row>
    <row r="36" spans="1:18" s="13" customFormat="1" ht="19.5" customHeight="1" x14ac:dyDescent="0.5">
      <c r="A36" s="22"/>
      <c r="C36" s="16" t="s">
        <v>17</v>
      </c>
      <c r="D36" s="43">
        <f>D10</f>
        <v>930</v>
      </c>
      <c r="E36" s="43">
        <f t="shared" ref="E36:O36" si="16">E10</f>
        <v>961</v>
      </c>
      <c r="F36" s="43">
        <f t="shared" si="16"/>
        <v>961</v>
      </c>
      <c r="G36" s="43">
        <f t="shared" si="16"/>
        <v>961</v>
      </c>
      <c r="H36" s="43">
        <f t="shared" si="16"/>
        <v>961</v>
      </c>
      <c r="I36" s="43">
        <f t="shared" si="16"/>
        <v>961</v>
      </c>
      <c r="J36" s="43">
        <f t="shared" si="16"/>
        <v>961</v>
      </c>
      <c r="K36" s="43">
        <f t="shared" si="16"/>
        <v>961</v>
      </c>
      <c r="L36" s="43">
        <f t="shared" si="16"/>
        <v>868</v>
      </c>
      <c r="M36" s="43">
        <f t="shared" si="16"/>
        <v>930</v>
      </c>
      <c r="N36" s="43">
        <f t="shared" si="16"/>
        <v>930</v>
      </c>
      <c r="O36" s="43">
        <f t="shared" si="16"/>
        <v>930</v>
      </c>
      <c r="P36" s="40">
        <f t="shared" ref="P36:P37" si="17">SUM(D36:O36)</f>
        <v>11315</v>
      </c>
    </row>
    <row r="37" spans="1:18" s="13" customFormat="1" ht="19.5" customHeight="1" x14ac:dyDescent="0.5">
      <c r="A37" s="22"/>
      <c r="C37" s="16" t="s">
        <v>28</v>
      </c>
      <c r="D37" s="43">
        <f>D30</f>
        <v>5331672.1555050006</v>
      </c>
      <c r="E37" s="43">
        <f t="shared" ref="E37:O37" si="18">E30</f>
        <v>5210060.8331549997</v>
      </c>
      <c r="F37" s="43">
        <f t="shared" si="18"/>
        <v>5220406.2396750003</v>
      </c>
      <c r="G37" s="43">
        <f t="shared" si="18"/>
        <v>4263674.7525300002</v>
      </c>
      <c r="H37" s="43">
        <f t="shared" si="18"/>
        <v>3391821.9624450002</v>
      </c>
      <c r="I37" s="43">
        <f t="shared" si="18"/>
        <v>1503995.2921199999</v>
      </c>
      <c r="J37" s="43">
        <f t="shared" si="18"/>
        <v>2713772.8244250002</v>
      </c>
      <c r="K37" s="43">
        <f t="shared" si="18"/>
        <v>4322115.2751750005</v>
      </c>
      <c r="L37" s="43">
        <f t="shared" si="18"/>
        <v>1954935.0276750003</v>
      </c>
      <c r="M37" s="43">
        <f t="shared" si="18"/>
        <v>4084150.9699949999</v>
      </c>
      <c r="N37" s="43">
        <f t="shared" si="18"/>
        <v>4561778.8362449994</v>
      </c>
      <c r="O37" s="43">
        <f t="shared" si="18"/>
        <v>5430386.7586199995</v>
      </c>
      <c r="P37" s="40">
        <f t="shared" si="17"/>
        <v>47988770.927565001</v>
      </c>
    </row>
    <row r="38" spans="1:18" s="13" customFormat="1" ht="19.5" customHeight="1" x14ac:dyDescent="0.5">
      <c r="A38" s="22"/>
      <c r="C38" s="16" t="s">
        <v>30</v>
      </c>
      <c r="D38" s="37">
        <f>D37/D36</f>
        <v>5732.9808123709681</v>
      </c>
      <c r="E38" s="37">
        <f t="shared" ref="E38" si="19">E37/E36</f>
        <v>5421.4993060926117</v>
      </c>
      <c r="F38" s="37">
        <f t="shared" ref="F38" si="20">F37/F36</f>
        <v>5432.2645574141525</v>
      </c>
      <c r="G38" s="37">
        <f t="shared" ref="G38" si="21">G37/G36</f>
        <v>4436.7062981581685</v>
      </c>
      <c r="H38" s="37">
        <f t="shared" ref="H38" si="22">H37/H36</f>
        <v>3529.4713448959419</v>
      </c>
      <c r="I38" s="37">
        <f t="shared" ref="I38" si="23">I37/I36</f>
        <v>1565.0315214568157</v>
      </c>
      <c r="J38" s="37">
        <f t="shared" ref="J38" si="24">J37/J36</f>
        <v>2823.9051242715923</v>
      </c>
      <c r="K38" s="37">
        <f t="shared" ref="K38" si="25">K37/K36</f>
        <v>4497.5184965400631</v>
      </c>
      <c r="L38" s="37">
        <f t="shared" ref="L38" si="26">L37/L36</f>
        <v>2252.2292945564518</v>
      </c>
      <c r="M38" s="37">
        <f t="shared" ref="M38" si="27">M37/M36</f>
        <v>4391.5601827903229</v>
      </c>
      <c r="N38" s="37">
        <f t="shared" ref="N38" si="28">N37/N36</f>
        <v>4905.1385335967734</v>
      </c>
      <c r="O38" s="37">
        <f t="shared" ref="O38" si="29">O37/O36</f>
        <v>5839.1255469032249</v>
      </c>
      <c r="P38" s="38">
        <f t="shared" ref="P38" si="30">P37/P36</f>
        <v>4241.1640236469293</v>
      </c>
    </row>
    <row r="39" spans="1:18" ht="19.5" customHeight="1" x14ac:dyDescent="0.5">
      <c r="A39" s="21"/>
    </row>
    <row r="40" spans="1:18" ht="39" customHeight="1" x14ac:dyDescent="0.5">
      <c r="A40" s="66"/>
      <c r="B40" s="67" t="s">
        <v>3370</v>
      </c>
      <c r="C40" s="8" t="s">
        <v>3371</v>
      </c>
      <c r="D40" s="86"/>
      <c r="E40" s="86"/>
      <c r="F40" s="86"/>
      <c r="G40" s="86"/>
      <c r="H40" s="86"/>
      <c r="I40" s="86"/>
      <c r="J40" s="86"/>
      <c r="K40" s="86"/>
      <c r="L40" s="86"/>
      <c r="M40" s="86"/>
      <c r="N40" s="86"/>
      <c r="O40" s="86"/>
      <c r="P40" s="86"/>
      <c r="Q40" s="86"/>
      <c r="R40" s="86"/>
    </row>
    <row r="41" spans="1:18" ht="19.5" customHeight="1" x14ac:dyDescent="0.5">
      <c r="A41" s="21"/>
    </row>
    <row r="42" spans="1:18" ht="19.5" customHeight="1" x14ac:dyDescent="0.5">
      <c r="A42" s="21"/>
    </row>
    <row r="43" spans="1:18" ht="19.5" customHeight="1" x14ac:dyDescent="0.5">
      <c r="A43" s="21"/>
    </row>
    <row r="44" spans="1:18" ht="19.5" customHeight="1" x14ac:dyDescent="0.5">
      <c r="A44" s="21"/>
    </row>
    <row r="45" spans="1:18" ht="19.5" customHeight="1" x14ac:dyDescent="0.5">
      <c r="A45" s="21"/>
    </row>
    <row r="46" spans="1:18" ht="19.5" customHeight="1" x14ac:dyDescent="0.5">
      <c r="A46" s="21"/>
    </row>
    <row r="47" spans="1:18" ht="19.5" customHeight="1" x14ac:dyDescent="0.5">
      <c r="A47" s="21"/>
    </row>
    <row r="48" spans="1:18" ht="19.5" customHeight="1" x14ac:dyDescent="0.5">
      <c r="A48" s="21"/>
    </row>
    <row r="49" spans="1:16" ht="19.5" customHeight="1" x14ac:dyDescent="0.5">
      <c r="A49" s="21"/>
    </row>
    <row r="50" spans="1:16" ht="19.5" customHeight="1" x14ac:dyDescent="0.5">
      <c r="A50" s="21"/>
    </row>
    <row r="51" spans="1:16" ht="19.5" customHeight="1" x14ac:dyDescent="0.5">
      <c r="A51" s="21"/>
    </row>
    <row r="52" spans="1:16" ht="19.5" customHeight="1" x14ac:dyDescent="0.5">
      <c r="A52" s="21"/>
      <c r="C52" s="93" t="s">
        <v>3406</v>
      </c>
      <c r="D52" s="93"/>
      <c r="E52" s="93"/>
      <c r="F52" s="93"/>
      <c r="G52" s="93"/>
      <c r="H52" s="93"/>
      <c r="I52" s="93"/>
      <c r="J52" s="93"/>
      <c r="K52" s="93"/>
      <c r="L52" s="93"/>
      <c r="M52" s="93"/>
      <c r="N52" s="93"/>
      <c r="O52" s="93"/>
      <c r="P52" s="93"/>
    </row>
    <row r="53" spans="1:16" ht="19.5" customHeight="1" x14ac:dyDescent="0.5">
      <c r="A53" s="21"/>
      <c r="C53" s="93" t="s">
        <v>3403</v>
      </c>
      <c r="D53" s="93"/>
      <c r="E53" s="93"/>
      <c r="F53" s="93"/>
      <c r="G53" s="93"/>
      <c r="H53" s="93"/>
      <c r="I53" s="93"/>
      <c r="J53" s="93"/>
      <c r="K53" s="93"/>
      <c r="L53" s="93"/>
      <c r="M53" s="93"/>
      <c r="N53" s="93"/>
      <c r="O53" s="93"/>
      <c r="P53" s="93"/>
    </row>
    <row r="54" spans="1:16" ht="19.5" customHeight="1" x14ac:dyDescent="0.5">
      <c r="A54" s="21"/>
      <c r="C54" s="93" t="s">
        <v>3404</v>
      </c>
      <c r="D54" s="93"/>
      <c r="E54" s="93"/>
      <c r="F54" s="93"/>
      <c r="G54" s="93"/>
      <c r="H54" s="93"/>
      <c r="I54" s="93"/>
      <c r="J54" s="93"/>
      <c r="K54" s="93"/>
      <c r="L54" s="93"/>
      <c r="M54" s="93"/>
      <c r="N54" s="93"/>
      <c r="O54" s="93"/>
      <c r="P54" s="93"/>
    </row>
    <row r="55" spans="1:16" ht="19.5" customHeight="1" x14ac:dyDescent="0.5">
      <c r="A55" s="21"/>
      <c r="C55" s="93" t="s">
        <v>3405</v>
      </c>
      <c r="D55" s="93"/>
      <c r="E55" s="93"/>
      <c r="F55" s="93"/>
      <c r="G55" s="93"/>
      <c r="H55" s="93"/>
      <c r="I55" s="93"/>
      <c r="J55" s="93"/>
      <c r="K55" s="93"/>
      <c r="L55" s="93"/>
      <c r="M55" s="93"/>
      <c r="N55" s="93"/>
      <c r="O55" s="93"/>
      <c r="P55" s="93"/>
    </row>
    <row r="56" spans="1:16" ht="19.5" customHeight="1" x14ac:dyDescent="0.5">
      <c r="A56" s="21"/>
      <c r="D56" s="85"/>
      <c r="E56" s="85"/>
      <c r="F56" s="85"/>
      <c r="G56" s="85"/>
      <c r="H56" s="85"/>
      <c r="I56" s="85"/>
      <c r="J56" s="85"/>
      <c r="K56" s="85"/>
      <c r="L56" s="85"/>
      <c r="M56" s="85"/>
      <c r="N56" s="85"/>
      <c r="O56" s="85"/>
      <c r="P56" s="85"/>
    </row>
    <row r="57" spans="1:16" ht="19.5" customHeight="1" x14ac:dyDescent="0.5">
      <c r="A57" s="21"/>
      <c r="B57" s="9" t="s">
        <v>3372</v>
      </c>
      <c r="C57" s="8" t="s">
        <v>3373</v>
      </c>
    </row>
    <row r="58" spans="1:16" ht="6.75" customHeight="1" x14ac:dyDescent="0.5">
      <c r="A58" s="21"/>
    </row>
    <row r="59" spans="1:16" s="13" customFormat="1" ht="19.5" customHeight="1" x14ac:dyDescent="0.5">
      <c r="A59" s="22"/>
      <c r="C59" s="14" t="s">
        <v>4</v>
      </c>
      <c r="D59" s="15">
        <v>42005</v>
      </c>
      <c r="E59" s="15">
        <f>D59+31</f>
        <v>42036</v>
      </c>
      <c r="F59" s="15">
        <f t="shared" ref="F59:L59" si="31">E59+31</f>
        <v>42067</v>
      </c>
      <c r="G59" s="15">
        <f t="shared" si="31"/>
        <v>42098</v>
      </c>
      <c r="H59" s="15">
        <f t="shared" si="31"/>
        <v>42129</v>
      </c>
      <c r="I59" s="15">
        <f t="shared" si="31"/>
        <v>42160</v>
      </c>
      <c r="J59" s="15">
        <f t="shared" si="31"/>
        <v>42191</v>
      </c>
      <c r="K59" s="15">
        <f t="shared" si="31"/>
        <v>42222</v>
      </c>
      <c r="L59" s="15">
        <f t="shared" si="31"/>
        <v>42253</v>
      </c>
      <c r="M59" s="15">
        <f>L59+31</f>
        <v>42284</v>
      </c>
      <c r="N59" s="15">
        <f t="shared" ref="N59:O59" si="32">M59+31</f>
        <v>42315</v>
      </c>
      <c r="O59" s="15">
        <f t="shared" si="32"/>
        <v>42346</v>
      </c>
      <c r="P59" s="14" t="s">
        <v>26</v>
      </c>
    </row>
    <row r="60" spans="1:16" s="13" customFormat="1" ht="19.5" customHeight="1" x14ac:dyDescent="0.5">
      <c r="A60" s="22"/>
      <c r="C60" s="16" t="s">
        <v>36</v>
      </c>
      <c r="D60" s="39">
        <v>285</v>
      </c>
      <c r="E60" s="39">
        <v>238</v>
      </c>
      <c r="F60" s="39">
        <v>216</v>
      </c>
      <c r="G60" s="39">
        <v>232</v>
      </c>
      <c r="H60" s="39">
        <v>146</v>
      </c>
      <c r="I60" s="39">
        <v>90</v>
      </c>
      <c r="J60" s="39">
        <v>128</v>
      </c>
      <c r="K60" s="39">
        <v>192</v>
      </c>
      <c r="L60" s="39">
        <v>63</v>
      </c>
      <c r="M60" s="39">
        <v>182</v>
      </c>
      <c r="N60" s="39">
        <v>215</v>
      </c>
      <c r="O60" s="39">
        <v>275</v>
      </c>
      <c r="P60" s="40">
        <f t="shared" ref="P60:P65" si="33">SUM(D60:O60)</f>
        <v>2262</v>
      </c>
    </row>
    <row r="61" spans="1:16" s="13" customFormat="1" ht="19.5" customHeight="1" x14ac:dyDescent="0.5">
      <c r="A61" s="22"/>
      <c r="C61" s="16" t="s">
        <v>33</v>
      </c>
      <c r="D61" s="39">
        <v>188</v>
      </c>
      <c r="E61" s="39">
        <v>174</v>
      </c>
      <c r="F61" s="39">
        <v>229</v>
      </c>
      <c r="G61" s="39">
        <v>268</v>
      </c>
      <c r="H61" s="39">
        <v>191</v>
      </c>
      <c r="I61" s="39">
        <v>146</v>
      </c>
      <c r="J61" s="39">
        <v>215</v>
      </c>
      <c r="K61" s="39">
        <v>195</v>
      </c>
      <c r="L61" s="39">
        <v>166</v>
      </c>
      <c r="M61" s="39">
        <v>224</v>
      </c>
      <c r="N61" s="39">
        <v>195</v>
      </c>
      <c r="O61" s="39">
        <v>178</v>
      </c>
      <c r="P61" s="40">
        <f t="shared" si="33"/>
        <v>2369</v>
      </c>
    </row>
    <row r="62" spans="1:16" s="13" customFormat="1" ht="19.5" customHeight="1" x14ac:dyDescent="0.5">
      <c r="A62" s="22"/>
      <c r="C62" s="16" t="s">
        <v>32</v>
      </c>
      <c r="D62" s="39">
        <v>133</v>
      </c>
      <c r="E62" s="39">
        <v>170</v>
      </c>
      <c r="F62" s="39">
        <v>167</v>
      </c>
      <c r="G62" s="39">
        <v>142</v>
      </c>
      <c r="H62" s="39">
        <v>57</v>
      </c>
      <c r="I62" s="39">
        <v>30</v>
      </c>
      <c r="J62" s="39">
        <v>145</v>
      </c>
      <c r="K62" s="39">
        <v>193</v>
      </c>
      <c r="L62" s="39">
        <v>71</v>
      </c>
      <c r="M62" s="39">
        <v>88</v>
      </c>
      <c r="N62" s="39">
        <v>96</v>
      </c>
      <c r="O62" s="39">
        <v>78</v>
      </c>
      <c r="P62" s="40">
        <f t="shared" si="33"/>
        <v>1370</v>
      </c>
    </row>
    <row r="63" spans="1:16" s="13" customFormat="1" ht="19.5" customHeight="1" x14ac:dyDescent="0.5">
      <c r="A63" s="22"/>
      <c r="C63" s="16" t="s">
        <v>34</v>
      </c>
      <c r="D63" s="39">
        <v>117</v>
      </c>
      <c r="E63" s="39">
        <v>95</v>
      </c>
      <c r="F63" s="39">
        <v>140</v>
      </c>
      <c r="G63" s="39">
        <v>51</v>
      </c>
      <c r="H63" s="39">
        <v>17</v>
      </c>
      <c r="I63" s="39">
        <v>14</v>
      </c>
      <c r="J63" s="39">
        <v>20</v>
      </c>
      <c r="K63" s="39">
        <v>53</v>
      </c>
      <c r="L63" s="39">
        <v>83</v>
      </c>
      <c r="M63" s="39">
        <v>126</v>
      </c>
      <c r="N63" s="39">
        <v>120</v>
      </c>
      <c r="O63" s="39">
        <v>143</v>
      </c>
      <c r="P63" s="40">
        <f t="shared" si="33"/>
        <v>979</v>
      </c>
    </row>
    <row r="64" spans="1:16" s="13" customFormat="1" ht="19.5" customHeight="1" x14ac:dyDescent="0.5">
      <c r="A64" s="22"/>
      <c r="C64" s="16" t="s">
        <v>31</v>
      </c>
      <c r="D64" s="39"/>
      <c r="E64" s="39"/>
      <c r="F64" s="39">
        <v>4</v>
      </c>
      <c r="G64" s="39">
        <v>21</v>
      </c>
      <c r="H64" s="39">
        <v>8</v>
      </c>
      <c r="I64" s="39">
        <v>8</v>
      </c>
      <c r="J64" s="39">
        <v>10</v>
      </c>
      <c r="K64" s="39">
        <v>8</v>
      </c>
      <c r="L64" s="39">
        <v>12</v>
      </c>
      <c r="M64" s="39">
        <v>27</v>
      </c>
      <c r="N64" s="39">
        <v>3</v>
      </c>
      <c r="O64" s="39">
        <v>3</v>
      </c>
      <c r="P64" s="40">
        <f t="shared" si="33"/>
        <v>104</v>
      </c>
    </row>
    <row r="65" spans="1:16" s="13" customFormat="1" ht="19.5" customHeight="1" x14ac:dyDescent="0.5">
      <c r="A65" s="22"/>
      <c r="C65" s="16" t="s">
        <v>35</v>
      </c>
      <c r="D65" s="39">
        <v>1</v>
      </c>
      <c r="E65" s="39">
        <v>8</v>
      </c>
      <c r="F65" s="39"/>
      <c r="G65" s="39"/>
      <c r="H65" s="39"/>
      <c r="I65" s="39"/>
      <c r="J65" s="39"/>
      <c r="K65" s="39">
        <v>6</v>
      </c>
      <c r="L65" s="39"/>
      <c r="M65" s="39">
        <v>2</v>
      </c>
      <c r="N65" s="39"/>
      <c r="O65" s="39">
        <v>2</v>
      </c>
      <c r="P65" s="40">
        <f t="shared" si="33"/>
        <v>19</v>
      </c>
    </row>
    <row r="66" spans="1:16" s="13" customFormat="1" ht="19.5" customHeight="1" x14ac:dyDescent="0.5">
      <c r="A66" s="22"/>
      <c r="C66" s="20" t="s">
        <v>37</v>
      </c>
      <c r="D66" s="44">
        <f>SUM(D60:D65)</f>
        <v>724</v>
      </c>
      <c r="E66" s="44">
        <f t="shared" ref="E66:P66" si="34">SUM(E60:E65)</f>
        <v>685</v>
      </c>
      <c r="F66" s="44">
        <f t="shared" si="34"/>
        <v>756</v>
      </c>
      <c r="G66" s="44">
        <f t="shared" si="34"/>
        <v>714</v>
      </c>
      <c r="H66" s="44">
        <f t="shared" si="34"/>
        <v>419</v>
      </c>
      <c r="I66" s="44">
        <f t="shared" si="34"/>
        <v>288</v>
      </c>
      <c r="J66" s="44">
        <f t="shared" si="34"/>
        <v>518</v>
      </c>
      <c r="K66" s="44">
        <f t="shared" si="34"/>
        <v>647</v>
      </c>
      <c r="L66" s="44">
        <f t="shared" si="34"/>
        <v>395</v>
      </c>
      <c r="M66" s="44">
        <f t="shared" si="34"/>
        <v>649</v>
      </c>
      <c r="N66" s="44">
        <f t="shared" si="34"/>
        <v>629</v>
      </c>
      <c r="O66" s="44">
        <f t="shared" si="34"/>
        <v>679</v>
      </c>
      <c r="P66" s="44">
        <f t="shared" si="34"/>
        <v>7103</v>
      </c>
    </row>
    <row r="67" spans="1:16" ht="19.5" customHeight="1" x14ac:dyDescent="0.5">
      <c r="A67" s="21"/>
    </row>
    <row r="68" spans="1:16" ht="19.5" customHeight="1" x14ac:dyDescent="0.5">
      <c r="A68" s="21"/>
      <c r="B68" s="9" t="s">
        <v>3374</v>
      </c>
      <c r="C68" s="8" t="s">
        <v>3375</v>
      </c>
    </row>
    <row r="69" spans="1:16" ht="19.5" customHeight="1" x14ac:dyDescent="0.5">
      <c r="A69" s="21"/>
    </row>
    <row r="70" spans="1:16" ht="19.5" customHeight="1" x14ac:dyDescent="0.5">
      <c r="A70" s="21"/>
    </row>
    <row r="71" spans="1:16" ht="19.5" customHeight="1" x14ac:dyDescent="0.5">
      <c r="A71" s="21"/>
    </row>
    <row r="72" spans="1:16" ht="19.5" customHeight="1" x14ac:dyDescent="0.5">
      <c r="A72" s="21"/>
    </row>
    <row r="73" spans="1:16" ht="19.5" customHeight="1" x14ac:dyDescent="0.5">
      <c r="A73" s="21"/>
    </row>
    <row r="74" spans="1:16" ht="19.5" customHeight="1" x14ac:dyDescent="0.5">
      <c r="A74" s="21"/>
    </row>
    <row r="75" spans="1:16" ht="19.5" customHeight="1" x14ac:dyDescent="0.5">
      <c r="A75" s="21"/>
    </row>
    <row r="76" spans="1:16" ht="19.5" customHeight="1" x14ac:dyDescent="0.5">
      <c r="A76" s="21"/>
    </row>
    <row r="77" spans="1:16" ht="19.5" customHeight="1" x14ac:dyDescent="0.5">
      <c r="A77" s="21"/>
    </row>
    <row r="78" spans="1:16" ht="19.5" customHeight="1" x14ac:dyDescent="0.5">
      <c r="A78" s="21"/>
    </row>
    <row r="79" spans="1:16" ht="19.5" customHeight="1" x14ac:dyDescent="0.5">
      <c r="A79" s="21"/>
    </row>
    <row r="80" spans="1:16" ht="19.5" customHeight="1" x14ac:dyDescent="0.5">
      <c r="A80" s="21"/>
    </row>
    <row r="81" spans="1:16" ht="19.5" customHeight="1" x14ac:dyDescent="0.5">
      <c r="A81" s="21"/>
    </row>
    <row r="82" spans="1:16" ht="19.5" customHeight="1" x14ac:dyDescent="0.5">
      <c r="A82" s="21"/>
      <c r="B82" s="9" t="s">
        <v>3376</v>
      </c>
      <c r="C82" s="8" t="s">
        <v>3377</v>
      </c>
    </row>
    <row r="83" spans="1:16" ht="19.5" customHeight="1" x14ac:dyDescent="0.5">
      <c r="A83" s="21"/>
      <c r="C83" s="94" t="s">
        <v>3407</v>
      </c>
      <c r="D83" s="94"/>
      <c r="E83" s="94"/>
      <c r="F83" s="94"/>
      <c r="G83" s="94"/>
      <c r="H83" s="94"/>
      <c r="I83" s="94"/>
      <c r="J83" s="94"/>
      <c r="K83" s="94"/>
      <c r="L83" s="94"/>
      <c r="M83" s="94"/>
      <c r="N83" s="94"/>
      <c r="O83" s="94"/>
      <c r="P83" s="94"/>
    </row>
    <row r="84" spans="1:16" ht="19.5" customHeight="1" x14ac:dyDescent="0.5">
      <c r="A84" s="21"/>
      <c r="C84" s="93" t="s">
        <v>3408</v>
      </c>
      <c r="D84" s="93"/>
      <c r="E84" s="93"/>
      <c r="F84" s="93"/>
      <c r="G84" s="93"/>
      <c r="H84" s="93"/>
      <c r="I84" s="93"/>
      <c r="J84" s="93"/>
      <c r="K84" s="93"/>
      <c r="L84" s="93"/>
      <c r="M84" s="93"/>
      <c r="N84" s="93"/>
      <c r="O84" s="93"/>
      <c r="P84" s="93"/>
    </row>
    <row r="85" spans="1:16" ht="19.5" customHeight="1" x14ac:dyDescent="0.5">
      <c r="A85" s="21"/>
      <c r="C85" s="93" t="s">
        <v>3410</v>
      </c>
      <c r="D85" s="93"/>
      <c r="E85" s="93"/>
      <c r="F85" s="93"/>
      <c r="G85" s="93"/>
      <c r="H85" s="93"/>
      <c r="I85" s="93"/>
      <c r="J85" s="93"/>
      <c r="K85" s="93"/>
      <c r="L85" s="93"/>
      <c r="M85" s="93"/>
      <c r="N85" s="93"/>
      <c r="O85" s="93"/>
      <c r="P85" s="93"/>
    </row>
    <row r="86" spans="1:16" ht="19.5" customHeight="1" x14ac:dyDescent="0.5">
      <c r="A86" s="21"/>
      <c r="C86" s="93" t="s">
        <v>3409</v>
      </c>
      <c r="D86" s="93"/>
      <c r="E86" s="93"/>
      <c r="F86" s="93"/>
      <c r="G86" s="93"/>
      <c r="H86" s="93"/>
      <c r="I86" s="93"/>
      <c r="J86" s="93"/>
      <c r="K86" s="93"/>
      <c r="L86" s="93"/>
      <c r="M86" s="93"/>
      <c r="N86" s="93"/>
      <c r="O86" s="93"/>
      <c r="P86" s="93"/>
    </row>
    <row r="87" spans="1:16" ht="19.5" customHeight="1" x14ac:dyDescent="0.5">
      <c r="A87" s="21"/>
    </row>
    <row r="88" spans="1:16" s="9" customFormat="1" ht="19.5" customHeight="1" x14ac:dyDescent="0.5">
      <c r="A88" s="12" t="s">
        <v>3378</v>
      </c>
      <c r="B88" s="11"/>
      <c r="C88" s="11"/>
      <c r="D88" s="11"/>
      <c r="E88" s="11"/>
      <c r="F88" s="11"/>
      <c r="G88" s="11"/>
      <c r="H88" s="11"/>
      <c r="I88" s="11"/>
    </row>
    <row r="89" spans="1:16" s="9" customFormat="1" ht="19.5" customHeight="1" x14ac:dyDescent="0.5">
      <c r="A89" s="12"/>
      <c r="B89" s="12" t="s">
        <v>3379</v>
      </c>
      <c r="C89" s="11"/>
      <c r="D89" s="11"/>
      <c r="E89" s="11"/>
      <c r="F89" s="11"/>
      <c r="G89" s="11"/>
      <c r="H89" s="11"/>
      <c r="I89" s="11"/>
    </row>
    <row r="90" spans="1:16" s="9" customFormat="1" ht="19.5" customHeight="1" x14ac:dyDescent="0.5">
      <c r="A90" s="12"/>
      <c r="B90" s="10" t="s">
        <v>3380</v>
      </c>
      <c r="C90" s="11"/>
      <c r="D90" s="11"/>
      <c r="E90" s="11"/>
      <c r="F90" s="11"/>
      <c r="G90" s="11"/>
      <c r="H90" s="11"/>
      <c r="I90" s="11"/>
    </row>
    <row r="91" spans="1:16" s="9" customFormat="1" ht="19.5" customHeight="1" x14ac:dyDescent="0.5">
      <c r="A91" s="12"/>
      <c r="B91" s="10" t="s">
        <v>3381</v>
      </c>
      <c r="C91" s="11"/>
      <c r="D91" s="11"/>
      <c r="E91" s="11"/>
      <c r="F91" s="11"/>
      <c r="G91" s="11"/>
      <c r="H91" s="11"/>
      <c r="I91" s="11"/>
    </row>
    <row r="92" spans="1:16" s="9" customFormat="1" ht="19.5" customHeight="1" x14ac:dyDescent="0.5">
      <c r="A92" s="12"/>
      <c r="B92" s="10"/>
      <c r="C92" s="11"/>
      <c r="D92" s="11"/>
      <c r="E92" s="11"/>
      <c r="F92" s="11"/>
      <c r="G92" s="11"/>
      <c r="H92" s="11"/>
      <c r="I92" s="11"/>
    </row>
    <row r="93" spans="1:16" ht="19.5" customHeight="1" x14ac:dyDescent="0.5">
      <c r="A93" s="21"/>
      <c r="B93" s="9" t="s">
        <v>3382</v>
      </c>
      <c r="C93" s="8" t="s">
        <v>3383</v>
      </c>
    </row>
    <row r="94" spans="1:16" ht="6.75" customHeight="1" x14ac:dyDescent="0.5">
      <c r="A94" s="21"/>
    </row>
    <row r="95" spans="1:16" s="13" customFormat="1" ht="19.5" customHeight="1" x14ac:dyDescent="0.5">
      <c r="A95" s="22"/>
      <c r="C95" s="28" t="s">
        <v>3305</v>
      </c>
      <c r="D95" s="30" t="s">
        <v>3306</v>
      </c>
      <c r="E95" s="30" t="s">
        <v>3307</v>
      </c>
      <c r="F95" s="30" t="s">
        <v>3308</v>
      </c>
      <c r="G95" s="30" t="s">
        <v>3309</v>
      </c>
      <c r="H95" s="30" t="s">
        <v>3310</v>
      </c>
      <c r="I95" s="30" t="s">
        <v>3311</v>
      </c>
      <c r="J95" s="30" t="s">
        <v>3312</v>
      </c>
      <c r="K95" s="30" t="s">
        <v>3313</v>
      </c>
      <c r="L95" s="30" t="s">
        <v>3314</v>
      </c>
      <c r="M95" s="30" t="s">
        <v>3315</v>
      </c>
      <c r="N95" s="30" t="s">
        <v>3316</v>
      </c>
      <c r="O95" s="30" t="s">
        <v>3317</v>
      </c>
      <c r="P95" s="28" t="s">
        <v>3318</v>
      </c>
    </row>
    <row r="96" spans="1:16" s="13" customFormat="1" ht="19.5" customHeight="1" x14ac:dyDescent="0.5">
      <c r="A96" s="22"/>
      <c r="C96" s="28">
        <v>2012</v>
      </c>
      <c r="D96" s="35">
        <v>3.0833333333333335</v>
      </c>
      <c r="E96" s="35">
        <v>4.3125</v>
      </c>
      <c r="F96" s="35">
        <v>3.375</v>
      </c>
      <c r="G96" s="35">
        <v>3.92</v>
      </c>
      <c r="H96" s="35">
        <v>4.4117647058823533</v>
      </c>
      <c r="I96" s="35">
        <v>2.78494623655914</v>
      </c>
      <c r="J96" s="35">
        <v>3.6355932203389831</v>
      </c>
      <c r="K96" s="35">
        <v>3.5</v>
      </c>
      <c r="L96" s="35">
        <v>3.7288135593220337</v>
      </c>
      <c r="M96" s="35">
        <v>3.3</v>
      </c>
      <c r="N96" s="35">
        <v>3.25</v>
      </c>
      <c r="O96" s="35">
        <v>3.6666666666666665</v>
      </c>
      <c r="P96" s="36">
        <v>3.6047087980173482</v>
      </c>
    </row>
    <row r="97" spans="1:16" s="13" customFormat="1" ht="19.5" customHeight="1" x14ac:dyDescent="0.5">
      <c r="A97" s="22"/>
      <c r="C97" s="28">
        <v>2013</v>
      </c>
      <c r="D97" s="35">
        <v>3.2102564102564104</v>
      </c>
      <c r="E97" s="35">
        <v>2.3648648648648649</v>
      </c>
      <c r="F97" s="35">
        <v>3.4509803921568629</v>
      </c>
      <c r="G97" s="35">
        <v>3.056338028169014</v>
      </c>
      <c r="H97" s="35">
        <v>3.5930232558139537</v>
      </c>
      <c r="I97" s="35">
        <v>3.5483870967741935</v>
      </c>
      <c r="J97" s="35">
        <v>3.6266666666666665</v>
      </c>
      <c r="K97" s="35">
        <v>2.9423076923076925</v>
      </c>
      <c r="L97" s="35">
        <v>3.3333333333333335</v>
      </c>
      <c r="M97" s="35">
        <v>3.3636363636363638</v>
      </c>
      <c r="N97" s="35">
        <v>2.74</v>
      </c>
      <c r="O97" s="35">
        <v>3.4850299401197606</v>
      </c>
      <c r="P97" s="36">
        <v>3.2758620689655173</v>
      </c>
    </row>
    <row r="98" spans="1:16" s="13" customFormat="1" ht="19.5" customHeight="1" x14ac:dyDescent="0.5">
      <c r="A98" s="22"/>
      <c r="C98" s="28">
        <v>2014</v>
      </c>
      <c r="D98" s="35">
        <v>2.896551724137931</v>
      </c>
      <c r="E98" s="35">
        <v>2.7758620689655173</v>
      </c>
      <c r="F98" s="35">
        <v>3.6749999999999998</v>
      </c>
      <c r="G98" s="35">
        <v>4.1756756756756754</v>
      </c>
      <c r="H98" s="35">
        <v>2.7857142857142856</v>
      </c>
      <c r="I98" s="35">
        <v>3.7610062893081762</v>
      </c>
      <c r="J98" s="35">
        <v>3.6918918918918919</v>
      </c>
      <c r="K98" s="35">
        <v>3.1256544502617802</v>
      </c>
      <c r="L98" s="35">
        <v>3.4337349397590362</v>
      </c>
      <c r="M98" s="35">
        <v>3.0602409638554215</v>
      </c>
      <c r="N98" s="35">
        <v>3.303370786516854</v>
      </c>
      <c r="O98" s="35">
        <v>3</v>
      </c>
      <c r="P98" s="36">
        <v>3.3273850377487988</v>
      </c>
    </row>
    <row r="99" spans="1:16" ht="19.5" customHeight="1" x14ac:dyDescent="0.5">
      <c r="A99" s="21"/>
    </row>
    <row r="100" spans="1:16" ht="19.5" customHeight="1" x14ac:dyDescent="0.5">
      <c r="A100" s="21"/>
      <c r="B100" s="9" t="s">
        <v>3384</v>
      </c>
      <c r="C100" s="8" t="s">
        <v>3385</v>
      </c>
    </row>
    <row r="101" spans="1:16" ht="6.75" customHeight="1" x14ac:dyDescent="0.5">
      <c r="A101" s="21"/>
      <c r="K101"/>
      <c r="L101"/>
      <c r="M101"/>
      <c r="N101"/>
      <c r="O101"/>
      <c r="P101"/>
    </row>
    <row r="102" spans="1:16" s="13" customFormat="1" ht="19.5" customHeight="1" x14ac:dyDescent="0.5">
      <c r="A102" s="22"/>
      <c r="C102" s="28" t="s">
        <v>3319</v>
      </c>
      <c r="D102" s="30" t="s">
        <v>3320</v>
      </c>
      <c r="E102" s="30" t="s">
        <v>3321</v>
      </c>
      <c r="F102" s="30" t="s">
        <v>3322</v>
      </c>
      <c r="G102" s="30" t="s">
        <v>3323</v>
      </c>
      <c r="H102" s="30" t="s">
        <v>3324</v>
      </c>
      <c r="I102" s="30" t="s">
        <v>3325</v>
      </c>
      <c r="J102" s="30" t="s">
        <v>3326</v>
      </c>
      <c r="K102" s="30" t="s">
        <v>3330</v>
      </c>
      <c r="L102"/>
      <c r="M102"/>
      <c r="N102"/>
      <c r="O102"/>
      <c r="P102"/>
    </row>
    <row r="103" spans="1:16" s="13" customFormat="1" ht="19.5" customHeight="1" x14ac:dyDescent="0.5">
      <c r="A103" s="22"/>
      <c r="C103" s="28">
        <v>2012</v>
      </c>
      <c r="D103" s="39">
        <v>889</v>
      </c>
      <c r="E103" s="39">
        <v>460</v>
      </c>
      <c r="F103" s="39">
        <v>549</v>
      </c>
      <c r="G103" s="39">
        <v>264</v>
      </c>
      <c r="H103" s="39">
        <v>230</v>
      </c>
      <c r="I103" s="39">
        <v>749</v>
      </c>
      <c r="J103" s="39">
        <v>317</v>
      </c>
      <c r="K103" s="40">
        <v>3458</v>
      </c>
      <c r="L103"/>
      <c r="M103"/>
      <c r="N103"/>
      <c r="O103"/>
      <c r="P103"/>
    </row>
    <row r="104" spans="1:16" s="13" customFormat="1" ht="19.5" customHeight="1" x14ac:dyDescent="0.5">
      <c r="A104" s="22"/>
      <c r="C104" s="28">
        <v>2013</v>
      </c>
      <c r="D104" s="39">
        <v>1081</v>
      </c>
      <c r="E104" s="39">
        <v>352</v>
      </c>
      <c r="F104" s="39">
        <v>574</v>
      </c>
      <c r="G104" s="39">
        <v>437</v>
      </c>
      <c r="H104" s="39">
        <v>284</v>
      </c>
      <c r="I104" s="39">
        <v>896</v>
      </c>
      <c r="J104" s="39">
        <v>724</v>
      </c>
      <c r="K104" s="40">
        <v>4348</v>
      </c>
      <c r="L104"/>
      <c r="M104"/>
      <c r="N104"/>
      <c r="O104"/>
      <c r="P104"/>
    </row>
    <row r="105" spans="1:16" s="13" customFormat="1" ht="19.5" customHeight="1" x14ac:dyDescent="0.5">
      <c r="A105" s="22"/>
      <c r="C105" s="28">
        <v>2014</v>
      </c>
      <c r="D105" s="39">
        <v>1765</v>
      </c>
      <c r="E105" s="39">
        <v>400</v>
      </c>
      <c r="F105" s="39">
        <v>821</v>
      </c>
      <c r="G105" s="39">
        <v>507</v>
      </c>
      <c r="H105" s="39">
        <v>538</v>
      </c>
      <c r="I105" s="39">
        <v>1585</v>
      </c>
      <c r="J105" s="39">
        <v>667</v>
      </c>
      <c r="K105" s="40">
        <v>6283</v>
      </c>
      <c r="L105"/>
      <c r="M105"/>
      <c r="N105"/>
      <c r="O105"/>
      <c r="P105"/>
    </row>
    <row r="106" spans="1:16" s="13" customFormat="1" ht="19.5" customHeight="1" x14ac:dyDescent="0.5">
      <c r="A106" s="22"/>
      <c r="C106" s="29" t="s">
        <v>3327</v>
      </c>
      <c r="D106" s="45">
        <f>D103/$K103</f>
        <v>0.25708502024291496</v>
      </c>
      <c r="E106" s="45">
        <f t="shared" ref="E106:K106" si="35">E103/$K103</f>
        <v>0.13302486986697512</v>
      </c>
      <c r="F106" s="45">
        <f t="shared" si="35"/>
        <v>0.15876229034123771</v>
      </c>
      <c r="G106" s="45">
        <f t="shared" si="35"/>
        <v>7.6344707923655289E-2</v>
      </c>
      <c r="H106" s="45">
        <f t="shared" si="35"/>
        <v>6.651243493348756E-2</v>
      </c>
      <c r="I106" s="45">
        <f t="shared" si="35"/>
        <v>0.2165991902834008</v>
      </c>
      <c r="J106" s="45">
        <f t="shared" si="35"/>
        <v>9.167148640832852E-2</v>
      </c>
      <c r="K106" s="45">
        <f t="shared" si="35"/>
        <v>1</v>
      </c>
      <c r="L106"/>
      <c r="M106"/>
      <c r="N106"/>
      <c r="O106"/>
      <c r="P106"/>
    </row>
    <row r="107" spans="1:16" s="13" customFormat="1" ht="19.5" customHeight="1" x14ac:dyDescent="0.5">
      <c r="A107" s="22"/>
      <c r="C107" s="29" t="s">
        <v>3328</v>
      </c>
      <c r="D107" s="45">
        <f t="shared" ref="D107:K108" si="36">D104/$K104</f>
        <v>0.24862005519779209</v>
      </c>
      <c r="E107" s="45">
        <f t="shared" si="36"/>
        <v>8.0956761729530813E-2</v>
      </c>
      <c r="F107" s="45">
        <f t="shared" si="36"/>
        <v>0.13201471941122356</v>
      </c>
      <c r="G107" s="45">
        <f t="shared" si="36"/>
        <v>0.10050597976080956</v>
      </c>
      <c r="H107" s="45">
        <f t="shared" si="36"/>
        <v>6.5317387304507826E-2</v>
      </c>
      <c r="I107" s="45">
        <f t="shared" si="36"/>
        <v>0.20607175712971482</v>
      </c>
      <c r="J107" s="45">
        <f t="shared" si="36"/>
        <v>0.16651333946642136</v>
      </c>
      <c r="K107" s="45">
        <f t="shared" si="36"/>
        <v>1</v>
      </c>
      <c r="L107"/>
      <c r="M107"/>
      <c r="N107"/>
      <c r="O107"/>
      <c r="P107"/>
    </row>
    <row r="108" spans="1:16" s="13" customFormat="1" ht="19.5" customHeight="1" x14ac:dyDescent="0.5">
      <c r="A108" s="22"/>
      <c r="C108" s="29" t="s">
        <v>3329</v>
      </c>
      <c r="D108" s="45">
        <f t="shared" si="36"/>
        <v>0.28091675950978834</v>
      </c>
      <c r="E108" s="45">
        <f t="shared" si="36"/>
        <v>6.3663854846410947E-2</v>
      </c>
      <c r="F108" s="45">
        <f t="shared" si="36"/>
        <v>0.13067006207225848</v>
      </c>
      <c r="G108" s="45">
        <f t="shared" si="36"/>
        <v>8.0693936017825874E-2</v>
      </c>
      <c r="H108" s="45">
        <f t="shared" si="36"/>
        <v>8.562788476842273E-2</v>
      </c>
      <c r="I108" s="45">
        <f t="shared" si="36"/>
        <v>0.25226802482890337</v>
      </c>
      <c r="J108" s="45">
        <f t="shared" si="36"/>
        <v>0.10615947795639026</v>
      </c>
      <c r="K108" s="45">
        <f t="shared" si="36"/>
        <v>1</v>
      </c>
      <c r="L108"/>
      <c r="M108"/>
      <c r="N108"/>
      <c r="O108"/>
      <c r="P108"/>
    </row>
    <row r="109" spans="1:16" ht="19.5" customHeight="1" x14ac:dyDescent="0.5">
      <c r="A109" s="21"/>
    </row>
    <row r="110" spans="1:16" ht="19.5" customHeight="1" x14ac:dyDescent="0.5">
      <c r="A110" s="21"/>
      <c r="B110" s="9" t="s">
        <v>3386</v>
      </c>
      <c r="C110" s="8" t="s">
        <v>3387</v>
      </c>
    </row>
    <row r="111" spans="1:16" ht="19.5" customHeight="1" x14ac:dyDescent="0.5">
      <c r="A111" s="21"/>
      <c r="B111" s="9"/>
    </row>
    <row r="112" spans="1:16" ht="19.5" customHeight="1" x14ac:dyDescent="0.5">
      <c r="A112" s="21"/>
      <c r="B112" s="9"/>
    </row>
    <row r="113" spans="1:16" ht="19.5" customHeight="1" x14ac:dyDescent="0.5">
      <c r="A113" s="21"/>
      <c r="B113" s="9"/>
    </row>
    <row r="114" spans="1:16" ht="19.5" customHeight="1" x14ac:dyDescent="0.5">
      <c r="A114" s="21"/>
      <c r="B114" s="9"/>
    </row>
    <row r="115" spans="1:16" ht="19.5" customHeight="1" x14ac:dyDescent="0.5">
      <c r="A115" s="21"/>
      <c r="B115" s="9"/>
    </row>
    <row r="116" spans="1:16" ht="19.5" customHeight="1" x14ac:dyDescent="0.5">
      <c r="A116" s="21"/>
      <c r="B116" s="9"/>
    </row>
    <row r="117" spans="1:16" ht="19.5" customHeight="1" x14ac:dyDescent="0.5">
      <c r="A117" s="21"/>
      <c r="B117" s="9"/>
    </row>
    <row r="118" spans="1:16" ht="19.5" customHeight="1" x14ac:dyDescent="0.5">
      <c r="A118" s="21"/>
      <c r="B118" s="9"/>
    </row>
    <row r="119" spans="1:16" ht="19.5" customHeight="1" x14ac:dyDescent="0.5">
      <c r="A119" s="21"/>
      <c r="B119" s="9"/>
    </row>
    <row r="120" spans="1:16" ht="19.5" customHeight="1" x14ac:dyDescent="0.5">
      <c r="A120" s="21"/>
      <c r="B120" s="9"/>
    </row>
    <row r="121" spans="1:16" ht="19.5" customHeight="1" x14ac:dyDescent="0.5">
      <c r="A121" s="21"/>
      <c r="B121" s="9"/>
    </row>
    <row r="122" spans="1:16" ht="19.5" customHeight="1" x14ac:dyDescent="0.5">
      <c r="A122" s="21"/>
    </row>
    <row r="123" spans="1:16" ht="19.5" customHeight="1" x14ac:dyDescent="0.5">
      <c r="A123" s="21"/>
    </row>
    <row r="124" spans="1:16" ht="19.5" customHeight="1" x14ac:dyDescent="0.5">
      <c r="A124" s="21"/>
      <c r="B124" s="9" t="s">
        <v>3388</v>
      </c>
      <c r="C124" s="8" t="s">
        <v>3392</v>
      </c>
      <c r="M124"/>
      <c r="N124"/>
      <c r="O124"/>
      <c r="P124"/>
    </row>
    <row r="125" spans="1:16" s="53" customFormat="1" ht="19.5" customHeight="1" x14ac:dyDescent="0.5">
      <c r="A125" s="51"/>
      <c r="B125" s="52"/>
      <c r="C125" s="53" t="s">
        <v>3389</v>
      </c>
      <c r="D125" s="54" t="s">
        <v>3339</v>
      </c>
      <c r="E125" s="53" t="s">
        <v>3390</v>
      </c>
      <c r="G125" s="55" t="s">
        <v>3340</v>
      </c>
      <c r="H125" s="56">
        <v>0.5</v>
      </c>
      <c r="J125" s="57" t="s">
        <v>3341</v>
      </c>
      <c r="K125" s="53" t="s">
        <v>3391</v>
      </c>
      <c r="M125" s="58"/>
      <c r="N125" s="58"/>
      <c r="O125" s="58"/>
      <c r="P125" s="58"/>
    </row>
    <row r="126" spans="1:16" ht="6.75" customHeight="1" x14ac:dyDescent="0.5">
      <c r="A126" s="21"/>
      <c r="M126"/>
      <c r="N126"/>
      <c r="O126"/>
      <c r="P126"/>
    </row>
    <row r="127" spans="1:16" s="13" customFormat="1" ht="19.5" customHeight="1" x14ac:dyDescent="0.5">
      <c r="A127" s="22"/>
      <c r="C127" s="98" t="s">
        <v>1</v>
      </c>
      <c r="D127" s="95" t="s">
        <v>17</v>
      </c>
      <c r="E127" s="96"/>
      <c r="F127" s="97"/>
      <c r="G127" s="95" t="s">
        <v>18</v>
      </c>
      <c r="H127" s="96"/>
      <c r="I127" s="97"/>
      <c r="J127" s="95" t="s">
        <v>15</v>
      </c>
      <c r="K127" s="96"/>
      <c r="L127" s="97"/>
      <c r="M127"/>
      <c r="N127"/>
      <c r="O127"/>
      <c r="P127"/>
    </row>
    <row r="128" spans="1:16" s="13" customFormat="1" ht="19.5" customHeight="1" x14ac:dyDescent="0.5">
      <c r="A128" s="22"/>
      <c r="C128" s="99"/>
      <c r="D128" s="31">
        <v>2012</v>
      </c>
      <c r="E128" s="31">
        <v>2013</v>
      </c>
      <c r="F128" s="31">
        <v>2014</v>
      </c>
      <c r="G128" s="31">
        <v>2012</v>
      </c>
      <c r="H128" s="31">
        <v>2013</v>
      </c>
      <c r="I128" s="31">
        <v>2014</v>
      </c>
      <c r="J128" s="31">
        <v>2012</v>
      </c>
      <c r="K128" s="31">
        <v>2013</v>
      </c>
      <c r="L128" s="31">
        <v>2014</v>
      </c>
      <c r="M128"/>
      <c r="N128"/>
      <c r="O128"/>
      <c r="P128"/>
    </row>
    <row r="129" spans="1:16" s="13" customFormat="1" ht="19.5" customHeight="1" x14ac:dyDescent="0.5">
      <c r="A129" s="22"/>
      <c r="C129" s="28">
        <v>1</v>
      </c>
      <c r="D129" s="39">
        <f>28*DAY(EOMONTH(DATE(D$128,$C129,1),0))</f>
        <v>868</v>
      </c>
      <c r="E129" s="39">
        <f t="shared" ref="E129:F129" si="37">28*DAY(EOMONTH(DATE(E$128,$C129,1),0))</f>
        <v>868</v>
      </c>
      <c r="F129" s="39">
        <f t="shared" si="37"/>
        <v>868</v>
      </c>
      <c r="G129" s="39">
        <v>153</v>
      </c>
      <c r="H129" s="39">
        <v>644</v>
      </c>
      <c r="I129" s="39">
        <v>191</v>
      </c>
      <c r="J129" s="41">
        <f>G129/D129</f>
        <v>0.17626728110599077</v>
      </c>
      <c r="K129" s="41">
        <f t="shared" ref="K129:L141" si="38">H129/E129</f>
        <v>0.74193548387096775</v>
      </c>
      <c r="L129" s="41">
        <f t="shared" si="38"/>
        <v>0.22004608294930875</v>
      </c>
      <c r="M129"/>
      <c r="N129"/>
      <c r="O129"/>
      <c r="P129"/>
    </row>
    <row r="130" spans="1:16" s="13" customFormat="1" ht="19.5" customHeight="1" x14ac:dyDescent="0.5">
      <c r="A130" s="22"/>
      <c r="C130" s="28">
        <v>2</v>
      </c>
      <c r="D130" s="39">
        <f t="shared" ref="D130:F140" si="39">28*DAY(EOMONTH(DATE(D$128,$C130,1),0))</f>
        <v>812</v>
      </c>
      <c r="E130" s="39">
        <f t="shared" si="39"/>
        <v>784</v>
      </c>
      <c r="F130" s="39">
        <f t="shared" si="39"/>
        <v>784</v>
      </c>
      <c r="G130" s="39">
        <v>357</v>
      </c>
      <c r="H130" s="39">
        <v>189</v>
      </c>
      <c r="I130" s="39">
        <v>198</v>
      </c>
      <c r="J130" s="41">
        <f t="shared" ref="J130:J141" si="40">G130/D130</f>
        <v>0.43965517241379309</v>
      </c>
      <c r="K130" s="41">
        <f t="shared" si="38"/>
        <v>0.24107142857142858</v>
      </c>
      <c r="L130" s="41">
        <f t="shared" si="38"/>
        <v>0.25255102040816324</v>
      </c>
      <c r="M130"/>
      <c r="N130"/>
      <c r="O130"/>
      <c r="P130"/>
    </row>
    <row r="131" spans="1:16" s="13" customFormat="1" ht="19.5" customHeight="1" x14ac:dyDescent="0.5">
      <c r="A131" s="22"/>
      <c r="C131" s="28">
        <v>3</v>
      </c>
      <c r="D131" s="39">
        <f t="shared" si="39"/>
        <v>868</v>
      </c>
      <c r="E131" s="39">
        <f t="shared" si="39"/>
        <v>868</v>
      </c>
      <c r="F131" s="39">
        <f t="shared" si="39"/>
        <v>868</v>
      </c>
      <c r="G131" s="39">
        <v>232</v>
      </c>
      <c r="H131" s="39">
        <v>223</v>
      </c>
      <c r="I131" s="39">
        <v>773</v>
      </c>
      <c r="J131" s="41">
        <f t="shared" si="40"/>
        <v>0.26728110599078342</v>
      </c>
      <c r="K131" s="41">
        <f t="shared" si="38"/>
        <v>0.25691244239631339</v>
      </c>
      <c r="L131" s="41">
        <f t="shared" si="38"/>
        <v>0.89055299539170507</v>
      </c>
      <c r="M131"/>
      <c r="N131"/>
      <c r="O131"/>
      <c r="P131"/>
    </row>
    <row r="132" spans="1:16" s="13" customFormat="1" ht="19.5" customHeight="1" x14ac:dyDescent="0.5">
      <c r="A132" s="22"/>
      <c r="C132" s="28">
        <v>4</v>
      </c>
      <c r="D132" s="39">
        <f t="shared" si="39"/>
        <v>840</v>
      </c>
      <c r="E132" s="39">
        <f t="shared" si="39"/>
        <v>840</v>
      </c>
      <c r="F132" s="39">
        <f t="shared" si="39"/>
        <v>840</v>
      </c>
      <c r="G132" s="39">
        <v>458</v>
      </c>
      <c r="H132" s="39">
        <v>264</v>
      </c>
      <c r="I132" s="39">
        <v>367</v>
      </c>
      <c r="J132" s="41">
        <f t="shared" si="40"/>
        <v>0.54523809523809519</v>
      </c>
      <c r="K132" s="41">
        <f t="shared" si="38"/>
        <v>0.31428571428571428</v>
      </c>
      <c r="L132" s="41">
        <f t="shared" si="38"/>
        <v>0.43690476190476191</v>
      </c>
      <c r="M132"/>
      <c r="N132"/>
      <c r="O132"/>
      <c r="P132"/>
    </row>
    <row r="133" spans="1:16" s="13" customFormat="1" ht="19.5" customHeight="1" x14ac:dyDescent="0.5">
      <c r="A133" s="22"/>
      <c r="C133" s="28">
        <v>5</v>
      </c>
      <c r="D133" s="39">
        <f t="shared" si="39"/>
        <v>868</v>
      </c>
      <c r="E133" s="39">
        <f t="shared" si="39"/>
        <v>868</v>
      </c>
      <c r="F133" s="39">
        <f t="shared" si="39"/>
        <v>868</v>
      </c>
      <c r="G133" s="39">
        <v>387</v>
      </c>
      <c r="H133" s="39">
        <v>350</v>
      </c>
      <c r="I133" s="39">
        <v>453</v>
      </c>
      <c r="J133" s="41">
        <f t="shared" si="40"/>
        <v>0.44585253456221197</v>
      </c>
      <c r="K133" s="41">
        <f t="shared" si="38"/>
        <v>0.40322580645161288</v>
      </c>
      <c r="L133" s="41">
        <f t="shared" si="38"/>
        <v>0.52188940092165903</v>
      </c>
      <c r="M133"/>
      <c r="N133"/>
      <c r="O133"/>
      <c r="P133"/>
    </row>
    <row r="134" spans="1:16" s="13" customFormat="1" ht="19.5" customHeight="1" x14ac:dyDescent="0.5">
      <c r="A134" s="22"/>
      <c r="C134" s="28">
        <v>6</v>
      </c>
      <c r="D134" s="39">
        <f t="shared" si="39"/>
        <v>840</v>
      </c>
      <c r="E134" s="39">
        <f t="shared" si="39"/>
        <v>840</v>
      </c>
      <c r="F134" s="39">
        <f t="shared" si="39"/>
        <v>840</v>
      </c>
      <c r="G134" s="39">
        <v>286</v>
      </c>
      <c r="H134" s="39">
        <v>427</v>
      </c>
      <c r="I134" s="39">
        <v>723</v>
      </c>
      <c r="J134" s="41">
        <f t="shared" si="40"/>
        <v>0.34047619047619049</v>
      </c>
      <c r="K134" s="41">
        <f t="shared" si="38"/>
        <v>0.5083333333333333</v>
      </c>
      <c r="L134" s="41">
        <f t="shared" si="38"/>
        <v>0.86071428571428577</v>
      </c>
      <c r="M134"/>
      <c r="N134"/>
      <c r="O134"/>
      <c r="P134"/>
    </row>
    <row r="135" spans="1:16" s="13" customFormat="1" ht="19.5" customHeight="1" x14ac:dyDescent="0.5">
      <c r="A135" s="22"/>
      <c r="C135" s="28">
        <v>7</v>
      </c>
      <c r="D135" s="39">
        <f t="shared" si="39"/>
        <v>868</v>
      </c>
      <c r="E135" s="39">
        <f t="shared" si="39"/>
        <v>868</v>
      </c>
      <c r="F135" s="39">
        <f t="shared" si="39"/>
        <v>868</v>
      </c>
      <c r="G135" s="39">
        <v>455</v>
      </c>
      <c r="H135" s="39">
        <v>636</v>
      </c>
      <c r="I135" s="39">
        <v>838</v>
      </c>
      <c r="J135" s="41">
        <f t="shared" si="40"/>
        <v>0.52419354838709675</v>
      </c>
      <c r="K135" s="41">
        <f t="shared" si="38"/>
        <v>0.73271889400921664</v>
      </c>
      <c r="L135" s="41">
        <f t="shared" si="38"/>
        <v>0.96543778801843316</v>
      </c>
      <c r="M135"/>
      <c r="N135"/>
      <c r="O135"/>
      <c r="P135"/>
    </row>
    <row r="136" spans="1:16" s="13" customFormat="1" ht="19.5" customHeight="1" x14ac:dyDescent="0.5">
      <c r="A136" s="22"/>
      <c r="C136" s="28">
        <v>8</v>
      </c>
      <c r="D136" s="39">
        <f t="shared" si="39"/>
        <v>868</v>
      </c>
      <c r="E136" s="39">
        <f t="shared" si="39"/>
        <v>868</v>
      </c>
      <c r="F136" s="39">
        <f t="shared" si="39"/>
        <v>868</v>
      </c>
      <c r="G136" s="39">
        <v>339</v>
      </c>
      <c r="H136" s="39">
        <v>363</v>
      </c>
      <c r="I136" s="39">
        <v>775</v>
      </c>
      <c r="J136" s="41">
        <f t="shared" si="40"/>
        <v>0.39055299539170507</v>
      </c>
      <c r="K136" s="41">
        <f t="shared" si="38"/>
        <v>0.41820276497695852</v>
      </c>
      <c r="L136" s="41">
        <f t="shared" si="38"/>
        <v>0.8928571428571429</v>
      </c>
      <c r="M136"/>
      <c r="N136"/>
      <c r="O136"/>
      <c r="P136"/>
    </row>
    <row r="137" spans="1:16" s="13" customFormat="1" ht="19.5" customHeight="1" x14ac:dyDescent="0.5">
      <c r="A137" s="22"/>
      <c r="C137" s="28">
        <v>9</v>
      </c>
      <c r="D137" s="39">
        <f t="shared" si="39"/>
        <v>840</v>
      </c>
      <c r="E137" s="39">
        <f t="shared" si="39"/>
        <v>840</v>
      </c>
      <c r="F137" s="39">
        <f t="shared" si="39"/>
        <v>840</v>
      </c>
      <c r="G137" s="39">
        <v>225</v>
      </c>
      <c r="H137" s="39">
        <v>298</v>
      </c>
      <c r="I137" s="39">
        <v>698</v>
      </c>
      <c r="J137" s="41">
        <f t="shared" si="40"/>
        <v>0.26785714285714285</v>
      </c>
      <c r="K137" s="41">
        <f t="shared" si="38"/>
        <v>0.35476190476190478</v>
      </c>
      <c r="L137" s="41">
        <f t="shared" si="38"/>
        <v>0.830952380952381</v>
      </c>
      <c r="M137"/>
      <c r="N137"/>
      <c r="O137"/>
      <c r="P137"/>
    </row>
    <row r="138" spans="1:16" s="13" customFormat="1" ht="19.5" customHeight="1" x14ac:dyDescent="0.5">
      <c r="A138" s="22"/>
      <c r="C138" s="28">
        <v>10</v>
      </c>
      <c r="D138" s="39">
        <f t="shared" si="39"/>
        <v>868</v>
      </c>
      <c r="E138" s="39">
        <f t="shared" si="39"/>
        <v>868</v>
      </c>
      <c r="F138" s="39">
        <f t="shared" si="39"/>
        <v>868</v>
      </c>
      <c r="G138" s="39">
        <v>187</v>
      </c>
      <c r="H138" s="39">
        <v>159</v>
      </c>
      <c r="I138" s="39">
        <v>591</v>
      </c>
      <c r="J138" s="41">
        <f t="shared" si="40"/>
        <v>0.21543778801843319</v>
      </c>
      <c r="K138" s="41">
        <f t="shared" si="38"/>
        <v>0.18317972350230416</v>
      </c>
      <c r="L138" s="41">
        <f t="shared" si="38"/>
        <v>0.68087557603686633</v>
      </c>
      <c r="M138"/>
      <c r="N138"/>
      <c r="O138"/>
      <c r="P138"/>
    </row>
    <row r="139" spans="1:16" s="13" customFormat="1" ht="19.5" customHeight="1" x14ac:dyDescent="0.5">
      <c r="A139" s="22"/>
      <c r="C139" s="28">
        <v>11</v>
      </c>
      <c r="D139" s="39">
        <f t="shared" si="39"/>
        <v>840</v>
      </c>
      <c r="E139" s="39">
        <f t="shared" si="39"/>
        <v>840</v>
      </c>
      <c r="F139" s="39">
        <f t="shared" si="39"/>
        <v>840</v>
      </c>
      <c r="G139" s="39">
        <v>171</v>
      </c>
      <c r="H139" s="39">
        <v>189</v>
      </c>
      <c r="I139" s="39">
        <v>332</v>
      </c>
      <c r="J139" s="41">
        <f t="shared" si="40"/>
        <v>0.20357142857142857</v>
      </c>
      <c r="K139" s="41">
        <f t="shared" si="38"/>
        <v>0.22500000000000001</v>
      </c>
      <c r="L139" s="41">
        <f t="shared" si="38"/>
        <v>0.39523809523809522</v>
      </c>
      <c r="M139"/>
      <c r="N139"/>
      <c r="O139"/>
      <c r="P139"/>
    </row>
    <row r="140" spans="1:16" s="13" customFormat="1" ht="19.5" customHeight="1" x14ac:dyDescent="0.5">
      <c r="A140" s="22"/>
      <c r="C140" s="28">
        <v>12</v>
      </c>
      <c r="D140" s="39">
        <f t="shared" si="39"/>
        <v>868</v>
      </c>
      <c r="E140" s="39">
        <f t="shared" si="39"/>
        <v>868</v>
      </c>
      <c r="F140" s="39">
        <f t="shared" si="39"/>
        <v>868</v>
      </c>
      <c r="G140" s="39">
        <v>208</v>
      </c>
      <c r="H140" s="39">
        <v>606</v>
      </c>
      <c r="I140" s="39">
        <v>344</v>
      </c>
      <c r="J140" s="41">
        <f t="shared" si="40"/>
        <v>0.23963133640552994</v>
      </c>
      <c r="K140" s="41">
        <f t="shared" si="38"/>
        <v>0.6981566820276498</v>
      </c>
      <c r="L140" s="41">
        <f t="shared" si="38"/>
        <v>0.39631336405529954</v>
      </c>
      <c r="M140"/>
      <c r="N140"/>
      <c r="O140"/>
      <c r="P140"/>
    </row>
    <row r="141" spans="1:16" s="46" customFormat="1" ht="19.5" customHeight="1" x14ac:dyDescent="0.5">
      <c r="A141" s="22"/>
      <c r="C141" s="28" t="s">
        <v>3331</v>
      </c>
      <c r="D141" s="47">
        <f>SUM(D129:D140)</f>
        <v>10248</v>
      </c>
      <c r="E141" s="47">
        <f t="shared" ref="E141:I141" si="41">SUM(E129:E140)</f>
        <v>10220</v>
      </c>
      <c r="F141" s="47">
        <f t="shared" si="41"/>
        <v>10220</v>
      </c>
      <c r="G141" s="47">
        <f t="shared" si="41"/>
        <v>3458</v>
      </c>
      <c r="H141" s="47">
        <f t="shared" si="41"/>
        <v>4348</v>
      </c>
      <c r="I141" s="47">
        <f t="shared" si="41"/>
        <v>6283</v>
      </c>
      <c r="J141" s="49">
        <f t="shared" si="40"/>
        <v>0.33743169398907102</v>
      </c>
      <c r="K141" s="49">
        <f t="shared" si="38"/>
        <v>0.42544031311154601</v>
      </c>
      <c r="L141" s="49">
        <f t="shared" si="38"/>
        <v>0.61477495107632096</v>
      </c>
      <c r="M141" s="48"/>
      <c r="N141" s="48"/>
      <c r="O141" s="48"/>
      <c r="P141" s="48"/>
    </row>
    <row r="142" spans="1:16" ht="19.5" customHeight="1" x14ac:dyDescent="0.5">
      <c r="A142" s="21"/>
      <c r="M142"/>
      <c r="N142"/>
      <c r="O142"/>
      <c r="P142"/>
    </row>
    <row r="143" spans="1:16" s="9" customFormat="1" ht="19.5" customHeight="1" x14ac:dyDescent="0.5">
      <c r="A143" s="12" t="s">
        <v>3393</v>
      </c>
      <c r="B143" s="11"/>
      <c r="C143" s="11"/>
      <c r="D143" s="11"/>
      <c r="E143" s="11"/>
      <c r="F143" s="11"/>
      <c r="G143" s="11"/>
      <c r="H143" s="11"/>
      <c r="I143" s="11"/>
    </row>
    <row r="144" spans="1:16" ht="6.75" customHeight="1" x14ac:dyDescent="0.5">
      <c r="A144" s="21"/>
      <c r="M144"/>
      <c r="N144"/>
      <c r="O144"/>
      <c r="P144"/>
    </row>
    <row r="145" spans="1:27" s="32" customFormat="1" ht="19.5" customHeight="1" x14ac:dyDescent="0.5">
      <c r="C145" s="59" t="s">
        <v>3345</v>
      </c>
      <c r="D145" s="60" t="s">
        <v>3343</v>
      </c>
      <c r="E145" s="60" t="s">
        <v>3344</v>
      </c>
      <c r="F145" s="60" t="s">
        <v>3353</v>
      </c>
      <c r="G145" s="60" t="s">
        <v>3354</v>
      </c>
      <c r="H145" s="61">
        <v>14</v>
      </c>
      <c r="I145" s="61">
        <v>21</v>
      </c>
      <c r="J145" s="61">
        <v>28</v>
      </c>
      <c r="K145" s="61">
        <v>35</v>
      </c>
      <c r="L145" s="61">
        <v>49</v>
      </c>
      <c r="M145" s="61">
        <v>63</v>
      </c>
      <c r="N145" s="61">
        <v>91</v>
      </c>
      <c r="O145" s="61">
        <v>119</v>
      </c>
      <c r="P145" s="61" t="s">
        <v>3355</v>
      </c>
      <c r="Q145"/>
      <c r="R145"/>
      <c r="S145"/>
      <c r="T145"/>
      <c r="U145"/>
      <c r="V145"/>
      <c r="W145"/>
      <c r="X145"/>
      <c r="Y145"/>
      <c r="Z145"/>
      <c r="AA145"/>
    </row>
    <row r="146" spans="1:27" s="32" customFormat="1" ht="19.5" customHeight="1" x14ac:dyDescent="0.5">
      <c r="C146" s="50" t="s">
        <v>3332</v>
      </c>
      <c r="D146" s="33">
        <v>177</v>
      </c>
      <c r="E146" s="33">
        <v>182</v>
      </c>
      <c r="F146" s="33">
        <v>180</v>
      </c>
      <c r="G146" s="33">
        <v>175</v>
      </c>
      <c r="H146" s="33">
        <v>165</v>
      </c>
      <c r="I146" s="34">
        <v>155</v>
      </c>
      <c r="J146" s="34">
        <v>135</v>
      </c>
      <c r="K146" s="34">
        <v>115</v>
      </c>
      <c r="L146" s="34">
        <v>95</v>
      </c>
      <c r="M146" s="34">
        <v>75</v>
      </c>
      <c r="N146" s="34">
        <v>55</v>
      </c>
      <c r="O146" s="34">
        <v>40</v>
      </c>
      <c r="P146" s="34">
        <v>30</v>
      </c>
      <c r="Q146"/>
      <c r="R146"/>
      <c r="S146"/>
      <c r="T146"/>
      <c r="U146"/>
      <c r="V146"/>
      <c r="W146"/>
      <c r="X146"/>
      <c r="Y146"/>
      <c r="Z146"/>
      <c r="AA146"/>
    </row>
    <row r="147" spans="1:27" s="32" customFormat="1" ht="19.5" customHeight="1" x14ac:dyDescent="0.5">
      <c r="C147" s="50" t="s">
        <v>3333</v>
      </c>
      <c r="D147" s="33">
        <v>172</v>
      </c>
      <c r="E147" s="33">
        <v>177</v>
      </c>
      <c r="F147" s="33">
        <v>175</v>
      </c>
      <c r="G147" s="33">
        <v>170</v>
      </c>
      <c r="H147" s="33">
        <v>160</v>
      </c>
      <c r="I147" s="34">
        <v>150</v>
      </c>
      <c r="J147" s="34">
        <v>130</v>
      </c>
      <c r="K147" s="34">
        <v>110</v>
      </c>
      <c r="L147" s="34">
        <v>90</v>
      </c>
      <c r="M147" s="34">
        <v>70</v>
      </c>
      <c r="N147" s="34">
        <v>50</v>
      </c>
      <c r="O147" s="34">
        <v>35</v>
      </c>
      <c r="P147" s="34">
        <v>25</v>
      </c>
      <c r="Q147"/>
      <c r="R147"/>
      <c r="S147"/>
      <c r="T147"/>
      <c r="U147"/>
      <c r="V147"/>
      <c r="W147"/>
      <c r="X147"/>
      <c r="Y147"/>
      <c r="Z147"/>
      <c r="AA147"/>
    </row>
    <row r="148" spans="1:27" s="32" customFormat="1" ht="19.5" customHeight="1" x14ac:dyDescent="0.5">
      <c r="C148" s="50" t="s">
        <v>3334</v>
      </c>
      <c r="D148" s="33">
        <v>175</v>
      </c>
      <c r="E148" s="33">
        <v>180</v>
      </c>
      <c r="F148" s="33">
        <v>178</v>
      </c>
      <c r="G148" s="33">
        <v>173</v>
      </c>
      <c r="H148" s="33">
        <v>163</v>
      </c>
      <c r="I148" s="34">
        <v>153</v>
      </c>
      <c r="J148" s="34">
        <v>133</v>
      </c>
      <c r="K148" s="34">
        <v>113</v>
      </c>
      <c r="L148" s="34">
        <v>93</v>
      </c>
      <c r="M148" s="34">
        <v>73</v>
      </c>
      <c r="N148" s="34">
        <v>53</v>
      </c>
      <c r="O148" s="34">
        <v>38</v>
      </c>
      <c r="P148" s="34">
        <v>28</v>
      </c>
      <c r="Q148"/>
      <c r="R148"/>
      <c r="S148"/>
      <c r="T148"/>
      <c r="U148"/>
      <c r="V148"/>
      <c r="W148"/>
      <c r="X148"/>
      <c r="Y148"/>
      <c r="Z148"/>
      <c r="AA148"/>
    </row>
    <row r="149" spans="1:27" s="32" customFormat="1" ht="19.5" customHeight="1" x14ac:dyDescent="0.5">
      <c r="C149" s="50" t="s">
        <v>3335</v>
      </c>
      <c r="D149" s="33">
        <v>179</v>
      </c>
      <c r="E149" s="33">
        <v>184</v>
      </c>
      <c r="F149" s="33">
        <v>182</v>
      </c>
      <c r="G149" s="33">
        <v>177</v>
      </c>
      <c r="H149" s="33">
        <v>167</v>
      </c>
      <c r="I149" s="34">
        <v>157</v>
      </c>
      <c r="J149" s="34">
        <v>137</v>
      </c>
      <c r="K149" s="34">
        <v>117</v>
      </c>
      <c r="L149" s="34">
        <v>97</v>
      </c>
      <c r="M149" s="34">
        <v>77</v>
      </c>
      <c r="N149" s="34">
        <v>57</v>
      </c>
      <c r="O149" s="34">
        <v>42</v>
      </c>
      <c r="P149" s="34">
        <v>32</v>
      </c>
      <c r="Q149"/>
      <c r="R149"/>
      <c r="S149"/>
      <c r="T149"/>
      <c r="U149"/>
      <c r="V149"/>
      <c r="W149"/>
      <c r="X149"/>
      <c r="Y149"/>
      <c r="Z149"/>
      <c r="AA149"/>
    </row>
    <row r="150" spans="1:27" s="32" customFormat="1" ht="19.5" customHeight="1" x14ac:dyDescent="0.5">
      <c r="C150" s="50" t="s">
        <v>3336</v>
      </c>
      <c r="D150" s="33">
        <v>177</v>
      </c>
      <c r="E150" s="33">
        <v>182</v>
      </c>
      <c r="F150" s="33">
        <v>180</v>
      </c>
      <c r="G150" s="33">
        <v>175</v>
      </c>
      <c r="H150" s="33">
        <v>165</v>
      </c>
      <c r="I150" s="34">
        <v>155</v>
      </c>
      <c r="J150" s="34">
        <v>135</v>
      </c>
      <c r="K150" s="34">
        <v>115</v>
      </c>
      <c r="L150" s="34">
        <v>95</v>
      </c>
      <c r="M150" s="34">
        <v>75</v>
      </c>
      <c r="N150" s="34">
        <v>55</v>
      </c>
      <c r="O150" s="34">
        <v>40</v>
      </c>
      <c r="P150" s="34">
        <v>30</v>
      </c>
      <c r="Q150"/>
      <c r="R150"/>
      <c r="S150"/>
      <c r="T150"/>
      <c r="U150"/>
      <c r="V150"/>
      <c r="W150"/>
      <c r="X150"/>
      <c r="Y150"/>
      <c r="Z150"/>
      <c r="AA150"/>
    </row>
    <row r="151" spans="1:27" s="32" customFormat="1" ht="19.5" customHeight="1" x14ac:dyDescent="0.5">
      <c r="C151" s="50" t="s">
        <v>3337</v>
      </c>
      <c r="D151" s="33">
        <v>182</v>
      </c>
      <c r="E151" s="33">
        <v>187</v>
      </c>
      <c r="F151" s="33">
        <v>187</v>
      </c>
      <c r="G151" s="33">
        <v>182</v>
      </c>
      <c r="H151" s="33">
        <v>175</v>
      </c>
      <c r="I151" s="34">
        <v>165</v>
      </c>
      <c r="J151" s="34">
        <v>145</v>
      </c>
      <c r="K151" s="34">
        <v>125</v>
      </c>
      <c r="L151" s="34">
        <v>105</v>
      </c>
      <c r="M151" s="34">
        <v>85</v>
      </c>
      <c r="N151" s="34">
        <v>65</v>
      </c>
      <c r="O151" s="34">
        <v>50</v>
      </c>
      <c r="P151" s="34">
        <v>40</v>
      </c>
      <c r="Q151"/>
      <c r="R151"/>
      <c r="S151"/>
      <c r="T151"/>
      <c r="U151"/>
      <c r="V151"/>
      <c r="W151"/>
      <c r="X151"/>
      <c r="Y151"/>
      <c r="Z151"/>
      <c r="AA151"/>
    </row>
    <row r="152" spans="1:27" s="32" customFormat="1" ht="19.5" customHeight="1" x14ac:dyDescent="0.5">
      <c r="C152" s="50" t="s">
        <v>3338</v>
      </c>
      <c r="D152" s="33">
        <v>192</v>
      </c>
      <c r="E152" s="33">
        <v>190</v>
      </c>
      <c r="F152" s="33">
        <v>190</v>
      </c>
      <c r="G152" s="33">
        <v>185</v>
      </c>
      <c r="H152" s="33">
        <v>180</v>
      </c>
      <c r="I152" s="34">
        <v>170</v>
      </c>
      <c r="J152" s="34">
        <v>150</v>
      </c>
      <c r="K152" s="34">
        <v>130</v>
      </c>
      <c r="L152" s="34">
        <v>110</v>
      </c>
      <c r="M152" s="34">
        <v>90</v>
      </c>
      <c r="N152" s="34">
        <v>70</v>
      </c>
      <c r="O152" s="34">
        <v>55</v>
      </c>
      <c r="P152" s="34">
        <v>45</v>
      </c>
      <c r="Q152"/>
      <c r="R152"/>
      <c r="S152"/>
      <c r="T152"/>
      <c r="U152"/>
      <c r="V152"/>
      <c r="W152"/>
      <c r="X152"/>
      <c r="Y152"/>
      <c r="Z152"/>
      <c r="AA152"/>
    </row>
    <row r="153" spans="1:27" s="9" customFormat="1" ht="19.5" customHeight="1" x14ac:dyDescent="0.5">
      <c r="A153" s="12"/>
      <c r="B153" s="11"/>
      <c r="C153" s="63" t="s">
        <v>3342</v>
      </c>
      <c r="D153" s="62">
        <v>178.14285714285714</v>
      </c>
      <c r="E153" s="62">
        <v>183.14285714285714</v>
      </c>
      <c r="F153" s="62">
        <v>181.71428571428572</v>
      </c>
      <c r="G153" s="62">
        <v>176.71428571428572</v>
      </c>
      <c r="H153" s="62">
        <v>167.85714285714286</v>
      </c>
      <c r="I153" s="62">
        <v>157.85714285714286</v>
      </c>
      <c r="J153" s="62">
        <v>137.85714285714286</v>
      </c>
      <c r="K153" s="62">
        <v>117.85714285714286</v>
      </c>
      <c r="L153" s="62">
        <v>97.857142857142861</v>
      </c>
      <c r="M153" s="62">
        <v>77.857142857142861</v>
      </c>
      <c r="N153" s="62">
        <v>57.857142857142854</v>
      </c>
      <c r="O153" s="62">
        <v>42.857142857142854</v>
      </c>
      <c r="P153" s="62">
        <v>32.857142857142854</v>
      </c>
      <c r="Q153"/>
      <c r="R153"/>
      <c r="S153"/>
      <c r="T153"/>
      <c r="U153"/>
      <c r="V153"/>
      <c r="W153"/>
      <c r="X153"/>
      <c r="Y153"/>
      <c r="Z153"/>
      <c r="AA153"/>
    </row>
    <row r="154" spans="1:27" s="9" customFormat="1" ht="19.5" customHeight="1" x14ac:dyDescent="0.5">
      <c r="A154" s="12"/>
      <c r="B154" s="11"/>
      <c r="C154" s="64"/>
      <c r="D154" s="65"/>
      <c r="E154" s="65"/>
      <c r="F154" s="65"/>
      <c r="G154" s="65"/>
      <c r="H154" s="65"/>
      <c r="I154" s="65"/>
      <c r="J154" s="65"/>
      <c r="K154" s="65"/>
      <c r="L154" s="65"/>
      <c r="M154" s="65"/>
      <c r="N154" s="65"/>
      <c r="O154" s="65"/>
      <c r="P154" s="65"/>
      <c r="Q154"/>
      <c r="R154"/>
      <c r="S154"/>
      <c r="T154"/>
      <c r="U154"/>
      <c r="V154"/>
      <c r="W154"/>
      <c r="X154"/>
      <c r="Y154"/>
      <c r="Z154"/>
      <c r="AA154"/>
    </row>
    <row r="155" spans="1:27" ht="19.5" customHeight="1" x14ac:dyDescent="0.5">
      <c r="A155" s="21"/>
      <c r="B155" s="9" t="s">
        <v>3394</v>
      </c>
      <c r="C155" s="8" t="s">
        <v>3396</v>
      </c>
      <c r="M155"/>
      <c r="N155"/>
      <c r="O155"/>
      <c r="P155"/>
    </row>
    <row r="156" spans="1:27" ht="19.5" customHeight="1" x14ac:dyDescent="0.5">
      <c r="A156" s="21"/>
      <c r="B156" s="9"/>
      <c r="M156"/>
      <c r="N156"/>
      <c r="O156"/>
      <c r="P156"/>
    </row>
    <row r="157" spans="1:27" ht="19.5" customHeight="1" x14ac:dyDescent="0.5">
      <c r="A157" s="21"/>
      <c r="B157" s="9"/>
      <c r="M157"/>
      <c r="N157"/>
      <c r="O157"/>
      <c r="P157"/>
    </row>
    <row r="158" spans="1:27" ht="19.5" customHeight="1" x14ac:dyDescent="0.5">
      <c r="A158" s="21"/>
      <c r="B158" s="9"/>
      <c r="M158"/>
      <c r="N158"/>
      <c r="O158"/>
      <c r="P158"/>
    </row>
    <row r="159" spans="1:27" ht="19.5" customHeight="1" x14ac:dyDescent="0.5">
      <c r="A159" s="21"/>
      <c r="B159" s="9"/>
      <c r="M159"/>
      <c r="N159"/>
      <c r="O159"/>
      <c r="P159"/>
    </row>
    <row r="160" spans="1:27" ht="19.5" customHeight="1" x14ac:dyDescent="0.5">
      <c r="A160" s="21"/>
      <c r="B160" s="9"/>
      <c r="M160"/>
      <c r="N160"/>
      <c r="O160"/>
      <c r="P160"/>
    </row>
    <row r="161" spans="1:17" ht="19.5" customHeight="1" x14ac:dyDescent="0.5">
      <c r="A161" s="21"/>
      <c r="B161" s="9"/>
      <c r="M161"/>
      <c r="N161"/>
      <c r="O161"/>
      <c r="P161"/>
    </row>
    <row r="162" spans="1:17" ht="19.5" customHeight="1" x14ac:dyDescent="0.5">
      <c r="A162" s="21"/>
      <c r="B162" s="9"/>
      <c r="M162"/>
      <c r="N162"/>
      <c r="O162"/>
      <c r="P162"/>
    </row>
    <row r="163" spans="1:17" ht="19.5" customHeight="1" x14ac:dyDescent="0.5">
      <c r="A163" s="21"/>
      <c r="B163" s="9"/>
      <c r="M163"/>
      <c r="N163"/>
      <c r="O163"/>
      <c r="P163"/>
    </row>
    <row r="164" spans="1:17" ht="19.5" customHeight="1" x14ac:dyDescent="0.5">
      <c r="A164" s="21"/>
      <c r="B164" s="9"/>
      <c r="M164"/>
      <c r="N164"/>
      <c r="O164"/>
      <c r="P164"/>
    </row>
    <row r="165" spans="1:17" ht="19.5" customHeight="1" x14ac:dyDescent="0.5">
      <c r="A165" s="21"/>
      <c r="B165" s="9"/>
      <c r="M165"/>
      <c r="N165"/>
      <c r="O165"/>
      <c r="P165"/>
    </row>
    <row r="166" spans="1:17" ht="19.5" customHeight="1" x14ac:dyDescent="0.5">
      <c r="A166" s="21"/>
      <c r="B166" s="9"/>
      <c r="M166"/>
      <c r="N166"/>
      <c r="O166"/>
      <c r="P166"/>
    </row>
    <row r="167" spans="1:17" ht="19.5" customHeight="1" x14ac:dyDescent="0.5">
      <c r="A167" s="21"/>
      <c r="B167" s="9"/>
      <c r="M167"/>
      <c r="N167"/>
      <c r="O167"/>
      <c r="P167"/>
    </row>
    <row r="168" spans="1:17" ht="19.5" customHeight="1" x14ac:dyDescent="0.5">
      <c r="A168" s="21"/>
      <c r="B168" s="9"/>
      <c r="M168"/>
      <c r="N168"/>
      <c r="O168"/>
      <c r="P168"/>
    </row>
    <row r="169" spans="1:17" ht="51" customHeight="1" x14ac:dyDescent="0.5">
      <c r="A169" s="66"/>
      <c r="B169" s="67" t="s">
        <v>3395</v>
      </c>
      <c r="C169" s="100" t="s">
        <v>3397</v>
      </c>
      <c r="D169" s="100"/>
      <c r="E169" s="100"/>
      <c r="F169" s="100"/>
      <c r="G169" s="100"/>
      <c r="H169" s="100"/>
      <c r="I169" s="100"/>
      <c r="J169" s="100"/>
      <c r="K169" s="100"/>
      <c r="L169" s="100"/>
      <c r="M169" s="100"/>
      <c r="N169" s="100"/>
      <c r="O169" s="100"/>
      <c r="P169" s="100"/>
      <c r="Q169" s="86"/>
    </row>
    <row r="170" spans="1:17" ht="19.5" customHeight="1" x14ac:dyDescent="0.5">
      <c r="A170" s="21"/>
      <c r="D170"/>
      <c r="E170"/>
      <c r="F170"/>
      <c r="G170"/>
      <c r="H170"/>
      <c r="I170"/>
      <c r="J170"/>
      <c r="K170"/>
      <c r="L170"/>
      <c r="M170"/>
      <c r="N170"/>
      <c r="O170"/>
      <c r="P170"/>
    </row>
    <row r="171" spans="1:17" ht="19.5" customHeight="1" thickBot="1" x14ac:dyDescent="0.55000000000000004">
      <c r="A171" s="21"/>
      <c r="C171"/>
      <c r="D171" t="s">
        <v>3347</v>
      </c>
      <c r="E171" s="72">
        <v>42721</v>
      </c>
      <c r="F171"/>
      <c r="G171"/>
      <c r="H171"/>
      <c r="I171"/>
      <c r="J171"/>
      <c r="K171"/>
      <c r="L171"/>
      <c r="M171"/>
      <c r="N171"/>
      <c r="O171"/>
      <c r="P171"/>
    </row>
    <row r="172" spans="1:17" ht="28.5" customHeight="1" x14ac:dyDescent="0.5">
      <c r="A172" s="21"/>
      <c r="C172"/>
      <c r="D172" s="73" t="s">
        <v>3346</v>
      </c>
      <c r="E172" s="74" t="s">
        <v>3351</v>
      </c>
      <c r="F172" s="75" t="s">
        <v>3319</v>
      </c>
      <c r="G172" s="75" t="s">
        <v>3348</v>
      </c>
      <c r="H172" s="75" t="s">
        <v>3350</v>
      </c>
      <c r="I172" s="75" t="s">
        <v>3349</v>
      </c>
      <c r="J172" s="76" t="s">
        <v>3352</v>
      </c>
      <c r="K172" s="87" t="s">
        <v>3398</v>
      </c>
      <c r="L172" s="90" t="s">
        <v>3399</v>
      </c>
      <c r="M172"/>
      <c r="N172"/>
      <c r="O172"/>
      <c r="P172"/>
    </row>
    <row r="173" spans="1:17" ht="19.5" customHeight="1" x14ac:dyDescent="0.5">
      <c r="A173" s="21"/>
      <c r="C173"/>
      <c r="D173" s="77">
        <v>42728</v>
      </c>
      <c r="E173" s="69" t="str">
        <f>TEXT(D173,"ddd")</f>
        <v>Sat</v>
      </c>
      <c r="F173" s="68">
        <f>D173-E171</f>
        <v>7</v>
      </c>
      <c r="G173" s="68">
        <v>160</v>
      </c>
      <c r="H173" s="70">
        <f>ROUND((D152-G152)/D152*G173,0)</f>
        <v>6</v>
      </c>
      <c r="I173" s="71">
        <f>G173+H173</f>
        <v>166</v>
      </c>
      <c r="J173" s="78">
        <f>I173/200</f>
        <v>0.83</v>
      </c>
      <c r="K173" s="88">
        <f>IF(J173&gt;=95%,95%,J173)</f>
        <v>0.83</v>
      </c>
      <c r="L173" s="91">
        <f>ROUND(K173*200,0)</f>
        <v>166</v>
      </c>
      <c r="M173"/>
      <c r="N173"/>
      <c r="O173"/>
      <c r="P173"/>
    </row>
    <row r="174" spans="1:17" ht="19.5" customHeight="1" thickBot="1" x14ac:dyDescent="0.55000000000000004">
      <c r="A174" s="21"/>
      <c r="C174"/>
      <c r="D174" s="79">
        <v>42736</v>
      </c>
      <c r="E174" s="80" t="str">
        <f>TEXT(D174,"ddd")</f>
        <v>Sun</v>
      </c>
      <c r="F174" s="81">
        <f>D174-E171</f>
        <v>15</v>
      </c>
      <c r="G174" s="81">
        <v>174</v>
      </c>
      <c r="H174" s="82">
        <f>ROUND((D146-I146)/D146*G174,0)</f>
        <v>22</v>
      </c>
      <c r="I174" s="83">
        <f>G174+H174</f>
        <v>196</v>
      </c>
      <c r="J174" s="84">
        <f>I174/200</f>
        <v>0.98</v>
      </c>
      <c r="K174" s="89">
        <f>IF(J174&gt;=95%,95%,J174)</f>
        <v>0.95</v>
      </c>
      <c r="L174" s="92">
        <f>ROUND(K174*200,0)</f>
        <v>190</v>
      </c>
      <c r="M174"/>
      <c r="N174"/>
      <c r="O174"/>
      <c r="P174"/>
    </row>
    <row r="175" spans="1:17" ht="19.5" customHeight="1" x14ac:dyDescent="0.5">
      <c r="A175" s="21"/>
      <c r="C175"/>
      <c r="D175"/>
      <c r="E175"/>
      <c r="F175"/>
      <c r="G175"/>
      <c r="H175"/>
      <c r="I175"/>
      <c r="J175"/>
      <c r="K175"/>
      <c r="L175"/>
      <c r="M175"/>
      <c r="N175"/>
      <c r="O175"/>
      <c r="P175"/>
    </row>
    <row r="176" spans="1:17" ht="19.5" customHeight="1" x14ac:dyDescent="0.5">
      <c r="A176" s="21"/>
      <c r="C176" s="94" t="s">
        <v>3400</v>
      </c>
      <c r="D176" s="94"/>
      <c r="E176" s="94"/>
      <c r="F176" s="94"/>
      <c r="G176" s="94"/>
      <c r="H176" s="94"/>
      <c r="I176" s="94"/>
      <c r="J176" s="94"/>
      <c r="K176" s="94"/>
      <c r="L176" s="94"/>
      <c r="M176" s="94"/>
      <c r="N176" s="94"/>
      <c r="O176" s="94"/>
      <c r="P176" s="94"/>
    </row>
    <row r="177" spans="3:16" ht="39" customHeight="1" x14ac:dyDescent="0.5">
      <c r="C177" s="101" t="s">
        <v>3402</v>
      </c>
      <c r="D177" s="101"/>
      <c r="E177" s="101"/>
      <c r="F177" s="101"/>
      <c r="G177" s="101"/>
      <c r="H177" s="101"/>
      <c r="I177" s="101"/>
      <c r="J177" s="101"/>
      <c r="K177" s="101"/>
      <c r="L177" s="101"/>
      <c r="M177" s="101"/>
      <c r="N177" s="101"/>
      <c r="O177" s="101"/>
      <c r="P177" s="101"/>
    </row>
    <row r="178" spans="3:16" ht="19.5" customHeight="1" x14ac:dyDescent="0.5">
      <c r="C178" s="94" t="s">
        <v>3401</v>
      </c>
      <c r="D178" s="94"/>
      <c r="E178" s="94"/>
      <c r="F178" s="94"/>
      <c r="G178" s="94"/>
      <c r="H178" s="94"/>
      <c r="I178" s="94"/>
      <c r="J178" s="94"/>
      <c r="K178" s="94"/>
      <c r="L178" s="94"/>
      <c r="M178" s="94"/>
      <c r="N178" s="94"/>
      <c r="O178" s="94"/>
      <c r="P178" s="94"/>
    </row>
  </sheetData>
  <mergeCells count="16">
    <mergeCell ref="C55:P55"/>
    <mergeCell ref="C169:P169"/>
    <mergeCell ref="C52:P52"/>
    <mergeCell ref="C85:P85"/>
    <mergeCell ref="C176:P176"/>
    <mergeCell ref="C177:P177"/>
    <mergeCell ref="C178:P178"/>
    <mergeCell ref="C83:P83"/>
    <mergeCell ref="C84:P84"/>
    <mergeCell ref="C86:P86"/>
    <mergeCell ref="D127:F127"/>
    <mergeCell ref="G127:I127"/>
    <mergeCell ref="J127:L127"/>
    <mergeCell ref="C127:C128"/>
    <mergeCell ref="C53:P53"/>
    <mergeCell ref="C54:P54"/>
  </mergeCells>
  <conditionalFormatting sqref="J129:L141">
    <cfRule type="colorScale" priority="1">
      <colorScale>
        <cfvo type="min"/>
        <cfvo type="percentile" val="50"/>
        <cfvo type="max"/>
        <color rgb="FF00B050"/>
        <color rgb="FFFFDB69"/>
        <color theme="9" tint="-0.249977111117893"/>
      </colorScale>
    </cfRule>
  </conditionalFormatting>
  <pageMargins left="0.11" right="0.09" top="0.28999999999999998" bottom="0.28999999999999998" header="0.3" footer="0.3"/>
  <pageSetup paperSize="9" scale="8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L213"/>
  <sheetViews>
    <sheetView workbookViewId="0">
      <pane xSplit="1" ySplit="2" topLeftCell="B3" activePane="bottomRight" state="frozen"/>
      <selection pane="topRight" activeCell="B1" sqref="B1"/>
      <selection pane="bottomLeft" activeCell="A3" sqref="A3"/>
      <selection pane="bottomRight" activeCell="H12" sqref="H12"/>
    </sheetView>
  </sheetViews>
  <sheetFormatPr defaultRowHeight="14.35" x14ac:dyDescent="0.5"/>
  <cols>
    <col min="3" max="3" width="25.5859375" bestFit="1" customWidth="1"/>
    <col min="4" max="4" width="12.703125" bestFit="1" customWidth="1"/>
    <col min="5" max="5" width="12.5859375" bestFit="1" customWidth="1"/>
    <col min="6" max="6" width="16" bestFit="1" customWidth="1"/>
    <col min="7" max="8" width="14.29296875" customWidth="1"/>
    <col min="9" max="9" width="16.87890625" bestFit="1" customWidth="1"/>
    <col min="10" max="10" width="13.87890625" bestFit="1" customWidth="1"/>
  </cols>
  <sheetData>
    <row r="1" spans="1:12" x14ac:dyDescent="0.5">
      <c r="A1" s="3" t="s">
        <v>1</v>
      </c>
      <c r="B1" s="4" t="s">
        <v>3</v>
      </c>
      <c r="C1" s="5" t="s">
        <v>4</v>
      </c>
      <c r="D1" s="5" t="s">
        <v>5</v>
      </c>
      <c r="E1" s="5" t="s">
        <v>2</v>
      </c>
      <c r="F1" s="5" t="s">
        <v>21</v>
      </c>
      <c r="G1" s="5" t="s">
        <v>22</v>
      </c>
      <c r="H1" s="5" t="s">
        <v>23</v>
      </c>
      <c r="I1" s="5" t="s">
        <v>24</v>
      </c>
      <c r="J1" s="17" t="s">
        <v>25</v>
      </c>
      <c r="K1" s="18" t="s">
        <v>1</v>
      </c>
      <c r="L1" s="17" t="s">
        <v>0</v>
      </c>
    </row>
    <row r="2" spans="1:12" x14ac:dyDescent="0.5">
      <c r="A2" s="6">
        <v>41640</v>
      </c>
      <c r="B2" s="7" t="s">
        <v>6</v>
      </c>
      <c r="C2" s="2" t="s">
        <v>31</v>
      </c>
      <c r="D2" s="2">
        <v>3</v>
      </c>
      <c r="E2" s="2">
        <v>3</v>
      </c>
      <c r="F2" s="2">
        <v>0</v>
      </c>
      <c r="G2" s="2">
        <v>0</v>
      </c>
      <c r="H2" s="2">
        <v>0</v>
      </c>
      <c r="I2" s="2">
        <v>0</v>
      </c>
      <c r="J2" s="1">
        <f>SUM(F2:I2)</f>
        <v>0</v>
      </c>
      <c r="K2" s="1">
        <f>MONTH(A2)</f>
        <v>1</v>
      </c>
      <c r="L2" s="19">
        <f>YEAR(A2)</f>
        <v>2014</v>
      </c>
    </row>
    <row r="3" spans="1:12" x14ac:dyDescent="0.5">
      <c r="A3" s="6">
        <v>41640</v>
      </c>
      <c r="B3" s="7" t="s">
        <v>7</v>
      </c>
      <c r="C3" s="2" t="s">
        <v>36</v>
      </c>
      <c r="D3" s="2">
        <v>868</v>
      </c>
      <c r="E3" s="2">
        <v>422</v>
      </c>
      <c r="F3" s="2">
        <v>2303596994</v>
      </c>
      <c r="G3" s="2">
        <v>921438797.60000002</v>
      </c>
      <c r="H3" s="2">
        <v>230359699.40000001</v>
      </c>
      <c r="I3" s="2">
        <v>103661864.72999999</v>
      </c>
      <c r="J3" s="1">
        <f>SUM(F3:I3)</f>
        <v>3559057355.73</v>
      </c>
      <c r="K3" s="1">
        <f t="shared" ref="K3:K66" si="0">MONTH(A3)</f>
        <v>1</v>
      </c>
      <c r="L3" s="19">
        <f t="shared" ref="L3:L66" si="1">YEAR(A3)</f>
        <v>2014</v>
      </c>
    </row>
    <row r="4" spans="1:12" x14ac:dyDescent="0.5">
      <c r="A4" s="6">
        <v>41640</v>
      </c>
      <c r="B4" s="7" t="s">
        <v>8</v>
      </c>
      <c r="C4" s="2" t="s">
        <v>31</v>
      </c>
      <c r="D4" s="2">
        <v>3</v>
      </c>
      <c r="E4" s="2">
        <v>3</v>
      </c>
      <c r="F4" s="2">
        <v>0</v>
      </c>
      <c r="G4" s="2">
        <v>0</v>
      </c>
      <c r="H4" s="2">
        <v>0</v>
      </c>
      <c r="I4" s="2">
        <v>0</v>
      </c>
      <c r="J4" s="1">
        <f t="shared" ref="J4:J67" si="2">SUM(F4:I4)</f>
        <v>0</v>
      </c>
      <c r="K4" s="1">
        <f t="shared" si="0"/>
        <v>1</v>
      </c>
      <c r="L4" s="19">
        <f t="shared" si="1"/>
        <v>2014</v>
      </c>
    </row>
    <row r="5" spans="1:12" x14ac:dyDescent="0.5">
      <c r="A5" s="6">
        <v>41640</v>
      </c>
      <c r="B5" s="7" t="s">
        <v>9</v>
      </c>
      <c r="C5" s="2" t="s">
        <v>32</v>
      </c>
      <c r="D5" s="2">
        <v>107</v>
      </c>
      <c r="E5" s="2">
        <v>51</v>
      </c>
      <c r="F5" s="2">
        <v>214337388</v>
      </c>
      <c r="G5" s="2">
        <v>85734955.200000003</v>
      </c>
      <c r="H5" s="2">
        <v>21433738.800000001</v>
      </c>
      <c r="I5" s="2">
        <v>9645182.459999999</v>
      </c>
      <c r="J5" s="1">
        <f t="shared" si="2"/>
        <v>331151264.45999998</v>
      </c>
      <c r="K5" s="1">
        <f t="shared" si="0"/>
        <v>1</v>
      </c>
      <c r="L5" s="19">
        <f t="shared" si="1"/>
        <v>2014</v>
      </c>
    </row>
    <row r="6" spans="1:12" x14ac:dyDescent="0.5">
      <c r="A6" s="6">
        <v>41640</v>
      </c>
      <c r="B6" s="7" t="s">
        <v>10</v>
      </c>
      <c r="C6" s="2" t="s">
        <v>33</v>
      </c>
      <c r="D6" s="2">
        <v>484</v>
      </c>
      <c r="E6" s="2">
        <v>242</v>
      </c>
      <c r="F6" s="2">
        <v>984110785</v>
      </c>
      <c r="G6" s="2">
        <v>393644314</v>
      </c>
      <c r="H6" s="2">
        <v>98411078.5</v>
      </c>
      <c r="I6" s="2">
        <v>44284985.324999996</v>
      </c>
      <c r="J6" s="1">
        <f t="shared" si="2"/>
        <v>1520451162.825</v>
      </c>
      <c r="K6" s="1">
        <f t="shared" si="0"/>
        <v>1</v>
      </c>
      <c r="L6" s="19">
        <f t="shared" si="1"/>
        <v>2014</v>
      </c>
    </row>
    <row r="7" spans="1:12" x14ac:dyDescent="0.5">
      <c r="A7" s="6">
        <v>41640</v>
      </c>
      <c r="B7" s="7" t="s">
        <v>11</v>
      </c>
      <c r="C7" s="2" t="s">
        <v>34</v>
      </c>
      <c r="D7" s="2">
        <v>172</v>
      </c>
      <c r="E7" s="2">
        <v>91</v>
      </c>
      <c r="F7" s="2">
        <v>270917259</v>
      </c>
      <c r="G7" s="2">
        <v>108366903.60000001</v>
      </c>
      <c r="H7" s="2">
        <v>27091725.900000002</v>
      </c>
      <c r="I7" s="2">
        <v>12191276.654999999</v>
      </c>
      <c r="J7" s="1">
        <f t="shared" si="2"/>
        <v>418567165.15499997</v>
      </c>
      <c r="K7" s="1">
        <f t="shared" si="0"/>
        <v>1</v>
      </c>
      <c r="L7" s="19">
        <f t="shared" si="1"/>
        <v>2014</v>
      </c>
    </row>
    <row r="8" spans="1:12" x14ac:dyDescent="0.5">
      <c r="A8" s="6">
        <v>41640</v>
      </c>
      <c r="B8" s="7" t="s">
        <v>12</v>
      </c>
      <c r="C8" s="2" t="s">
        <v>36</v>
      </c>
      <c r="D8" s="2">
        <v>16</v>
      </c>
      <c r="E8" s="2">
        <v>8</v>
      </c>
      <c r="F8" s="2">
        <v>41282657</v>
      </c>
      <c r="G8" s="2">
        <v>16513062.800000001</v>
      </c>
      <c r="H8" s="2">
        <v>4128265.7</v>
      </c>
      <c r="I8" s="2">
        <v>1857719.5649999999</v>
      </c>
      <c r="J8" s="1">
        <f t="shared" si="2"/>
        <v>63781705.064999998</v>
      </c>
      <c r="K8" s="1">
        <f t="shared" si="0"/>
        <v>1</v>
      </c>
      <c r="L8" s="19">
        <f t="shared" si="1"/>
        <v>2014</v>
      </c>
    </row>
    <row r="9" spans="1:12" x14ac:dyDescent="0.5">
      <c r="A9" s="6">
        <v>41671</v>
      </c>
      <c r="B9" s="7" t="s">
        <v>6</v>
      </c>
      <c r="C9" s="2" t="s">
        <v>31</v>
      </c>
      <c r="D9" s="2">
        <v>48</v>
      </c>
      <c r="E9" s="2">
        <v>24</v>
      </c>
      <c r="F9" s="2">
        <v>26338472</v>
      </c>
      <c r="G9" s="2">
        <v>10535388.800000001</v>
      </c>
      <c r="H9" s="2">
        <v>2633847.2000000002</v>
      </c>
      <c r="I9" s="2">
        <v>1185231.24</v>
      </c>
      <c r="J9" s="1">
        <f t="shared" si="2"/>
        <v>40692939.240000002</v>
      </c>
      <c r="K9" s="1">
        <f t="shared" si="0"/>
        <v>2</v>
      </c>
      <c r="L9" s="19">
        <f t="shared" si="1"/>
        <v>2014</v>
      </c>
    </row>
    <row r="10" spans="1:12" x14ac:dyDescent="0.5">
      <c r="A10" s="6">
        <v>41671</v>
      </c>
      <c r="B10" s="7" t="s">
        <v>7</v>
      </c>
      <c r="C10" s="2" t="s">
        <v>36</v>
      </c>
      <c r="D10" s="2">
        <v>621</v>
      </c>
      <c r="E10" s="2">
        <v>319</v>
      </c>
      <c r="F10" s="2">
        <v>1511646333</v>
      </c>
      <c r="G10" s="2">
        <v>604658533.20000005</v>
      </c>
      <c r="H10" s="2">
        <v>151164633.30000001</v>
      </c>
      <c r="I10" s="2">
        <v>68024084.984999999</v>
      </c>
      <c r="J10" s="1">
        <f t="shared" si="2"/>
        <v>2335493584.4850001</v>
      </c>
      <c r="K10" s="1">
        <f t="shared" si="0"/>
        <v>2</v>
      </c>
      <c r="L10" s="19">
        <f t="shared" si="1"/>
        <v>2014</v>
      </c>
    </row>
    <row r="11" spans="1:12" x14ac:dyDescent="0.5">
      <c r="A11" s="6">
        <v>41671</v>
      </c>
      <c r="B11" s="7" t="s">
        <v>8</v>
      </c>
      <c r="C11" s="2" t="s">
        <v>31</v>
      </c>
      <c r="D11" s="2"/>
      <c r="E11" s="2">
        <v>0</v>
      </c>
      <c r="F11" s="2">
        <v>464625</v>
      </c>
      <c r="G11" s="2">
        <v>185850</v>
      </c>
      <c r="H11" s="2">
        <v>46462.5</v>
      </c>
      <c r="I11" s="2">
        <v>20908.125</v>
      </c>
      <c r="J11" s="1">
        <f t="shared" si="2"/>
        <v>717845.625</v>
      </c>
      <c r="K11" s="1">
        <f t="shared" si="0"/>
        <v>2</v>
      </c>
      <c r="L11" s="19">
        <f t="shared" si="1"/>
        <v>2014</v>
      </c>
    </row>
    <row r="12" spans="1:12" x14ac:dyDescent="0.5">
      <c r="A12" s="6">
        <v>41671</v>
      </c>
      <c r="B12" s="7" t="s">
        <v>9</v>
      </c>
      <c r="C12" s="2" t="s">
        <v>32</v>
      </c>
      <c r="D12" s="2">
        <v>195</v>
      </c>
      <c r="E12" s="2">
        <v>102</v>
      </c>
      <c r="F12" s="2">
        <v>306200283</v>
      </c>
      <c r="G12" s="2">
        <v>122480113.2</v>
      </c>
      <c r="H12" s="2">
        <v>30620028.300000001</v>
      </c>
      <c r="I12" s="2">
        <v>13779012.734999999</v>
      </c>
      <c r="J12" s="1">
        <f t="shared" si="2"/>
        <v>473079437.23500001</v>
      </c>
      <c r="K12" s="1">
        <f t="shared" si="0"/>
        <v>2</v>
      </c>
      <c r="L12" s="19">
        <f t="shared" si="1"/>
        <v>2014</v>
      </c>
    </row>
    <row r="13" spans="1:12" x14ac:dyDescent="0.5">
      <c r="A13" s="6">
        <v>41671</v>
      </c>
      <c r="B13" s="7" t="s">
        <v>10</v>
      </c>
      <c r="C13" s="2" t="s">
        <v>33</v>
      </c>
      <c r="D13" s="2">
        <v>432</v>
      </c>
      <c r="E13" s="2">
        <v>212</v>
      </c>
      <c r="F13" s="2">
        <v>768453861</v>
      </c>
      <c r="G13" s="2">
        <v>307381544.40000004</v>
      </c>
      <c r="H13" s="2">
        <v>76845386.100000009</v>
      </c>
      <c r="I13" s="2">
        <v>34580423.744999997</v>
      </c>
      <c r="J13" s="1">
        <f t="shared" si="2"/>
        <v>1187261215.2449999</v>
      </c>
      <c r="K13" s="1">
        <f t="shared" si="0"/>
        <v>2</v>
      </c>
      <c r="L13" s="19">
        <f t="shared" si="1"/>
        <v>2014</v>
      </c>
    </row>
    <row r="14" spans="1:12" x14ac:dyDescent="0.5">
      <c r="A14" s="6">
        <v>41671</v>
      </c>
      <c r="B14" s="7" t="s">
        <v>11</v>
      </c>
      <c r="C14" s="2" t="s">
        <v>34</v>
      </c>
      <c r="D14" s="2">
        <v>304</v>
      </c>
      <c r="E14" s="2">
        <v>152</v>
      </c>
      <c r="F14" s="2">
        <v>443697230</v>
      </c>
      <c r="G14" s="2">
        <v>177478892</v>
      </c>
      <c r="H14" s="2">
        <v>44369723</v>
      </c>
      <c r="I14" s="2">
        <v>19966375.349999998</v>
      </c>
      <c r="J14" s="1">
        <f t="shared" si="2"/>
        <v>685512220.35000002</v>
      </c>
      <c r="K14" s="1">
        <f t="shared" si="0"/>
        <v>2</v>
      </c>
      <c r="L14" s="19">
        <f t="shared" si="1"/>
        <v>2014</v>
      </c>
    </row>
    <row r="15" spans="1:12" x14ac:dyDescent="0.5">
      <c r="A15" s="6">
        <v>41671</v>
      </c>
      <c r="B15" s="7" t="s">
        <v>12</v>
      </c>
      <c r="C15" s="2" t="s">
        <v>36</v>
      </c>
      <c r="D15" s="2">
        <v>10</v>
      </c>
      <c r="E15" s="2">
        <v>5</v>
      </c>
      <c r="F15" s="2">
        <v>29127317</v>
      </c>
      <c r="G15" s="2">
        <v>11650926.800000001</v>
      </c>
      <c r="H15" s="2">
        <v>2912731.7</v>
      </c>
      <c r="I15" s="2">
        <v>1310729.2649999999</v>
      </c>
      <c r="J15" s="1">
        <f t="shared" si="2"/>
        <v>45001704.765000001</v>
      </c>
      <c r="K15" s="1">
        <f t="shared" si="0"/>
        <v>2</v>
      </c>
      <c r="L15" s="19">
        <f t="shared" si="1"/>
        <v>2014</v>
      </c>
    </row>
    <row r="16" spans="1:12" x14ac:dyDescent="0.5">
      <c r="A16" s="6">
        <v>41699</v>
      </c>
      <c r="B16" s="7" t="s">
        <v>6</v>
      </c>
      <c r="C16" s="2" t="s">
        <v>31</v>
      </c>
      <c r="D16" s="2">
        <v>107</v>
      </c>
      <c r="E16" s="2">
        <v>54</v>
      </c>
      <c r="F16" s="2">
        <v>102623841</v>
      </c>
      <c r="G16" s="2">
        <v>41049536.400000006</v>
      </c>
      <c r="H16" s="2">
        <v>10262384.100000001</v>
      </c>
      <c r="I16" s="2">
        <v>4618072.8449999997</v>
      </c>
      <c r="J16" s="1">
        <f t="shared" si="2"/>
        <v>158553834.345</v>
      </c>
      <c r="K16" s="1">
        <f t="shared" si="0"/>
        <v>3</v>
      </c>
      <c r="L16" s="19">
        <f t="shared" si="1"/>
        <v>2014</v>
      </c>
    </row>
    <row r="17" spans="1:12" x14ac:dyDescent="0.5">
      <c r="A17" s="6">
        <v>41699</v>
      </c>
      <c r="B17" s="7" t="s">
        <v>7</v>
      </c>
      <c r="C17" s="2" t="s">
        <v>36</v>
      </c>
      <c r="D17" s="2">
        <v>489</v>
      </c>
      <c r="E17" s="2">
        <v>256</v>
      </c>
      <c r="F17" s="2">
        <v>1194539885</v>
      </c>
      <c r="G17" s="2">
        <v>477815954</v>
      </c>
      <c r="H17" s="2">
        <v>119453988.5</v>
      </c>
      <c r="I17" s="2">
        <v>53754294.824999996</v>
      </c>
      <c r="J17" s="1">
        <f t="shared" si="2"/>
        <v>1845564122.325</v>
      </c>
      <c r="K17" s="1">
        <f t="shared" si="0"/>
        <v>3</v>
      </c>
      <c r="L17" s="19">
        <f t="shared" si="1"/>
        <v>2014</v>
      </c>
    </row>
    <row r="18" spans="1:12" x14ac:dyDescent="0.5">
      <c r="A18" s="6">
        <v>41699</v>
      </c>
      <c r="B18" s="7" t="s">
        <v>8</v>
      </c>
      <c r="C18" s="2" t="s">
        <v>31</v>
      </c>
      <c r="D18" s="2">
        <v>2</v>
      </c>
      <c r="E18" s="2">
        <v>1</v>
      </c>
      <c r="F18" s="2">
        <v>0</v>
      </c>
      <c r="G18" s="2">
        <v>0</v>
      </c>
      <c r="H18" s="2">
        <v>0</v>
      </c>
      <c r="I18" s="2">
        <v>0</v>
      </c>
      <c r="J18" s="1">
        <f t="shared" si="2"/>
        <v>0</v>
      </c>
      <c r="K18" s="1">
        <f t="shared" si="0"/>
        <v>3</v>
      </c>
      <c r="L18" s="19">
        <f t="shared" si="1"/>
        <v>2014</v>
      </c>
    </row>
    <row r="19" spans="1:12" x14ac:dyDescent="0.5">
      <c r="A19" s="6">
        <v>41699</v>
      </c>
      <c r="B19" s="7" t="s">
        <v>9</v>
      </c>
      <c r="C19" s="2" t="s">
        <v>32</v>
      </c>
      <c r="D19" s="2">
        <v>253</v>
      </c>
      <c r="E19" s="2">
        <v>126</v>
      </c>
      <c r="F19" s="2">
        <v>416769224</v>
      </c>
      <c r="G19" s="2">
        <v>166707689.60000002</v>
      </c>
      <c r="H19" s="2">
        <v>41676922.400000006</v>
      </c>
      <c r="I19" s="2">
        <v>18754615.079999998</v>
      </c>
      <c r="J19" s="1">
        <f t="shared" si="2"/>
        <v>643908451.08000004</v>
      </c>
      <c r="K19" s="1">
        <f t="shared" si="0"/>
        <v>3</v>
      </c>
      <c r="L19" s="19">
        <f t="shared" si="1"/>
        <v>2014</v>
      </c>
    </row>
    <row r="20" spans="1:12" x14ac:dyDescent="0.5">
      <c r="A20" s="6">
        <v>41699</v>
      </c>
      <c r="B20" s="7" t="s">
        <v>10</v>
      </c>
      <c r="C20" s="2" t="s">
        <v>33</v>
      </c>
      <c r="D20" s="2">
        <v>389</v>
      </c>
      <c r="E20" s="2">
        <v>193</v>
      </c>
      <c r="F20" s="2">
        <v>642596706</v>
      </c>
      <c r="G20" s="2">
        <v>257038682.40000001</v>
      </c>
      <c r="H20" s="2">
        <v>64259670.600000001</v>
      </c>
      <c r="I20" s="2">
        <v>28916851.77</v>
      </c>
      <c r="J20" s="1">
        <f t="shared" si="2"/>
        <v>992811910.76999998</v>
      </c>
      <c r="K20" s="1">
        <f t="shared" si="0"/>
        <v>3</v>
      </c>
      <c r="L20" s="19">
        <f t="shared" si="1"/>
        <v>2014</v>
      </c>
    </row>
    <row r="21" spans="1:12" x14ac:dyDescent="0.5">
      <c r="A21" s="6">
        <v>41699</v>
      </c>
      <c r="B21" s="7" t="s">
        <v>11</v>
      </c>
      <c r="C21" s="2" t="s">
        <v>34</v>
      </c>
      <c r="D21" s="2">
        <v>540</v>
      </c>
      <c r="E21" s="2">
        <v>270</v>
      </c>
      <c r="F21" s="2">
        <v>743613458</v>
      </c>
      <c r="G21" s="2">
        <v>297445383.19999999</v>
      </c>
      <c r="H21" s="2">
        <v>74361345.799999997</v>
      </c>
      <c r="I21" s="2">
        <v>33462605.609999999</v>
      </c>
      <c r="J21" s="1">
        <f t="shared" si="2"/>
        <v>1148882792.6099999</v>
      </c>
      <c r="K21" s="1">
        <f t="shared" si="0"/>
        <v>3</v>
      </c>
      <c r="L21" s="19">
        <f t="shared" si="1"/>
        <v>2014</v>
      </c>
    </row>
    <row r="22" spans="1:12" x14ac:dyDescent="0.5">
      <c r="A22" s="6">
        <v>41699</v>
      </c>
      <c r="B22" s="7" t="s">
        <v>12</v>
      </c>
      <c r="C22" s="2" t="s">
        <v>36</v>
      </c>
      <c r="D22" s="2">
        <v>4</v>
      </c>
      <c r="E22" s="2">
        <v>2</v>
      </c>
      <c r="F22" s="2">
        <v>5884909</v>
      </c>
      <c r="G22" s="2">
        <v>2353963.6</v>
      </c>
      <c r="H22" s="2">
        <v>588490.9</v>
      </c>
      <c r="I22" s="2">
        <v>264820.90499999997</v>
      </c>
      <c r="J22" s="1">
        <f t="shared" si="2"/>
        <v>9092184.4049999993</v>
      </c>
      <c r="K22" s="1">
        <f t="shared" si="0"/>
        <v>3</v>
      </c>
      <c r="L22" s="19">
        <f t="shared" si="1"/>
        <v>2014</v>
      </c>
    </row>
    <row r="23" spans="1:12" x14ac:dyDescent="0.5">
      <c r="A23" s="6">
        <v>41730</v>
      </c>
      <c r="B23" s="7" t="s">
        <v>6</v>
      </c>
      <c r="C23" s="2" t="s">
        <v>31</v>
      </c>
      <c r="D23" s="2">
        <v>50</v>
      </c>
      <c r="E23" s="2">
        <v>25</v>
      </c>
      <c r="F23" s="2">
        <v>112523833</v>
      </c>
      <c r="G23" s="2">
        <v>45009533.200000003</v>
      </c>
      <c r="H23" s="2">
        <v>11252383.300000001</v>
      </c>
      <c r="I23" s="2">
        <v>5063572.4849999994</v>
      </c>
      <c r="J23" s="1">
        <f t="shared" si="2"/>
        <v>173849321.98500001</v>
      </c>
      <c r="K23" s="1">
        <f t="shared" si="0"/>
        <v>4</v>
      </c>
      <c r="L23" s="19">
        <f t="shared" si="1"/>
        <v>2014</v>
      </c>
    </row>
    <row r="24" spans="1:12" x14ac:dyDescent="0.5">
      <c r="A24" s="6">
        <v>41730</v>
      </c>
      <c r="B24" s="7" t="s">
        <v>7</v>
      </c>
      <c r="C24" s="2" t="s">
        <v>36</v>
      </c>
      <c r="D24" s="2">
        <v>422</v>
      </c>
      <c r="E24" s="2">
        <v>228</v>
      </c>
      <c r="F24" s="2">
        <v>1067725880</v>
      </c>
      <c r="G24" s="2">
        <v>427090352</v>
      </c>
      <c r="H24" s="2">
        <v>106772588</v>
      </c>
      <c r="I24" s="2">
        <v>48047664.600000001</v>
      </c>
      <c r="J24" s="1">
        <f t="shared" si="2"/>
        <v>1649636484.5999999</v>
      </c>
      <c r="K24" s="1">
        <f t="shared" si="0"/>
        <v>4</v>
      </c>
      <c r="L24" s="19">
        <f t="shared" si="1"/>
        <v>2014</v>
      </c>
    </row>
    <row r="25" spans="1:12" x14ac:dyDescent="0.5">
      <c r="A25" s="6">
        <v>41730</v>
      </c>
      <c r="B25" s="7" t="s">
        <v>8</v>
      </c>
      <c r="C25" s="2" t="s">
        <v>31</v>
      </c>
      <c r="D25" s="2">
        <v>7</v>
      </c>
      <c r="E25" s="2">
        <v>4</v>
      </c>
      <c r="F25" s="2">
        <v>5590750</v>
      </c>
      <c r="G25" s="2">
        <v>2236300</v>
      </c>
      <c r="H25" s="2">
        <v>559075</v>
      </c>
      <c r="I25" s="2">
        <v>251583.75</v>
      </c>
      <c r="J25" s="1">
        <f t="shared" si="2"/>
        <v>8637708.75</v>
      </c>
      <c r="K25" s="1">
        <f t="shared" si="0"/>
        <v>4</v>
      </c>
      <c r="L25" s="19">
        <f t="shared" si="1"/>
        <v>2014</v>
      </c>
    </row>
    <row r="26" spans="1:12" x14ac:dyDescent="0.5">
      <c r="A26" s="6">
        <v>41730</v>
      </c>
      <c r="B26" s="7" t="s">
        <v>9</v>
      </c>
      <c r="C26" s="2" t="s">
        <v>32</v>
      </c>
      <c r="D26" s="2">
        <v>212</v>
      </c>
      <c r="E26" s="2">
        <v>117</v>
      </c>
      <c r="F26" s="2">
        <v>352730359</v>
      </c>
      <c r="G26" s="2">
        <v>141092143.59999999</v>
      </c>
      <c r="H26" s="2">
        <v>35273035.899999999</v>
      </c>
      <c r="I26" s="2">
        <v>15872866.154999999</v>
      </c>
      <c r="J26" s="1">
        <f t="shared" si="2"/>
        <v>544968404.65499997</v>
      </c>
      <c r="K26" s="1">
        <f t="shared" si="0"/>
        <v>4</v>
      </c>
      <c r="L26" s="19">
        <f t="shared" si="1"/>
        <v>2014</v>
      </c>
    </row>
    <row r="27" spans="1:12" x14ac:dyDescent="0.5">
      <c r="A27" s="6">
        <v>41730</v>
      </c>
      <c r="B27" s="7" t="s">
        <v>10</v>
      </c>
      <c r="C27" s="2" t="s">
        <v>33</v>
      </c>
      <c r="D27" s="2">
        <v>589</v>
      </c>
      <c r="E27" s="2">
        <v>289</v>
      </c>
      <c r="F27" s="2">
        <v>1169877486</v>
      </c>
      <c r="G27" s="2">
        <v>467950994.40000004</v>
      </c>
      <c r="H27" s="2">
        <v>116987748.60000001</v>
      </c>
      <c r="I27" s="2">
        <v>52644486.869999997</v>
      </c>
      <c r="J27" s="1">
        <f t="shared" si="2"/>
        <v>1807460715.8699999</v>
      </c>
      <c r="K27" s="1">
        <f t="shared" si="0"/>
        <v>4</v>
      </c>
      <c r="L27" s="19">
        <f t="shared" si="1"/>
        <v>2014</v>
      </c>
    </row>
    <row r="28" spans="1:12" x14ac:dyDescent="0.5">
      <c r="A28" s="6">
        <v>41730</v>
      </c>
      <c r="B28" s="7" t="s">
        <v>11</v>
      </c>
      <c r="C28" s="2" t="s">
        <v>34</v>
      </c>
      <c r="D28" s="2">
        <v>276</v>
      </c>
      <c r="E28" s="2">
        <v>140</v>
      </c>
      <c r="F28" s="2">
        <v>359507462</v>
      </c>
      <c r="G28" s="2">
        <v>143802984.80000001</v>
      </c>
      <c r="H28" s="2">
        <v>35950746.200000003</v>
      </c>
      <c r="I28" s="2">
        <v>16177835.789999999</v>
      </c>
      <c r="J28" s="1">
        <f t="shared" si="2"/>
        <v>555439028.78999996</v>
      </c>
      <c r="K28" s="1">
        <f t="shared" si="0"/>
        <v>4</v>
      </c>
      <c r="L28" s="19">
        <f t="shared" si="1"/>
        <v>2014</v>
      </c>
    </row>
    <row r="29" spans="1:12" x14ac:dyDescent="0.5">
      <c r="A29" s="6">
        <v>41730</v>
      </c>
      <c r="B29" s="7" t="s">
        <v>12</v>
      </c>
      <c r="C29" s="2" t="s">
        <v>36</v>
      </c>
      <c r="D29" s="2">
        <v>11</v>
      </c>
      <c r="E29" s="2">
        <v>5</v>
      </c>
      <c r="F29" s="2">
        <v>30021558</v>
      </c>
      <c r="G29" s="2">
        <v>12008623.200000001</v>
      </c>
      <c r="H29" s="2">
        <v>3002155.8000000003</v>
      </c>
      <c r="I29" s="2">
        <v>1350970.1099999999</v>
      </c>
      <c r="J29" s="1">
        <f t="shared" si="2"/>
        <v>46383307.109999999</v>
      </c>
      <c r="K29" s="1">
        <f t="shared" si="0"/>
        <v>4</v>
      </c>
      <c r="L29" s="19">
        <f t="shared" si="1"/>
        <v>2014</v>
      </c>
    </row>
    <row r="30" spans="1:12" x14ac:dyDescent="0.5">
      <c r="A30" s="6">
        <v>41760</v>
      </c>
      <c r="B30" s="7" t="s">
        <v>6</v>
      </c>
      <c r="C30" s="2" t="s">
        <v>31</v>
      </c>
      <c r="D30" s="2">
        <v>1</v>
      </c>
      <c r="E30" s="2">
        <v>1</v>
      </c>
      <c r="F30" s="2">
        <v>194250</v>
      </c>
      <c r="G30" s="2">
        <v>77700</v>
      </c>
      <c r="H30" s="2">
        <v>19425</v>
      </c>
      <c r="I30" s="2">
        <v>8741.25</v>
      </c>
      <c r="J30" s="1">
        <f t="shared" si="2"/>
        <v>300116.25</v>
      </c>
      <c r="K30" s="1">
        <f t="shared" si="0"/>
        <v>5</v>
      </c>
      <c r="L30" s="19">
        <f t="shared" si="1"/>
        <v>2014</v>
      </c>
    </row>
    <row r="31" spans="1:12" x14ac:dyDescent="0.5">
      <c r="A31" s="6">
        <v>41760</v>
      </c>
      <c r="B31" s="7" t="s">
        <v>7</v>
      </c>
      <c r="C31" s="2" t="s">
        <v>36</v>
      </c>
      <c r="D31" s="2">
        <v>369</v>
      </c>
      <c r="E31" s="2">
        <v>194</v>
      </c>
      <c r="F31" s="2">
        <v>823392598</v>
      </c>
      <c r="G31" s="2">
        <v>329357039.20000005</v>
      </c>
      <c r="H31" s="2">
        <v>82339259.800000012</v>
      </c>
      <c r="I31" s="2">
        <v>37052666.909999996</v>
      </c>
      <c r="J31" s="1">
        <f t="shared" si="2"/>
        <v>1272141563.9100001</v>
      </c>
      <c r="K31" s="1">
        <f t="shared" si="0"/>
        <v>5</v>
      </c>
      <c r="L31" s="19">
        <f t="shared" si="1"/>
        <v>2014</v>
      </c>
    </row>
    <row r="32" spans="1:12" x14ac:dyDescent="0.5">
      <c r="A32" s="6">
        <v>41760</v>
      </c>
      <c r="B32" s="7" t="s">
        <v>8</v>
      </c>
      <c r="C32" s="2" t="s">
        <v>31</v>
      </c>
      <c r="D32" s="2">
        <v>1</v>
      </c>
      <c r="E32" s="2">
        <v>1</v>
      </c>
      <c r="F32" s="2">
        <v>0</v>
      </c>
      <c r="G32" s="2">
        <v>0</v>
      </c>
      <c r="H32" s="2">
        <v>0</v>
      </c>
      <c r="I32" s="2">
        <v>0</v>
      </c>
      <c r="J32" s="1">
        <f t="shared" si="2"/>
        <v>0</v>
      </c>
      <c r="K32" s="1">
        <f t="shared" si="0"/>
        <v>5</v>
      </c>
      <c r="L32" s="19">
        <f t="shared" si="1"/>
        <v>2014</v>
      </c>
    </row>
    <row r="33" spans="1:12" x14ac:dyDescent="0.5">
      <c r="A33" s="6">
        <v>41760</v>
      </c>
      <c r="B33" s="7" t="s">
        <v>9</v>
      </c>
      <c r="C33" s="2" t="s">
        <v>32</v>
      </c>
      <c r="D33" s="2">
        <v>185</v>
      </c>
      <c r="E33" s="2">
        <v>93</v>
      </c>
      <c r="F33" s="2">
        <v>246984437</v>
      </c>
      <c r="G33" s="2">
        <v>98793774.800000012</v>
      </c>
      <c r="H33" s="2">
        <v>24698443.700000003</v>
      </c>
      <c r="I33" s="2">
        <v>11114299.664999999</v>
      </c>
      <c r="J33" s="1">
        <f t="shared" si="2"/>
        <v>381590955.16500002</v>
      </c>
      <c r="K33" s="1">
        <f t="shared" si="0"/>
        <v>5</v>
      </c>
      <c r="L33" s="19">
        <f t="shared" si="1"/>
        <v>2014</v>
      </c>
    </row>
    <row r="34" spans="1:12" x14ac:dyDescent="0.5">
      <c r="A34" s="6">
        <v>41760</v>
      </c>
      <c r="B34" s="7" t="s">
        <v>10</v>
      </c>
      <c r="C34" s="2" t="s">
        <v>33</v>
      </c>
      <c r="D34" s="2">
        <v>423</v>
      </c>
      <c r="E34" s="2">
        <v>220</v>
      </c>
      <c r="F34" s="2">
        <v>787963437</v>
      </c>
      <c r="G34" s="2">
        <v>315185374.80000001</v>
      </c>
      <c r="H34" s="2">
        <v>78796343.700000003</v>
      </c>
      <c r="I34" s="2">
        <v>35458354.664999999</v>
      </c>
      <c r="J34" s="1">
        <f t="shared" si="2"/>
        <v>1217403510.165</v>
      </c>
      <c r="K34" s="1">
        <f t="shared" si="0"/>
        <v>5</v>
      </c>
      <c r="L34" s="19">
        <f t="shared" si="1"/>
        <v>2014</v>
      </c>
    </row>
    <row r="35" spans="1:12" x14ac:dyDescent="0.5">
      <c r="A35" s="6">
        <v>41760</v>
      </c>
      <c r="B35" s="7" t="s">
        <v>11</v>
      </c>
      <c r="C35" s="2" t="s">
        <v>34</v>
      </c>
      <c r="D35" s="2">
        <v>104</v>
      </c>
      <c r="E35" s="2">
        <v>50</v>
      </c>
      <c r="F35" s="2">
        <v>135772245</v>
      </c>
      <c r="G35" s="2">
        <v>54308898</v>
      </c>
      <c r="H35" s="2">
        <v>13577224.5</v>
      </c>
      <c r="I35" s="2">
        <v>6109751.0249999994</v>
      </c>
      <c r="J35" s="1">
        <f t="shared" si="2"/>
        <v>209768118.52500001</v>
      </c>
      <c r="K35" s="1">
        <f t="shared" si="0"/>
        <v>5</v>
      </c>
      <c r="L35" s="19">
        <f t="shared" si="1"/>
        <v>2014</v>
      </c>
    </row>
    <row r="36" spans="1:12" x14ac:dyDescent="0.5">
      <c r="A36" s="6">
        <v>41760</v>
      </c>
      <c r="B36" s="7" t="s">
        <v>13</v>
      </c>
      <c r="C36" s="2" t="s">
        <v>35</v>
      </c>
      <c r="D36" s="2">
        <v>4</v>
      </c>
      <c r="E36" s="2">
        <v>2</v>
      </c>
      <c r="F36" s="2">
        <v>0</v>
      </c>
      <c r="G36" s="2">
        <v>0</v>
      </c>
      <c r="H36" s="2">
        <v>0</v>
      </c>
      <c r="I36" s="2">
        <v>0</v>
      </c>
      <c r="J36" s="1">
        <f t="shared" si="2"/>
        <v>0</v>
      </c>
      <c r="K36" s="1">
        <f t="shared" si="0"/>
        <v>5</v>
      </c>
      <c r="L36" s="19">
        <f t="shared" si="1"/>
        <v>2014</v>
      </c>
    </row>
    <row r="37" spans="1:12" x14ac:dyDescent="0.5">
      <c r="A37" s="6">
        <v>41760</v>
      </c>
      <c r="B37" s="7" t="s">
        <v>12</v>
      </c>
      <c r="C37" s="2" t="s">
        <v>36</v>
      </c>
      <c r="D37" s="2">
        <v>19</v>
      </c>
      <c r="E37" s="2">
        <v>8</v>
      </c>
      <c r="F37" s="2">
        <v>24933299</v>
      </c>
      <c r="G37" s="2">
        <v>9973319.5999999996</v>
      </c>
      <c r="H37" s="2">
        <v>2493329.9</v>
      </c>
      <c r="I37" s="2">
        <v>1121998.4550000001</v>
      </c>
      <c r="J37" s="1">
        <f t="shared" si="2"/>
        <v>38521946.954999998</v>
      </c>
      <c r="K37" s="1">
        <f t="shared" si="0"/>
        <v>5</v>
      </c>
      <c r="L37" s="19">
        <f t="shared" si="1"/>
        <v>2014</v>
      </c>
    </row>
    <row r="38" spans="1:12" x14ac:dyDescent="0.5">
      <c r="A38" s="6">
        <v>41791</v>
      </c>
      <c r="B38" s="7" t="s">
        <v>6</v>
      </c>
      <c r="C38" s="2" t="s">
        <v>31</v>
      </c>
      <c r="D38" s="2">
        <v>39</v>
      </c>
      <c r="E38" s="2">
        <v>25</v>
      </c>
      <c r="F38" s="2">
        <v>309750</v>
      </c>
      <c r="G38" s="2">
        <v>123900</v>
      </c>
      <c r="H38" s="2">
        <v>30975</v>
      </c>
      <c r="I38" s="2">
        <v>13938.75</v>
      </c>
      <c r="J38" s="1">
        <f t="shared" si="2"/>
        <v>478563.75</v>
      </c>
      <c r="K38" s="1">
        <f t="shared" si="0"/>
        <v>6</v>
      </c>
      <c r="L38" s="19">
        <f t="shared" si="1"/>
        <v>2014</v>
      </c>
    </row>
    <row r="39" spans="1:12" x14ac:dyDescent="0.5">
      <c r="A39" s="6">
        <v>41791</v>
      </c>
      <c r="B39" s="7" t="s">
        <v>7</v>
      </c>
      <c r="C39" s="2" t="s">
        <v>36</v>
      </c>
      <c r="D39" s="2">
        <v>270</v>
      </c>
      <c r="E39" s="2">
        <v>150</v>
      </c>
      <c r="F39" s="2">
        <v>541972175</v>
      </c>
      <c r="G39" s="2">
        <v>216788870</v>
      </c>
      <c r="H39" s="2">
        <v>54197217.5</v>
      </c>
      <c r="I39" s="2">
        <v>24388747.875</v>
      </c>
      <c r="J39" s="1">
        <f t="shared" si="2"/>
        <v>837347010.375</v>
      </c>
      <c r="K39" s="1">
        <f t="shared" si="0"/>
        <v>6</v>
      </c>
      <c r="L39" s="19">
        <f t="shared" si="1"/>
        <v>2014</v>
      </c>
    </row>
    <row r="40" spans="1:12" x14ac:dyDescent="0.5">
      <c r="A40" s="6">
        <v>41791</v>
      </c>
      <c r="B40" s="7" t="s">
        <v>8</v>
      </c>
      <c r="C40" s="2" t="s">
        <v>31</v>
      </c>
      <c r="D40" s="2">
        <v>20</v>
      </c>
      <c r="E40" s="2">
        <v>4</v>
      </c>
      <c r="F40" s="2">
        <v>14573228</v>
      </c>
      <c r="G40" s="2">
        <v>5829291.2000000002</v>
      </c>
      <c r="H40" s="2">
        <v>1457322.8</v>
      </c>
      <c r="I40" s="2">
        <v>655795.26</v>
      </c>
      <c r="J40" s="1">
        <f t="shared" si="2"/>
        <v>22515637.260000002</v>
      </c>
      <c r="K40" s="1">
        <f t="shared" si="0"/>
        <v>6</v>
      </c>
      <c r="L40" s="19">
        <f t="shared" si="1"/>
        <v>2014</v>
      </c>
    </row>
    <row r="41" spans="1:12" x14ac:dyDescent="0.5">
      <c r="A41" s="6">
        <v>41791</v>
      </c>
      <c r="B41" s="7" t="s">
        <v>9</v>
      </c>
      <c r="C41" s="2" t="s">
        <v>32</v>
      </c>
      <c r="D41" s="2">
        <v>189</v>
      </c>
      <c r="E41" s="2">
        <v>85</v>
      </c>
      <c r="F41" s="2">
        <v>189680271</v>
      </c>
      <c r="G41" s="2">
        <v>75872108.400000006</v>
      </c>
      <c r="H41" s="2">
        <v>18968027.100000001</v>
      </c>
      <c r="I41" s="2">
        <v>8535612.1950000003</v>
      </c>
      <c r="J41" s="1">
        <f t="shared" si="2"/>
        <v>293056018.69499999</v>
      </c>
      <c r="K41" s="1">
        <f t="shared" si="0"/>
        <v>6</v>
      </c>
      <c r="L41" s="19">
        <f t="shared" si="1"/>
        <v>2014</v>
      </c>
    </row>
    <row r="42" spans="1:12" x14ac:dyDescent="0.5">
      <c r="A42" s="6">
        <v>41791</v>
      </c>
      <c r="B42" s="7" t="s">
        <v>10</v>
      </c>
      <c r="C42" s="2" t="s">
        <v>33</v>
      </c>
      <c r="D42" s="2">
        <v>237</v>
      </c>
      <c r="E42" s="2">
        <v>122</v>
      </c>
      <c r="F42" s="2">
        <v>400959969</v>
      </c>
      <c r="G42" s="2">
        <v>160383987.59999999</v>
      </c>
      <c r="H42" s="2">
        <v>40095996.899999999</v>
      </c>
      <c r="I42" s="2">
        <v>18043198.605</v>
      </c>
      <c r="J42" s="1">
        <f t="shared" si="2"/>
        <v>619483152.10500002</v>
      </c>
      <c r="K42" s="1">
        <f t="shared" si="0"/>
        <v>6</v>
      </c>
      <c r="L42" s="19">
        <f t="shared" si="1"/>
        <v>2014</v>
      </c>
    </row>
    <row r="43" spans="1:12" x14ac:dyDescent="0.5">
      <c r="A43" s="6">
        <v>41791</v>
      </c>
      <c r="B43" s="7" t="s">
        <v>11</v>
      </c>
      <c r="C43" s="2" t="s">
        <v>34</v>
      </c>
      <c r="D43" s="2">
        <v>24</v>
      </c>
      <c r="E43" s="2">
        <v>12</v>
      </c>
      <c r="F43" s="2">
        <v>35427116</v>
      </c>
      <c r="G43" s="2">
        <v>14170846.4</v>
      </c>
      <c r="H43" s="2">
        <v>3542711.6</v>
      </c>
      <c r="I43" s="2">
        <v>1594220.22</v>
      </c>
      <c r="J43" s="1">
        <f t="shared" si="2"/>
        <v>54734894.219999999</v>
      </c>
      <c r="K43" s="1">
        <f t="shared" si="0"/>
        <v>6</v>
      </c>
      <c r="L43" s="19">
        <f t="shared" si="1"/>
        <v>2014</v>
      </c>
    </row>
    <row r="44" spans="1:12" x14ac:dyDescent="0.5">
      <c r="A44" s="6">
        <v>41791</v>
      </c>
      <c r="B44" s="7" t="s">
        <v>12</v>
      </c>
      <c r="C44" s="2" t="s">
        <v>36</v>
      </c>
      <c r="D44" s="2">
        <v>11</v>
      </c>
      <c r="E44" s="2">
        <v>7</v>
      </c>
      <c r="F44" s="2">
        <v>22644385</v>
      </c>
      <c r="G44" s="2">
        <v>9057754</v>
      </c>
      <c r="H44" s="2">
        <v>2264438.5</v>
      </c>
      <c r="I44" s="2">
        <v>1018997.325</v>
      </c>
      <c r="J44" s="1">
        <f t="shared" si="2"/>
        <v>34985574.825000003</v>
      </c>
      <c r="K44" s="1">
        <f t="shared" si="0"/>
        <v>6</v>
      </c>
      <c r="L44" s="19">
        <f t="shared" si="1"/>
        <v>2014</v>
      </c>
    </row>
    <row r="45" spans="1:12" x14ac:dyDescent="0.5">
      <c r="A45" s="6">
        <v>41821</v>
      </c>
      <c r="B45" s="7" t="s">
        <v>7</v>
      </c>
      <c r="C45" s="2" t="s">
        <v>36</v>
      </c>
      <c r="D45" s="2">
        <v>476</v>
      </c>
      <c r="E45" s="2">
        <v>213</v>
      </c>
      <c r="F45" s="2">
        <v>900051227</v>
      </c>
      <c r="G45" s="2">
        <v>360020490.80000001</v>
      </c>
      <c r="H45" s="2">
        <v>90005122.700000003</v>
      </c>
      <c r="I45" s="2">
        <v>40502305.214999996</v>
      </c>
      <c r="J45" s="1">
        <f t="shared" si="2"/>
        <v>1390579145.7149999</v>
      </c>
      <c r="K45" s="1">
        <f t="shared" si="0"/>
        <v>7</v>
      </c>
      <c r="L45" s="19">
        <f t="shared" si="1"/>
        <v>2014</v>
      </c>
    </row>
    <row r="46" spans="1:12" x14ac:dyDescent="0.5">
      <c r="A46" s="6">
        <v>41821</v>
      </c>
      <c r="B46" s="7" t="s">
        <v>9</v>
      </c>
      <c r="C46" s="2" t="s">
        <v>32</v>
      </c>
      <c r="D46" s="2">
        <v>265</v>
      </c>
      <c r="E46" s="2">
        <v>133</v>
      </c>
      <c r="F46" s="2">
        <v>331576755</v>
      </c>
      <c r="G46" s="2">
        <v>132630702</v>
      </c>
      <c r="H46" s="2">
        <v>33157675.5</v>
      </c>
      <c r="I46" s="2">
        <v>14920953.975</v>
      </c>
      <c r="J46" s="1">
        <f t="shared" si="2"/>
        <v>512286086.47500002</v>
      </c>
      <c r="K46" s="1">
        <f t="shared" si="0"/>
        <v>7</v>
      </c>
      <c r="L46" s="19">
        <f t="shared" si="1"/>
        <v>2014</v>
      </c>
    </row>
    <row r="47" spans="1:12" x14ac:dyDescent="0.5">
      <c r="A47" s="6">
        <v>41821</v>
      </c>
      <c r="B47" s="7" t="s">
        <v>10</v>
      </c>
      <c r="C47" s="2" t="s">
        <v>33</v>
      </c>
      <c r="D47" s="2">
        <v>442</v>
      </c>
      <c r="E47" s="2">
        <v>238</v>
      </c>
      <c r="F47" s="2">
        <v>821769703</v>
      </c>
      <c r="G47" s="2">
        <v>328707881.20000005</v>
      </c>
      <c r="H47" s="2">
        <v>82176970.300000012</v>
      </c>
      <c r="I47" s="2">
        <v>36979636.634999998</v>
      </c>
      <c r="J47" s="1">
        <f t="shared" si="2"/>
        <v>1269634191.135</v>
      </c>
      <c r="K47" s="1">
        <f t="shared" si="0"/>
        <v>7</v>
      </c>
      <c r="L47" s="19">
        <f t="shared" si="1"/>
        <v>2014</v>
      </c>
    </row>
    <row r="48" spans="1:12" x14ac:dyDescent="0.5">
      <c r="A48" s="6">
        <v>41821</v>
      </c>
      <c r="B48" s="7" t="s">
        <v>11</v>
      </c>
      <c r="C48" s="2" t="s">
        <v>34</v>
      </c>
      <c r="D48" s="2">
        <v>58</v>
      </c>
      <c r="E48" s="2">
        <v>26</v>
      </c>
      <c r="F48" s="2">
        <v>85187540</v>
      </c>
      <c r="G48" s="2">
        <v>34075016</v>
      </c>
      <c r="H48" s="2">
        <v>8518754</v>
      </c>
      <c r="I48" s="2">
        <v>3833439.3</v>
      </c>
      <c r="J48" s="1">
        <f t="shared" si="2"/>
        <v>131614749.3</v>
      </c>
      <c r="K48" s="1">
        <f t="shared" si="0"/>
        <v>7</v>
      </c>
      <c r="L48" s="19">
        <f t="shared" si="1"/>
        <v>2014</v>
      </c>
    </row>
    <row r="49" spans="1:12" x14ac:dyDescent="0.5">
      <c r="A49" s="6">
        <v>41821</v>
      </c>
      <c r="B49" s="7" t="s">
        <v>12</v>
      </c>
      <c r="C49" s="2" t="s">
        <v>36</v>
      </c>
      <c r="D49" s="2">
        <v>25</v>
      </c>
      <c r="E49" s="2">
        <v>13</v>
      </c>
      <c r="F49" s="2">
        <v>30004022</v>
      </c>
      <c r="G49" s="2">
        <v>12001608.800000001</v>
      </c>
      <c r="H49" s="2">
        <v>3000402.2</v>
      </c>
      <c r="I49" s="2">
        <v>1350180.99</v>
      </c>
      <c r="J49" s="1">
        <f t="shared" si="2"/>
        <v>46356213.990000002</v>
      </c>
      <c r="K49" s="1">
        <f t="shared" si="0"/>
        <v>7</v>
      </c>
      <c r="L49" s="19">
        <f t="shared" si="1"/>
        <v>2014</v>
      </c>
    </row>
    <row r="50" spans="1:12" x14ac:dyDescent="0.5">
      <c r="A50" s="6">
        <v>41852</v>
      </c>
      <c r="B50" s="7" t="s">
        <v>6</v>
      </c>
      <c r="C50" s="2" t="s">
        <v>31</v>
      </c>
      <c r="D50" s="2">
        <v>12</v>
      </c>
      <c r="E50" s="2">
        <v>7</v>
      </c>
      <c r="F50" s="2">
        <v>0</v>
      </c>
      <c r="G50" s="2">
        <v>0</v>
      </c>
      <c r="H50" s="2">
        <v>0</v>
      </c>
      <c r="I50" s="2">
        <v>0</v>
      </c>
      <c r="J50" s="1">
        <f t="shared" si="2"/>
        <v>0</v>
      </c>
      <c r="K50" s="1">
        <f t="shared" si="0"/>
        <v>8</v>
      </c>
      <c r="L50" s="19">
        <f t="shared" si="1"/>
        <v>2014</v>
      </c>
    </row>
    <row r="51" spans="1:12" x14ac:dyDescent="0.5">
      <c r="A51" s="6">
        <v>41852</v>
      </c>
      <c r="B51" s="7" t="s">
        <v>7</v>
      </c>
      <c r="C51" s="2" t="s">
        <v>36</v>
      </c>
      <c r="D51" s="2">
        <v>514</v>
      </c>
      <c r="E51" s="2">
        <v>256</v>
      </c>
      <c r="F51" s="2">
        <v>1058445451</v>
      </c>
      <c r="G51" s="2">
        <v>423378180.40000004</v>
      </c>
      <c r="H51" s="2">
        <v>105844545.10000001</v>
      </c>
      <c r="I51" s="2">
        <v>47630045.295000002</v>
      </c>
      <c r="J51" s="1">
        <f t="shared" si="2"/>
        <v>1635298221.7950001</v>
      </c>
      <c r="K51" s="1">
        <f t="shared" si="0"/>
        <v>8</v>
      </c>
      <c r="L51" s="19">
        <f t="shared" si="1"/>
        <v>2014</v>
      </c>
    </row>
    <row r="52" spans="1:12" x14ac:dyDescent="0.5">
      <c r="A52" s="6">
        <v>41852</v>
      </c>
      <c r="B52" s="7" t="s">
        <v>9</v>
      </c>
      <c r="C52" s="2" t="s">
        <v>32</v>
      </c>
      <c r="D52" s="2">
        <v>236</v>
      </c>
      <c r="E52" s="2">
        <v>110</v>
      </c>
      <c r="F52" s="2">
        <v>306907909</v>
      </c>
      <c r="G52" s="2">
        <v>122763163.60000001</v>
      </c>
      <c r="H52" s="2">
        <v>30690790.900000002</v>
      </c>
      <c r="I52" s="2">
        <v>13810855.904999999</v>
      </c>
      <c r="J52" s="1">
        <f t="shared" si="2"/>
        <v>474172719.40499997</v>
      </c>
      <c r="K52" s="1">
        <f t="shared" si="0"/>
        <v>8</v>
      </c>
      <c r="L52" s="19">
        <f t="shared" si="1"/>
        <v>2014</v>
      </c>
    </row>
    <row r="53" spans="1:12" x14ac:dyDescent="0.5">
      <c r="A53" s="6">
        <v>41852</v>
      </c>
      <c r="B53" s="7" t="s">
        <v>10</v>
      </c>
      <c r="C53" s="2" t="s">
        <v>33</v>
      </c>
      <c r="D53" s="2">
        <v>676</v>
      </c>
      <c r="E53" s="2">
        <v>335</v>
      </c>
      <c r="F53" s="2">
        <v>1096244489</v>
      </c>
      <c r="G53" s="2">
        <v>438497795.60000002</v>
      </c>
      <c r="H53" s="2">
        <v>109624448.90000001</v>
      </c>
      <c r="I53" s="2">
        <v>49331002.004999995</v>
      </c>
      <c r="J53" s="1">
        <f t="shared" si="2"/>
        <v>1693697735.5050001</v>
      </c>
      <c r="K53" s="1">
        <f t="shared" si="0"/>
        <v>8</v>
      </c>
      <c r="L53" s="19">
        <f t="shared" si="1"/>
        <v>2014</v>
      </c>
    </row>
    <row r="54" spans="1:12" x14ac:dyDescent="0.5">
      <c r="A54" s="6">
        <v>41852</v>
      </c>
      <c r="B54" s="7" t="s">
        <v>11</v>
      </c>
      <c r="C54" s="2" t="s">
        <v>34</v>
      </c>
      <c r="D54" s="2">
        <v>123</v>
      </c>
      <c r="E54" s="2">
        <v>69</v>
      </c>
      <c r="F54" s="2">
        <v>169942808</v>
      </c>
      <c r="G54" s="2">
        <v>67977123.200000003</v>
      </c>
      <c r="H54" s="2">
        <v>16994280.800000001</v>
      </c>
      <c r="I54" s="2">
        <v>7647426.3599999994</v>
      </c>
      <c r="J54" s="1">
        <f t="shared" si="2"/>
        <v>262561638.36000001</v>
      </c>
      <c r="K54" s="1">
        <f t="shared" si="0"/>
        <v>8</v>
      </c>
      <c r="L54" s="19">
        <f t="shared" si="1"/>
        <v>2014</v>
      </c>
    </row>
    <row r="55" spans="1:12" x14ac:dyDescent="0.5">
      <c r="A55" s="6">
        <v>41852</v>
      </c>
      <c r="B55" s="7" t="s">
        <v>12</v>
      </c>
      <c r="C55" s="2" t="s">
        <v>36</v>
      </c>
      <c r="D55" s="2">
        <v>28</v>
      </c>
      <c r="E55" s="2">
        <v>13</v>
      </c>
      <c r="F55" s="2">
        <v>37161233</v>
      </c>
      <c r="G55" s="2">
        <v>14864493.200000001</v>
      </c>
      <c r="H55" s="2">
        <v>3716123.3000000003</v>
      </c>
      <c r="I55" s="2">
        <v>1672255.4849999999</v>
      </c>
      <c r="J55" s="1">
        <f t="shared" si="2"/>
        <v>57414104.984999999</v>
      </c>
      <c r="K55" s="1">
        <f t="shared" si="0"/>
        <v>8</v>
      </c>
      <c r="L55" s="19">
        <f t="shared" si="1"/>
        <v>2014</v>
      </c>
    </row>
    <row r="56" spans="1:12" x14ac:dyDescent="0.5">
      <c r="A56" s="6">
        <v>41883</v>
      </c>
      <c r="B56" s="7" t="s">
        <v>6</v>
      </c>
      <c r="C56" s="2" t="s">
        <v>31</v>
      </c>
      <c r="D56" s="2">
        <v>8</v>
      </c>
      <c r="E56" s="2">
        <v>5</v>
      </c>
      <c r="F56" s="2">
        <v>0</v>
      </c>
      <c r="G56" s="2">
        <v>0</v>
      </c>
      <c r="H56" s="2">
        <v>0</v>
      </c>
      <c r="I56" s="2">
        <v>0</v>
      </c>
      <c r="J56" s="1">
        <f t="shared" si="2"/>
        <v>0</v>
      </c>
      <c r="K56" s="1">
        <f t="shared" si="0"/>
        <v>9</v>
      </c>
      <c r="L56" s="19">
        <f t="shared" si="1"/>
        <v>2014</v>
      </c>
    </row>
    <row r="57" spans="1:12" x14ac:dyDescent="0.5">
      <c r="A57" s="6">
        <v>41883</v>
      </c>
      <c r="B57" s="7" t="s">
        <v>7</v>
      </c>
      <c r="C57" s="2" t="s">
        <v>36</v>
      </c>
      <c r="D57" s="2">
        <v>300</v>
      </c>
      <c r="E57" s="2">
        <v>165</v>
      </c>
      <c r="F57" s="2">
        <v>699882093</v>
      </c>
      <c r="G57" s="2">
        <v>279952837.19999999</v>
      </c>
      <c r="H57" s="2">
        <v>69988209.299999997</v>
      </c>
      <c r="I57" s="2">
        <v>31494694.184999999</v>
      </c>
      <c r="J57" s="1">
        <f t="shared" si="2"/>
        <v>1081317833.6849999</v>
      </c>
      <c r="K57" s="1">
        <f t="shared" si="0"/>
        <v>9</v>
      </c>
      <c r="L57" s="19">
        <f t="shared" si="1"/>
        <v>2014</v>
      </c>
    </row>
    <row r="58" spans="1:12" x14ac:dyDescent="0.5">
      <c r="A58" s="6">
        <v>41883</v>
      </c>
      <c r="B58" s="7" t="s">
        <v>8</v>
      </c>
      <c r="C58" s="2" t="s">
        <v>31</v>
      </c>
      <c r="D58" s="2">
        <v>13</v>
      </c>
      <c r="E58" s="2">
        <v>7</v>
      </c>
      <c r="F58" s="2">
        <v>0</v>
      </c>
      <c r="G58" s="2">
        <v>0</v>
      </c>
      <c r="H58" s="2">
        <v>0</v>
      </c>
      <c r="I58" s="2">
        <v>0</v>
      </c>
      <c r="J58" s="1">
        <f t="shared" si="2"/>
        <v>0</v>
      </c>
      <c r="K58" s="1">
        <f t="shared" si="0"/>
        <v>9</v>
      </c>
      <c r="L58" s="19">
        <f t="shared" si="1"/>
        <v>2014</v>
      </c>
    </row>
    <row r="59" spans="1:12" x14ac:dyDescent="0.5">
      <c r="A59" s="6">
        <v>41883</v>
      </c>
      <c r="B59" s="7" t="s">
        <v>9</v>
      </c>
      <c r="C59" s="2" t="s">
        <v>32</v>
      </c>
      <c r="D59" s="2">
        <v>192</v>
      </c>
      <c r="E59" s="2">
        <v>100</v>
      </c>
      <c r="F59" s="2">
        <v>255768177</v>
      </c>
      <c r="G59" s="2">
        <v>102307270.80000001</v>
      </c>
      <c r="H59" s="2">
        <v>25576817.700000003</v>
      </c>
      <c r="I59" s="2">
        <v>11509567.965</v>
      </c>
      <c r="J59" s="1">
        <f t="shared" si="2"/>
        <v>395161833.46499997</v>
      </c>
      <c r="K59" s="1">
        <f t="shared" si="0"/>
        <v>9</v>
      </c>
      <c r="L59" s="19">
        <f t="shared" si="1"/>
        <v>2014</v>
      </c>
    </row>
    <row r="60" spans="1:12" x14ac:dyDescent="0.5">
      <c r="A60" s="6">
        <v>41883</v>
      </c>
      <c r="B60" s="7" t="s">
        <v>10</v>
      </c>
      <c r="C60" s="2" t="s">
        <v>33</v>
      </c>
      <c r="D60" s="2">
        <v>223</v>
      </c>
      <c r="E60" s="2">
        <v>118</v>
      </c>
      <c r="F60" s="2">
        <v>427849324</v>
      </c>
      <c r="G60" s="2">
        <v>171139729.60000002</v>
      </c>
      <c r="H60" s="2">
        <v>42784932.400000006</v>
      </c>
      <c r="I60" s="2">
        <v>19253219.579999998</v>
      </c>
      <c r="J60" s="1">
        <f t="shared" si="2"/>
        <v>661027205.58000004</v>
      </c>
      <c r="K60" s="1">
        <f t="shared" si="0"/>
        <v>9</v>
      </c>
      <c r="L60" s="19">
        <f t="shared" si="1"/>
        <v>2014</v>
      </c>
    </row>
    <row r="61" spans="1:12" x14ac:dyDescent="0.5">
      <c r="A61" s="6">
        <v>41883</v>
      </c>
      <c r="B61" s="7" t="s">
        <v>11</v>
      </c>
      <c r="C61" s="2" t="s">
        <v>34</v>
      </c>
      <c r="D61" s="2">
        <v>63</v>
      </c>
      <c r="E61" s="2">
        <v>32</v>
      </c>
      <c r="F61" s="2">
        <v>80187527</v>
      </c>
      <c r="G61" s="2">
        <v>32075010.800000001</v>
      </c>
      <c r="H61" s="2">
        <v>8018752.7000000002</v>
      </c>
      <c r="I61" s="2">
        <v>3608438.7149999999</v>
      </c>
      <c r="J61" s="1">
        <f t="shared" si="2"/>
        <v>123889729.215</v>
      </c>
      <c r="K61" s="1">
        <f t="shared" si="0"/>
        <v>9</v>
      </c>
      <c r="L61" s="19">
        <f t="shared" si="1"/>
        <v>2014</v>
      </c>
    </row>
    <row r="62" spans="1:12" x14ac:dyDescent="0.5">
      <c r="A62" s="6">
        <v>41883</v>
      </c>
      <c r="B62" s="7" t="s">
        <v>12</v>
      </c>
      <c r="C62" s="2" t="s">
        <v>36</v>
      </c>
      <c r="D62" s="2">
        <v>50</v>
      </c>
      <c r="E62" s="2">
        <v>26</v>
      </c>
      <c r="F62" s="2">
        <v>100387370</v>
      </c>
      <c r="G62" s="2">
        <v>40154948</v>
      </c>
      <c r="H62" s="2">
        <v>10038737</v>
      </c>
      <c r="I62" s="2">
        <v>4517431.6499999994</v>
      </c>
      <c r="J62" s="1">
        <f t="shared" si="2"/>
        <v>155098486.65000001</v>
      </c>
      <c r="K62" s="1">
        <f t="shared" si="0"/>
        <v>9</v>
      </c>
      <c r="L62" s="19">
        <f t="shared" si="1"/>
        <v>2014</v>
      </c>
    </row>
    <row r="63" spans="1:12" x14ac:dyDescent="0.5">
      <c r="A63" s="6">
        <v>41913</v>
      </c>
      <c r="B63" s="7" t="s">
        <v>6</v>
      </c>
      <c r="C63" s="2" t="s">
        <v>31</v>
      </c>
      <c r="D63" s="2">
        <v>37</v>
      </c>
      <c r="E63" s="2">
        <v>15</v>
      </c>
      <c r="F63" s="2">
        <v>37207307</v>
      </c>
      <c r="G63" s="2">
        <v>14882922.800000001</v>
      </c>
      <c r="H63" s="2">
        <v>3720730.7</v>
      </c>
      <c r="I63" s="2">
        <v>1674328.8149999999</v>
      </c>
      <c r="J63" s="1">
        <f t="shared" si="2"/>
        <v>57485289.314999998</v>
      </c>
      <c r="K63" s="1">
        <f t="shared" si="0"/>
        <v>10</v>
      </c>
      <c r="L63" s="19">
        <f t="shared" si="1"/>
        <v>2014</v>
      </c>
    </row>
    <row r="64" spans="1:12" x14ac:dyDescent="0.5">
      <c r="A64" s="6">
        <v>41913</v>
      </c>
      <c r="B64" s="7" t="s">
        <v>7</v>
      </c>
      <c r="C64" s="2" t="s">
        <v>36</v>
      </c>
      <c r="D64" s="2">
        <v>359</v>
      </c>
      <c r="E64" s="2">
        <v>197</v>
      </c>
      <c r="F64" s="2">
        <v>902848735</v>
      </c>
      <c r="G64" s="2">
        <v>361139494</v>
      </c>
      <c r="H64" s="2">
        <v>90284873.5</v>
      </c>
      <c r="I64" s="2">
        <v>40628193.074999996</v>
      </c>
      <c r="J64" s="1">
        <f t="shared" si="2"/>
        <v>1394901295.575</v>
      </c>
      <c r="K64" s="1">
        <f t="shared" si="0"/>
        <v>10</v>
      </c>
      <c r="L64" s="19">
        <f t="shared" si="1"/>
        <v>2014</v>
      </c>
    </row>
    <row r="65" spans="1:12" x14ac:dyDescent="0.5">
      <c r="A65" s="6">
        <v>41913</v>
      </c>
      <c r="B65" s="7" t="s">
        <v>9</v>
      </c>
      <c r="C65" s="2" t="s">
        <v>32</v>
      </c>
      <c r="D65" s="2">
        <v>185</v>
      </c>
      <c r="E65" s="2">
        <v>93</v>
      </c>
      <c r="F65" s="2">
        <v>284154937</v>
      </c>
      <c r="G65" s="2">
        <v>113661974.80000001</v>
      </c>
      <c r="H65" s="2">
        <v>28415493.700000003</v>
      </c>
      <c r="I65" s="2">
        <v>12786972.164999999</v>
      </c>
      <c r="J65" s="1">
        <f t="shared" si="2"/>
        <v>439019377.66500002</v>
      </c>
      <c r="K65" s="1">
        <f t="shared" si="0"/>
        <v>10</v>
      </c>
      <c r="L65" s="19">
        <f t="shared" si="1"/>
        <v>2014</v>
      </c>
    </row>
    <row r="66" spans="1:12" x14ac:dyDescent="0.5">
      <c r="A66" s="6">
        <v>41913</v>
      </c>
      <c r="B66" s="7" t="s">
        <v>10</v>
      </c>
      <c r="C66" s="2" t="s">
        <v>33</v>
      </c>
      <c r="D66" s="2">
        <v>279</v>
      </c>
      <c r="E66" s="2">
        <v>124</v>
      </c>
      <c r="F66" s="2">
        <v>520987862</v>
      </c>
      <c r="G66" s="2">
        <v>208395144.80000001</v>
      </c>
      <c r="H66" s="2">
        <v>52098786.200000003</v>
      </c>
      <c r="I66" s="2">
        <v>23444453.789999999</v>
      </c>
      <c r="J66" s="1">
        <f t="shared" si="2"/>
        <v>804926246.78999996</v>
      </c>
      <c r="K66" s="1">
        <f t="shared" si="0"/>
        <v>10</v>
      </c>
      <c r="L66" s="19">
        <f t="shared" si="1"/>
        <v>2014</v>
      </c>
    </row>
    <row r="67" spans="1:12" x14ac:dyDescent="0.5">
      <c r="A67" s="6">
        <v>41913</v>
      </c>
      <c r="B67" s="7" t="s">
        <v>11</v>
      </c>
      <c r="C67" s="2" t="s">
        <v>34</v>
      </c>
      <c r="D67" s="2">
        <v>88</v>
      </c>
      <c r="E67" s="2">
        <v>44</v>
      </c>
      <c r="F67" s="2">
        <v>134011994</v>
      </c>
      <c r="G67" s="2">
        <v>53604797.600000001</v>
      </c>
      <c r="H67" s="2">
        <v>13401199.4</v>
      </c>
      <c r="I67" s="2">
        <v>6030539.7299999995</v>
      </c>
      <c r="J67" s="1">
        <f t="shared" si="2"/>
        <v>207048530.72999999</v>
      </c>
      <c r="K67" s="1">
        <f t="shared" ref="K67:K130" si="3">MONTH(A67)</f>
        <v>10</v>
      </c>
      <c r="L67" s="19">
        <f t="shared" ref="L67:L130" si="4">YEAR(A67)</f>
        <v>2014</v>
      </c>
    </row>
    <row r="68" spans="1:12" x14ac:dyDescent="0.5">
      <c r="A68" s="6">
        <v>41913</v>
      </c>
      <c r="B68" s="7" t="s">
        <v>12</v>
      </c>
      <c r="C68" s="2" t="s">
        <v>36</v>
      </c>
      <c r="D68" s="2">
        <v>9</v>
      </c>
      <c r="E68" s="2">
        <v>5</v>
      </c>
      <c r="F68" s="2">
        <v>18220422</v>
      </c>
      <c r="G68" s="2">
        <v>7288168.8000000007</v>
      </c>
      <c r="H68" s="2">
        <v>1822042.2000000002</v>
      </c>
      <c r="I68" s="2">
        <v>819918.99</v>
      </c>
      <c r="J68" s="1">
        <f t="shared" ref="J68:J131" si="5">SUM(F68:I68)</f>
        <v>28150551.989999998</v>
      </c>
      <c r="K68" s="1">
        <f t="shared" si="3"/>
        <v>10</v>
      </c>
      <c r="L68" s="19">
        <f t="shared" si="4"/>
        <v>2014</v>
      </c>
    </row>
    <row r="69" spans="1:12" x14ac:dyDescent="0.5">
      <c r="A69" s="6">
        <v>41944</v>
      </c>
      <c r="B69" s="7" t="s">
        <v>6</v>
      </c>
      <c r="C69" s="2" t="s">
        <v>31</v>
      </c>
      <c r="D69" s="2">
        <v>3</v>
      </c>
      <c r="E69" s="2">
        <v>3</v>
      </c>
      <c r="F69" s="2">
        <v>0</v>
      </c>
      <c r="G69" s="2">
        <v>0</v>
      </c>
      <c r="H69" s="2">
        <v>0</v>
      </c>
      <c r="I69" s="2">
        <v>0</v>
      </c>
      <c r="J69" s="1">
        <f t="shared" si="5"/>
        <v>0</v>
      </c>
      <c r="K69" s="1">
        <f t="shared" si="3"/>
        <v>11</v>
      </c>
      <c r="L69" s="19">
        <f t="shared" si="4"/>
        <v>2014</v>
      </c>
    </row>
    <row r="70" spans="1:12" x14ac:dyDescent="0.5">
      <c r="A70" s="6">
        <v>41944</v>
      </c>
      <c r="B70" s="7" t="s">
        <v>7</v>
      </c>
      <c r="C70" s="2" t="s">
        <v>36</v>
      </c>
      <c r="D70" s="2">
        <v>324</v>
      </c>
      <c r="E70" s="2">
        <v>161</v>
      </c>
      <c r="F70" s="2">
        <v>768197507</v>
      </c>
      <c r="G70" s="2">
        <v>307279002.80000001</v>
      </c>
      <c r="H70" s="2">
        <v>76819750.700000003</v>
      </c>
      <c r="I70" s="2">
        <v>34568887.814999998</v>
      </c>
      <c r="J70" s="1">
        <f t="shared" si="5"/>
        <v>1186865148.3150001</v>
      </c>
      <c r="K70" s="1">
        <f t="shared" si="3"/>
        <v>11</v>
      </c>
      <c r="L70" s="19">
        <f t="shared" si="4"/>
        <v>2014</v>
      </c>
    </row>
    <row r="71" spans="1:12" x14ac:dyDescent="0.5">
      <c r="A71" s="6">
        <v>41944</v>
      </c>
      <c r="B71" s="7" t="s">
        <v>9</v>
      </c>
      <c r="C71" s="2" t="s">
        <v>32</v>
      </c>
      <c r="D71" s="2">
        <v>295</v>
      </c>
      <c r="E71" s="2">
        <v>156</v>
      </c>
      <c r="F71" s="2">
        <v>516049670</v>
      </c>
      <c r="G71" s="2">
        <v>206419868</v>
      </c>
      <c r="H71" s="2">
        <v>51604967</v>
      </c>
      <c r="I71" s="2">
        <v>23222235.149999999</v>
      </c>
      <c r="J71" s="1">
        <f t="shared" si="5"/>
        <v>797296740.14999998</v>
      </c>
      <c r="K71" s="1">
        <f t="shared" si="3"/>
        <v>11</v>
      </c>
      <c r="L71" s="19">
        <f t="shared" si="4"/>
        <v>2014</v>
      </c>
    </row>
    <row r="72" spans="1:12" x14ac:dyDescent="0.5">
      <c r="A72" s="6">
        <v>41944</v>
      </c>
      <c r="B72" s="7" t="s">
        <v>10</v>
      </c>
      <c r="C72" s="2" t="s">
        <v>33</v>
      </c>
      <c r="D72" s="2">
        <v>250</v>
      </c>
      <c r="E72" s="2">
        <v>115</v>
      </c>
      <c r="F72" s="2">
        <v>543915053</v>
      </c>
      <c r="G72" s="2">
        <v>217566021.20000002</v>
      </c>
      <c r="H72" s="2">
        <v>54391505.300000004</v>
      </c>
      <c r="I72" s="2">
        <v>24476177.384999998</v>
      </c>
      <c r="J72" s="1">
        <f t="shared" si="5"/>
        <v>840348756.88499999</v>
      </c>
      <c r="K72" s="1">
        <f t="shared" si="3"/>
        <v>11</v>
      </c>
      <c r="L72" s="19">
        <f t="shared" si="4"/>
        <v>2014</v>
      </c>
    </row>
    <row r="73" spans="1:12" x14ac:dyDescent="0.5">
      <c r="A73" s="6">
        <v>41944</v>
      </c>
      <c r="B73" s="7" t="s">
        <v>11</v>
      </c>
      <c r="C73" s="2" t="s">
        <v>34</v>
      </c>
      <c r="D73" s="2">
        <v>244</v>
      </c>
      <c r="E73" s="2">
        <v>119</v>
      </c>
      <c r="F73" s="2">
        <v>406161484</v>
      </c>
      <c r="G73" s="2">
        <v>162464593.60000002</v>
      </c>
      <c r="H73" s="2">
        <v>40616148.400000006</v>
      </c>
      <c r="I73" s="2">
        <v>18277266.779999997</v>
      </c>
      <c r="J73" s="1">
        <f t="shared" si="5"/>
        <v>627519492.77999997</v>
      </c>
      <c r="K73" s="1">
        <f t="shared" si="3"/>
        <v>11</v>
      </c>
      <c r="L73" s="19">
        <f t="shared" si="4"/>
        <v>2014</v>
      </c>
    </row>
    <row r="74" spans="1:12" x14ac:dyDescent="0.5">
      <c r="A74" s="6">
        <v>41944</v>
      </c>
      <c r="B74" s="7" t="s">
        <v>12</v>
      </c>
      <c r="C74" s="2" t="s">
        <v>36</v>
      </c>
      <c r="D74" s="2">
        <v>6</v>
      </c>
      <c r="E74" s="2">
        <v>6</v>
      </c>
      <c r="F74" s="2">
        <v>29117046</v>
      </c>
      <c r="G74" s="2">
        <v>11646818.4</v>
      </c>
      <c r="H74" s="2">
        <v>2911704.6</v>
      </c>
      <c r="I74" s="2">
        <v>1310267.07</v>
      </c>
      <c r="J74" s="1">
        <f t="shared" si="5"/>
        <v>44985836.07</v>
      </c>
      <c r="K74" s="1">
        <f t="shared" si="3"/>
        <v>11</v>
      </c>
      <c r="L74" s="19">
        <f t="shared" si="4"/>
        <v>2014</v>
      </c>
    </row>
    <row r="75" spans="1:12" x14ac:dyDescent="0.5">
      <c r="A75" s="6">
        <v>41974</v>
      </c>
      <c r="B75" s="7" t="s">
        <v>6</v>
      </c>
      <c r="C75" s="2" t="s">
        <v>31</v>
      </c>
      <c r="D75" s="2">
        <v>16</v>
      </c>
      <c r="E75" s="2">
        <v>5</v>
      </c>
      <c r="F75" s="2">
        <v>0</v>
      </c>
      <c r="G75" s="2">
        <v>0</v>
      </c>
      <c r="H75" s="2">
        <v>0</v>
      </c>
      <c r="I75" s="2">
        <v>0</v>
      </c>
      <c r="J75" s="1">
        <f t="shared" si="5"/>
        <v>0</v>
      </c>
      <c r="K75" s="1">
        <f t="shared" si="3"/>
        <v>12</v>
      </c>
      <c r="L75" s="19">
        <f t="shared" si="4"/>
        <v>2014</v>
      </c>
    </row>
    <row r="76" spans="1:12" x14ac:dyDescent="0.5">
      <c r="A76" s="6">
        <v>41974</v>
      </c>
      <c r="B76" s="7" t="s">
        <v>7</v>
      </c>
      <c r="C76" s="2" t="s">
        <v>36</v>
      </c>
      <c r="D76" s="2">
        <v>593</v>
      </c>
      <c r="E76" s="2">
        <v>315</v>
      </c>
      <c r="F76" s="2">
        <v>1877625619</v>
      </c>
      <c r="G76" s="2">
        <v>751050247.60000002</v>
      </c>
      <c r="H76" s="2">
        <v>187762561.90000001</v>
      </c>
      <c r="I76" s="2">
        <v>84493152.855000004</v>
      </c>
      <c r="J76" s="1">
        <f t="shared" si="5"/>
        <v>2900931581.355</v>
      </c>
      <c r="K76" s="1">
        <f t="shared" si="3"/>
        <v>12</v>
      </c>
      <c r="L76" s="19">
        <f t="shared" si="4"/>
        <v>2014</v>
      </c>
    </row>
    <row r="77" spans="1:12" x14ac:dyDescent="0.5">
      <c r="A77" s="6">
        <v>41974</v>
      </c>
      <c r="B77" s="7" t="s">
        <v>9</v>
      </c>
      <c r="C77" s="2" t="s">
        <v>32</v>
      </c>
      <c r="D77" s="2">
        <v>136</v>
      </c>
      <c r="E77" s="2">
        <v>88</v>
      </c>
      <c r="F77" s="2">
        <v>329415948</v>
      </c>
      <c r="G77" s="2">
        <v>131766379.2</v>
      </c>
      <c r="H77" s="2">
        <v>32941594.800000001</v>
      </c>
      <c r="I77" s="2">
        <v>14823717.66</v>
      </c>
      <c r="J77" s="1">
        <f t="shared" si="5"/>
        <v>508947639.66000003</v>
      </c>
      <c r="K77" s="1">
        <f t="shared" si="3"/>
        <v>12</v>
      </c>
      <c r="L77" s="19">
        <f t="shared" si="4"/>
        <v>2014</v>
      </c>
    </row>
    <row r="78" spans="1:12" x14ac:dyDescent="0.5">
      <c r="A78" s="6">
        <v>41974</v>
      </c>
      <c r="B78" s="7" t="s">
        <v>10</v>
      </c>
      <c r="C78" s="2" t="s">
        <v>33</v>
      </c>
      <c r="D78" s="2">
        <v>265</v>
      </c>
      <c r="E78" s="2">
        <v>134</v>
      </c>
      <c r="F78" s="2">
        <v>639829228</v>
      </c>
      <c r="G78" s="2">
        <v>255931691.20000002</v>
      </c>
      <c r="H78" s="2">
        <v>63982922.800000004</v>
      </c>
      <c r="I78" s="2">
        <v>28792315.259999998</v>
      </c>
      <c r="J78" s="1">
        <f t="shared" si="5"/>
        <v>988536157.25999999</v>
      </c>
      <c r="K78" s="1">
        <f t="shared" si="3"/>
        <v>12</v>
      </c>
      <c r="L78" s="19">
        <f t="shared" si="4"/>
        <v>2014</v>
      </c>
    </row>
    <row r="79" spans="1:12" x14ac:dyDescent="0.5">
      <c r="A79" s="6">
        <v>41974</v>
      </c>
      <c r="B79" s="7" t="s">
        <v>11</v>
      </c>
      <c r="C79" s="2" t="s">
        <v>34</v>
      </c>
      <c r="D79" s="2">
        <v>165</v>
      </c>
      <c r="E79" s="2">
        <v>87</v>
      </c>
      <c r="F79" s="2">
        <v>329794040</v>
      </c>
      <c r="G79" s="2">
        <v>131917616</v>
      </c>
      <c r="H79" s="2">
        <v>32979404</v>
      </c>
      <c r="I79" s="2">
        <v>14840731.799999999</v>
      </c>
      <c r="J79" s="1">
        <f t="shared" si="5"/>
        <v>509531791.80000001</v>
      </c>
      <c r="K79" s="1">
        <f t="shared" si="3"/>
        <v>12</v>
      </c>
      <c r="L79" s="19">
        <f t="shared" si="4"/>
        <v>2014</v>
      </c>
    </row>
    <row r="80" spans="1:12" x14ac:dyDescent="0.5">
      <c r="A80" s="6">
        <v>42005</v>
      </c>
      <c r="B80" s="7" t="s">
        <v>7</v>
      </c>
      <c r="C80" s="2" t="s">
        <v>36</v>
      </c>
      <c r="D80" s="2">
        <v>546</v>
      </c>
      <c r="E80" s="2">
        <v>272</v>
      </c>
      <c r="F80" s="2">
        <v>1532640370</v>
      </c>
      <c r="G80" s="2">
        <v>613056148</v>
      </c>
      <c r="H80" s="2">
        <v>153264037</v>
      </c>
      <c r="I80" s="2">
        <v>68968816.649999991</v>
      </c>
      <c r="J80" s="1">
        <f t="shared" si="5"/>
        <v>2367929371.6500001</v>
      </c>
      <c r="K80" s="1">
        <f t="shared" si="3"/>
        <v>1</v>
      </c>
      <c r="L80" s="19">
        <f t="shared" si="4"/>
        <v>2015</v>
      </c>
    </row>
    <row r="81" spans="1:12" x14ac:dyDescent="0.5">
      <c r="A81" s="6">
        <v>42005</v>
      </c>
      <c r="B81" s="7" t="s">
        <v>9</v>
      </c>
      <c r="C81" s="2" t="s">
        <v>32</v>
      </c>
      <c r="D81" s="2">
        <v>265</v>
      </c>
      <c r="E81" s="2">
        <v>133</v>
      </c>
      <c r="F81" s="2">
        <v>531189882</v>
      </c>
      <c r="G81" s="2">
        <v>212475952.80000001</v>
      </c>
      <c r="H81" s="2">
        <v>53118988.200000003</v>
      </c>
      <c r="I81" s="2">
        <v>23903544.689999998</v>
      </c>
      <c r="J81" s="1">
        <f t="shared" si="5"/>
        <v>820688367.69000006</v>
      </c>
      <c r="K81" s="1">
        <f t="shared" si="3"/>
        <v>1</v>
      </c>
      <c r="L81" s="19">
        <f t="shared" si="4"/>
        <v>2015</v>
      </c>
    </row>
    <row r="82" spans="1:12" x14ac:dyDescent="0.5">
      <c r="A82" s="6">
        <v>42005</v>
      </c>
      <c r="B82" s="7" t="s">
        <v>10</v>
      </c>
      <c r="C82" s="2" t="s">
        <v>33</v>
      </c>
      <c r="D82" s="2">
        <v>363</v>
      </c>
      <c r="E82" s="2">
        <v>188</v>
      </c>
      <c r="F82" s="2">
        <v>924066432</v>
      </c>
      <c r="G82" s="2">
        <v>369626572.80000001</v>
      </c>
      <c r="H82" s="2">
        <v>92406643.200000003</v>
      </c>
      <c r="I82" s="2">
        <v>41582989.439999998</v>
      </c>
      <c r="J82" s="1">
        <f t="shared" si="5"/>
        <v>1427682637.4400001</v>
      </c>
      <c r="K82" s="1">
        <f t="shared" si="3"/>
        <v>1</v>
      </c>
      <c r="L82" s="19">
        <f t="shared" si="4"/>
        <v>2015</v>
      </c>
    </row>
    <row r="83" spans="1:12" x14ac:dyDescent="0.5">
      <c r="A83" s="6">
        <v>42005</v>
      </c>
      <c r="B83" s="7" t="s">
        <v>14</v>
      </c>
      <c r="C83" s="2" t="s">
        <v>35</v>
      </c>
      <c r="D83" s="2">
        <v>1</v>
      </c>
      <c r="E83" s="2">
        <v>1</v>
      </c>
      <c r="F83" s="2">
        <v>0</v>
      </c>
      <c r="G83" s="2">
        <v>0</v>
      </c>
      <c r="H83" s="2">
        <v>0</v>
      </c>
      <c r="I83" s="2">
        <v>0</v>
      </c>
      <c r="J83" s="1">
        <f t="shared" si="5"/>
        <v>0</v>
      </c>
      <c r="K83" s="1">
        <f t="shared" si="3"/>
        <v>1</v>
      </c>
      <c r="L83" s="19">
        <f t="shared" si="4"/>
        <v>2015</v>
      </c>
    </row>
    <row r="84" spans="1:12" x14ac:dyDescent="0.5">
      <c r="A84" s="6">
        <v>42005</v>
      </c>
      <c r="B84" s="7" t="s">
        <v>11</v>
      </c>
      <c r="C84" s="2" t="s">
        <v>34</v>
      </c>
      <c r="D84" s="2">
        <v>234</v>
      </c>
      <c r="E84" s="2">
        <v>117</v>
      </c>
      <c r="F84" s="2">
        <v>401596216</v>
      </c>
      <c r="G84" s="2">
        <v>160638486.40000001</v>
      </c>
      <c r="H84" s="2">
        <v>40159621.600000001</v>
      </c>
      <c r="I84" s="2">
        <v>18071829.719999999</v>
      </c>
      <c r="J84" s="1">
        <f t="shared" si="5"/>
        <v>620466153.72000003</v>
      </c>
      <c r="K84" s="1">
        <f t="shared" si="3"/>
        <v>1</v>
      </c>
      <c r="L84" s="19">
        <f t="shared" si="4"/>
        <v>2015</v>
      </c>
    </row>
    <row r="85" spans="1:12" x14ac:dyDescent="0.5">
      <c r="A85" s="6">
        <v>42005</v>
      </c>
      <c r="B85" s="7" t="s">
        <v>12</v>
      </c>
      <c r="C85" s="2" t="s">
        <v>36</v>
      </c>
      <c r="D85" s="2">
        <v>29</v>
      </c>
      <c r="E85" s="2">
        <v>13</v>
      </c>
      <c r="F85" s="2">
        <v>61427589</v>
      </c>
      <c r="G85" s="2">
        <v>24571035.600000001</v>
      </c>
      <c r="H85" s="2">
        <v>6142758.9000000004</v>
      </c>
      <c r="I85" s="2">
        <v>2764241.5049999999</v>
      </c>
      <c r="J85" s="1">
        <f t="shared" si="5"/>
        <v>94905625.004999995</v>
      </c>
      <c r="K85" s="1">
        <f t="shared" si="3"/>
        <v>1</v>
      </c>
      <c r="L85" s="19">
        <f t="shared" si="4"/>
        <v>2015</v>
      </c>
    </row>
    <row r="86" spans="1:12" x14ac:dyDescent="0.5">
      <c r="A86" s="6">
        <v>42036</v>
      </c>
      <c r="B86" s="7" t="s">
        <v>7</v>
      </c>
      <c r="C86" s="2" t="s">
        <v>36</v>
      </c>
      <c r="D86" s="2">
        <v>490</v>
      </c>
      <c r="E86" s="2">
        <v>233</v>
      </c>
      <c r="F86" s="2">
        <v>1419816125</v>
      </c>
      <c r="G86" s="2">
        <v>567926450</v>
      </c>
      <c r="H86" s="2">
        <v>141981612.5</v>
      </c>
      <c r="I86" s="2">
        <v>63891725.625</v>
      </c>
      <c r="J86" s="1">
        <f t="shared" si="5"/>
        <v>2193615913.125</v>
      </c>
      <c r="K86" s="1">
        <f t="shared" si="3"/>
        <v>2</v>
      </c>
      <c r="L86" s="19">
        <f t="shared" si="4"/>
        <v>2015</v>
      </c>
    </row>
    <row r="87" spans="1:12" x14ac:dyDescent="0.5">
      <c r="A87" s="6">
        <v>42036</v>
      </c>
      <c r="B87" s="7" t="s">
        <v>9</v>
      </c>
      <c r="C87" s="2" t="s">
        <v>32</v>
      </c>
      <c r="D87" s="2">
        <v>361</v>
      </c>
      <c r="E87" s="2">
        <v>170</v>
      </c>
      <c r="F87" s="2">
        <v>754257433</v>
      </c>
      <c r="G87" s="2">
        <v>301702973.19999999</v>
      </c>
      <c r="H87" s="2">
        <v>75425743.299999997</v>
      </c>
      <c r="I87" s="2">
        <v>33941584.484999999</v>
      </c>
      <c r="J87" s="1">
        <f t="shared" si="5"/>
        <v>1165327733.9849999</v>
      </c>
      <c r="K87" s="1">
        <f t="shared" si="3"/>
        <v>2</v>
      </c>
      <c r="L87" s="19">
        <f t="shared" si="4"/>
        <v>2015</v>
      </c>
    </row>
    <row r="88" spans="1:12" x14ac:dyDescent="0.5">
      <c r="A88" s="6">
        <v>42036</v>
      </c>
      <c r="B88" s="7" t="s">
        <v>10</v>
      </c>
      <c r="C88" s="2" t="s">
        <v>33</v>
      </c>
      <c r="D88" s="2">
        <v>352</v>
      </c>
      <c r="E88" s="2">
        <v>174</v>
      </c>
      <c r="F88" s="2">
        <v>804928173</v>
      </c>
      <c r="G88" s="2">
        <v>321971269.20000005</v>
      </c>
      <c r="H88" s="2">
        <v>80492817.300000012</v>
      </c>
      <c r="I88" s="2">
        <v>36221767.784999996</v>
      </c>
      <c r="J88" s="1">
        <f t="shared" si="5"/>
        <v>1243614027.2850001</v>
      </c>
      <c r="K88" s="1">
        <f t="shared" si="3"/>
        <v>2</v>
      </c>
      <c r="L88" s="19">
        <f t="shared" si="4"/>
        <v>2015</v>
      </c>
    </row>
    <row r="89" spans="1:12" x14ac:dyDescent="0.5">
      <c r="A89" s="6">
        <v>42036</v>
      </c>
      <c r="B89" s="7" t="s">
        <v>14</v>
      </c>
      <c r="C89" s="2" t="s">
        <v>35</v>
      </c>
      <c r="D89" s="2">
        <v>24</v>
      </c>
      <c r="E89" s="2">
        <v>8</v>
      </c>
      <c r="F89" s="2">
        <v>33002954</v>
      </c>
      <c r="G89" s="2">
        <v>13201181.600000001</v>
      </c>
      <c r="H89" s="2">
        <v>3300295.4000000004</v>
      </c>
      <c r="I89" s="2">
        <v>1485132.93</v>
      </c>
      <c r="J89" s="1">
        <f t="shared" si="5"/>
        <v>50989563.93</v>
      </c>
      <c r="K89" s="1">
        <f t="shared" si="3"/>
        <v>2</v>
      </c>
      <c r="L89" s="19">
        <f t="shared" si="4"/>
        <v>2015</v>
      </c>
    </row>
    <row r="90" spans="1:12" x14ac:dyDescent="0.5">
      <c r="A90" s="6">
        <v>42036</v>
      </c>
      <c r="B90" s="7" t="s">
        <v>11</v>
      </c>
      <c r="C90" s="2" t="s">
        <v>34</v>
      </c>
      <c r="D90" s="2">
        <v>181</v>
      </c>
      <c r="E90" s="2">
        <v>95</v>
      </c>
      <c r="F90" s="2">
        <v>344356339</v>
      </c>
      <c r="G90" s="2">
        <v>137742535.59999999</v>
      </c>
      <c r="H90" s="2">
        <v>34435633.899999999</v>
      </c>
      <c r="I90" s="2">
        <v>15496035.254999999</v>
      </c>
      <c r="J90" s="1">
        <f t="shared" si="5"/>
        <v>532030543.755</v>
      </c>
      <c r="K90" s="1">
        <f t="shared" si="3"/>
        <v>2</v>
      </c>
      <c r="L90" s="19">
        <f t="shared" si="4"/>
        <v>2015</v>
      </c>
    </row>
    <row r="91" spans="1:12" x14ac:dyDescent="0.5">
      <c r="A91" s="6">
        <v>42036</v>
      </c>
      <c r="B91" s="7" t="s">
        <v>12</v>
      </c>
      <c r="C91" s="2" t="s">
        <v>36</v>
      </c>
      <c r="D91" s="2">
        <v>8</v>
      </c>
      <c r="E91" s="2">
        <v>5</v>
      </c>
      <c r="F91" s="2">
        <v>15846635</v>
      </c>
      <c r="G91" s="2">
        <v>6338654</v>
      </c>
      <c r="H91" s="2">
        <v>1584663.5</v>
      </c>
      <c r="I91" s="2">
        <v>713098.57499999995</v>
      </c>
      <c r="J91" s="1">
        <f t="shared" si="5"/>
        <v>24483051.074999999</v>
      </c>
      <c r="K91" s="1">
        <f t="shared" si="3"/>
        <v>2</v>
      </c>
      <c r="L91" s="19">
        <f t="shared" si="4"/>
        <v>2015</v>
      </c>
    </row>
    <row r="92" spans="1:12" x14ac:dyDescent="0.5">
      <c r="A92" s="6">
        <v>42064</v>
      </c>
      <c r="B92" s="7" t="s">
        <v>6</v>
      </c>
      <c r="C92" s="2" t="s">
        <v>31</v>
      </c>
      <c r="D92" s="2">
        <v>4</v>
      </c>
      <c r="E92" s="2">
        <v>4</v>
      </c>
      <c r="F92" s="2">
        <v>0</v>
      </c>
      <c r="G92" s="2">
        <v>0</v>
      </c>
      <c r="H92" s="2">
        <v>0</v>
      </c>
      <c r="I92" s="2">
        <v>0</v>
      </c>
      <c r="J92" s="1">
        <f t="shared" si="5"/>
        <v>0</v>
      </c>
      <c r="K92" s="1">
        <f t="shared" si="3"/>
        <v>3</v>
      </c>
      <c r="L92" s="19">
        <f t="shared" si="4"/>
        <v>2015</v>
      </c>
    </row>
    <row r="93" spans="1:12" x14ac:dyDescent="0.5">
      <c r="A93" s="6">
        <v>42064</v>
      </c>
      <c r="B93" s="7" t="s">
        <v>7</v>
      </c>
      <c r="C93" s="2" t="s">
        <v>36</v>
      </c>
      <c r="D93" s="2">
        <v>440</v>
      </c>
      <c r="E93" s="2">
        <v>206</v>
      </c>
      <c r="F93" s="2">
        <v>1459819689</v>
      </c>
      <c r="G93" s="2">
        <v>583927875.60000002</v>
      </c>
      <c r="H93" s="2">
        <v>145981968.90000001</v>
      </c>
      <c r="I93" s="2">
        <v>65691886.004999995</v>
      </c>
      <c r="J93" s="1">
        <f t="shared" si="5"/>
        <v>2255421419.5050001</v>
      </c>
      <c r="K93" s="1">
        <f t="shared" si="3"/>
        <v>3</v>
      </c>
      <c r="L93" s="19">
        <f t="shared" si="4"/>
        <v>2015</v>
      </c>
    </row>
    <row r="94" spans="1:12" x14ac:dyDescent="0.5">
      <c r="A94" s="6">
        <v>42064</v>
      </c>
      <c r="B94" s="7" t="s">
        <v>9</v>
      </c>
      <c r="C94" s="2" t="s">
        <v>32</v>
      </c>
      <c r="D94" s="2">
        <v>322</v>
      </c>
      <c r="E94" s="2">
        <v>167</v>
      </c>
      <c r="F94" s="2">
        <v>507842579</v>
      </c>
      <c r="G94" s="2">
        <v>203137031.60000002</v>
      </c>
      <c r="H94" s="2">
        <v>50784257.900000006</v>
      </c>
      <c r="I94" s="2">
        <v>22852916.055</v>
      </c>
      <c r="J94" s="1">
        <f t="shared" si="5"/>
        <v>784616784.55499995</v>
      </c>
      <c r="K94" s="1">
        <f t="shared" si="3"/>
        <v>3</v>
      </c>
      <c r="L94" s="19">
        <f t="shared" si="4"/>
        <v>2015</v>
      </c>
    </row>
    <row r="95" spans="1:12" x14ac:dyDescent="0.5">
      <c r="A95" s="6">
        <v>42064</v>
      </c>
      <c r="B95" s="7" t="s">
        <v>10</v>
      </c>
      <c r="C95" s="2" t="s">
        <v>33</v>
      </c>
      <c r="D95" s="2">
        <v>453</v>
      </c>
      <c r="E95" s="2">
        <v>229</v>
      </c>
      <c r="F95" s="2">
        <v>924235458</v>
      </c>
      <c r="G95" s="2">
        <v>369694183.20000005</v>
      </c>
      <c r="H95" s="2">
        <v>92423545.800000012</v>
      </c>
      <c r="I95" s="2">
        <v>41590595.609999999</v>
      </c>
      <c r="J95" s="1">
        <f t="shared" si="5"/>
        <v>1427943782.6099999</v>
      </c>
      <c r="K95" s="1">
        <f t="shared" si="3"/>
        <v>3</v>
      </c>
      <c r="L95" s="19">
        <f t="shared" si="4"/>
        <v>2015</v>
      </c>
    </row>
    <row r="96" spans="1:12" x14ac:dyDescent="0.5">
      <c r="A96" s="6">
        <v>42064</v>
      </c>
      <c r="B96" s="7" t="s">
        <v>11</v>
      </c>
      <c r="C96" s="2" t="s">
        <v>34</v>
      </c>
      <c r="D96" s="2">
        <v>263</v>
      </c>
      <c r="E96" s="2">
        <v>140</v>
      </c>
      <c r="F96" s="2">
        <v>436755284</v>
      </c>
      <c r="G96" s="2">
        <v>174702113.60000002</v>
      </c>
      <c r="H96" s="2">
        <v>43675528.400000006</v>
      </c>
      <c r="I96" s="2">
        <v>19653987.779999997</v>
      </c>
      <c r="J96" s="1">
        <f t="shared" si="5"/>
        <v>674786913.77999997</v>
      </c>
      <c r="K96" s="1">
        <f t="shared" si="3"/>
        <v>3</v>
      </c>
      <c r="L96" s="19">
        <f t="shared" si="4"/>
        <v>2015</v>
      </c>
    </row>
    <row r="97" spans="1:12" x14ac:dyDescent="0.5">
      <c r="A97" s="6">
        <v>42064</v>
      </c>
      <c r="B97" s="7" t="s">
        <v>12</v>
      </c>
      <c r="C97" s="2" t="s">
        <v>36</v>
      </c>
      <c r="D97" s="2">
        <v>19</v>
      </c>
      <c r="E97" s="2">
        <v>10</v>
      </c>
      <c r="F97" s="2">
        <v>50250705</v>
      </c>
      <c r="G97" s="2">
        <v>20100282</v>
      </c>
      <c r="H97" s="2">
        <v>5025070.5</v>
      </c>
      <c r="I97" s="2">
        <v>2261281.7250000001</v>
      </c>
      <c r="J97" s="1">
        <f t="shared" si="5"/>
        <v>77637339.224999994</v>
      </c>
      <c r="K97" s="1">
        <f t="shared" si="3"/>
        <v>3</v>
      </c>
      <c r="L97" s="19">
        <f t="shared" si="4"/>
        <v>2015</v>
      </c>
    </row>
    <row r="98" spans="1:12" x14ac:dyDescent="0.5">
      <c r="A98" s="6">
        <v>42095</v>
      </c>
      <c r="B98" s="7" t="s">
        <v>6</v>
      </c>
      <c r="C98" s="2" t="s">
        <v>31</v>
      </c>
      <c r="D98" s="2">
        <v>32</v>
      </c>
      <c r="E98" s="2">
        <v>20</v>
      </c>
      <c r="F98" s="2">
        <v>16262002</v>
      </c>
      <c r="G98" s="2">
        <v>6504800.8000000007</v>
      </c>
      <c r="H98" s="2">
        <v>1626200.2000000002</v>
      </c>
      <c r="I98" s="2">
        <v>731790.09</v>
      </c>
      <c r="J98" s="1">
        <f t="shared" si="5"/>
        <v>25124793.09</v>
      </c>
      <c r="K98" s="1">
        <f t="shared" si="3"/>
        <v>4</v>
      </c>
      <c r="L98" s="19">
        <f t="shared" si="4"/>
        <v>2015</v>
      </c>
    </row>
    <row r="99" spans="1:12" x14ac:dyDescent="0.5">
      <c r="A99" s="6">
        <v>42095</v>
      </c>
      <c r="B99" s="7" t="s">
        <v>7</v>
      </c>
      <c r="C99" s="2" t="s">
        <v>36</v>
      </c>
      <c r="D99" s="2">
        <v>414</v>
      </c>
      <c r="E99" s="2">
        <v>229</v>
      </c>
      <c r="F99" s="2">
        <v>957573299</v>
      </c>
      <c r="G99" s="2">
        <v>383029319.60000002</v>
      </c>
      <c r="H99" s="2">
        <v>95757329.900000006</v>
      </c>
      <c r="I99" s="2">
        <v>43090798.454999998</v>
      </c>
      <c r="J99" s="1">
        <f t="shared" si="5"/>
        <v>1479450746.9549999</v>
      </c>
      <c r="K99" s="1">
        <f t="shared" si="3"/>
        <v>4</v>
      </c>
      <c r="L99" s="19">
        <f t="shared" si="4"/>
        <v>2015</v>
      </c>
    </row>
    <row r="100" spans="1:12" x14ac:dyDescent="0.5">
      <c r="A100" s="6">
        <v>42095</v>
      </c>
      <c r="B100" s="7" t="s">
        <v>8</v>
      </c>
      <c r="C100" s="2" t="s">
        <v>31</v>
      </c>
      <c r="D100" s="2">
        <v>1</v>
      </c>
      <c r="E100" s="2">
        <v>1</v>
      </c>
      <c r="F100" s="2">
        <v>0</v>
      </c>
      <c r="G100" s="2">
        <v>0</v>
      </c>
      <c r="H100" s="2">
        <v>0</v>
      </c>
      <c r="I100" s="2">
        <v>0</v>
      </c>
      <c r="J100" s="1">
        <f t="shared" si="5"/>
        <v>0</v>
      </c>
      <c r="K100" s="1">
        <f t="shared" si="3"/>
        <v>4</v>
      </c>
      <c r="L100" s="19">
        <f t="shared" si="4"/>
        <v>2015</v>
      </c>
    </row>
    <row r="101" spans="1:12" x14ac:dyDescent="0.5">
      <c r="A101" s="6">
        <v>42095</v>
      </c>
      <c r="B101" s="7" t="s">
        <v>9</v>
      </c>
      <c r="C101" s="2" t="s">
        <v>32</v>
      </c>
      <c r="D101" s="2">
        <v>305</v>
      </c>
      <c r="E101" s="2">
        <v>142</v>
      </c>
      <c r="F101" s="2">
        <v>450402431</v>
      </c>
      <c r="G101" s="2">
        <v>180160972.40000001</v>
      </c>
      <c r="H101" s="2">
        <v>45040243.100000001</v>
      </c>
      <c r="I101" s="2">
        <v>20268109.395</v>
      </c>
      <c r="J101" s="1">
        <f t="shared" si="5"/>
        <v>695871755.89499998</v>
      </c>
      <c r="K101" s="1">
        <f t="shared" si="3"/>
        <v>4</v>
      </c>
      <c r="L101" s="19">
        <f t="shared" si="4"/>
        <v>2015</v>
      </c>
    </row>
    <row r="102" spans="1:12" x14ac:dyDescent="0.5">
      <c r="A102" s="6">
        <v>42095</v>
      </c>
      <c r="B102" s="7" t="s">
        <v>10</v>
      </c>
      <c r="C102" s="2" t="s">
        <v>33</v>
      </c>
      <c r="D102" s="2">
        <v>520</v>
      </c>
      <c r="E102" s="2">
        <v>268</v>
      </c>
      <c r="F102" s="2">
        <v>1136310902</v>
      </c>
      <c r="G102" s="2">
        <v>454524360.80000001</v>
      </c>
      <c r="H102" s="2">
        <v>113631090.2</v>
      </c>
      <c r="I102" s="2">
        <v>51133990.589999996</v>
      </c>
      <c r="J102" s="1">
        <f t="shared" si="5"/>
        <v>1755600343.5899999</v>
      </c>
      <c r="K102" s="1">
        <f t="shared" si="3"/>
        <v>4</v>
      </c>
      <c r="L102" s="19">
        <f t="shared" si="4"/>
        <v>2015</v>
      </c>
    </row>
    <row r="103" spans="1:12" x14ac:dyDescent="0.5">
      <c r="A103" s="6">
        <v>42095</v>
      </c>
      <c r="B103" s="7" t="s">
        <v>11</v>
      </c>
      <c r="C103" s="2" t="s">
        <v>34</v>
      </c>
      <c r="D103" s="2">
        <v>131</v>
      </c>
      <c r="E103" s="2">
        <v>51</v>
      </c>
      <c r="F103" s="2">
        <v>191100104</v>
      </c>
      <c r="G103" s="2">
        <v>76440041.600000009</v>
      </c>
      <c r="H103" s="2">
        <v>19110010.400000002</v>
      </c>
      <c r="I103" s="2">
        <v>8599504.6799999997</v>
      </c>
      <c r="J103" s="1">
        <f t="shared" si="5"/>
        <v>295249660.68000001</v>
      </c>
      <c r="K103" s="1">
        <f t="shared" si="3"/>
        <v>4</v>
      </c>
      <c r="L103" s="19">
        <f t="shared" si="4"/>
        <v>2015</v>
      </c>
    </row>
    <row r="104" spans="1:12" x14ac:dyDescent="0.5">
      <c r="A104" s="6">
        <v>42095</v>
      </c>
      <c r="B104" s="7" t="s">
        <v>12</v>
      </c>
      <c r="C104" s="2" t="s">
        <v>36</v>
      </c>
      <c r="D104" s="2">
        <v>6</v>
      </c>
      <c r="E104" s="2">
        <v>3</v>
      </c>
      <c r="F104" s="2">
        <v>8011296</v>
      </c>
      <c r="G104" s="2">
        <v>3204518.4000000004</v>
      </c>
      <c r="H104" s="2">
        <v>801129.60000000009</v>
      </c>
      <c r="I104" s="2">
        <v>360508.32</v>
      </c>
      <c r="J104" s="1">
        <f t="shared" si="5"/>
        <v>12377452.32</v>
      </c>
      <c r="K104" s="1">
        <f t="shared" si="3"/>
        <v>4</v>
      </c>
      <c r="L104" s="19">
        <f t="shared" si="4"/>
        <v>2015</v>
      </c>
    </row>
    <row r="105" spans="1:12" x14ac:dyDescent="0.5">
      <c r="A105" s="6">
        <v>42125</v>
      </c>
      <c r="B105" s="7" t="s">
        <v>6</v>
      </c>
      <c r="C105" s="2" t="s">
        <v>31</v>
      </c>
      <c r="D105" s="2">
        <v>8</v>
      </c>
      <c r="E105" s="2">
        <v>8</v>
      </c>
      <c r="F105" s="2">
        <v>0</v>
      </c>
      <c r="G105" s="2">
        <v>0</v>
      </c>
      <c r="H105" s="2">
        <v>0</v>
      </c>
      <c r="I105" s="2">
        <v>0</v>
      </c>
      <c r="J105" s="1">
        <f t="shared" si="5"/>
        <v>0</v>
      </c>
      <c r="K105" s="1">
        <f t="shared" si="3"/>
        <v>5</v>
      </c>
      <c r="L105" s="19">
        <f t="shared" si="4"/>
        <v>2015</v>
      </c>
    </row>
    <row r="106" spans="1:12" x14ac:dyDescent="0.5">
      <c r="A106" s="6">
        <v>42125</v>
      </c>
      <c r="B106" s="7" t="s">
        <v>7</v>
      </c>
      <c r="C106" s="2" t="s">
        <v>36</v>
      </c>
      <c r="D106" s="2">
        <v>299</v>
      </c>
      <c r="E106" s="2">
        <v>139</v>
      </c>
      <c r="F106" s="2">
        <v>1098138583</v>
      </c>
      <c r="G106" s="2">
        <v>439255433.20000005</v>
      </c>
      <c r="H106" s="2">
        <v>109813858.30000001</v>
      </c>
      <c r="I106" s="2">
        <v>49416236.234999999</v>
      </c>
      <c r="J106" s="1">
        <f t="shared" si="5"/>
        <v>1696624110.7349999</v>
      </c>
      <c r="K106" s="1">
        <f t="shared" si="3"/>
        <v>5</v>
      </c>
      <c r="L106" s="19">
        <f t="shared" si="4"/>
        <v>2015</v>
      </c>
    </row>
    <row r="107" spans="1:12" x14ac:dyDescent="0.5">
      <c r="A107" s="6">
        <v>42125</v>
      </c>
      <c r="B107" s="7" t="s">
        <v>9</v>
      </c>
      <c r="C107" s="2" t="s">
        <v>32</v>
      </c>
      <c r="D107" s="2">
        <v>111</v>
      </c>
      <c r="E107" s="2">
        <v>57</v>
      </c>
      <c r="F107" s="2">
        <v>190620032</v>
      </c>
      <c r="G107" s="2">
        <v>76248012.799999997</v>
      </c>
      <c r="H107" s="2">
        <v>19062003.199999999</v>
      </c>
      <c r="I107" s="2">
        <v>8577901.4399999995</v>
      </c>
      <c r="J107" s="1">
        <f t="shared" si="5"/>
        <v>294507949.44</v>
      </c>
      <c r="K107" s="1">
        <f t="shared" si="3"/>
        <v>5</v>
      </c>
      <c r="L107" s="19">
        <f t="shared" si="4"/>
        <v>2015</v>
      </c>
    </row>
    <row r="108" spans="1:12" x14ac:dyDescent="0.5">
      <c r="A108" s="6">
        <v>42125</v>
      </c>
      <c r="B108" s="7" t="s">
        <v>10</v>
      </c>
      <c r="C108" s="2" t="s">
        <v>33</v>
      </c>
      <c r="D108" s="2">
        <v>356</v>
      </c>
      <c r="E108" s="2">
        <v>191</v>
      </c>
      <c r="F108" s="2">
        <v>833895476</v>
      </c>
      <c r="G108" s="2">
        <v>333558190.40000004</v>
      </c>
      <c r="H108" s="2">
        <v>83389547.600000009</v>
      </c>
      <c r="I108" s="2">
        <v>37525296.420000002</v>
      </c>
      <c r="J108" s="1">
        <f t="shared" si="5"/>
        <v>1288368510.4200001</v>
      </c>
      <c r="K108" s="1">
        <f t="shared" si="3"/>
        <v>5</v>
      </c>
      <c r="L108" s="19">
        <f t="shared" si="4"/>
        <v>2015</v>
      </c>
    </row>
    <row r="109" spans="1:12" x14ac:dyDescent="0.5">
      <c r="A109" s="6">
        <v>42125</v>
      </c>
      <c r="B109" s="7" t="s">
        <v>11</v>
      </c>
      <c r="C109" s="2" t="s">
        <v>34</v>
      </c>
      <c r="D109" s="2">
        <v>36</v>
      </c>
      <c r="E109" s="2">
        <v>17</v>
      </c>
      <c r="F109" s="2">
        <v>48508544</v>
      </c>
      <c r="G109" s="2">
        <v>19403417.600000001</v>
      </c>
      <c r="H109" s="2">
        <v>4850854.4000000004</v>
      </c>
      <c r="I109" s="2">
        <v>2182884.48</v>
      </c>
      <c r="J109" s="1">
        <f t="shared" si="5"/>
        <v>74945700.480000004</v>
      </c>
      <c r="K109" s="1">
        <f t="shared" si="3"/>
        <v>5</v>
      </c>
      <c r="L109" s="19">
        <f t="shared" si="4"/>
        <v>2015</v>
      </c>
    </row>
    <row r="110" spans="1:12" x14ac:dyDescent="0.5">
      <c r="A110" s="6">
        <v>42125</v>
      </c>
      <c r="B110" s="7" t="s">
        <v>12</v>
      </c>
      <c r="C110" s="2" t="s">
        <v>36</v>
      </c>
      <c r="D110" s="2">
        <v>12</v>
      </c>
      <c r="E110" s="2">
        <v>7</v>
      </c>
      <c r="F110" s="2">
        <v>24191386</v>
      </c>
      <c r="G110" s="2">
        <v>9676554.4000000004</v>
      </c>
      <c r="H110" s="2">
        <v>2419138.6</v>
      </c>
      <c r="I110" s="2">
        <v>1088612.3699999999</v>
      </c>
      <c r="J110" s="1">
        <f t="shared" si="5"/>
        <v>37375691.369999997</v>
      </c>
      <c r="K110" s="1">
        <f t="shared" si="3"/>
        <v>5</v>
      </c>
      <c r="L110" s="19">
        <f t="shared" si="4"/>
        <v>2015</v>
      </c>
    </row>
    <row r="111" spans="1:12" x14ac:dyDescent="0.5">
      <c r="A111" s="6">
        <v>42156</v>
      </c>
      <c r="B111" s="7" t="s">
        <v>6</v>
      </c>
      <c r="C111" s="2" t="s">
        <v>31</v>
      </c>
      <c r="D111" s="2">
        <v>10</v>
      </c>
      <c r="E111" s="2">
        <v>7</v>
      </c>
      <c r="F111" s="2">
        <v>745205</v>
      </c>
      <c r="G111" s="2">
        <v>298082</v>
      </c>
      <c r="H111" s="2">
        <v>74520.5</v>
      </c>
      <c r="I111" s="2">
        <v>33534.224999999999</v>
      </c>
      <c r="J111" s="1">
        <f t="shared" si="5"/>
        <v>1151341.7250000001</v>
      </c>
      <c r="K111" s="1">
        <f t="shared" si="3"/>
        <v>6</v>
      </c>
      <c r="L111" s="19">
        <f t="shared" si="4"/>
        <v>2015</v>
      </c>
    </row>
    <row r="112" spans="1:12" x14ac:dyDescent="0.5">
      <c r="A112" s="6">
        <v>42156</v>
      </c>
      <c r="B112" s="7" t="s">
        <v>7</v>
      </c>
      <c r="C112" s="2" t="s">
        <v>36</v>
      </c>
      <c r="D112" s="2">
        <v>207</v>
      </c>
      <c r="E112" s="2">
        <v>88</v>
      </c>
      <c r="F112" s="2">
        <v>317635305</v>
      </c>
      <c r="G112" s="2">
        <v>127054122</v>
      </c>
      <c r="H112" s="2">
        <v>31763530.5</v>
      </c>
      <c r="I112" s="2">
        <v>14293588.725</v>
      </c>
      <c r="J112" s="1">
        <f t="shared" si="5"/>
        <v>490746546.22500002</v>
      </c>
      <c r="K112" s="1">
        <f t="shared" si="3"/>
        <v>6</v>
      </c>
      <c r="L112" s="19">
        <f t="shared" si="4"/>
        <v>2015</v>
      </c>
    </row>
    <row r="113" spans="1:12" x14ac:dyDescent="0.5">
      <c r="A113" s="6">
        <v>42156</v>
      </c>
      <c r="B113" s="7" t="s">
        <v>8</v>
      </c>
      <c r="C113" s="2" t="s">
        <v>31</v>
      </c>
      <c r="D113" s="2"/>
      <c r="E113" s="2">
        <v>1</v>
      </c>
      <c r="F113" s="2">
        <v>0</v>
      </c>
      <c r="G113" s="2">
        <v>0</v>
      </c>
      <c r="H113" s="2">
        <v>0</v>
      </c>
      <c r="I113" s="2">
        <v>0</v>
      </c>
      <c r="J113" s="1">
        <f t="shared" si="5"/>
        <v>0</v>
      </c>
      <c r="K113" s="1">
        <f t="shared" si="3"/>
        <v>6</v>
      </c>
      <c r="L113" s="19">
        <f t="shared" si="4"/>
        <v>2015</v>
      </c>
    </row>
    <row r="114" spans="1:12" x14ac:dyDescent="0.5">
      <c r="A114" s="6">
        <v>42156</v>
      </c>
      <c r="B114" s="7" t="s">
        <v>9</v>
      </c>
      <c r="C114" s="2" t="s">
        <v>32</v>
      </c>
      <c r="D114" s="2">
        <v>78</v>
      </c>
      <c r="E114" s="2">
        <v>30</v>
      </c>
      <c r="F114" s="2">
        <v>94565950</v>
      </c>
      <c r="G114" s="2">
        <v>37826380</v>
      </c>
      <c r="H114" s="2">
        <v>9456595</v>
      </c>
      <c r="I114" s="2">
        <v>4255467.75</v>
      </c>
      <c r="J114" s="1">
        <f t="shared" si="5"/>
        <v>146104392.75</v>
      </c>
      <c r="K114" s="1">
        <f t="shared" si="3"/>
        <v>6</v>
      </c>
      <c r="L114" s="19">
        <f t="shared" si="4"/>
        <v>2015</v>
      </c>
    </row>
    <row r="115" spans="1:12" x14ac:dyDescent="0.5">
      <c r="A115" s="6">
        <v>42156</v>
      </c>
      <c r="B115" s="7" t="s">
        <v>10</v>
      </c>
      <c r="C115" s="2" t="s">
        <v>33</v>
      </c>
      <c r="D115" s="2">
        <v>313</v>
      </c>
      <c r="E115" s="2">
        <v>146</v>
      </c>
      <c r="F115" s="2">
        <v>482761551</v>
      </c>
      <c r="G115" s="2">
        <v>193104620.40000001</v>
      </c>
      <c r="H115" s="2">
        <v>48276155.100000001</v>
      </c>
      <c r="I115" s="2">
        <v>21724269.794999998</v>
      </c>
      <c r="J115" s="1">
        <f t="shared" si="5"/>
        <v>745866596.29499996</v>
      </c>
      <c r="K115" s="1">
        <f t="shared" si="3"/>
        <v>6</v>
      </c>
      <c r="L115" s="19">
        <f t="shared" si="4"/>
        <v>2015</v>
      </c>
    </row>
    <row r="116" spans="1:12" x14ac:dyDescent="0.5">
      <c r="A116" s="6">
        <v>42156</v>
      </c>
      <c r="B116" s="7" t="s">
        <v>11</v>
      </c>
      <c r="C116" s="2" t="s">
        <v>34</v>
      </c>
      <c r="D116" s="2">
        <v>30</v>
      </c>
      <c r="E116" s="2">
        <v>14</v>
      </c>
      <c r="F116" s="2">
        <v>73648361</v>
      </c>
      <c r="G116" s="2">
        <v>29459344.400000002</v>
      </c>
      <c r="H116" s="2">
        <v>7364836.1000000006</v>
      </c>
      <c r="I116" s="2">
        <v>3314176.2449999996</v>
      </c>
      <c r="J116" s="1">
        <f t="shared" si="5"/>
        <v>113786717.745</v>
      </c>
      <c r="K116" s="1">
        <f t="shared" si="3"/>
        <v>6</v>
      </c>
      <c r="L116" s="19">
        <f t="shared" si="4"/>
        <v>2015</v>
      </c>
    </row>
    <row r="117" spans="1:12" x14ac:dyDescent="0.5">
      <c r="A117" s="6">
        <v>42156</v>
      </c>
      <c r="B117" s="7" t="s">
        <v>12</v>
      </c>
      <c r="C117" s="2" t="s">
        <v>36</v>
      </c>
      <c r="D117" s="2">
        <v>2</v>
      </c>
      <c r="E117" s="2">
        <v>2</v>
      </c>
      <c r="F117" s="2">
        <v>4103364</v>
      </c>
      <c r="G117" s="2">
        <v>1641345.6</v>
      </c>
      <c r="H117" s="2">
        <v>410336.4</v>
      </c>
      <c r="I117" s="2">
        <v>184651.38</v>
      </c>
      <c r="J117" s="1">
        <f t="shared" si="5"/>
        <v>6339697.3799999999</v>
      </c>
      <c r="K117" s="1">
        <f t="shared" si="3"/>
        <v>6</v>
      </c>
      <c r="L117" s="19">
        <f t="shared" si="4"/>
        <v>2015</v>
      </c>
    </row>
    <row r="118" spans="1:12" x14ac:dyDescent="0.5">
      <c r="A118" s="6">
        <v>42186</v>
      </c>
      <c r="B118" s="7" t="s">
        <v>6</v>
      </c>
      <c r="C118" s="2" t="s">
        <v>31</v>
      </c>
      <c r="D118" s="2">
        <v>17</v>
      </c>
      <c r="E118" s="2">
        <v>9</v>
      </c>
      <c r="F118" s="2">
        <v>3833273</v>
      </c>
      <c r="G118" s="2">
        <v>1533309.2000000002</v>
      </c>
      <c r="H118" s="2">
        <v>383327.30000000005</v>
      </c>
      <c r="I118" s="2">
        <v>172497.285</v>
      </c>
      <c r="J118" s="1">
        <f t="shared" si="5"/>
        <v>5922406.7850000001</v>
      </c>
      <c r="K118" s="1">
        <f t="shared" si="3"/>
        <v>7</v>
      </c>
      <c r="L118" s="19">
        <f t="shared" si="4"/>
        <v>2015</v>
      </c>
    </row>
    <row r="119" spans="1:12" x14ac:dyDescent="0.5">
      <c r="A119" s="6">
        <v>42186</v>
      </c>
      <c r="B119" s="7" t="s">
        <v>7</v>
      </c>
      <c r="C119" s="2" t="s">
        <v>36</v>
      </c>
      <c r="D119" s="2">
        <v>265</v>
      </c>
      <c r="E119" s="2">
        <v>117</v>
      </c>
      <c r="F119" s="2">
        <v>460186213</v>
      </c>
      <c r="G119" s="2">
        <v>184074485.20000002</v>
      </c>
      <c r="H119" s="2">
        <v>46018621.300000004</v>
      </c>
      <c r="I119" s="2">
        <v>20708379.585000001</v>
      </c>
      <c r="J119" s="1">
        <f t="shared" si="5"/>
        <v>710987699.08500004</v>
      </c>
      <c r="K119" s="1">
        <f t="shared" si="3"/>
        <v>7</v>
      </c>
      <c r="L119" s="19">
        <f t="shared" si="4"/>
        <v>2015</v>
      </c>
    </row>
    <row r="120" spans="1:12" x14ac:dyDescent="0.5">
      <c r="A120" s="6">
        <v>42186</v>
      </c>
      <c r="B120" s="7" t="s">
        <v>8</v>
      </c>
      <c r="C120" s="2" t="s">
        <v>31</v>
      </c>
      <c r="D120" s="2">
        <v>1</v>
      </c>
      <c r="E120" s="2">
        <v>1</v>
      </c>
      <c r="F120" s="2">
        <v>136500</v>
      </c>
      <c r="G120" s="2">
        <v>54600</v>
      </c>
      <c r="H120" s="2">
        <v>13650</v>
      </c>
      <c r="I120" s="2">
        <v>6142.5</v>
      </c>
      <c r="J120" s="1">
        <f t="shared" si="5"/>
        <v>210892.5</v>
      </c>
      <c r="K120" s="1">
        <f t="shared" si="3"/>
        <v>7</v>
      </c>
      <c r="L120" s="19">
        <f t="shared" si="4"/>
        <v>2015</v>
      </c>
    </row>
    <row r="121" spans="1:12" x14ac:dyDescent="0.5">
      <c r="A121" s="6">
        <v>42186</v>
      </c>
      <c r="B121" s="7" t="s">
        <v>9</v>
      </c>
      <c r="C121" s="2" t="s">
        <v>32</v>
      </c>
      <c r="D121" s="2">
        <v>319</v>
      </c>
      <c r="E121" s="2">
        <v>145</v>
      </c>
      <c r="F121" s="2">
        <v>404931544</v>
      </c>
      <c r="G121" s="2">
        <v>161972617.60000002</v>
      </c>
      <c r="H121" s="2">
        <v>40493154.400000006</v>
      </c>
      <c r="I121" s="2">
        <v>18221919.48</v>
      </c>
      <c r="J121" s="1">
        <f t="shared" si="5"/>
        <v>625619235.48000002</v>
      </c>
      <c r="K121" s="1">
        <f t="shared" si="3"/>
        <v>7</v>
      </c>
      <c r="L121" s="19">
        <f t="shared" si="4"/>
        <v>2015</v>
      </c>
    </row>
    <row r="122" spans="1:12" x14ac:dyDescent="0.5">
      <c r="A122" s="6">
        <v>42186</v>
      </c>
      <c r="B122" s="7" t="s">
        <v>10</v>
      </c>
      <c r="C122" s="2" t="s">
        <v>33</v>
      </c>
      <c r="D122" s="2">
        <v>445</v>
      </c>
      <c r="E122" s="2">
        <v>215</v>
      </c>
      <c r="F122" s="2">
        <v>822808314</v>
      </c>
      <c r="G122" s="2">
        <v>329123325.60000002</v>
      </c>
      <c r="H122" s="2">
        <v>82280831.400000006</v>
      </c>
      <c r="I122" s="2">
        <v>37026374.129999995</v>
      </c>
      <c r="J122" s="1">
        <f t="shared" si="5"/>
        <v>1271238845.1300001</v>
      </c>
      <c r="K122" s="1">
        <f t="shared" si="3"/>
        <v>7</v>
      </c>
      <c r="L122" s="19">
        <f t="shared" si="4"/>
        <v>2015</v>
      </c>
    </row>
    <row r="123" spans="1:12" x14ac:dyDescent="0.5">
      <c r="A123" s="6">
        <v>42186</v>
      </c>
      <c r="B123" s="7" t="s">
        <v>11</v>
      </c>
      <c r="C123" s="2" t="s">
        <v>34</v>
      </c>
      <c r="D123" s="2">
        <v>40</v>
      </c>
      <c r="E123" s="2">
        <v>20</v>
      </c>
      <c r="F123" s="2">
        <v>31586350</v>
      </c>
      <c r="G123" s="2">
        <v>12634540</v>
      </c>
      <c r="H123" s="2">
        <v>3158635</v>
      </c>
      <c r="I123" s="2">
        <v>1421385.75</v>
      </c>
      <c r="J123" s="1">
        <f t="shared" si="5"/>
        <v>48800910.75</v>
      </c>
      <c r="K123" s="1">
        <f t="shared" si="3"/>
        <v>7</v>
      </c>
      <c r="L123" s="19">
        <f t="shared" si="4"/>
        <v>2015</v>
      </c>
    </row>
    <row r="124" spans="1:12" x14ac:dyDescent="0.5">
      <c r="A124" s="6">
        <v>42186</v>
      </c>
      <c r="B124" s="7" t="s">
        <v>12</v>
      </c>
      <c r="C124" s="2" t="s">
        <v>36</v>
      </c>
      <c r="D124" s="2">
        <v>27</v>
      </c>
      <c r="E124" s="2">
        <v>11</v>
      </c>
      <c r="F124" s="2">
        <v>33005071</v>
      </c>
      <c r="G124" s="2">
        <v>13202028.4</v>
      </c>
      <c r="H124" s="2">
        <v>3300507.1</v>
      </c>
      <c r="I124" s="2">
        <v>1485228.1949999998</v>
      </c>
      <c r="J124" s="1">
        <f t="shared" si="5"/>
        <v>50992834.695</v>
      </c>
      <c r="K124" s="1">
        <f t="shared" si="3"/>
        <v>7</v>
      </c>
      <c r="L124" s="19">
        <f t="shared" si="4"/>
        <v>2015</v>
      </c>
    </row>
    <row r="125" spans="1:12" x14ac:dyDescent="0.5">
      <c r="A125" s="6">
        <v>42217</v>
      </c>
      <c r="B125" s="7" t="s">
        <v>6</v>
      </c>
      <c r="C125" s="2" t="s">
        <v>31</v>
      </c>
      <c r="D125" s="2">
        <v>10</v>
      </c>
      <c r="E125" s="2">
        <v>8</v>
      </c>
      <c r="F125" s="2">
        <v>99750</v>
      </c>
      <c r="G125" s="2">
        <v>39900</v>
      </c>
      <c r="H125" s="2">
        <v>9975</v>
      </c>
      <c r="I125" s="2">
        <v>4488.75</v>
      </c>
      <c r="J125" s="1">
        <f t="shared" si="5"/>
        <v>154113.75</v>
      </c>
      <c r="K125" s="1">
        <f t="shared" si="3"/>
        <v>8</v>
      </c>
      <c r="L125" s="19">
        <f t="shared" si="4"/>
        <v>2015</v>
      </c>
    </row>
    <row r="126" spans="1:12" x14ac:dyDescent="0.5">
      <c r="A126" s="6">
        <v>42217</v>
      </c>
      <c r="B126" s="7" t="s">
        <v>7</v>
      </c>
      <c r="C126" s="2" t="s">
        <v>36</v>
      </c>
      <c r="D126" s="2">
        <v>367</v>
      </c>
      <c r="E126" s="2">
        <v>177</v>
      </c>
      <c r="F126" s="2">
        <v>1231121270</v>
      </c>
      <c r="G126" s="2">
        <v>492448508</v>
      </c>
      <c r="H126" s="2">
        <v>123112127</v>
      </c>
      <c r="I126" s="2">
        <v>55400457.149999999</v>
      </c>
      <c r="J126" s="1">
        <f t="shared" si="5"/>
        <v>1902082362.1500001</v>
      </c>
      <c r="K126" s="1">
        <f t="shared" si="3"/>
        <v>8</v>
      </c>
      <c r="L126" s="19">
        <f t="shared" si="4"/>
        <v>2015</v>
      </c>
    </row>
    <row r="127" spans="1:12" x14ac:dyDescent="0.5">
      <c r="A127" s="6">
        <v>42217</v>
      </c>
      <c r="B127" s="7" t="s">
        <v>9</v>
      </c>
      <c r="C127" s="2" t="s">
        <v>32</v>
      </c>
      <c r="D127" s="2">
        <v>422</v>
      </c>
      <c r="E127" s="2">
        <v>193</v>
      </c>
      <c r="F127" s="2">
        <v>524679377</v>
      </c>
      <c r="G127" s="2">
        <v>209871750.80000001</v>
      </c>
      <c r="H127" s="2">
        <v>52467937.700000003</v>
      </c>
      <c r="I127" s="2">
        <v>23610571.965</v>
      </c>
      <c r="J127" s="1">
        <f t="shared" si="5"/>
        <v>810629637.46500003</v>
      </c>
      <c r="K127" s="1">
        <f t="shared" si="3"/>
        <v>8</v>
      </c>
      <c r="L127" s="19">
        <f t="shared" si="4"/>
        <v>2015</v>
      </c>
    </row>
    <row r="128" spans="1:12" x14ac:dyDescent="0.5">
      <c r="A128" s="6">
        <v>42217</v>
      </c>
      <c r="B128" s="7" t="s">
        <v>10</v>
      </c>
      <c r="C128" s="2" t="s">
        <v>33</v>
      </c>
      <c r="D128" s="2">
        <v>409</v>
      </c>
      <c r="E128" s="2">
        <v>195</v>
      </c>
      <c r="F128" s="2">
        <v>759594227</v>
      </c>
      <c r="G128" s="2">
        <v>303837690.80000001</v>
      </c>
      <c r="H128" s="2">
        <v>75959422.700000003</v>
      </c>
      <c r="I128" s="2">
        <v>34181740.214999996</v>
      </c>
      <c r="J128" s="1">
        <f t="shared" si="5"/>
        <v>1173573080.7149999</v>
      </c>
      <c r="K128" s="1">
        <f t="shared" si="3"/>
        <v>8</v>
      </c>
      <c r="L128" s="19">
        <f t="shared" si="4"/>
        <v>2015</v>
      </c>
    </row>
    <row r="129" spans="1:12" x14ac:dyDescent="0.5">
      <c r="A129" s="6">
        <v>42217</v>
      </c>
      <c r="B129" s="7" t="s">
        <v>14</v>
      </c>
      <c r="C129" s="2" t="s">
        <v>35</v>
      </c>
      <c r="D129" s="2">
        <v>11</v>
      </c>
      <c r="E129" s="2">
        <v>6</v>
      </c>
      <c r="F129" s="2">
        <v>36909820</v>
      </c>
      <c r="G129" s="2">
        <v>14763928</v>
      </c>
      <c r="H129" s="2">
        <v>3690982</v>
      </c>
      <c r="I129" s="2">
        <v>1660941.9</v>
      </c>
      <c r="J129" s="1">
        <f t="shared" si="5"/>
        <v>57025671.899999999</v>
      </c>
      <c r="K129" s="1">
        <f t="shared" si="3"/>
        <v>8</v>
      </c>
      <c r="L129" s="19">
        <f t="shared" si="4"/>
        <v>2015</v>
      </c>
    </row>
    <row r="130" spans="1:12" x14ac:dyDescent="0.5">
      <c r="A130" s="6">
        <v>42217</v>
      </c>
      <c r="B130" s="7" t="s">
        <v>11</v>
      </c>
      <c r="C130" s="2" t="s">
        <v>34</v>
      </c>
      <c r="D130" s="2">
        <v>106</v>
      </c>
      <c r="E130" s="2">
        <v>53</v>
      </c>
      <c r="F130" s="2">
        <v>170500921</v>
      </c>
      <c r="G130" s="2">
        <v>68200368.400000006</v>
      </c>
      <c r="H130" s="2">
        <v>17050092.100000001</v>
      </c>
      <c r="I130" s="2">
        <v>7672541.4449999994</v>
      </c>
      <c r="J130" s="1">
        <f t="shared" si="5"/>
        <v>263423922.94499999</v>
      </c>
      <c r="K130" s="1">
        <f t="shared" si="3"/>
        <v>8</v>
      </c>
      <c r="L130" s="19">
        <f t="shared" si="4"/>
        <v>2015</v>
      </c>
    </row>
    <row r="131" spans="1:12" x14ac:dyDescent="0.5">
      <c r="A131" s="6">
        <v>42217</v>
      </c>
      <c r="B131" s="7" t="s">
        <v>12</v>
      </c>
      <c r="C131" s="2" t="s">
        <v>36</v>
      </c>
      <c r="D131" s="2">
        <v>42</v>
      </c>
      <c r="E131" s="2">
        <v>15</v>
      </c>
      <c r="F131" s="2">
        <v>74580250</v>
      </c>
      <c r="G131" s="2">
        <v>29832100</v>
      </c>
      <c r="H131" s="2">
        <v>7458025</v>
      </c>
      <c r="I131" s="2">
        <v>3356111.25</v>
      </c>
      <c r="J131" s="1">
        <f t="shared" si="5"/>
        <v>115226486.25</v>
      </c>
      <c r="K131" s="1">
        <f t="shared" ref="K131:K194" si="6">MONTH(A131)</f>
        <v>8</v>
      </c>
      <c r="L131" s="19">
        <f t="shared" ref="L131:L194" si="7">YEAR(A131)</f>
        <v>2015</v>
      </c>
    </row>
    <row r="132" spans="1:12" x14ac:dyDescent="0.5">
      <c r="A132" s="6">
        <v>42248</v>
      </c>
      <c r="B132" s="7" t="s">
        <v>6</v>
      </c>
      <c r="C132" s="2" t="s">
        <v>31</v>
      </c>
      <c r="D132" s="2">
        <v>17</v>
      </c>
      <c r="E132" s="2">
        <v>12</v>
      </c>
      <c r="F132" s="2">
        <v>1329500</v>
      </c>
      <c r="G132" s="2">
        <v>531800</v>
      </c>
      <c r="H132" s="2">
        <v>132950</v>
      </c>
      <c r="I132" s="2">
        <v>59827.5</v>
      </c>
      <c r="J132" s="1">
        <f t="shared" ref="J132:J195" si="8">SUM(F132:I132)</f>
        <v>2054077.5</v>
      </c>
      <c r="K132" s="1">
        <f t="shared" si="6"/>
        <v>9</v>
      </c>
      <c r="L132" s="19">
        <f t="shared" si="7"/>
        <v>2015</v>
      </c>
    </row>
    <row r="133" spans="1:12" x14ac:dyDescent="0.5">
      <c r="A133" s="6">
        <v>42248</v>
      </c>
      <c r="B133" s="7" t="s">
        <v>7</v>
      </c>
      <c r="C133" s="2" t="s">
        <v>36</v>
      </c>
      <c r="D133" s="2">
        <v>133</v>
      </c>
      <c r="E133" s="2">
        <v>61</v>
      </c>
      <c r="F133" s="2">
        <v>229722319</v>
      </c>
      <c r="G133" s="2">
        <v>91888927.600000009</v>
      </c>
      <c r="H133" s="2">
        <v>22972231.900000002</v>
      </c>
      <c r="I133" s="2">
        <v>10337504.355</v>
      </c>
      <c r="J133" s="1">
        <f t="shared" si="8"/>
        <v>354920982.85500002</v>
      </c>
      <c r="K133" s="1">
        <f t="shared" si="6"/>
        <v>9</v>
      </c>
      <c r="L133" s="19">
        <f t="shared" si="7"/>
        <v>2015</v>
      </c>
    </row>
    <row r="134" spans="1:12" x14ac:dyDescent="0.5">
      <c r="A134" s="6">
        <v>42248</v>
      </c>
      <c r="B134" s="7" t="s">
        <v>9</v>
      </c>
      <c r="C134" s="2" t="s">
        <v>32</v>
      </c>
      <c r="D134" s="2">
        <v>151</v>
      </c>
      <c r="E134" s="2">
        <v>71</v>
      </c>
      <c r="F134" s="2">
        <v>165097366</v>
      </c>
      <c r="G134" s="2">
        <v>66038946.400000006</v>
      </c>
      <c r="H134" s="2">
        <v>16509736.600000001</v>
      </c>
      <c r="I134" s="2">
        <v>7429381.4699999997</v>
      </c>
      <c r="J134" s="1">
        <f t="shared" si="8"/>
        <v>255075430.47</v>
      </c>
      <c r="K134" s="1">
        <f t="shared" si="6"/>
        <v>9</v>
      </c>
      <c r="L134" s="19">
        <f t="shared" si="7"/>
        <v>2015</v>
      </c>
    </row>
    <row r="135" spans="1:12" x14ac:dyDescent="0.5">
      <c r="A135" s="6">
        <v>42248</v>
      </c>
      <c r="B135" s="7" t="s">
        <v>10</v>
      </c>
      <c r="C135" s="2" t="s">
        <v>33</v>
      </c>
      <c r="D135" s="2">
        <v>310</v>
      </c>
      <c r="E135" s="2">
        <v>166</v>
      </c>
      <c r="F135" s="2">
        <v>579065461</v>
      </c>
      <c r="G135" s="2">
        <v>231626184.40000001</v>
      </c>
      <c r="H135" s="2">
        <v>57906546.100000001</v>
      </c>
      <c r="I135" s="2">
        <v>26057945.744999997</v>
      </c>
      <c r="J135" s="1">
        <f t="shared" si="8"/>
        <v>894656137.245</v>
      </c>
      <c r="K135" s="1">
        <f t="shared" si="6"/>
        <v>9</v>
      </c>
      <c r="L135" s="19">
        <f t="shared" si="7"/>
        <v>2015</v>
      </c>
    </row>
    <row r="136" spans="1:12" x14ac:dyDescent="0.5">
      <c r="A136" s="6">
        <v>42248</v>
      </c>
      <c r="B136" s="7" t="s">
        <v>11</v>
      </c>
      <c r="C136" s="2" t="s">
        <v>34</v>
      </c>
      <c r="D136" s="2">
        <v>168</v>
      </c>
      <c r="E136" s="2">
        <v>83</v>
      </c>
      <c r="F136" s="2">
        <v>280241651</v>
      </c>
      <c r="G136" s="2">
        <v>112096660.40000001</v>
      </c>
      <c r="H136" s="2">
        <v>28024165.100000001</v>
      </c>
      <c r="I136" s="2">
        <v>12610874.295</v>
      </c>
      <c r="J136" s="1">
        <f t="shared" si="8"/>
        <v>432973350.79500002</v>
      </c>
      <c r="K136" s="1">
        <f t="shared" si="6"/>
        <v>9</v>
      </c>
      <c r="L136" s="19">
        <f t="shared" si="7"/>
        <v>2015</v>
      </c>
    </row>
    <row r="137" spans="1:12" x14ac:dyDescent="0.5">
      <c r="A137" s="6">
        <v>42248</v>
      </c>
      <c r="B137" s="7" t="s">
        <v>12</v>
      </c>
      <c r="C137" s="2" t="s">
        <v>36</v>
      </c>
      <c r="D137" s="2">
        <v>4</v>
      </c>
      <c r="E137" s="2">
        <v>2</v>
      </c>
      <c r="F137" s="2">
        <v>9873818</v>
      </c>
      <c r="G137" s="2">
        <v>3949527.2</v>
      </c>
      <c r="H137" s="2">
        <v>987381.8</v>
      </c>
      <c r="I137" s="2">
        <v>444321.81</v>
      </c>
      <c r="J137" s="1">
        <f t="shared" si="8"/>
        <v>15255048.810000001</v>
      </c>
      <c r="K137" s="1">
        <f t="shared" si="6"/>
        <v>9</v>
      </c>
      <c r="L137" s="19">
        <f t="shared" si="7"/>
        <v>2015</v>
      </c>
    </row>
    <row r="138" spans="1:12" x14ac:dyDescent="0.5">
      <c r="A138" s="6">
        <v>42278</v>
      </c>
      <c r="B138" s="7" t="s">
        <v>6</v>
      </c>
      <c r="C138" s="2" t="s">
        <v>31</v>
      </c>
      <c r="D138" s="2">
        <v>26</v>
      </c>
      <c r="E138" s="2">
        <v>24</v>
      </c>
      <c r="F138" s="2">
        <v>4519462</v>
      </c>
      <c r="G138" s="2">
        <v>1807784.8</v>
      </c>
      <c r="H138" s="2">
        <v>451946.2</v>
      </c>
      <c r="I138" s="2">
        <v>203375.78999999998</v>
      </c>
      <c r="J138" s="1">
        <f t="shared" si="8"/>
        <v>6982568.79</v>
      </c>
      <c r="K138" s="1">
        <f t="shared" si="6"/>
        <v>10</v>
      </c>
      <c r="L138" s="19">
        <f t="shared" si="7"/>
        <v>2015</v>
      </c>
    </row>
    <row r="139" spans="1:12" x14ac:dyDescent="0.5">
      <c r="A139" s="6">
        <v>42278</v>
      </c>
      <c r="B139" s="7" t="s">
        <v>7</v>
      </c>
      <c r="C139" s="2" t="s">
        <v>36</v>
      </c>
      <c r="D139" s="2">
        <v>358</v>
      </c>
      <c r="E139" s="2">
        <v>182</v>
      </c>
      <c r="F139" s="2">
        <v>1091538534</v>
      </c>
      <c r="G139" s="2">
        <v>436615413.60000002</v>
      </c>
      <c r="H139" s="2">
        <v>109153853.40000001</v>
      </c>
      <c r="I139" s="2">
        <v>49119234.030000001</v>
      </c>
      <c r="J139" s="1">
        <f t="shared" si="8"/>
        <v>1686427035.03</v>
      </c>
      <c r="K139" s="1">
        <f t="shared" si="6"/>
        <v>10</v>
      </c>
      <c r="L139" s="19">
        <f t="shared" si="7"/>
        <v>2015</v>
      </c>
    </row>
    <row r="140" spans="1:12" x14ac:dyDescent="0.5">
      <c r="A140" s="6">
        <v>42278</v>
      </c>
      <c r="B140" s="7" t="s">
        <v>8</v>
      </c>
      <c r="C140" s="2" t="s">
        <v>31</v>
      </c>
      <c r="D140" s="2">
        <v>3</v>
      </c>
      <c r="E140" s="2">
        <v>3</v>
      </c>
      <c r="F140" s="2">
        <v>0</v>
      </c>
      <c r="G140" s="2">
        <v>0</v>
      </c>
      <c r="H140" s="2">
        <v>0</v>
      </c>
      <c r="I140" s="2">
        <v>0</v>
      </c>
      <c r="J140" s="1">
        <f t="shared" si="8"/>
        <v>0</v>
      </c>
      <c r="K140" s="1">
        <f t="shared" si="6"/>
        <v>10</v>
      </c>
      <c r="L140" s="19">
        <f t="shared" si="7"/>
        <v>2015</v>
      </c>
    </row>
    <row r="141" spans="1:12" x14ac:dyDescent="0.5">
      <c r="A141" s="6">
        <v>42278</v>
      </c>
      <c r="B141" s="7" t="s">
        <v>9</v>
      </c>
      <c r="C141" s="2" t="s">
        <v>32</v>
      </c>
      <c r="D141" s="2">
        <v>210</v>
      </c>
      <c r="E141" s="2">
        <v>88</v>
      </c>
      <c r="F141" s="2">
        <v>259453658</v>
      </c>
      <c r="G141" s="2">
        <v>103781463.2</v>
      </c>
      <c r="H141" s="2">
        <v>25945365.800000001</v>
      </c>
      <c r="I141" s="2">
        <v>11675414.609999999</v>
      </c>
      <c r="J141" s="1">
        <f t="shared" si="8"/>
        <v>400855901.61000001</v>
      </c>
      <c r="K141" s="1">
        <f t="shared" si="6"/>
        <v>10</v>
      </c>
      <c r="L141" s="19">
        <f t="shared" si="7"/>
        <v>2015</v>
      </c>
    </row>
    <row r="142" spans="1:12" x14ac:dyDescent="0.5">
      <c r="A142" s="6">
        <v>42278</v>
      </c>
      <c r="B142" s="7" t="s">
        <v>10</v>
      </c>
      <c r="C142" s="2" t="s">
        <v>33</v>
      </c>
      <c r="D142" s="2">
        <v>480</v>
      </c>
      <c r="E142" s="2">
        <v>224</v>
      </c>
      <c r="F142" s="2">
        <v>922942096</v>
      </c>
      <c r="G142" s="2">
        <v>369176838.40000004</v>
      </c>
      <c r="H142" s="2">
        <v>92294209.600000009</v>
      </c>
      <c r="I142" s="2">
        <v>41532394.32</v>
      </c>
      <c r="J142" s="1">
        <f t="shared" si="8"/>
        <v>1425945538.3199999</v>
      </c>
      <c r="K142" s="1">
        <f t="shared" si="6"/>
        <v>10</v>
      </c>
      <c r="L142" s="19">
        <f t="shared" si="7"/>
        <v>2015</v>
      </c>
    </row>
    <row r="143" spans="1:12" x14ac:dyDescent="0.5">
      <c r="A143" s="6">
        <v>42278</v>
      </c>
      <c r="B143" s="7" t="s">
        <v>14</v>
      </c>
      <c r="C143" s="2" t="s">
        <v>35</v>
      </c>
      <c r="D143" s="2">
        <v>4</v>
      </c>
      <c r="E143" s="2">
        <v>2</v>
      </c>
      <c r="F143" s="2">
        <v>0</v>
      </c>
      <c r="G143" s="2">
        <v>0</v>
      </c>
      <c r="H143" s="2">
        <v>0</v>
      </c>
      <c r="I143" s="2">
        <v>0</v>
      </c>
      <c r="J143" s="1">
        <f t="shared" si="8"/>
        <v>0</v>
      </c>
      <c r="K143" s="1">
        <f t="shared" si="6"/>
        <v>10</v>
      </c>
      <c r="L143" s="19">
        <f t="shared" si="7"/>
        <v>2015</v>
      </c>
    </row>
    <row r="144" spans="1:12" x14ac:dyDescent="0.5">
      <c r="A144" s="6">
        <v>42278</v>
      </c>
      <c r="B144" s="7" t="s">
        <v>11</v>
      </c>
      <c r="C144" s="2" t="s">
        <v>34</v>
      </c>
      <c r="D144" s="2">
        <v>247</v>
      </c>
      <c r="E144" s="2">
        <v>126</v>
      </c>
      <c r="F144" s="2">
        <v>365009661</v>
      </c>
      <c r="G144" s="2">
        <v>146003864.40000001</v>
      </c>
      <c r="H144" s="2">
        <v>36500966.100000001</v>
      </c>
      <c r="I144" s="2">
        <v>16425434.744999999</v>
      </c>
      <c r="J144" s="1">
        <f t="shared" si="8"/>
        <v>563939926.245</v>
      </c>
      <c r="K144" s="1">
        <f t="shared" si="6"/>
        <v>10</v>
      </c>
      <c r="L144" s="19">
        <f t="shared" si="7"/>
        <v>2015</v>
      </c>
    </row>
    <row r="145" spans="1:12" x14ac:dyDescent="0.5">
      <c r="A145" s="6">
        <v>42309</v>
      </c>
      <c r="B145" s="7" t="s">
        <v>6</v>
      </c>
      <c r="C145" s="2" t="s">
        <v>31</v>
      </c>
      <c r="D145" s="2">
        <v>6</v>
      </c>
      <c r="E145" s="2">
        <v>3</v>
      </c>
      <c r="F145" s="2">
        <v>0</v>
      </c>
      <c r="G145" s="2">
        <v>0</v>
      </c>
      <c r="H145" s="2">
        <v>0</v>
      </c>
      <c r="I145" s="2">
        <v>0</v>
      </c>
      <c r="J145" s="1">
        <f t="shared" si="8"/>
        <v>0</v>
      </c>
      <c r="K145" s="1">
        <f t="shared" si="6"/>
        <v>11</v>
      </c>
      <c r="L145" s="19">
        <f t="shared" si="7"/>
        <v>2015</v>
      </c>
    </row>
    <row r="146" spans="1:12" x14ac:dyDescent="0.5">
      <c r="A146" s="6">
        <v>42309</v>
      </c>
      <c r="B146" s="7" t="s">
        <v>7</v>
      </c>
      <c r="C146" s="2" t="s">
        <v>36</v>
      </c>
      <c r="D146" s="2">
        <v>416</v>
      </c>
      <c r="E146" s="2">
        <v>212</v>
      </c>
      <c r="F146" s="2">
        <v>1187668559</v>
      </c>
      <c r="G146" s="2">
        <v>475067423.60000002</v>
      </c>
      <c r="H146" s="2">
        <v>118766855.90000001</v>
      </c>
      <c r="I146" s="2">
        <v>53445085.155000001</v>
      </c>
      <c r="J146" s="1">
        <f t="shared" si="8"/>
        <v>1834947923.655</v>
      </c>
      <c r="K146" s="1">
        <f t="shared" si="6"/>
        <v>11</v>
      </c>
      <c r="L146" s="19">
        <f t="shared" si="7"/>
        <v>2015</v>
      </c>
    </row>
    <row r="147" spans="1:12" x14ac:dyDescent="0.5">
      <c r="A147" s="6">
        <v>42309</v>
      </c>
      <c r="B147" s="7" t="s">
        <v>9</v>
      </c>
      <c r="C147" s="2" t="s">
        <v>32</v>
      </c>
      <c r="D147" s="2">
        <v>197</v>
      </c>
      <c r="E147" s="2">
        <v>96</v>
      </c>
      <c r="F147" s="2">
        <v>408400103</v>
      </c>
      <c r="G147" s="2">
        <v>163360041.20000002</v>
      </c>
      <c r="H147" s="2">
        <v>40840010.300000004</v>
      </c>
      <c r="I147" s="2">
        <v>18378004.634999998</v>
      </c>
      <c r="J147" s="1">
        <f t="shared" si="8"/>
        <v>630978159.13499999</v>
      </c>
      <c r="K147" s="1">
        <f t="shared" si="6"/>
        <v>11</v>
      </c>
      <c r="L147" s="19">
        <f t="shared" si="7"/>
        <v>2015</v>
      </c>
    </row>
    <row r="148" spans="1:12" x14ac:dyDescent="0.5">
      <c r="A148" s="6">
        <v>42309</v>
      </c>
      <c r="B148" s="7" t="s">
        <v>10</v>
      </c>
      <c r="C148" s="2" t="s">
        <v>33</v>
      </c>
      <c r="D148" s="2">
        <v>389</v>
      </c>
      <c r="E148" s="2">
        <v>195</v>
      </c>
      <c r="F148" s="2">
        <v>921008555</v>
      </c>
      <c r="G148" s="2">
        <v>368403422</v>
      </c>
      <c r="H148" s="2">
        <v>92100855.5</v>
      </c>
      <c r="I148" s="2">
        <v>41445384.975000001</v>
      </c>
      <c r="J148" s="1">
        <f t="shared" si="8"/>
        <v>1422958217.4749999</v>
      </c>
      <c r="K148" s="1">
        <f t="shared" si="6"/>
        <v>11</v>
      </c>
      <c r="L148" s="19">
        <f t="shared" si="7"/>
        <v>2015</v>
      </c>
    </row>
    <row r="149" spans="1:12" x14ac:dyDescent="0.5">
      <c r="A149" s="6">
        <v>42309</v>
      </c>
      <c r="B149" s="7" t="s">
        <v>11</v>
      </c>
      <c r="C149" s="2" t="s">
        <v>34</v>
      </c>
      <c r="D149" s="2">
        <v>223</v>
      </c>
      <c r="E149" s="2">
        <v>120</v>
      </c>
      <c r="F149" s="2">
        <v>425249126</v>
      </c>
      <c r="G149" s="2">
        <v>170099650.40000001</v>
      </c>
      <c r="H149" s="2">
        <v>42524912.600000001</v>
      </c>
      <c r="I149" s="2">
        <v>19136210.669999998</v>
      </c>
      <c r="J149" s="1">
        <f t="shared" si="8"/>
        <v>657009899.66999996</v>
      </c>
      <c r="K149" s="1">
        <f t="shared" si="6"/>
        <v>11</v>
      </c>
      <c r="L149" s="19">
        <f t="shared" si="7"/>
        <v>2015</v>
      </c>
    </row>
    <row r="150" spans="1:12" x14ac:dyDescent="0.5">
      <c r="A150" s="6">
        <v>42309</v>
      </c>
      <c r="B150" s="7" t="s">
        <v>12</v>
      </c>
      <c r="C150" s="2" t="s">
        <v>36</v>
      </c>
      <c r="D150" s="2">
        <v>5</v>
      </c>
      <c r="E150" s="2">
        <v>3</v>
      </c>
      <c r="F150" s="2">
        <v>10281318</v>
      </c>
      <c r="G150" s="2">
        <v>4112527.2</v>
      </c>
      <c r="H150" s="2">
        <v>1028131.8</v>
      </c>
      <c r="I150" s="2">
        <v>462659.31</v>
      </c>
      <c r="J150" s="1">
        <f t="shared" si="8"/>
        <v>15884636.310000001</v>
      </c>
      <c r="K150" s="1">
        <f t="shared" si="6"/>
        <v>11</v>
      </c>
      <c r="L150" s="19">
        <f t="shared" si="7"/>
        <v>2015</v>
      </c>
    </row>
    <row r="151" spans="1:12" x14ac:dyDescent="0.5">
      <c r="A151" s="6">
        <v>42339</v>
      </c>
      <c r="B151" s="7" t="s">
        <v>6</v>
      </c>
      <c r="C151" s="2" t="s">
        <v>31</v>
      </c>
      <c r="D151" s="2">
        <v>3</v>
      </c>
      <c r="E151" s="2">
        <v>3</v>
      </c>
      <c r="F151" s="2">
        <v>0</v>
      </c>
      <c r="G151" s="2">
        <v>0</v>
      </c>
      <c r="H151" s="2">
        <v>0</v>
      </c>
      <c r="I151" s="2">
        <v>0</v>
      </c>
      <c r="J151" s="1">
        <f t="shared" si="8"/>
        <v>0</v>
      </c>
      <c r="K151" s="1">
        <f t="shared" si="6"/>
        <v>12</v>
      </c>
      <c r="L151" s="19">
        <f t="shared" si="7"/>
        <v>2015</v>
      </c>
    </row>
    <row r="152" spans="1:12" x14ac:dyDescent="0.5">
      <c r="A152" s="6">
        <v>42339</v>
      </c>
      <c r="B152" s="7" t="s">
        <v>7</v>
      </c>
      <c r="C152" s="2" t="s">
        <v>36</v>
      </c>
      <c r="D152" s="2">
        <v>617</v>
      </c>
      <c r="E152" s="2">
        <v>275</v>
      </c>
      <c r="F152" s="2">
        <v>1789540089</v>
      </c>
      <c r="G152" s="2">
        <v>715816035.60000002</v>
      </c>
      <c r="H152" s="2">
        <v>178954008.90000001</v>
      </c>
      <c r="I152" s="2">
        <v>80529304.004999995</v>
      </c>
      <c r="J152" s="1">
        <f t="shared" si="8"/>
        <v>2764839437.5050001</v>
      </c>
      <c r="K152" s="1">
        <f t="shared" si="6"/>
        <v>12</v>
      </c>
      <c r="L152" s="19">
        <f t="shared" si="7"/>
        <v>2015</v>
      </c>
    </row>
    <row r="153" spans="1:12" x14ac:dyDescent="0.5">
      <c r="A153" s="6">
        <v>42339</v>
      </c>
      <c r="B153" s="7" t="s">
        <v>9</v>
      </c>
      <c r="C153" s="2" t="s">
        <v>32</v>
      </c>
      <c r="D153" s="2">
        <v>156</v>
      </c>
      <c r="E153" s="2">
        <v>78</v>
      </c>
      <c r="F153" s="2">
        <v>299390063</v>
      </c>
      <c r="G153" s="2">
        <v>119756025.2</v>
      </c>
      <c r="H153" s="2">
        <v>29939006.300000001</v>
      </c>
      <c r="I153" s="2">
        <v>13472552.834999999</v>
      </c>
      <c r="J153" s="1">
        <f t="shared" si="8"/>
        <v>462557647.33499998</v>
      </c>
      <c r="K153" s="1">
        <f t="shared" si="6"/>
        <v>12</v>
      </c>
      <c r="L153" s="19">
        <f t="shared" si="7"/>
        <v>2015</v>
      </c>
    </row>
    <row r="154" spans="1:12" x14ac:dyDescent="0.5">
      <c r="A154" s="6">
        <v>42339</v>
      </c>
      <c r="B154" s="7" t="s">
        <v>10</v>
      </c>
      <c r="C154" s="2" t="s">
        <v>33</v>
      </c>
      <c r="D154" s="2">
        <v>349</v>
      </c>
      <c r="E154" s="2">
        <v>178</v>
      </c>
      <c r="F154" s="2">
        <v>888858033</v>
      </c>
      <c r="G154" s="2">
        <v>355543213.20000005</v>
      </c>
      <c r="H154" s="2">
        <v>88885803.300000012</v>
      </c>
      <c r="I154" s="2">
        <v>39998611.484999999</v>
      </c>
      <c r="J154" s="1">
        <f t="shared" si="8"/>
        <v>1373285660.9849999</v>
      </c>
      <c r="K154" s="1">
        <f t="shared" si="6"/>
        <v>12</v>
      </c>
      <c r="L154" s="19">
        <f t="shared" si="7"/>
        <v>2015</v>
      </c>
    </row>
    <row r="155" spans="1:12" x14ac:dyDescent="0.5">
      <c r="A155" s="6">
        <v>42339</v>
      </c>
      <c r="B155" s="7" t="s">
        <v>14</v>
      </c>
      <c r="C155" s="2" t="s">
        <v>35</v>
      </c>
      <c r="D155" s="2">
        <v>4</v>
      </c>
      <c r="E155" s="2">
        <v>2</v>
      </c>
      <c r="F155" s="2">
        <v>6510000</v>
      </c>
      <c r="G155" s="2">
        <v>2604000</v>
      </c>
      <c r="H155" s="2">
        <v>651000</v>
      </c>
      <c r="I155" s="2">
        <v>292950</v>
      </c>
      <c r="J155" s="1">
        <f t="shared" si="8"/>
        <v>10057950</v>
      </c>
      <c r="K155" s="1">
        <f t="shared" si="6"/>
        <v>12</v>
      </c>
      <c r="L155" s="19">
        <f t="shared" si="7"/>
        <v>2015</v>
      </c>
    </row>
    <row r="156" spans="1:12" x14ac:dyDescent="0.5">
      <c r="A156" s="6">
        <v>42339</v>
      </c>
      <c r="B156" s="7" t="s">
        <v>11</v>
      </c>
      <c r="C156" s="2" t="s">
        <v>34</v>
      </c>
      <c r="D156" s="2">
        <v>280</v>
      </c>
      <c r="E156" s="2">
        <v>143</v>
      </c>
      <c r="F156" s="2">
        <v>530515251</v>
      </c>
      <c r="G156" s="2">
        <v>212206100.40000001</v>
      </c>
      <c r="H156" s="2">
        <v>53051525.100000001</v>
      </c>
      <c r="I156" s="2">
        <v>23873186.294999998</v>
      </c>
      <c r="J156" s="1">
        <f t="shared" si="8"/>
        <v>819646062.79499996</v>
      </c>
      <c r="K156" s="1">
        <f t="shared" si="6"/>
        <v>12</v>
      </c>
      <c r="L156" s="19">
        <f t="shared" si="7"/>
        <v>2015</v>
      </c>
    </row>
    <row r="157" spans="1:12" x14ac:dyDescent="0.5">
      <c r="A157" s="6">
        <v>42370</v>
      </c>
      <c r="B157" s="7" t="s">
        <v>6</v>
      </c>
      <c r="C157" s="2" t="s">
        <v>31</v>
      </c>
      <c r="D157" s="2">
        <v>2</v>
      </c>
      <c r="E157" s="2">
        <v>1</v>
      </c>
      <c r="F157" s="2">
        <v>0</v>
      </c>
      <c r="G157" s="2">
        <v>0</v>
      </c>
      <c r="H157" s="2">
        <v>0</v>
      </c>
      <c r="I157" s="2">
        <v>0</v>
      </c>
      <c r="J157" s="1">
        <f t="shared" si="8"/>
        <v>0</v>
      </c>
      <c r="K157" s="1">
        <f t="shared" si="6"/>
        <v>1</v>
      </c>
      <c r="L157" s="19">
        <f t="shared" si="7"/>
        <v>2016</v>
      </c>
    </row>
    <row r="158" spans="1:12" x14ac:dyDescent="0.5">
      <c r="A158" s="6">
        <v>42370</v>
      </c>
      <c r="B158" s="7" t="s">
        <v>7</v>
      </c>
      <c r="C158" s="2" t="s">
        <v>36</v>
      </c>
      <c r="D158" s="2">
        <v>405</v>
      </c>
      <c r="E158" s="2">
        <v>190</v>
      </c>
      <c r="F158" s="2">
        <v>1183287234</v>
      </c>
      <c r="G158" s="2">
        <v>473314893.60000002</v>
      </c>
      <c r="H158" s="2">
        <v>118328723.40000001</v>
      </c>
      <c r="I158" s="2">
        <v>53247925.530000001</v>
      </c>
      <c r="J158" s="1">
        <f t="shared" si="8"/>
        <v>1828178776.53</v>
      </c>
      <c r="K158" s="1">
        <f t="shared" si="6"/>
        <v>1</v>
      </c>
      <c r="L158" s="19">
        <f t="shared" si="7"/>
        <v>2016</v>
      </c>
    </row>
    <row r="159" spans="1:12" x14ac:dyDescent="0.5">
      <c r="A159" s="6">
        <v>42370</v>
      </c>
      <c r="B159" s="7" t="s">
        <v>9</v>
      </c>
      <c r="C159" s="2" t="s">
        <v>32</v>
      </c>
      <c r="D159" s="2">
        <v>233</v>
      </c>
      <c r="E159" s="2">
        <v>115</v>
      </c>
      <c r="F159" s="2">
        <v>500187403</v>
      </c>
      <c r="G159" s="2">
        <v>200074961.20000002</v>
      </c>
      <c r="H159" s="2">
        <v>50018740.300000004</v>
      </c>
      <c r="I159" s="2">
        <v>22508433.134999998</v>
      </c>
      <c r="J159" s="1">
        <f t="shared" si="8"/>
        <v>772789537.63499999</v>
      </c>
      <c r="K159" s="1">
        <f t="shared" si="6"/>
        <v>1</v>
      </c>
      <c r="L159" s="19">
        <f t="shared" si="7"/>
        <v>2016</v>
      </c>
    </row>
    <row r="160" spans="1:12" x14ac:dyDescent="0.5">
      <c r="A160" s="6">
        <v>42370</v>
      </c>
      <c r="B160" s="7" t="s">
        <v>10</v>
      </c>
      <c r="C160" s="2" t="s">
        <v>33</v>
      </c>
      <c r="D160" s="2">
        <v>627</v>
      </c>
      <c r="E160" s="2">
        <v>330</v>
      </c>
      <c r="F160" s="2">
        <v>1706841098</v>
      </c>
      <c r="G160" s="2">
        <v>682736439.20000005</v>
      </c>
      <c r="H160" s="2">
        <v>170684109.80000001</v>
      </c>
      <c r="I160" s="2">
        <v>76807849.409999996</v>
      </c>
      <c r="J160" s="1">
        <f t="shared" si="8"/>
        <v>2637069496.4099998</v>
      </c>
      <c r="K160" s="1">
        <f t="shared" si="6"/>
        <v>1</v>
      </c>
      <c r="L160" s="19">
        <f t="shared" si="7"/>
        <v>2016</v>
      </c>
    </row>
    <row r="161" spans="1:12" x14ac:dyDescent="0.5">
      <c r="A161" s="6">
        <v>42370</v>
      </c>
      <c r="B161" s="7" t="s">
        <v>14</v>
      </c>
      <c r="C161" s="2" t="s">
        <v>35</v>
      </c>
      <c r="D161" s="2">
        <v>24</v>
      </c>
      <c r="E161" s="2">
        <v>16</v>
      </c>
      <c r="F161" s="2">
        <v>78399448</v>
      </c>
      <c r="G161" s="2">
        <v>31359779.200000003</v>
      </c>
      <c r="H161" s="2">
        <v>7839944.8000000007</v>
      </c>
      <c r="I161" s="2">
        <v>3527975.1599999997</v>
      </c>
      <c r="J161" s="1">
        <f t="shared" si="8"/>
        <v>121127147.16</v>
      </c>
      <c r="K161" s="1">
        <f t="shared" si="6"/>
        <v>1</v>
      </c>
      <c r="L161" s="19">
        <f t="shared" si="7"/>
        <v>2016</v>
      </c>
    </row>
    <row r="162" spans="1:12" x14ac:dyDescent="0.5">
      <c r="A162" s="6">
        <v>42370</v>
      </c>
      <c r="B162" s="7" t="s">
        <v>11</v>
      </c>
      <c r="C162" s="2" t="s">
        <v>34</v>
      </c>
      <c r="D162" s="2">
        <v>223</v>
      </c>
      <c r="E162" s="2">
        <v>117</v>
      </c>
      <c r="F162" s="2">
        <v>556606780</v>
      </c>
      <c r="G162" s="2">
        <v>222642712</v>
      </c>
      <c r="H162" s="2">
        <v>55660678</v>
      </c>
      <c r="I162" s="2">
        <v>25047305.099999998</v>
      </c>
      <c r="J162" s="1">
        <f t="shared" si="8"/>
        <v>859957475.10000002</v>
      </c>
      <c r="K162" s="1">
        <f t="shared" si="6"/>
        <v>1</v>
      </c>
      <c r="L162" s="19">
        <f t="shared" si="7"/>
        <v>2016</v>
      </c>
    </row>
    <row r="163" spans="1:12" x14ac:dyDescent="0.5">
      <c r="A163" s="6">
        <v>42370</v>
      </c>
      <c r="B163" s="7" t="s">
        <v>12</v>
      </c>
      <c r="C163" s="2" t="s">
        <v>36</v>
      </c>
      <c r="D163" s="2">
        <v>4</v>
      </c>
      <c r="E163" s="2">
        <v>2</v>
      </c>
      <c r="F163" s="2">
        <v>7106637</v>
      </c>
      <c r="G163" s="2">
        <v>2842654.8000000003</v>
      </c>
      <c r="H163" s="2">
        <v>710663.70000000007</v>
      </c>
      <c r="I163" s="2">
        <v>319798.66499999998</v>
      </c>
      <c r="J163" s="1">
        <f t="shared" si="8"/>
        <v>10979754.164999999</v>
      </c>
      <c r="K163" s="1">
        <f t="shared" si="6"/>
        <v>1</v>
      </c>
      <c r="L163" s="19">
        <f t="shared" si="7"/>
        <v>2016</v>
      </c>
    </row>
    <row r="164" spans="1:12" x14ac:dyDescent="0.5">
      <c r="A164" s="6">
        <v>42401</v>
      </c>
      <c r="B164" s="7" t="s">
        <v>6</v>
      </c>
      <c r="C164" s="2" t="s">
        <v>31</v>
      </c>
      <c r="D164" s="2">
        <v>2</v>
      </c>
      <c r="E164" s="2">
        <v>2</v>
      </c>
      <c r="F164" s="2">
        <v>0</v>
      </c>
      <c r="G164" s="2">
        <v>0</v>
      </c>
      <c r="H164" s="2">
        <v>0</v>
      </c>
      <c r="I164" s="2">
        <v>0</v>
      </c>
      <c r="J164" s="1">
        <f t="shared" si="8"/>
        <v>0</v>
      </c>
      <c r="K164" s="1">
        <f t="shared" si="6"/>
        <v>2</v>
      </c>
      <c r="L164" s="19">
        <f t="shared" si="7"/>
        <v>2016</v>
      </c>
    </row>
    <row r="165" spans="1:12" x14ac:dyDescent="0.5">
      <c r="A165" s="6">
        <v>42401</v>
      </c>
      <c r="B165" s="7" t="s">
        <v>7</v>
      </c>
      <c r="C165" s="2" t="s">
        <v>36</v>
      </c>
      <c r="D165" s="2">
        <v>592</v>
      </c>
      <c r="E165" s="2">
        <v>282</v>
      </c>
      <c r="F165" s="2">
        <v>1747074121</v>
      </c>
      <c r="G165" s="2">
        <v>698829648.4000001</v>
      </c>
      <c r="H165" s="2">
        <v>174707412.10000002</v>
      </c>
      <c r="I165" s="2">
        <v>78618335.444999993</v>
      </c>
      <c r="J165" s="1">
        <f t="shared" si="8"/>
        <v>2699229516.9450002</v>
      </c>
      <c r="K165" s="1">
        <f t="shared" si="6"/>
        <v>2</v>
      </c>
      <c r="L165" s="19">
        <f t="shared" si="7"/>
        <v>2016</v>
      </c>
    </row>
    <row r="166" spans="1:12" x14ac:dyDescent="0.5">
      <c r="A166" s="6">
        <v>42401</v>
      </c>
      <c r="B166" s="7" t="s">
        <v>9</v>
      </c>
      <c r="C166" s="2" t="s">
        <v>32</v>
      </c>
      <c r="D166" s="2">
        <v>212</v>
      </c>
      <c r="E166" s="2">
        <v>105</v>
      </c>
      <c r="F166" s="2">
        <v>470216255</v>
      </c>
      <c r="G166" s="2">
        <v>188086502</v>
      </c>
      <c r="H166" s="2">
        <v>47021625.5</v>
      </c>
      <c r="I166" s="2">
        <v>21159731.474999998</v>
      </c>
      <c r="J166" s="1">
        <f t="shared" si="8"/>
        <v>726484113.97500002</v>
      </c>
      <c r="K166" s="1">
        <f t="shared" si="6"/>
        <v>2</v>
      </c>
      <c r="L166" s="19">
        <f t="shared" si="7"/>
        <v>2016</v>
      </c>
    </row>
    <row r="167" spans="1:12" x14ac:dyDescent="0.5">
      <c r="A167" s="6">
        <v>42401</v>
      </c>
      <c r="B167" s="7" t="s">
        <v>10</v>
      </c>
      <c r="C167" s="2" t="s">
        <v>33</v>
      </c>
      <c r="D167" s="2">
        <v>573</v>
      </c>
      <c r="E167" s="2">
        <v>267</v>
      </c>
      <c r="F167" s="2">
        <v>1514642139</v>
      </c>
      <c r="G167" s="2">
        <v>605856855.60000002</v>
      </c>
      <c r="H167" s="2">
        <v>151464213.90000001</v>
      </c>
      <c r="I167" s="2">
        <v>68158896.254999995</v>
      </c>
      <c r="J167" s="1">
        <f t="shared" si="8"/>
        <v>2340122104.7550001</v>
      </c>
      <c r="K167" s="1">
        <f t="shared" si="6"/>
        <v>2</v>
      </c>
      <c r="L167" s="19">
        <f t="shared" si="7"/>
        <v>2016</v>
      </c>
    </row>
    <row r="168" spans="1:12" x14ac:dyDescent="0.5">
      <c r="A168" s="6">
        <v>42401</v>
      </c>
      <c r="B168" s="7" t="s">
        <v>11</v>
      </c>
      <c r="C168" s="2" t="s">
        <v>34</v>
      </c>
      <c r="D168" s="2">
        <v>237</v>
      </c>
      <c r="E168" s="2">
        <v>123</v>
      </c>
      <c r="F168" s="2">
        <v>467136302</v>
      </c>
      <c r="G168" s="2">
        <v>186854520.80000001</v>
      </c>
      <c r="H168" s="2">
        <v>46713630.200000003</v>
      </c>
      <c r="I168" s="2">
        <v>21021133.59</v>
      </c>
      <c r="J168" s="1">
        <f t="shared" si="8"/>
        <v>721725586.59000003</v>
      </c>
      <c r="K168" s="1">
        <f t="shared" si="6"/>
        <v>2</v>
      </c>
      <c r="L168" s="19">
        <f t="shared" si="7"/>
        <v>2016</v>
      </c>
    </row>
    <row r="169" spans="1:12" x14ac:dyDescent="0.5">
      <c r="A169" s="6">
        <v>42401</v>
      </c>
      <c r="B169" s="7" t="s">
        <v>12</v>
      </c>
      <c r="C169" s="2" t="s">
        <v>36</v>
      </c>
      <c r="D169" s="2">
        <v>36</v>
      </c>
      <c r="E169" s="2">
        <v>17</v>
      </c>
      <c r="F169" s="2">
        <v>64858455</v>
      </c>
      <c r="G169" s="2">
        <v>25943382</v>
      </c>
      <c r="H169" s="2">
        <v>6485845.5</v>
      </c>
      <c r="I169" s="2">
        <v>2918630.4750000001</v>
      </c>
      <c r="J169" s="1">
        <f t="shared" si="8"/>
        <v>100206312.97499999</v>
      </c>
      <c r="K169" s="1">
        <f t="shared" si="6"/>
        <v>2</v>
      </c>
      <c r="L169" s="19">
        <f t="shared" si="7"/>
        <v>2016</v>
      </c>
    </row>
    <row r="170" spans="1:12" x14ac:dyDescent="0.5">
      <c r="A170" s="6">
        <v>42430</v>
      </c>
      <c r="B170" s="7" t="s">
        <v>6</v>
      </c>
      <c r="C170" s="2" t="s">
        <v>31</v>
      </c>
      <c r="D170" s="2">
        <v>11</v>
      </c>
      <c r="E170" s="2">
        <v>6</v>
      </c>
      <c r="F170" s="2">
        <v>0</v>
      </c>
      <c r="G170" s="2">
        <v>0</v>
      </c>
      <c r="H170" s="2">
        <v>0</v>
      </c>
      <c r="I170" s="2">
        <v>0</v>
      </c>
      <c r="J170" s="1">
        <f t="shared" si="8"/>
        <v>0</v>
      </c>
      <c r="K170" s="1">
        <f t="shared" si="6"/>
        <v>3</v>
      </c>
      <c r="L170" s="19">
        <f t="shared" si="7"/>
        <v>2016</v>
      </c>
    </row>
    <row r="171" spans="1:12" x14ac:dyDescent="0.5">
      <c r="A171" s="6">
        <v>42430</v>
      </c>
      <c r="B171" s="7" t="s">
        <v>7</v>
      </c>
      <c r="C171" s="2" t="s">
        <v>36</v>
      </c>
      <c r="D171" s="2">
        <v>382</v>
      </c>
      <c r="E171" s="2">
        <v>164</v>
      </c>
      <c r="F171" s="2">
        <v>927363932</v>
      </c>
      <c r="G171" s="2">
        <v>370945572.80000001</v>
      </c>
      <c r="H171" s="2">
        <v>92736393.200000003</v>
      </c>
      <c r="I171" s="2">
        <v>41731376.939999998</v>
      </c>
      <c r="J171" s="1">
        <f t="shared" si="8"/>
        <v>1432777274.9400001</v>
      </c>
      <c r="K171" s="1">
        <f t="shared" si="6"/>
        <v>3</v>
      </c>
      <c r="L171" s="19">
        <f t="shared" si="7"/>
        <v>2016</v>
      </c>
    </row>
    <row r="172" spans="1:12" x14ac:dyDescent="0.5">
      <c r="A172" s="6">
        <v>42430</v>
      </c>
      <c r="B172" s="7" t="s">
        <v>9</v>
      </c>
      <c r="C172" s="2" t="s">
        <v>32</v>
      </c>
      <c r="D172" s="2">
        <v>192</v>
      </c>
      <c r="E172" s="2">
        <v>93</v>
      </c>
      <c r="F172" s="2">
        <v>308994116</v>
      </c>
      <c r="G172" s="2">
        <v>123597646.40000001</v>
      </c>
      <c r="H172" s="2">
        <v>30899411.600000001</v>
      </c>
      <c r="I172" s="2">
        <v>13904735.219999999</v>
      </c>
      <c r="J172" s="1">
        <f t="shared" si="8"/>
        <v>477395909.22000003</v>
      </c>
      <c r="K172" s="1">
        <f t="shared" si="6"/>
        <v>3</v>
      </c>
      <c r="L172" s="19">
        <f t="shared" si="7"/>
        <v>2016</v>
      </c>
    </row>
    <row r="173" spans="1:12" x14ac:dyDescent="0.5">
      <c r="A173" s="6">
        <v>42430</v>
      </c>
      <c r="B173" s="7" t="s">
        <v>10</v>
      </c>
      <c r="C173" s="2" t="s">
        <v>33</v>
      </c>
      <c r="D173" s="2">
        <v>832</v>
      </c>
      <c r="E173" s="2">
        <v>411</v>
      </c>
      <c r="F173" s="2">
        <v>1758344685</v>
      </c>
      <c r="G173" s="2">
        <v>703337874</v>
      </c>
      <c r="H173" s="2">
        <v>175834468.5</v>
      </c>
      <c r="I173" s="2">
        <v>79125510.825000003</v>
      </c>
      <c r="J173" s="1">
        <f t="shared" si="8"/>
        <v>2716642538.3249998</v>
      </c>
      <c r="K173" s="1">
        <f t="shared" si="6"/>
        <v>3</v>
      </c>
      <c r="L173" s="19">
        <f t="shared" si="7"/>
        <v>2016</v>
      </c>
    </row>
    <row r="174" spans="1:12" x14ac:dyDescent="0.5">
      <c r="A174" s="6">
        <v>42430</v>
      </c>
      <c r="B174" s="7" t="s">
        <v>14</v>
      </c>
      <c r="C174" s="2" t="s">
        <v>35</v>
      </c>
      <c r="D174" s="2">
        <v>3</v>
      </c>
      <c r="E174" s="2">
        <v>3</v>
      </c>
      <c r="F174" s="2">
        <v>346124662</v>
      </c>
      <c r="G174" s="2">
        <v>138449864.80000001</v>
      </c>
      <c r="H174" s="2">
        <v>34612466.200000003</v>
      </c>
      <c r="I174" s="2">
        <v>15575609.789999999</v>
      </c>
      <c r="J174" s="1">
        <f t="shared" si="8"/>
        <v>534762602.79000002</v>
      </c>
      <c r="K174" s="1">
        <f t="shared" si="6"/>
        <v>3</v>
      </c>
      <c r="L174" s="19">
        <f t="shared" si="7"/>
        <v>2016</v>
      </c>
    </row>
    <row r="175" spans="1:12" x14ac:dyDescent="0.5">
      <c r="A175" s="6">
        <v>42430</v>
      </c>
      <c r="B175" s="7" t="s">
        <v>11</v>
      </c>
      <c r="C175" s="2" t="s">
        <v>34</v>
      </c>
      <c r="D175" s="2">
        <v>395</v>
      </c>
      <c r="E175" s="2">
        <v>195</v>
      </c>
      <c r="F175" s="2">
        <v>695945293</v>
      </c>
      <c r="G175" s="2">
        <v>278378117.19999999</v>
      </c>
      <c r="H175" s="2">
        <v>69594529.299999997</v>
      </c>
      <c r="I175" s="2">
        <v>31317538.184999999</v>
      </c>
      <c r="J175" s="1">
        <f t="shared" si="8"/>
        <v>1075235477.6849999</v>
      </c>
      <c r="K175" s="1">
        <f t="shared" si="6"/>
        <v>3</v>
      </c>
      <c r="L175" s="19">
        <f t="shared" si="7"/>
        <v>2016</v>
      </c>
    </row>
    <row r="176" spans="1:12" x14ac:dyDescent="0.5">
      <c r="A176" s="6">
        <v>42430</v>
      </c>
      <c r="B176" s="7" t="s">
        <v>12</v>
      </c>
      <c r="C176" s="2" t="s">
        <v>36</v>
      </c>
      <c r="D176" s="2">
        <v>6</v>
      </c>
      <c r="E176" s="2">
        <v>3</v>
      </c>
      <c r="F176" s="2">
        <v>8210282</v>
      </c>
      <c r="G176" s="2">
        <v>3284112.8000000003</v>
      </c>
      <c r="H176" s="2">
        <v>821028.20000000007</v>
      </c>
      <c r="I176" s="2">
        <v>369462.69</v>
      </c>
      <c r="J176" s="1">
        <f t="shared" si="8"/>
        <v>12684885.689999999</v>
      </c>
      <c r="K176" s="1">
        <f t="shared" si="6"/>
        <v>3</v>
      </c>
      <c r="L176" s="19">
        <f t="shared" si="7"/>
        <v>2016</v>
      </c>
    </row>
    <row r="177" spans="1:12" x14ac:dyDescent="0.5">
      <c r="A177" s="6">
        <v>42461</v>
      </c>
      <c r="B177" s="7" t="s">
        <v>6</v>
      </c>
      <c r="C177" s="2" t="s">
        <v>31</v>
      </c>
      <c r="D177" s="2">
        <v>34</v>
      </c>
      <c r="E177" s="2">
        <v>29</v>
      </c>
      <c r="F177" s="2">
        <v>30601000</v>
      </c>
      <c r="G177" s="2">
        <v>12240400</v>
      </c>
      <c r="H177" s="2">
        <v>3060100</v>
      </c>
      <c r="I177" s="2">
        <v>1377045</v>
      </c>
      <c r="J177" s="1">
        <f t="shared" si="8"/>
        <v>47278545</v>
      </c>
      <c r="K177" s="1">
        <f t="shared" si="6"/>
        <v>4</v>
      </c>
      <c r="L177" s="19">
        <f t="shared" si="7"/>
        <v>2016</v>
      </c>
    </row>
    <row r="178" spans="1:12" x14ac:dyDescent="0.5">
      <c r="A178" s="6">
        <v>42461</v>
      </c>
      <c r="B178" s="7" t="s">
        <v>7</v>
      </c>
      <c r="C178" s="2" t="s">
        <v>36</v>
      </c>
      <c r="D178" s="2">
        <v>332</v>
      </c>
      <c r="E178" s="2">
        <v>159</v>
      </c>
      <c r="F178" s="2">
        <v>1221049315</v>
      </c>
      <c r="G178" s="2">
        <v>488419726</v>
      </c>
      <c r="H178" s="2">
        <v>122104931.5</v>
      </c>
      <c r="I178" s="2">
        <v>54947219.174999997</v>
      </c>
      <c r="J178" s="1">
        <f t="shared" si="8"/>
        <v>1886521191.675</v>
      </c>
      <c r="K178" s="1">
        <f t="shared" si="6"/>
        <v>4</v>
      </c>
      <c r="L178" s="19">
        <f t="shared" si="7"/>
        <v>2016</v>
      </c>
    </row>
    <row r="179" spans="1:12" x14ac:dyDescent="0.5">
      <c r="A179" s="6">
        <v>42461</v>
      </c>
      <c r="B179" s="7" t="s">
        <v>9</v>
      </c>
      <c r="C179" s="2" t="s">
        <v>32</v>
      </c>
      <c r="D179" s="2">
        <v>203</v>
      </c>
      <c r="E179" s="2">
        <v>96</v>
      </c>
      <c r="F179" s="2">
        <v>359202193</v>
      </c>
      <c r="G179" s="2">
        <v>143680877.20000002</v>
      </c>
      <c r="H179" s="2">
        <v>35920219.300000004</v>
      </c>
      <c r="I179" s="2">
        <v>16164098.684999999</v>
      </c>
      <c r="J179" s="1">
        <f t="shared" si="8"/>
        <v>554967388.18499994</v>
      </c>
      <c r="K179" s="1">
        <f t="shared" si="6"/>
        <v>4</v>
      </c>
      <c r="L179" s="19">
        <f t="shared" si="7"/>
        <v>2016</v>
      </c>
    </row>
    <row r="180" spans="1:12" x14ac:dyDescent="0.5">
      <c r="A180" s="6">
        <v>42461</v>
      </c>
      <c r="B180" s="7" t="s">
        <v>10</v>
      </c>
      <c r="C180" s="2" t="s">
        <v>33</v>
      </c>
      <c r="D180" s="2">
        <v>611</v>
      </c>
      <c r="E180" s="2">
        <v>286</v>
      </c>
      <c r="F180" s="2">
        <v>1288456249</v>
      </c>
      <c r="G180" s="2">
        <v>515382499.60000002</v>
      </c>
      <c r="H180" s="2">
        <v>128845624.90000001</v>
      </c>
      <c r="I180" s="2">
        <v>57980531.204999998</v>
      </c>
      <c r="J180" s="1">
        <f t="shared" si="8"/>
        <v>1990664904.7049999</v>
      </c>
      <c r="K180" s="1">
        <f t="shared" si="6"/>
        <v>4</v>
      </c>
      <c r="L180" s="19">
        <f t="shared" si="7"/>
        <v>2016</v>
      </c>
    </row>
    <row r="181" spans="1:12" x14ac:dyDescent="0.5">
      <c r="A181" s="6">
        <v>42461</v>
      </c>
      <c r="B181" s="7" t="s">
        <v>11</v>
      </c>
      <c r="C181" s="2" t="s">
        <v>34</v>
      </c>
      <c r="D181" s="2">
        <v>319</v>
      </c>
      <c r="E181" s="2">
        <v>157</v>
      </c>
      <c r="F181" s="2">
        <v>589547556</v>
      </c>
      <c r="G181" s="2">
        <v>235819022.40000001</v>
      </c>
      <c r="H181" s="2">
        <v>58954755.600000001</v>
      </c>
      <c r="I181" s="2">
        <v>26529640.02</v>
      </c>
      <c r="J181" s="1">
        <f t="shared" si="8"/>
        <v>910850974.01999998</v>
      </c>
      <c r="K181" s="1">
        <f t="shared" si="6"/>
        <v>4</v>
      </c>
      <c r="L181" s="19">
        <f t="shared" si="7"/>
        <v>2016</v>
      </c>
    </row>
    <row r="182" spans="1:12" x14ac:dyDescent="0.5">
      <c r="A182" s="6">
        <v>42491</v>
      </c>
      <c r="B182" s="7" t="s">
        <v>6</v>
      </c>
      <c r="C182" s="2" t="s">
        <v>31</v>
      </c>
      <c r="D182" s="2">
        <v>7</v>
      </c>
      <c r="E182" s="2">
        <v>3</v>
      </c>
      <c r="F182" s="2">
        <v>0</v>
      </c>
      <c r="G182" s="2">
        <v>0</v>
      </c>
      <c r="H182" s="2">
        <v>0</v>
      </c>
      <c r="I182" s="2">
        <v>0</v>
      </c>
      <c r="J182" s="1">
        <f t="shared" si="8"/>
        <v>0</v>
      </c>
      <c r="K182" s="1">
        <f t="shared" si="6"/>
        <v>5</v>
      </c>
      <c r="L182" s="19">
        <f t="shared" si="7"/>
        <v>2016</v>
      </c>
    </row>
    <row r="183" spans="1:12" x14ac:dyDescent="0.5">
      <c r="A183" s="6">
        <v>42491</v>
      </c>
      <c r="B183" s="7" t="s">
        <v>7</v>
      </c>
      <c r="C183" s="2" t="s">
        <v>36</v>
      </c>
      <c r="D183" s="2">
        <v>228</v>
      </c>
      <c r="E183" s="2">
        <v>109</v>
      </c>
      <c r="F183" s="2">
        <v>800147333</v>
      </c>
      <c r="G183" s="2">
        <v>320058933.19999999</v>
      </c>
      <c r="H183" s="2">
        <v>80014733.299999997</v>
      </c>
      <c r="I183" s="2">
        <v>36006629.984999999</v>
      </c>
      <c r="J183" s="1">
        <f t="shared" si="8"/>
        <v>1236227629.4849999</v>
      </c>
      <c r="K183" s="1">
        <f t="shared" si="6"/>
        <v>5</v>
      </c>
      <c r="L183" s="19">
        <f t="shared" si="7"/>
        <v>2016</v>
      </c>
    </row>
    <row r="184" spans="1:12" x14ac:dyDescent="0.5">
      <c r="A184" s="6">
        <v>42491</v>
      </c>
      <c r="B184" s="7" t="s">
        <v>9</v>
      </c>
      <c r="C184" s="2" t="s">
        <v>32</v>
      </c>
      <c r="D184" s="2">
        <v>186</v>
      </c>
      <c r="E184" s="2">
        <v>89</v>
      </c>
      <c r="F184" s="2">
        <v>293574024</v>
      </c>
      <c r="G184" s="2">
        <v>117429609.60000001</v>
      </c>
      <c r="H184" s="2">
        <v>29357402.400000002</v>
      </c>
      <c r="I184" s="2">
        <v>13210831.08</v>
      </c>
      <c r="J184" s="1">
        <f t="shared" si="8"/>
        <v>453571867.07999998</v>
      </c>
      <c r="K184" s="1">
        <f t="shared" si="6"/>
        <v>5</v>
      </c>
      <c r="L184" s="19">
        <f t="shared" si="7"/>
        <v>2016</v>
      </c>
    </row>
    <row r="185" spans="1:12" x14ac:dyDescent="0.5">
      <c r="A185" s="6">
        <v>42491</v>
      </c>
      <c r="B185" s="7" t="s">
        <v>10</v>
      </c>
      <c r="C185" s="2" t="s">
        <v>33</v>
      </c>
      <c r="D185" s="2">
        <v>493</v>
      </c>
      <c r="E185" s="2">
        <v>253</v>
      </c>
      <c r="F185" s="2">
        <v>919668915</v>
      </c>
      <c r="G185" s="2">
        <v>367867566</v>
      </c>
      <c r="H185" s="2">
        <v>91966891.5</v>
      </c>
      <c r="I185" s="2">
        <v>41385101.174999997</v>
      </c>
      <c r="J185" s="1">
        <f t="shared" si="8"/>
        <v>1420888473.675</v>
      </c>
      <c r="K185" s="1">
        <f t="shared" si="6"/>
        <v>5</v>
      </c>
      <c r="L185" s="19">
        <f t="shared" si="7"/>
        <v>2016</v>
      </c>
    </row>
    <row r="186" spans="1:12" x14ac:dyDescent="0.5">
      <c r="A186" s="6">
        <v>42491</v>
      </c>
      <c r="B186" s="7" t="s">
        <v>11</v>
      </c>
      <c r="C186" s="2" t="s">
        <v>34</v>
      </c>
      <c r="D186" s="2">
        <v>113</v>
      </c>
      <c r="E186" s="2">
        <v>54</v>
      </c>
      <c r="F186" s="2">
        <v>187429626</v>
      </c>
      <c r="G186" s="2">
        <v>74971850.400000006</v>
      </c>
      <c r="H186" s="2">
        <v>18742962.600000001</v>
      </c>
      <c r="I186" s="2">
        <v>8434333.1699999999</v>
      </c>
      <c r="J186" s="1">
        <f t="shared" si="8"/>
        <v>289578772.17000002</v>
      </c>
      <c r="K186" s="1">
        <f t="shared" si="6"/>
        <v>5</v>
      </c>
      <c r="L186" s="19">
        <f t="shared" si="7"/>
        <v>2016</v>
      </c>
    </row>
    <row r="187" spans="1:12" x14ac:dyDescent="0.5">
      <c r="A187" s="6">
        <v>42522</v>
      </c>
      <c r="B187" s="7" t="s">
        <v>6</v>
      </c>
      <c r="C187" s="2" t="s">
        <v>31</v>
      </c>
      <c r="D187" s="2">
        <v>4</v>
      </c>
      <c r="E187" s="2">
        <v>2</v>
      </c>
      <c r="F187" s="2">
        <v>3012182</v>
      </c>
      <c r="G187" s="2">
        <v>1204872.8</v>
      </c>
      <c r="H187" s="2">
        <v>301218.2</v>
      </c>
      <c r="I187" s="2">
        <v>135548.19</v>
      </c>
      <c r="J187" s="1">
        <f t="shared" si="8"/>
        <v>4653821.1900000004</v>
      </c>
      <c r="K187" s="1">
        <f t="shared" si="6"/>
        <v>6</v>
      </c>
      <c r="L187" s="19">
        <f t="shared" si="7"/>
        <v>2016</v>
      </c>
    </row>
    <row r="188" spans="1:12" x14ac:dyDescent="0.5">
      <c r="A188" s="6">
        <v>42522</v>
      </c>
      <c r="B188" s="7" t="s">
        <v>7</v>
      </c>
      <c r="C188" s="2" t="s">
        <v>36</v>
      </c>
      <c r="D188" s="2">
        <v>204</v>
      </c>
      <c r="E188" s="2">
        <v>85</v>
      </c>
      <c r="F188" s="2">
        <v>294765000</v>
      </c>
      <c r="G188" s="2">
        <v>117906000</v>
      </c>
      <c r="H188" s="2">
        <v>29476500</v>
      </c>
      <c r="I188" s="2">
        <v>13264425</v>
      </c>
      <c r="J188" s="1">
        <f t="shared" si="8"/>
        <v>455411925</v>
      </c>
      <c r="K188" s="1">
        <f t="shared" si="6"/>
        <v>6</v>
      </c>
      <c r="L188" s="19">
        <f t="shared" si="7"/>
        <v>2016</v>
      </c>
    </row>
    <row r="189" spans="1:12" x14ac:dyDescent="0.5">
      <c r="A189" s="6">
        <v>42522</v>
      </c>
      <c r="B189" s="7" t="s">
        <v>9</v>
      </c>
      <c r="C189" s="2" t="s">
        <v>32</v>
      </c>
      <c r="D189" s="2">
        <v>271</v>
      </c>
      <c r="E189" s="2">
        <v>99</v>
      </c>
      <c r="F189" s="2">
        <v>296492907</v>
      </c>
      <c r="G189" s="2">
        <v>118597162.80000001</v>
      </c>
      <c r="H189" s="2">
        <v>29649290.700000003</v>
      </c>
      <c r="I189" s="2">
        <v>13342180.814999999</v>
      </c>
      <c r="J189" s="1">
        <f t="shared" si="8"/>
        <v>458081541.315</v>
      </c>
      <c r="K189" s="1">
        <f t="shared" si="6"/>
        <v>6</v>
      </c>
      <c r="L189" s="19">
        <f t="shared" si="7"/>
        <v>2016</v>
      </c>
    </row>
    <row r="190" spans="1:12" x14ac:dyDescent="0.5">
      <c r="A190" s="6">
        <v>42522</v>
      </c>
      <c r="B190" s="7" t="s">
        <v>10</v>
      </c>
      <c r="C190" s="2" t="s">
        <v>33</v>
      </c>
      <c r="D190" s="2">
        <v>643</v>
      </c>
      <c r="E190" s="2">
        <v>308</v>
      </c>
      <c r="F190" s="2">
        <v>943054678</v>
      </c>
      <c r="G190" s="2">
        <v>377221871.20000005</v>
      </c>
      <c r="H190" s="2">
        <v>94305467.800000012</v>
      </c>
      <c r="I190" s="2">
        <v>42437460.509999998</v>
      </c>
      <c r="J190" s="1">
        <f t="shared" si="8"/>
        <v>1457019477.51</v>
      </c>
      <c r="K190" s="1">
        <f t="shared" si="6"/>
        <v>6</v>
      </c>
      <c r="L190" s="19">
        <f t="shared" si="7"/>
        <v>2016</v>
      </c>
    </row>
    <row r="191" spans="1:12" x14ac:dyDescent="0.5">
      <c r="A191" s="6">
        <v>42522</v>
      </c>
      <c r="B191" s="7" t="s">
        <v>11</v>
      </c>
      <c r="C191" s="2" t="s">
        <v>34</v>
      </c>
      <c r="D191" s="2">
        <v>75</v>
      </c>
      <c r="E191" s="2">
        <v>41</v>
      </c>
      <c r="F191" s="2">
        <v>120617068</v>
      </c>
      <c r="G191" s="2">
        <v>48246827.200000003</v>
      </c>
      <c r="H191" s="2">
        <v>12061706.800000001</v>
      </c>
      <c r="I191" s="2">
        <v>5427768.0599999996</v>
      </c>
      <c r="J191" s="1">
        <f t="shared" si="8"/>
        <v>186353370.06</v>
      </c>
      <c r="K191" s="1">
        <f t="shared" si="6"/>
        <v>6</v>
      </c>
      <c r="L191" s="19">
        <f t="shared" si="7"/>
        <v>2016</v>
      </c>
    </row>
    <row r="192" spans="1:12" x14ac:dyDescent="0.5">
      <c r="A192" s="6">
        <v>42522</v>
      </c>
      <c r="B192" s="7" t="s">
        <v>12</v>
      </c>
      <c r="C192" s="2" t="s">
        <v>36</v>
      </c>
      <c r="D192" s="2">
        <v>35</v>
      </c>
      <c r="E192" s="2">
        <v>29</v>
      </c>
      <c r="F192" s="2">
        <v>92770284</v>
      </c>
      <c r="G192" s="2">
        <v>37108113.600000001</v>
      </c>
      <c r="H192" s="2">
        <v>9277028.4000000004</v>
      </c>
      <c r="I192" s="2">
        <v>4174662.78</v>
      </c>
      <c r="J192" s="1">
        <f t="shared" si="8"/>
        <v>143330088.78</v>
      </c>
      <c r="K192" s="1">
        <f t="shared" si="6"/>
        <v>6</v>
      </c>
      <c r="L192" s="19">
        <f t="shared" si="7"/>
        <v>2016</v>
      </c>
    </row>
    <row r="193" spans="1:12" x14ac:dyDescent="0.5">
      <c r="A193" s="6">
        <v>42552</v>
      </c>
      <c r="B193" s="7" t="s">
        <v>7</v>
      </c>
      <c r="C193" s="2" t="s">
        <v>36</v>
      </c>
      <c r="D193" s="2">
        <v>296</v>
      </c>
      <c r="E193" s="2">
        <v>139</v>
      </c>
      <c r="F193" s="2">
        <v>818210450</v>
      </c>
      <c r="G193" s="2">
        <v>327284180</v>
      </c>
      <c r="H193" s="2">
        <v>81821045</v>
      </c>
      <c r="I193" s="2">
        <v>36819470.25</v>
      </c>
      <c r="J193" s="1">
        <f t="shared" si="8"/>
        <v>1264135145.25</v>
      </c>
      <c r="K193" s="1">
        <f t="shared" si="6"/>
        <v>7</v>
      </c>
      <c r="L193" s="19">
        <f t="shared" si="7"/>
        <v>2016</v>
      </c>
    </row>
    <row r="194" spans="1:12" x14ac:dyDescent="0.5">
      <c r="A194" s="6">
        <v>42552</v>
      </c>
      <c r="B194" s="7" t="s">
        <v>9</v>
      </c>
      <c r="C194" s="2" t="s">
        <v>32</v>
      </c>
      <c r="D194" s="2">
        <v>402</v>
      </c>
      <c r="E194" s="2">
        <v>179</v>
      </c>
      <c r="F194" s="2">
        <v>607274451</v>
      </c>
      <c r="G194" s="2">
        <v>242909780.40000001</v>
      </c>
      <c r="H194" s="2">
        <v>60727445.100000001</v>
      </c>
      <c r="I194" s="2">
        <v>27327350.294999998</v>
      </c>
      <c r="J194" s="1">
        <f t="shared" si="8"/>
        <v>938239026.79499996</v>
      </c>
      <c r="K194" s="1">
        <f t="shared" si="6"/>
        <v>7</v>
      </c>
      <c r="L194" s="19">
        <f t="shared" si="7"/>
        <v>2016</v>
      </c>
    </row>
    <row r="195" spans="1:12" x14ac:dyDescent="0.5">
      <c r="A195" s="6">
        <v>42552</v>
      </c>
      <c r="B195" s="7" t="s">
        <v>10</v>
      </c>
      <c r="C195" s="2" t="s">
        <v>33</v>
      </c>
      <c r="D195" s="2">
        <v>665</v>
      </c>
      <c r="E195" s="2">
        <v>316</v>
      </c>
      <c r="F195" s="2">
        <v>1198352001</v>
      </c>
      <c r="G195" s="2">
        <v>479340800.40000004</v>
      </c>
      <c r="H195" s="2">
        <v>119835200.10000001</v>
      </c>
      <c r="I195" s="2">
        <v>53925840.044999994</v>
      </c>
      <c r="J195" s="1">
        <f t="shared" si="8"/>
        <v>1851453841.5450001</v>
      </c>
      <c r="K195" s="1">
        <f t="shared" ref="K195:K213" si="9">MONTH(A195)</f>
        <v>7</v>
      </c>
      <c r="L195" s="19">
        <f t="shared" ref="L195:L213" si="10">YEAR(A195)</f>
        <v>2016</v>
      </c>
    </row>
    <row r="196" spans="1:12" x14ac:dyDescent="0.5">
      <c r="A196" s="6">
        <v>42552</v>
      </c>
      <c r="B196" s="7" t="s">
        <v>14</v>
      </c>
      <c r="C196" s="2" t="s">
        <v>35</v>
      </c>
      <c r="D196" s="2">
        <v>10</v>
      </c>
      <c r="E196" s="2">
        <v>10</v>
      </c>
      <c r="F196" s="2">
        <v>39952537</v>
      </c>
      <c r="G196" s="2">
        <v>15981014.800000001</v>
      </c>
      <c r="H196" s="2">
        <v>3995253.7</v>
      </c>
      <c r="I196" s="2">
        <v>1797864.165</v>
      </c>
      <c r="J196" s="1">
        <f t="shared" ref="J196:J213" si="11">SUM(F196:I196)</f>
        <v>61726669.664999999</v>
      </c>
      <c r="K196" s="1">
        <f t="shared" si="9"/>
        <v>7</v>
      </c>
      <c r="L196" s="19">
        <f t="shared" si="10"/>
        <v>2016</v>
      </c>
    </row>
    <row r="197" spans="1:12" x14ac:dyDescent="0.5">
      <c r="A197" s="6">
        <v>42552</v>
      </c>
      <c r="B197" s="7" t="s">
        <v>11</v>
      </c>
      <c r="C197" s="2" t="s">
        <v>34</v>
      </c>
      <c r="D197" s="2">
        <v>115</v>
      </c>
      <c r="E197" s="2">
        <v>54</v>
      </c>
      <c r="F197" s="2">
        <v>182538486</v>
      </c>
      <c r="G197" s="2">
        <v>73015394.400000006</v>
      </c>
      <c r="H197" s="2">
        <v>18253848.600000001</v>
      </c>
      <c r="I197" s="2">
        <v>8214231.8700000001</v>
      </c>
      <c r="J197" s="1">
        <f t="shared" si="11"/>
        <v>282021960.87</v>
      </c>
      <c r="K197" s="1">
        <f t="shared" si="9"/>
        <v>7</v>
      </c>
      <c r="L197" s="19">
        <f t="shared" si="10"/>
        <v>2016</v>
      </c>
    </row>
    <row r="198" spans="1:12" x14ac:dyDescent="0.5">
      <c r="A198" s="6">
        <v>42552</v>
      </c>
      <c r="B198" s="7" t="s">
        <v>12</v>
      </c>
      <c r="C198" s="2" t="s">
        <v>36</v>
      </c>
      <c r="D198" s="2">
        <v>7</v>
      </c>
      <c r="E198" s="2">
        <v>2</v>
      </c>
      <c r="F198" s="2">
        <v>10740796</v>
      </c>
      <c r="G198" s="2">
        <v>4296318.4000000004</v>
      </c>
      <c r="H198" s="2">
        <v>1074079.6000000001</v>
      </c>
      <c r="I198" s="2">
        <v>483335.82</v>
      </c>
      <c r="J198" s="1">
        <f t="shared" si="11"/>
        <v>16594529.82</v>
      </c>
      <c r="K198" s="1">
        <f t="shared" si="9"/>
        <v>7</v>
      </c>
      <c r="L198" s="19">
        <f t="shared" si="10"/>
        <v>2016</v>
      </c>
    </row>
    <row r="199" spans="1:12" x14ac:dyDescent="0.5">
      <c r="A199" s="6">
        <v>42583</v>
      </c>
      <c r="B199" s="7" t="s">
        <v>7</v>
      </c>
      <c r="C199" s="2" t="s">
        <v>36</v>
      </c>
      <c r="D199" s="2">
        <v>381</v>
      </c>
      <c r="E199" s="2">
        <v>168</v>
      </c>
      <c r="F199" s="2">
        <v>2232097081</v>
      </c>
      <c r="G199" s="2">
        <v>892838832.4000001</v>
      </c>
      <c r="H199" s="2">
        <v>223209708.10000002</v>
      </c>
      <c r="I199" s="2">
        <v>100444368.645</v>
      </c>
      <c r="J199" s="1">
        <f t="shared" si="11"/>
        <v>3448589990.145</v>
      </c>
      <c r="K199" s="1">
        <f t="shared" si="9"/>
        <v>8</v>
      </c>
      <c r="L199" s="19">
        <f t="shared" si="10"/>
        <v>2016</v>
      </c>
    </row>
    <row r="200" spans="1:12" x14ac:dyDescent="0.5">
      <c r="A200" s="6">
        <v>42583</v>
      </c>
      <c r="B200" s="7" t="s">
        <v>9</v>
      </c>
      <c r="C200" s="2" t="s">
        <v>32</v>
      </c>
      <c r="D200" s="2">
        <v>344</v>
      </c>
      <c r="E200" s="2">
        <v>141</v>
      </c>
      <c r="F200" s="2">
        <v>451276143</v>
      </c>
      <c r="G200" s="2">
        <v>180510457.20000002</v>
      </c>
      <c r="H200" s="2">
        <v>45127614.300000004</v>
      </c>
      <c r="I200" s="2">
        <v>20307426.434999999</v>
      </c>
      <c r="J200" s="1">
        <f t="shared" si="11"/>
        <v>697221640.93499994</v>
      </c>
      <c r="K200" s="1">
        <f t="shared" si="9"/>
        <v>8</v>
      </c>
      <c r="L200" s="19">
        <f t="shared" si="10"/>
        <v>2016</v>
      </c>
    </row>
    <row r="201" spans="1:12" x14ac:dyDescent="0.5">
      <c r="A201" s="6">
        <v>42583</v>
      </c>
      <c r="B201" s="7" t="s">
        <v>10</v>
      </c>
      <c r="C201" s="2" t="s">
        <v>33</v>
      </c>
      <c r="D201" s="2">
        <v>729</v>
      </c>
      <c r="E201" s="2">
        <v>339</v>
      </c>
      <c r="F201" s="2">
        <v>1338905974</v>
      </c>
      <c r="G201" s="2">
        <v>535562389.60000002</v>
      </c>
      <c r="H201" s="2">
        <v>133890597.40000001</v>
      </c>
      <c r="I201" s="2">
        <v>60250768.829999998</v>
      </c>
      <c r="J201" s="1">
        <f t="shared" si="11"/>
        <v>2068609729.8299999</v>
      </c>
      <c r="K201" s="1">
        <f t="shared" si="9"/>
        <v>8</v>
      </c>
      <c r="L201" s="19">
        <f t="shared" si="10"/>
        <v>2016</v>
      </c>
    </row>
    <row r="202" spans="1:12" x14ac:dyDescent="0.5">
      <c r="A202" s="6">
        <v>42583</v>
      </c>
      <c r="B202" s="7" t="s">
        <v>11</v>
      </c>
      <c r="C202" s="2" t="s">
        <v>34</v>
      </c>
      <c r="D202" s="2">
        <v>67</v>
      </c>
      <c r="E202" s="2">
        <v>31</v>
      </c>
      <c r="F202" s="2">
        <v>94343817</v>
      </c>
      <c r="G202" s="2">
        <v>37737526.800000004</v>
      </c>
      <c r="H202" s="2">
        <v>9434381.7000000011</v>
      </c>
      <c r="I202" s="2">
        <v>4245471.7649999997</v>
      </c>
      <c r="J202" s="1">
        <f t="shared" si="11"/>
        <v>145761197.26499999</v>
      </c>
      <c r="K202" s="1">
        <f t="shared" si="9"/>
        <v>8</v>
      </c>
      <c r="L202" s="19">
        <f t="shared" si="10"/>
        <v>2016</v>
      </c>
    </row>
    <row r="203" spans="1:12" x14ac:dyDescent="0.5">
      <c r="A203" s="6">
        <v>42583</v>
      </c>
      <c r="B203" s="7" t="s">
        <v>12</v>
      </c>
      <c r="C203" s="2" t="s">
        <v>36</v>
      </c>
      <c r="D203" s="2">
        <v>2</v>
      </c>
      <c r="E203" s="2">
        <v>1</v>
      </c>
      <c r="F203" s="2">
        <v>4040001</v>
      </c>
      <c r="G203" s="2">
        <v>1616000.4000000001</v>
      </c>
      <c r="H203" s="2">
        <v>404000.10000000003</v>
      </c>
      <c r="I203" s="2">
        <v>181800.04499999998</v>
      </c>
      <c r="J203" s="1">
        <f t="shared" si="11"/>
        <v>6241801.5449999999</v>
      </c>
      <c r="K203" s="1">
        <f t="shared" si="9"/>
        <v>8</v>
      </c>
      <c r="L203" s="19">
        <f t="shared" si="10"/>
        <v>2016</v>
      </c>
    </row>
    <row r="204" spans="1:12" x14ac:dyDescent="0.5">
      <c r="A204" s="6">
        <v>42614</v>
      </c>
      <c r="B204" s="7" t="s">
        <v>7</v>
      </c>
      <c r="C204" s="2" t="s">
        <v>36</v>
      </c>
      <c r="D204" s="2">
        <v>333</v>
      </c>
      <c r="E204" s="2">
        <v>124</v>
      </c>
      <c r="F204" s="2">
        <v>868332978</v>
      </c>
      <c r="G204" s="2">
        <v>347333191.20000005</v>
      </c>
      <c r="H204" s="2">
        <v>86833297.800000012</v>
      </c>
      <c r="I204" s="2">
        <v>39074984.009999998</v>
      </c>
      <c r="J204" s="1">
        <f t="shared" si="11"/>
        <v>1341574451.01</v>
      </c>
      <c r="K204" s="1">
        <f t="shared" si="9"/>
        <v>9</v>
      </c>
      <c r="L204" s="19">
        <f t="shared" si="10"/>
        <v>2016</v>
      </c>
    </row>
    <row r="205" spans="1:12" x14ac:dyDescent="0.5">
      <c r="A205" s="6">
        <v>42614</v>
      </c>
      <c r="B205" s="7" t="s">
        <v>9</v>
      </c>
      <c r="C205" s="2" t="s">
        <v>32</v>
      </c>
      <c r="D205" s="2">
        <v>141</v>
      </c>
      <c r="E205" s="2">
        <v>59</v>
      </c>
      <c r="F205" s="2">
        <v>160889902</v>
      </c>
      <c r="G205" s="2">
        <v>64355960.800000004</v>
      </c>
      <c r="H205" s="2">
        <v>16088990.200000001</v>
      </c>
      <c r="I205" s="2">
        <v>7240045.5899999999</v>
      </c>
      <c r="J205" s="1">
        <f t="shared" si="11"/>
        <v>248574898.59</v>
      </c>
      <c r="K205" s="1">
        <f t="shared" si="9"/>
        <v>9</v>
      </c>
      <c r="L205" s="19">
        <f t="shared" si="10"/>
        <v>2016</v>
      </c>
    </row>
    <row r="206" spans="1:12" x14ac:dyDescent="0.5">
      <c r="A206" s="6">
        <v>42614</v>
      </c>
      <c r="B206" s="7" t="s">
        <v>10</v>
      </c>
      <c r="C206" s="2" t="s">
        <v>33</v>
      </c>
      <c r="D206" s="2">
        <v>539</v>
      </c>
      <c r="E206" s="2">
        <v>279</v>
      </c>
      <c r="F206" s="2">
        <v>1103617056</v>
      </c>
      <c r="G206" s="2">
        <v>441446822.40000004</v>
      </c>
      <c r="H206" s="2">
        <v>110361705.60000001</v>
      </c>
      <c r="I206" s="2">
        <v>49662767.519999996</v>
      </c>
      <c r="J206" s="1">
        <f t="shared" si="11"/>
        <v>1705088351.52</v>
      </c>
      <c r="K206" s="1">
        <f t="shared" si="9"/>
        <v>9</v>
      </c>
      <c r="L206" s="19">
        <f t="shared" si="10"/>
        <v>2016</v>
      </c>
    </row>
    <row r="207" spans="1:12" x14ac:dyDescent="0.5">
      <c r="A207" s="6">
        <v>42614</v>
      </c>
      <c r="B207" s="7" t="s">
        <v>11</v>
      </c>
      <c r="C207" s="2" t="s">
        <v>34</v>
      </c>
      <c r="D207" s="2">
        <v>46</v>
      </c>
      <c r="E207" s="2">
        <v>23</v>
      </c>
      <c r="F207" s="2">
        <v>87092916</v>
      </c>
      <c r="G207" s="2">
        <v>34837166.399999999</v>
      </c>
      <c r="H207" s="2">
        <v>8709291.5999999996</v>
      </c>
      <c r="I207" s="2">
        <v>3919181.2199999997</v>
      </c>
      <c r="J207" s="1">
        <f t="shared" si="11"/>
        <v>134558555.22</v>
      </c>
      <c r="K207" s="1">
        <f t="shared" si="9"/>
        <v>9</v>
      </c>
      <c r="L207" s="19">
        <f t="shared" si="10"/>
        <v>2016</v>
      </c>
    </row>
    <row r="208" spans="1:12" x14ac:dyDescent="0.5">
      <c r="A208" s="6">
        <v>42614</v>
      </c>
      <c r="B208" s="7" t="s">
        <v>12</v>
      </c>
      <c r="C208" s="2" t="s">
        <v>36</v>
      </c>
      <c r="D208" s="2">
        <v>5</v>
      </c>
      <c r="E208" s="2">
        <v>3</v>
      </c>
      <c r="F208" s="2">
        <v>11793198</v>
      </c>
      <c r="G208" s="2">
        <v>4717279.2</v>
      </c>
      <c r="H208" s="2">
        <v>1179319.8</v>
      </c>
      <c r="I208" s="2">
        <v>530693.91</v>
      </c>
      <c r="J208" s="1">
        <f t="shared" si="11"/>
        <v>18220490.91</v>
      </c>
      <c r="K208" s="1">
        <f t="shared" si="9"/>
        <v>9</v>
      </c>
      <c r="L208" s="19">
        <f t="shared" si="10"/>
        <v>2016</v>
      </c>
    </row>
    <row r="209" spans="1:12" x14ac:dyDescent="0.5">
      <c r="A209" s="6">
        <v>42644</v>
      </c>
      <c r="B209" s="7" t="s">
        <v>7</v>
      </c>
      <c r="C209" s="2" t="s">
        <v>36</v>
      </c>
      <c r="D209" s="2">
        <v>255</v>
      </c>
      <c r="E209" s="2">
        <v>135</v>
      </c>
      <c r="F209" s="2">
        <v>876139295</v>
      </c>
      <c r="G209" s="2">
        <v>350455718</v>
      </c>
      <c r="H209" s="2">
        <v>87613929.5</v>
      </c>
      <c r="I209" s="2">
        <v>39426268.274999999</v>
      </c>
      <c r="J209" s="1">
        <f t="shared" si="11"/>
        <v>1353635210.7750001</v>
      </c>
      <c r="K209" s="1">
        <f t="shared" si="9"/>
        <v>10</v>
      </c>
      <c r="L209" s="19">
        <f t="shared" si="10"/>
        <v>2016</v>
      </c>
    </row>
    <row r="210" spans="1:12" x14ac:dyDescent="0.5">
      <c r="A210" s="6">
        <v>42644</v>
      </c>
      <c r="B210" s="7" t="s">
        <v>9</v>
      </c>
      <c r="C210" s="2" t="s">
        <v>32</v>
      </c>
      <c r="D210" s="2">
        <v>203</v>
      </c>
      <c r="E210" s="2">
        <v>106</v>
      </c>
      <c r="F210" s="2">
        <v>328876506</v>
      </c>
      <c r="G210" s="2">
        <v>131550602.40000001</v>
      </c>
      <c r="H210" s="2">
        <v>32887650.600000001</v>
      </c>
      <c r="I210" s="2">
        <v>14799442.77</v>
      </c>
      <c r="J210" s="1">
        <f t="shared" si="11"/>
        <v>508114201.76999998</v>
      </c>
      <c r="K210" s="1">
        <f t="shared" si="9"/>
        <v>10</v>
      </c>
      <c r="L210" s="19">
        <f t="shared" si="10"/>
        <v>2016</v>
      </c>
    </row>
    <row r="211" spans="1:12" x14ac:dyDescent="0.5">
      <c r="A211" s="6">
        <v>42644</v>
      </c>
      <c r="B211" s="7" t="s">
        <v>10</v>
      </c>
      <c r="C211" s="2" t="s">
        <v>33</v>
      </c>
      <c r="D211" s="2">
        <v>616</v>
      </c>
      <c r="E211" s="2">
        <v>317</v>
      </c>
      <c r="F211" s="2">
        <v>1214983150</v>
      </c>
      <c r="G211" s="2">
        <v>485993260</v>
      </c>
      <c r="H211" s="2">
        <v>121498315</v>
      </c>
      <c r="I211" s="2">
        <v>54674241.75</v>
      </c>
      <c r="J211" s="1">
        <f t="shared" si="11"/>
        <v>1877148966.75</v>
      </c>
      <c r="K211" s="1">
        <f t="shared" si="9"/>
        <v>10</v>
      </c>
      <c r="L211" s="19">
        <f t="shared" si="10"/>
        <v>2016</v>
      </c>
    </row>
    <row r="212" spans="1:12" x14ac:dyDescent="0.5">
      <c r="A212" s="6">
        <v>42644</v>
      </c>
      <c r="B212" s="7" t="s">
        <v>11</v>
      </c>
      <c r="C212" s="2" t="s">
        <v>34</v>
      </c>
      <c r="D212" s="2">
        <v>205</v>
      </c>
      <c r="E212" s="2">
        <v>92</v>
      </c>
      <c r="F212" s="2">
        <v>313277154</v>
      </c>
      <c r="G212" s="2">
        <v>125310861.60000001</v>
      </c>
      <c r="H212" s="2">
        <v>31327715.400000002</v>
      </c>
      <c r="I212" s="2">
        <v>14097471.93</v>
      </c>
      <c r="J212" s="1">
        <f t="shared" si="11"/>
        <v>484013202.93000001</v>
      </c>
      <c r="K212" s="1">
        <f t="shared" si="9"/>
        <v>10</v>
      </c>
      <c r="L212" s="19">
        <f t="shared" si="10"/>
        <v>2016</v>
      </c>
    </row>
    <row r="213" spans="1:12" x14ac:dyDescent="0.5">
      <c r="A213" s="6">
        <v>42644</v>
      </c>
      <c r="B213" s="7" t="s">
        <v>12</v>
      </c>
      <c r="C213" s="2" t="s">
        <v>36</v>
      </c>
      <c r="D213" s="2">
        <v>12</v>
      </c>
      <c r="E213" s="2">
        <v>8</v>
      </c>
      <c r="F213" s="2">
        <v>28414816</v>
      </c>
      <c r="G213" s="2">
        <v>11365926.4</v>
      </c>
      <c r="H213" s="2">
        <v>2841481.6</v>
      </c>
      <c r="I213" s="2">
        <v>1278666.72</v>
      </c>
      <c r="J213" s="1">
        <f t="shared" si="11"/>
        <v>43900890.719999999</v>
      </c>
      <c r="K213" s="1">
        <f t="shared" si="9"/>
        <v>10</v>
      </c>
      <c r="L213" s="19">
        <f t="shared" si="10"/>
        <v>2016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AH3425"/>
  <sheetViews>
    <sheetView workbookViewId="0">
      <selection activeCell="K2" sqref="K2"/>
    </sheetView>
  </sheetViews>
  <sheetFormatPr defaultRowHeight="14.35" x14ac:dyDescent="0.5"/>
  <cols>
    <col min="1" max="1" width="13.5859375" customWidth="1"/>
    <col min="2" max="2" width="9.87890625" bestFit="1" customWidth="1"/>
    <col min="3" max="3" width="26.29296875" customWidth="1"/>
    <col min="4" max="4" width="10.703125" bestFit="1" customWidth="1"/>
    <col min="5" max="5" width="8" bestFit="1" customWidth="1"/>
    <col min="6" max="6" width="31.41015625" bestFit="1" customWidth="1"/>
    <col min="7" max="7" width="12.1171875" bestFit="1" customWidth="1"/>
    <col min="8" max="8" width="12.5859375" bestFit="1" customWidth="1"/>
    <col min="9" max="9" width="10.5859375" bestFit="1" customWidth="1"/>
    <col min="10" max="10" width="9.703125" bestFit="1" customWidth="1"/>
    <col min="11" max="11" width="15.87890625" bestFit="1" customWidth="1"/>
    <col min="12" max="12" width="11.29296875" bestFit="1" customWidth="1"/>
    <col min="13" max="13" width="12" bestFit="1" customWidth="1"/>
    <col min="14" max="14" width="11.41015625" bestFit="1" customWidth="1"/>
    <col min="15" max="15" width="4.41015625" bestFit="1" customWidth="1"/>
    <col min="16" max="16" width="5" bestFit="1" customWidth="1"/>
    <col min="17" max="17" width="7" bestFit="1" customWidth="1"/>
    <col min="18" max="18" width="4.41015625" bestFit="1" customWidth="1"/>
    <col min="19" max="19" width="8.87890625" customWidth="1"/>
    <col min="20" max="20" width="14.29296875" customWidth="1"/>
    <col min="21" max="21" width="13.87890625" customWidth="1"/>
    <col min="22" max="23" width="12.5859375" customWidth="1"/>
    <col min="24" max="24" width="14.29296875" customWidth="1"/>
    <col min="25" max="25" width="13.41015625" customWidth="1"/>
    <col min="26" max="26" width="12.5859375" customWidth="1"/>
    <col min="27" max="27" width="10.703125" customWidth="1"/>
    <col min="28" max="28" width="10.41015625" customWidth="1"/>
    <col min="29" max="30" width="11.41015625" customWidth="1"/>
    <col min="31" max="31" width="9.41015625" customWidth="1"/>
    <col min="32" max="32" width="11.87890625" customWidth="1"/>
    <col min="33" max="33" width="11.1171875" bestFit="1" customWidth="1"/>
    <col min="34" max="34" width="12.5859375" hidden="1" customWidth="1"/>
  </cols>
  <sheetData>
    <row r="1" spans="1:34" x14ac:dyDescent="0.5">
      <c r="A1" s="23" t="s">
        <v>38</v>
      </c>
      <c r="B1" s="23" t="s">
        <v>39</v>
      </c>
      <c r="C1" s="23" t="s">
        <v>40</v>
      </c>
      <c r="D1" s="23" t="s">
        <v>41</v>
      </c>
      <c r="E1" s="23" t="s">
        <v>42</v>
      </c>
      <c r="F1" s="23" t="s">
        <v>43</v>
      </c>
      <c r="G1" s="23" t="s">
        <v>44</v>
      </c>
      <c r="H1" s="23" t="s">
        <v>45</v>
      </c>
      <c r="I1" s="24" t="s">
        <v>46</v>
      </c>
      <c r="J1" s="24" t="s">
        <v>47</v>
      </c>
      <c r="K1" s="24" t="s">
        <v>48</v>
      </c>
      <c r="L1" s="23" t="s">
        <v>49</v>
      </c>
      <c r="M1" s="23" t="s">
        <v>50</v>
      </c>
      <c r="N1" s="23" t="s">
        <v>51</v>
      </c>
      <c r="O1" s="24" t="s">
        <v>52</v>
      </c>
      <c r="P1" s="24" t="s">
        <v>0</v>
      </c>
      <c r="Q1" s="24" t="s">
        <v>1</v>
      </c>
      <c r="R1" s="24" t="s">
        <v>53</v>
      </c>
      <c r="S1" s="23" t="s">
        <v>54</v>
      </c>
      <c r="T1" s="23" t="s">
        <v>55</v>
      </c>
      <c r="U1" s="23" t="s">
        <v>56</v>
      </c>
      <c r="V1" s="23" t="s">
        <v>57</v>
      </c>
      <c r="W1" s="23" t="s">
        <v>58</v>
      </c>
      <c r="X1" s="23" t="s">
        <v>59</v>
      </c>
      <c r="Y1" s="23" t="s">
        <v>60</v>
      </c>
      <c r="Z1" s="23" t="s">
        <v>61</v>
      </c>
      <c r="AA1" s="23" t="s">
        <v>62</v>
      </c>
      <c r="AB1" s="23" t="s">
        <v>63</v>
      </c>
      <c r="AC1" s="23" t="s">
        <v>64</v>
      </c>
      <c r="AD1" s="23" t="s">
        <v>65</v>
      </c>
      <c r="AE1" s="23" t="s">
        <v>66</v>
      </c>
      <c r="AF1" s="23" t="s">
        <v>67</v>
      </c>
      <c r="AG1" s="23" t="s">
        <v>2</v>
      </c>
      <c r="AH1" s="23" t="s">
        <v>68</v>
      </c>
    </row>
    <row r="2" spans="1:34" x14ac:dyDescent="0.5">
      <c r="A2">
        <v>1654</v>
      </c>
      <c r="B2">
        <v>2861</v>
      </c>
      <c r="C2" t="s">
        <v>145</v>
      </c>
      <c r="D2" s="25">
        <v>25991</v>
      </c>
      <c r="E2" t="s">
        <v>79</v>
      </c>
      <c r="F2" t="s">
        <v>105</v>
      </c>
      <c r="G2" t="s">
        <v>106</v>
      </c>
      <c r="H2" s="25">
        <v>40751</v>
      </c>
      <c r="I2" s="26" t="str">
        <f t="shared" ref="I2:I63" si="0">TEXT(H2,"ddd")</f>
        <v>Wed</v>
      </c>
      <c r="J2" s="1">
        <f t="shared" ref="J2:J63" si="1">L2-H2</f>
        <v>239</v>
      </c>
      <c r="K2" s="1" t="str">
        <f t="shared" ref="K2:K63" si="2">IF(J2&lt;=7,"7D",IF(J2&lt;=14,"14D",IF(J2&lt;=30,"30D",IF(J2&lt;=45,"45D",IF(J2&lt;=60,"60D",IF(J2&lt;=90,"90D","120D"))))))</f>
        <v>120D</v>
      </c>
      <c r="L2" s="25">
        <v>40990</v>
      </c>
      <c r="M2" s="26" t="str">
        <f t="shared" ref="M2:M63" si="3">TEXT(L2,"ddd")</f>
        <v>Thu</v>
      </c>
      <c r="N2" s="25">
        <v>40995</v>
      </c>
      <c r="O2" s="1">
        <f t="shared" ref="O2:O63" si="4">N2-L2</f>
        <v>5</v>
      </c>
      <c r="P2" s="27">
        <f t="shared" ref="P2:P63" si="5">YEAR(L2)</f>
        <v>2012</v>
      </c>
      <c r="Q2" s="1">
        <f t="shared" ref="Q2:Q63" si="6">MONTH(L2)</f>
        <v>3</v>
      </c>
      <c r="R2" s="1">
        <f t="shared" ref="R2:R63" si="7">DAY(L2)</f>
        <v>22</v>
      </c>
      <c r="S2" t="s">
        <v>72</v>
      </c>
      <c r="T2" s="2">
        <v>16061281.18</v>
      </c>
      <c r="U2">
        <v>0</v>
      </c>
      <c r="V2" s="2">
        <v>9357300</v>
      </c>
      <c r="W2" s="2">
        <v>2680000</v>
      </c>
      <c r="X2" s="2">
        <v>0</v>
      </c>
      <c r="Y2" s="2">
        <v>1867720.46</v>
      </c>
      <c r="Z2" s="2">
        <v>2156260.7200000002</v>
      </c>
      <c r="AA2">
        <v>10</v>
      </c>
      <c r="AB2">
        <v>5</v>
      </c>
      <c r="AC2">
        <v>5</v>
      </c>
      <c r="AD2">
        <v>0</v>
      </c>
      <c r="AE2">
        <v>15</v>
      </c>
      <c r="AF2">
        <v>20</v>
      </c>
      <c r="AG2">
        <v>5</v>
      </c>
      <c r="AH2" s="2">
        <v>1871460</v>
      </c>
    </row>
    <row r="3" spans="1:34" x14ac:dyDescent="0.5">
      <c r="A3">
        <v>1663</v>
      </c>
      <c r="B3">
        <v>2880</v>
      </c>
      <c r="C3" t="s">
        <v>146</v>
      </c>
      <c r="D3" s="25">
        <v>27502</v>
      </c>
      <c r="E3" t="s">
        <v>79</v>
      </c>
      <c r="F3" t="s">
        <v>105</v>
      </c>
      <c r="G3" t="s">
        <v>106</v>
      </c>
      <c r="H3" s="25">
        <v>40751</v>
      </c>
      <c r="I3" s="26" t="str">
        <f t="shared" si="0"/>
        <v>Wed</v>
      </c>
      <c r="J3" s="1">
        <f t="shared" si="1"/>
        <v>261</v>
      </c>
      <c r="K3" s="1" t="str">
        <f t="shared" si="2"/>
        <v>120D</v>
      </c>
      <c r="L3" s="25">
        <v>41012</v>
      </c>
      <c r="M3" s="26" t="str">
        <f t="shared" si="3"/>
        <v>Fri</v>
      </c>
      <c r="N3" s="25">
        <v>41017</v>
      </c>
      <c r="O3" s="1">
        <f t="shared" si="4"/>
        <v>5</v>
      </c>
      <c r="P3" s="27">
        <f t="shared" si="5"/>
        <v>2012</v>
      </c>
      <c r="Q3" s="1">
        <f t="shared" si="6"/>
        <v>4</v>
      </c>
      <c r="R3" s="1">
        <f t="shared" si="7"/>
        <v>13</v>
      </c>
      <c r="S3" t="s">
        <v>72</v>
      </c>
      <c r="T3" s="2">
        <v>15297975</v>
      </c>
      <c r="U3">
        <v>0</v>
      </c>
      <c r="V3" s="2">
        <v>10385000</v>
      </c>
      <c r="W3" s="2">
        <v>2200000</v>
      </c>
      <c r="X3" s="2">
        <v>0</v>
      </c>
      <c r="Y3" s="2">
        <v>660000</v>
      </c>
      <c r="Z3" s="2">
        <v>2052975</v>
      </c>
      <c r="AA3">
        <v>10</v>
      </c>
      <c r="AB3">
        <v>5</v>
      </c>
      <c r="AC3">
        <v>5</v>
      </c>
      <c r="AD3">
        <v>0</v>
      </c>
      <c r="AE3">
        <v>15</v>
      </c>
      <c r="AF3">
        <v>20</v>
      </c>
      <c r="AG3">
        <v>5</v>
      </c>
      <c r="AH3" s="2">
        <v>2077000</v>
      </c>
    </row>
    <row r="4" spans="1:34" x14ac:dyDescent="0.5">
      <c r="A4">
        <v>1678</v>
      </c>
      <c r="B4">
        <v>2905</v>
      </c>
      <c r="C4" t="s">
        <v>147</v>
      </c>
      <c r="D4" s="25">
        <v>23491</v>
      </c>
      <c r="E4" t="s">
        <v>79</v>
      </c>
      <c r="F4" t="s">
        <v>105</v>
      </c>
      <c r="G4" t="s">
        <v>106</v>
      </c>
      <c r="H4" s="25">
        <v>40752</v>
      </c>
      <c r="I4" s="26" t="str">
        <f t="shared" si="0"/>
        <v>Thu</v>
      </c>
      <c r="J4" s="1">
        <f t="shared" si="1"/>
        <v>233</v>
      </c>
      <c r="K4" s="1" t="str">
        <f t="shared" si="2"/>
        <v>120D</v>
      </c>
      <c r="L4" s="25">
        <v>40985</v>
      </c>
      <c r="M4" s="26" t="str">
        <f t="shared" si="3"/>
        <v>Sat</v>
      </c>
      <c r="N4" s="25">
        <v>40990</v>
      </c>
      <c r="O4" s="1">
        <f t="shared" si="4"/>
        <v>5</v>
      </c>
      <c r="P4" s="27">
        <f t="shared" si="5"/>
        <v>2012</v>
      </c>
      <c r="Q4" s="1">
        <f t="shared" si="6"/>
        <v>3</v>
      </c>
      <c r="R4" s="1">
        <f t="shared" si="7"/>
        <v>17</v>
      </c>
      <c r="S4" t="s">
        <v>72</v>
      </c>
      <c r="T4" s="2">
        <v>9480450</v>
      </c>
      <c r="U4">
        <v>0</v>
      </c>
      <c r="V4" s="2">
        <v>3000000</v>
      </c>
      <c r="W4" s="2">
        <v>3120000</v>
      </c>
      <c r="X4" s="2">
        <v>0</v>
      </c>
      <c r="Y4" s="2">
        <v>1668601.4</v>
      </c>
      <c r="Z4" s="2">
        <v>1691848.6</v>
      </c>
      <c r="AA4">
        <v>10</v>
      </c>
      <c r="AB4">
        <v>0</v>
      </c>
      <c r="AC4">
        <v>0</v>
      </c>
      <c r="AD4">
        <v>0</v>
      </c>
      <c r="AE4">
        <v>10</v>
      </c>
      <c r="AF4">
        <v>10</v>
      </c>
      <c r="AG4">
        <v>5</v>
      </c>
      <c r="AH4" s="2">
        <v>600000</v>
      </c>
    </row>
    <row r="5" spans="1:34" x14ac:dyDescent="0.5">
      <c r="A5">
        <v>1687</v>
      </c>
      <c r="B5">
        <v>2931</v>
      </c>
      <c r="C5" t="s">
        <v>148</v>
      </c>
      <c r="D5" s="25">
        <v>17022</v>
      </c>
      <c r="E5" t="s">
        <v>79</v>
      </c>
      <c r="F5" t="s">
        <v>105</v>
      </c>
      <c r="G5" t="s">
        <v>106</v>
      </c>
      <c r="H5" s="25">
        <v>40752</v>
      </c>
      <c r="I5" s="26" t="str">
        <f t="shared" si="0"/>
        <v>Thu</v>
      </c>
      <c r="J5" s="1">
        <f t="shared" si="1"/>
        <v>254</v>
      </c>
      <c r="K5" s="1" t="str">
        <f t="shared" si="2"/>
        <v>120D</v>
      </c>
      <c r="L5" s="25">
        <v>41006</v>
      </c>
      <c r="M5" s="26" t="str">
        <f t="shared" si="3"/>
        <v>Sat</v>
      </c>
      <c r="N5" s="25">
        <v>41011</v>
      </c>
      <c r="O5" s="1">
        <f t="shared" si="4"/>
        <v>5</v>
      </c>
      <c r="P5" s="27">
        <f t="shared" si="5"/>
        <v>2012</v>
      </c>
      <c r="Q5" s="1">
        <f t="shared" si="6"/>
        <v>4</v>
      </c>
      <c r="R5" s="1">
        <f t="shared" si="7"/>
        <v>7</v>
      </c>
      <c r="S5" t="s">
        <v>72</v>
      </c>
      <c r="T5" s="2">
        <v>36394400</v>
      </c>
      <c r="U5">
        <v>0</v>
      </c>
      <c r="V5" s="2">
        <v>28000000</v>
      </c>
      <c r="W5" s="2">
        <v>2480000</v>
      </c>
      <c r="X5" s="2">
        <v>0</v>
      </c>
      <c r="Y5" s="2">
        <v>792540.78</v>
      </c>
      <c r="Z5" s="2">
        <v>5121859.22</v>
      </c>
      <c r="AA5">
        <v>10</v>
      </c>
      <c r="AB5">
        <v>0</v>
      </c>
      <c r="AC5">
        <v>0</v>
      </c>
      <c r="AD5">
        <v>0</v>
      </c>
      <c r="AE5">
        <v>10</v>
      </c>
      <c r="AF5">
        <v>10</v>
      </c>
      <c r="AG5">
        <v>5</v>
      </c>
      <c r="AH5" s="2">
        <v>5600000</v>
      </c>
    </row>
    <row r="6" spans="1:34" x14ac:dyDescent="0.5">
      <c r="A6">
        <v>1668</v>
      </c>
      <c r="B6">
        <v>2891</v>
      </c>
      <c r="C6" t="s">
        <v>149</v>
      </c>
      <c r="D6" s="25">
        <v>22343</v>
      </c>
      <c r="E6" t="s">
        <v>79</v>
      </c>
      <c r="F6" t="s">
        <v>105</v>
      </c>
      <c r="G6" t="s">
        <v>106</v>
      </c>
      <c r="H6" s="25">
        <v>40752</v>
      </c>
      <c r="I6" s="26" t="str">
        <f t="shared" si="0"/>
        <v>Thu</v>
      </c>
      <c r="J6" s="1">
        <f t="shared" si="1"/>
        <v>221</v>
      </c>
      <c r="K6" s="1" t="str">
        <f t="shared" si="2"/>
        <v>120D</v>
      </c>
      <c r="L6" s="25">
        <v>40973</v>
      </c>
      <c r="M6" s="26" t="str">
        <f t="shared" si="3"/>
        <v>Mon</v>
      </c>
      <c r="N6" s="25">
        <v>40978</v>
      </c>
      <c r="O6" s="1">
        <f t="shared" si="4"/>
        <v>5</v>
      </c>
      <c r="P6" s="27">
        <f t="shared" si="5"/>
        <v>2012</v>
      </c>
      <c r="Q6" s="1">
        <f t="shared" si="6"/>
        <v>3</v>
      </c>
      <c r="R6" s="1">
        <f t="shared" si="7"/>
        <v>5</v>
      </c>
      <c r="S6" t="s">
        <v>72</v>
      </c>
      <c r="T6" s="2">
        <v>8659941.6500000004</v>
      </c>
      <c r="U6">
        <v>0</v>
      </c>
      <c r="V6" s="2">
        <v>5709275</v>
      </c>
      <c r="W6" s="2">
        <v>1470000</v>
      </c>
      <c r="X6" s="2">
        <v>0</v>
      </c>
      <c r="Y6" s="2">
        <v>317981.52</v>
      </c>
      <c r="Z6" s="2">
        <v>1162685.1299999999</v>
      </c>
      <c r="AA6">
        <v>10</v>
      </c>
      <c r="AB6">
        <v>0</v>
      </c>
      <c r="AC6">
        <v>5</v>
      </c>
      <c r="AD6">
        <v>0</v>
      </c>
      <c r="AE6">
        <v>10</v>
      </c>
      <c r="AF6">
        <v>15</v>
      </c>
      <c r="AG6">
        <v>5</v>
      </c>
      <c r="AH6" s="2">
        <v>1141855</v>
      </c>
    </row>
    <row r="7" spans="1:34" x14ac:dyDescent="0.5">
      <c r="A7">
        <v>1682</v>
      </c>
      <c r="B7">
        <v>2914</v>
      </c>
      <c r="C7" t="s">
        <v>150</v>
      </c>
      <c r="D7" s="25">
        <v>27627</v>
      </c>
      <c r="E7" t="s">
        <v>79</v>
      </c>
      <c r="F7" t="s">
        <v>105</v>
      </c>
      <c r="G7" t="s">
        <v>106</v>
      </c>
      <c r="H7" s="25">
        <v>40752</v>
      </c>
      <c r="I7" s="26" t="str">
        <f t="shared" si="0"/>
        <v>Thu</v>
      </c>
      <c r="J7" s="1">
        <f t="shared" si="1"/>
        <v>292</v>
      </c>
      <c r="K7" s="1" t="str">
        <f t="shared" si="2"/>
        <v>120D</v>
      </c>
      <c r="L7" s="25">
        <v>41044</v>
      </c>
      <c r="M7" s="26" t="str">
        <f t="shared" si="3"/>
        <v>Tue</v>
      </c>
      <c r="N7" s="25">
        <v>41049</v>
      </c>
      <c r="O7" s="1">
        <f t="shared" si="4"/>
        <v>5</v>
      </c>
      <c r="P7" s="27">
        <f t="shared" si="5"/>
        <v>2012</v>
      </c>
      <c r="Q7" s="1">
        <f t="shared" si="6"/>
        <v>5</v>
      </c>
      <c r="R7" s="1">
        <f t="shared" si="7"/>
        <v>15</v>
      </c>
      <c r="S7" t="s">
        <v>72</v>
      </c>
      <c r="T7" s="2">
        <v>23381515.199999999</v>
      </c>
      <c r="U7">
        <v>5711750</v>
      </c>
      <c r="V7" s="2">
        <v>14488736.6</v>
      </c>
      <c r="W7" s="2">
        <v>5318608.0999999996</v>
      </c>
      <c r="X7" s="2">
        <v>0</v>
      </c>
      <c r="Y7" s="2">
        <v>435668.5</v>
      </c>
      <c r="Z7" s="2">
        <v>3138502</v>
      </c>
      <c r="AA7">
        <v>12</v>
      </c>
      <c r="AB7">
        <v>6</v>
      </c>
      <c r="AC7">
        <v>6</v>
      </c>
      <c r="AD7">
        <v>0</v>
      </c>
      <c r="AE7">
        <v>18</v>
      </c>
      <c r="AF7">
        <v>24</v>
      </c>
      <c r="AG7">
        <v>6</v>
      </c>
      <c r="AH7" s="2">
        <v>2414789.4300000002</v>
      </c>
    </row>
    <row r="8" spans="1:34" x14ac:dyDescent="0.5">
      <c r="A8">
        <v>1718</v>
      </c>
      <c r="B8">
        <v>3041</v>
      </c>
      <c r="C8" t="s">
        <v>151</v>
      </c>
      <c r="D8" s="25">
        <v>24801</v>
      </c>
      <c r="E8" t="s">
        <v>79</v>
      </c>
      <c r="F8" t="s">
        <v>105</v>
      </c>
      <c r="G8" t="s">
        <v>106</v>
      </c>
      <c r="H8" s="25">
        <v>40753</v>
      </c>
      <c r="I8" s="26" t="str">
        <f t="shared" si="0"/>
        <v>Fri</v>
      </c>
      <c r="J8" s="1">
        <f t="shared" si="1"/>
        <v>255</v>
      </c>
      <c r="K8" s="1" t="str">
        <f t="shared" si="2"/>
        <v>120D</v>
      </c>
      <c r="L8" s="25">
        <v>41008</v>
      </c>
      <c r="M8" s="26" t="str">
        <f t="shared" si="3"/>
        <v>Mon</v>
      </c>
      <c r="N8" s="25">
        <v>41013</v>
      </c>
      <c r="O8" s="1">
        <f t="shared" si="4"/>
        <v>5</v>
      </c>
      <c r="P8" s="27">
        <f t="shared" si="5"/>
        <v>2012</v>
      </c>
      <c r="Q8" s="1">
        <f t="shared" si="6"/>
        <v>4</v>
      </c>
      <c r="R8" s="1">
        <f t="shared" si="7"/>
        <v>9</v>
      </c>
      <c r="S8" t="s">
        <v>72</v>
      </c>
      <c r="T8" s="2">
        <v>10665420.51</v>
      </c>
      <c r="U8">
        <v>0</v>
      </c>
      <c r="V8" s="2">
        <v>6229800</v>
      </c>
      <c r="W8" s="2">
        <v>1379000</v>
      </c>
      <c r="X8" s="2">
        <v>0</v>
      </c>
      <c r="Y8" s="2">
        <v>1627904.28</v>
      </c>
      <c r="Z8" s="2">
        <v>1428716.23</v>
      </c>
      <c r="AA8">
        <v>10</v>
      </c>
      <c r="AB8">
        <v>5</v>
      </c>
      <c r="AC8">
        <v>5</v>
      </c>
      <c r="AD8">
        <v>0</v>
      </c>
      <c r="AE8">
        <v>15</v>
      </c>
      <c r="AF8">
        <v>20</v>
      </c>
      <c r="AG8">
        <v>5</v>
      </c>
      <c r="AH8" s="2">
        <v>1245960</v>
      </c>
    </row>
    <row r="9" spans="1:34" x14ac:dyDescent="0.5">
      <c r="A9">
        <v>1754</v>
      </c>
      <c r="B9">
        <v>3148</v>
      </c>
      <c r="C9" t="s">
        <v>152</v>
      </c>
      <c r="D9" s="25">
        <v>25275</v>
      </c>
      <c r="E9" t="s">
        <v>79</v>
      </c>
      <c r="F9" t="s">
        <v>105</v>
      </c>
      <c r="G9" t="s">
        <v>106</v>
      </c>
      <c r="H9" s="25">
        <v>40755</v>
      </c>
      <c r="I9" s="26" t="str">
        <f t="shared" si="0"/>
        <v>Sun</v>
      </c>
      <c r="J9" s="1">
        <f t="shared" si="1"/>
        <v>218</v>
      </c>
      <c r="K9" s="1" t="str">
        <f t="shared" si="2"/>
        <v>120D</v>
      </c>
      <c r="L9" s="25">
        <v>40973</v>
      </c>
      <c r="M9" s="26" t="str">
        <f t="shared" si="3"/>
        <v>Mon</v>
      </c>
      <c r="N9" s="25">
        <v>40978</v>
      </c>
      <c r="O9" s="1">
        <f t="shared" si="4"/>
        <v>5</v>
      </c>
      <c r="P9" s="27">
        <f t="shared" si="5"/>
        <v>2012</v>
      </c>
      <c r="Q9" s="1">
        <f t="shared" si="6"/>
        <v>3</v>
      </c>
      <c r="R9" s="1">
        <f t="shared" si="7"/>
        <v>5</v>
      </c>
      <c r="S9" t="s">
        <v>72</v>
      </c>
      <c r="T9" s="2">
        <v>37120782.759999998</v>
      </c>
      <c r="U9">
        <v>14553000</v>
      </c>
      <c r="V9" s="2">
        <v>11781818.189999999</v>
      </c>
      <c r="W9" s="2">
        <v>13100181.810000001</v>
      </c>
      <c r="X9" s="2">
        <v>0</v>
      </c>
      <c r="Y9" s="2">
        <v>6286810.6699999999</v>
      </c>
      <c r="Z9" s="2">
        <v>5951972.0899999999</v>
      </c>
      <c r="AA9">
        <v>16</v>
      </c>
      <c r="AB9">
        <v>0</v>
      </c>
      <c r="AC9">
        <v>0</v>
      </c>
      <c r="AD9">
        <v>0</v>
      </c>
      <c r="AE9">
        <v>16</v>
      </c>
      <c r="AF9">
        <v>16</v>
      </c>
      <c r="AG9">
        <v>8</v>
      </c>
      <c r="AH9" s="2">
        <v>1472727.27</v>
      </c>
    </row>
    <row r="10" spans="1:34" x14ac:dyDescent="0.5">
      <c r="A10">
        <v>1773</v>
      </c>
      <c r="B10">
        <v>3184</v>
      </c>
      <c r="C10" t="s">
        <v>153</v>
      </c>
      <c r="D10" s="25">
        <v>21509</v>
      </c>
      <c r="E10" t="s">
        <v>79</v>
      </c>
      <c r="F10" t="s">
        <v>105</v>
      </c>
      <c r="G10" t="s">
        <v>106</v>
      </c>
      <c r="H10" s="25">
        <v>40756</v>
      </c>
      <c r="I10" s="26" t="str">
        <f t="shared" si="0"/>
        <v>Mon</v>
      </c>
      <c r="J10" s="1">
        <f t="shared" si="1"/>
        <v>263</v>
      </c>
      <c r="K10" s="1" t="str">
        <f t="shared" si="2"/>
        <v>120D</v>
      </c>
      <c r="L10" s="25">
        <v>41019</v>
      </c>
      <c r="M10" s="26" t="str">
        <f t="shared" si="3"/>
        <v>Fri</v>
      </c>
      <c r="N10" s="25">
        <v>41024</v>
      </c>
      <c r="O10" s="1">
        <f t="shared" si="4"/>
        <v>5</v>
      </c>
      <c r="P10" s="27">
        <f t="shared" si="5"/>
        <v>2012</v>
      </c>
      <c r="Q10" s="1">
        <f t="shared" si="6"/>
        <v>4</v>
      </c>
      <c r="R10" s="1">
        <f t="shared" si="7"/>
        <v>20</v>
      </c>
      <c r="S10" t="s">
        <v>72</v>
      </c>
      <c r="T10" s="2">
        <v>5737197.0099999998</v>
      </c>
      <c r="U10">
        <v>0</v>
      </c>
      <c r="V10" s="2">
        <v>2077000</v>
      </c>
      <c r="W10" s="2">
        <v>2172985.6</v>
      </c>
      <c r="X10" s="2">
        <v>0</v>
      </c>
      <c r="Y10" s="2">
        <v>717306.12</v>
      </c>
      <c r="Z10" s="2">
        <v>769905.29</v>
      </c>
      <c r="AA10">
        <v>10</v>
      </c>
      <c r="AB10">
        <v>0</v>
      </c>
      <c r="AC10">
        <v>5</v>
      </c>
      <c r="AD10">
        <v>0</v>
      </c>
      <c r="AE10">
        <v>10</v>
      </c>
      <c r="AF10">
        <v>15</v>
      </c>
      <c r="AG10">
        <v>5</v>
      </c>
      <c r="AH10" s="2">
        <v>415400</v>
      </c>
    </row>
    <row r="11" spans="1:34" x14ac:dyDescent="0.5">
      <c r="A11">
        <v>1801</v>
      </c>
      <c r="B11">
        <v>3278</v>
      </c>
      <c r="C11" t="s">
        <v>154</v>
      </c>
      <c r="D11" s="25">
        <v>25217</v>
      </c>
      <c r="E11" t="s">
        <v>79</v>
      </c>
      <c r="F11" t="s">
        <v>105</v>
      </c>
      <c r="G11" t="s">
        <v>106</v>
      </c>
      <c r="H11" s="25">
        <v>40757</v>
      </c>
      <c r="I11" s="26" t="str">
        <f t="shared" si="0"/>
        <v>Tue</v>
      </c>
      <c r="J11" s="1">
        <f t="shared" si="1"/>
        <v>239</v>
      </c>
      <c r="K11" s="1" t="str">
        <f t="shared" si="2"/>
        <v>120D</v>
      </c>
      <c r="L11" s="25">
        <v>40996</v>
      </c>
      <c r="M11" s="26" t="str">
        <f t="shared" si="3"/>
        <v>Wed</v>
      </c>
      <c r="N11" s="25">
        <v>41001</v>
      </c>
      <c r="O11" s="1">
        <f t="shared" si="4"/>
        <v>5</v>
      </c>
      <c r="P11" s="27">
        <f t="shared" si="5"/>
        <v>2012</v>
      </c>
      <c r="Q11" s="1">
        <f t="shared" si="6"/>
        <v>3</v>
      </c>
      <c r="R11" s="1">
        <f t="shared" si="7"/>
        <v>28</v>
      </c>
      <c r="S11" t="s">
        <v>72</v>
      </c>
      <c r="T11" s="2">
        <v>7070538.8399999999</v>
      </c>
      <c r="U11">
        <v>4851000</v>
      </c>
      <c r="V11" s="2">
        <v>3927273</v>
      </c>
      <c r="W11" s="2">
        <v>2186727</v>
      </c>
      <c r="X11" s="2">
        <v>0</v>
      </c>
      <c r="Y11" s="2">
        <v>8062.58</v>
      </c>
      <c r="Z11" s="2">
        <v>948476.26</v>
      </c>
      <c r="AA11">
        <v>12</v>
      </c>
      <c r="AB11">
        <v>0</v>
      </c>
      <c r="AC11">
        <v>0</v>
      </c>
      <c r="AD11">
        <v>0</v>
      </c>
      <c r="AE11">
        <v>12</v>
      </c>
      <c r="AF11">
        <v>12</v>
      </c>
      <c r="AG11">
        <v>6</v>
      </c>
      <c r="AH11" s="2">
        <v>654545.5</v>
      </c>
    </row>
    <row r="12" spans="1:34" x14ac:dyDescent="0.5">
      <c r="A12">
        <v>1797</v>
      </c>
      <c r="B12">
        <v>3271</v>
      </c>
      <c r="C12" t="s">
        <v>155</v>
      </c>
      <c r="D12" s="25">
        <v>27259</v>
      </c>
      <c r="E12" t="s">
        <v>79</v>
      </c>
      <c r="F12" t="s">
        <v>105</v>
      </c>
      <c r="G12" t="s">
        <v>106</v>
      </c>
      <c r="H12" s="25">
        <v>40757</v>
      </c>
      <c r="I12" s="26" t="str">
        <f t="shared" si="0"/>
        <v>Tue</v>
      </c>
      <c r="J12" s="1">
        <f t="shared" si="1"/>
        <v>243</v>
      </c>
      <c r="K12" s="1" t="str">
        <f t="shared" si="2"/>
        <v>120D</v>
      </c>
      <c r="L12" s="25">
        <v>41000</v>
      </c>
      <c r="M12" s="26" t="str">
        <f t="shared" si="3"/>
        <v>Sun</v>
      </c>
      <c r="N12" s="25">
        <v>41005</v>
      </c>
      <c r="O12" s="1">
        <f t="shared" si="4"/>
        <v>5</v>
      </c>
      <c r="P12" s="27">
        <f t="shared" si="5"/>
        <v>2012</v>
      </c>
      <c r="Q12" s="1">
        <f t="shared" si="6"/>
        <v>4</v>
      </c>
      <c r="R12" s="1">
        <f t="shared" si="7"/>
        <v>1</v>
      </c>
      <c r="S12" t="s">
        <v>72</v>
      </c>
      <c r="T12" s="2">
        <v>17569077.5</v>
      </c>
      <c r="U12">
        <v>0</v>
      </c>
      <c r="V12" s="2">
        <v>9337500</v>
      </c>
      <c r="W12" s="2">
        <v>3820000</v>
      </c>
      <c r="X12" s="2">
        <v>0</v>
      </c>
      <c r="Y12" s="2">
        <v>2054683.55</v>
      </c>
      <c r="Z12" s="2">
        <v>2356893.9500000002</v>
      </c>
      <c r="AA12">
        <v>10</v>
      </c>
      <c r="AB12">
        <v>5</v>
      </c>
      <c r="AC12">
        <v>5</v>
      </c>
      <c r="AD12">
        <v>0</v>
      </c>
      <c r="AE12">
        <v>15</v>
      </c>
      <c r="AF12">
        <v>20</v>
      </c>
      <c r="AG12">
        <v>5</v>
      </c>
      <c r="AH12" s="2">
        <v>1867500</v>
      </c>
    </row>
    <row r="13" spans="1:34" x14ac:dyDescent="0.5">
      <c r="A13">
        <v>1847</v>
      </c>
      <c r="B13">
        <v>3391</v>
      </c>
      <c r="C13" t="s">
        <v>156</v>
      </c>
      <c r="D13" s="25">
        <v>25896</v>
      </c>
      <c r="E13" t="s">
        <v>79</v>
      </c>
      <c r="F13" t="s">
        <v>105</v>
      </c>
      <c r="G13" t="s">
        <v>106</v>
      </c>
      <c r="H13" s="25">
        <v>40759</v>
      </c>
      <c r="I13" s="26" t="str">
        <f t="shared" si="0"/>
        <v>Thu</v>
      </c>
      <c r="J13" s="1">
        <f t="shared" si="1"/>
        <v>176</v>
      </c>
      <c r="K13" s="1" t="str">
        <f t="shared" si="2"/>
        <v>120D</v>
      </c>
      <c r="L13" s="25">
        <v>40935</v>
      </c>
      <c r="M13" s="26" t="str">
        <f t="shared" si="3"/>
        <v>Fri</v>
      </c>
      <c r="N13" s="25">
        <v>40940</v>
      </c>
      <c r="O13" s="1">
        <f t="shared" si="4"/>
        <v>5</v>
      </c>
      <c r="P13" s="27">
        <f t="shared" si="5"/>
        <v>2012</v>
      </c>
      <c r="Q13" s="1">
        <f t="shared" si="6"/>
        <v>1</v>
      </c>
      <c r="R13" s="1">
        <f t="shared" si="7"/>
        <v>27</v>
      </c>
      <c r="S13" t="s">
        <v>72</v>
      </c>
      <c r="T13" s="2">
        <v>17080417.199999999</v>
      </c>
      <c r="U13">
        <v>0</v>
      </c>
      <c r="V13" s="2">
        <v>7792500</v>
      </c>
      <c r="W13" s="2">
        <v>2960000</v>
      </c>
      <c r="X13" s="2">
        <v>0</v>
      </c>
      <c r="Y13" s="2">
        <v>4035532.2</v>
      </c>
      <c r="Z13" s="2">
        <v>2292385</v>
      </c>
      <c r="AA13">
        <v>13</v>
      </c>
      <c r="AB13">
        <v>0</v>
      </c>
      <c r="AC13">
        <v>5</v>
      </c>
      <c r="AD13">
        <v>0</v>
      </c>
      <c r="AE13">
        <v>13</v>
      </c>
      <c r="AF13">
        <v>18</v>
      </c>
      <c r="AG13">
        <v>5</v>
      </c>
      <c r="AH13" s="2">
        <v>1558500</v>
      </c>
    </row>
    <row r="14" spans="1:34" x14ac:dyDescent="0.5">
      <c r="A14">
        <v>1864</v>
      </c>
      <c r="B14">
        <v>3450</v>
      </c>
      <c r="C14" t="s">
        <v>157</v>
      </c>
      <c r="D14" s="25">
        <v>24860</v>
      </c>
      <c r="E14" t="s">
        <v>79</v>
      </c>
      <c r="F14" t="s">
        <v>105</v>
      </c>
      <c r="G14" t="s">
        <v>106</v>
      </c>
      <c r="H14" s="25">
        <v>40760</v>
      </c>
      <c r="I14" s="26" t="str">
        <f t="shared" si="0"/>
        <v>Fri</v>
      </c>
      <c r="J14" s="1">
        <f t="shared" si="1"/>
        <v>179</v>
      </c>
      <c r="K14" s="1" t="str">
        <f t="shared" si="2"/>
        <v>120D</v>
      </c>
      <c r="L14" s="25">
        <v>40939</v>
      </c>
      <c r="M14" s="26" t="str">
        <f t="shared" si="3"/>
        <v>Tue</v>
      </c>
      <c r="N14" s="25">
        <v>40944</v>
      </c>
      <c r="O14" s="1">
        <f t="shared" si="4"/>
        <v>5</v>
      </c>
      <c r="P14" s="27">
        <f t="shared" si="5"/>
        <v>2012</v>
      </c>
      <c r="Q14" s="1">
        <f t="shared" si="6"/>
        <v>1</v>
      </c>
      <c r="R14" s="1">
        <f t="shared" si="7"/>
        <v>31</v>
      </c>
      <c r="S14" t="s">
        <v>72</v>
      </c>
      <c r="T14" s="2">
        <v>11321370.6</v>
      </c>
      <c r="U14">
        <v>0</v>
      </c>
      <c r="V14" s="2">
        <v>9381150</v>
      </c>
      <c r="W14" s="2">
        <v>420000</v>
      </c>
      <c r="X14" s="2">
        <v>0</v>
      </c>
      <c r="Y14" s="2">
        <v>0</v>
      </c>
      <c r="Z14" s="2">
        <v>1520220.6</v>
      </c>
      <c r="AA14">
        <v>10</v>
      </c>
      <c r="AB14">
        <v>5</v>
      </c>
      <c r="AC14">
        <v>5</v>
      </c>
      <c r="AD14">
        <v>0</v>
      </c>
      <c r="AE14">
        <v>15</v>
      </c>
      <c r="AF14">
        <v>20</v>
      </c>
      <c r="AG14">
        <v>5</v>
      </c>
      <c r="AH14" s="2">
        <v>1876230</v>
      </c>
    </row>
    <row r="15" spans="1:34" x14ac:dyDescent="0.5">
      <c r="A15">
        <v>1864</v>
      </c>
      <c r="B15">
        <v>3449</v>
      </c>
      <c r="C15" t="s">
        <v>158</v>
      </c>
      <c r="D15" s="25">
        <v>26884</v>
      </c>
      <c r="E15" t="s">
        <v>79</v>
      </c>
      <c r="F15" t="s">
        <v>105</v>
      </c>
      <c r="G15" t="s">
        <v>106</v>
      </c>
      <c r="H15" s="25">
        <v>40760</v>
      </c>
      <c r="I15" s="26" t="str">
        <f t="shared" si="0"/>
        <v>Fri</v>
      </c>
      <c r="J15" s="1">
        <f t="shared" si="1"/>
        <v>179</v>
      </c>
      <c r="K15" s="1" t="str">
        <f t="shared" si="2"/>
        <v>120D</v>
      </c>
      <c r="L15" s="25">
        <v>40939</v>
      </c>
      <c r="M15" s="26" t="str">
        <f t="shared" si="3"/>
        <v>Tue</v>
      </c>
      <c r="N15" s="25">
        <v>40944</v>
      </c>
      <c r="O15" s="1">
        <f t="shared" si="4"/>
        <v>5</v>
      </c>
      <c r="P15" s="27">
        <f t="shared" si="5"/>
        <v>2012</v>
      </c>
      <c r="Q15" s="1">
        <f t="shared" si="6"/>
        <v>1</v>
      </c>
      <c r="R15" s="1">
        <f t="shared" si="7"/>
        <v>31</v>
      </c>
      <c r="S15" t="s">
        <v>72</v>
      </c>
      <c r="T15" s="2">
        <v>9792589.5700000003</v>
      </c>
      <c r="U15">
        <v>0</v>
      </c>
      <c r="V15" s="2">
        <v>5732925</v>
      </c>
      <c r="W15" s="2">
        <v>160000</v>
      </c>
      <c r="X15" s="2">
        <v>0</v>
      </c>
      <c r="Y15" s="2">
        <v>2125486.14</v>
      </c>
      <c r="Z15" s="2">
        <v>1774178.43</v>
      </c>
      <c r="AA15">
        <v>10</v>
      </c>
      <c r="AB15">
        <v>5</v>
      </c>
      <c r="AC15">
        <v>0</v>
      </c>
      <c r="AD15">
        <v>5</v>
      </c>
      <c r="AE15">
        <v>15</v>
      </c>
      <c r="AF15">
        <v>20</v>
      </c>
      <c r="AG15">
        <v>5</v>
      </c>
      <c r="AH15" s="2">
        <v>1146585</v>
      </c>
    </row>
    <row r="16" spans="1:34" x14ac:dyDescent="0.5">
      <c r="A16">
        <v>1884</v>
      </c>
      <c r="B16">
        <v>3511</v>
      </c>
      <c r="C16" t="s">
        <v>159</v>
      </c>
      <c r="D16" s="25">
        <v>25010</v>
      </c>
      <c r="E16" t="s">
        <v>79</v>
      </c>
      <c r="F16" t="s">
        <v>105</v>
      </c>
      <c r="G16" t="s">
        <v>106</v>
      </c>
      <c r="H16" s="25">
        <v>40762</v>
      </c>
      <c r="I16" s="26" t="str">
        <f t="shared" si="0"/>
        <v>Sun</v>
      </c>
      <c r="J16" s="1">
        <f t="shared" si="1"/>
        <v>291</v>
      </c>
      <c r="K16" s="1" t="str">
        <f t="shared" si="2"/>
        <v>120D</v>
      </c>
      <c r="L16" s="25">
        <v>41053</v>
      </c>
      <c r="M16" s="26" t="str">
        <f t="shared" si="3"/>
        <v>Thu</v>
      </c>
      <c r="N16" s="25">
        <v>41058</v>
      </c>
      <c r="O16" s="1">
        <f t="shared" si="4"/>
        <v>5</v>
      </c>
      <c r="P16" s="27">
        <f t="shared" si="5"/>
        <v>2012</v>
      </c>
      <c r="Q16" s="1">
        <f t="shared" si="6"/>
        <v>5</v>
      </c>
      <c r="R16" s="1">
        <f t="shared" si="7"/>
        <v>24</v>
      </c>
      <c r="S16" t="s">
        <v>72</v>
      </c>
      <c r="T16" s="2">
        <v>8290091.7000000002</v>
      </c>
      <c r="U16">
        <v>0</v>
      </c>
      <c r="V16" s="2">
        <v>5713950</v>
      </c>
      <c r="W16" s="2">
        <v>1220000</v>
      </c>
      <c r="X16" s="2">
        <v>0</v>
      </c>
      <c r="Y16" s="2">
        <v>243176.93</v>
      </c>
      <c r="Z16" s="2">
        <v>1112964.77</v>
      </c>
      <c r="AA16">
        <v>10</v>
      </c>
      <c r="AB16">
        <v>0</v>
      </c>
      <c r="AC16">
        <v>5</v>
      </c>
      <c r="AD16">
        <v>0</v>
      </c>
      <c r="AE16">
        <v>10</v>
      </c>
      <c r="AF16">
        <v>15</v>
      </c>
      <c r="AG16">
        <v>5</v>
      </c>
      <c r="AH16" s="2">
        <v>1142790</v>
      </c>
    </row>
    <row r="17" spans="1:34" x14ac:dyDescent="0.5">
      <c r="A17">
        <v>1932</v>
      </c>
      <c r="B17">
        <v>3637</v>
      </c>
      <c r="C17" t="s">
        <v>160</v>
      </c>
      <c r="D17" s="25">
        <v>23087</v>
      </c>
      <c r="E17" t="s">
        <v>161</v>
      </c>
      <c r="F17" t="s">
        <v>105</v>
      </c>
      <c r="G17" t="s">
        <v>106</v>
      </c>
      <c r="H17" s="25">
        <v>40765</v>
      </c>
      <c r="I17" s="26" t="str">
        <f t="shared" si="0"/>
        <v>Wed</v>
      </c>
      <c r="J17" s="1">
        <f t="shared" si="1"/>
        <v>192</v>
      </c>
      <c r="K17" s="1" t="str">
        <f t="shared" si="2"/>
        <v>120D</v>
      </c>
      <c r="L17" s="25">
        <v>40957</v>
      </c>
      <c r="M17" s="26" t="str">
        <f t="shared" si="3"/>
        <v>Sat</v>
      </c>
      <c r="N17" s="25">
        <v>40964</v>
      </c>
      <c r="O17" s="1">
        <f t="shared" si="4"/>
        <v>7</v>
      </c>
      <c r="P17" s="27">
        <f t="shared" si="5"/>
        <v>2012</v>
      </c>
      <c r="Q17" s="1">
        <f t="shared" si="6"/>
        <v>2</v>
      </c>
      <c r="R17" s="1">
        <f t="shared" si="7"/>
        <v>18</v>
      </c>
      <c r="S17" t="s">
        <v>72</v>
      </c>
      <c r="T17" s="2">
        <v>20541097.5</v>
      </c>
      <c r="U17">
        <v>13917172.5</v>
      </c>
      <c r="V17" s="2">
        <v>12049500</v>
      </c>
      <c r="W17" s="2">
        <v>4910000</v>
      </c>
      <c r="X17" s="2">
        <v>0</v>
      </c>
      <c r="Y17" s="2">
        <v>825000</v>
      </c>
      <c r="Z17" s="2">
        <v>2756597.5</v>
      </c>
      <c r="AA17">
        <v>14</v>
      </c>
      <c r="AB17">
        <v>0</v>
      </c>
      <c r="AC17">
        <v>0</v>
      </c>
      <c r="AD17">
        <v>0</v>
      </c>
      <c r="AE17">
        <v>14</v>
      </c>
      <c r="AF17">
        <v>14</v>
      </c>
      <c r="AG17">
        <v>7</v>
      </c>
      <c r="AH17" s="2">
        <v>1721357.14</v>
      </c>
    </row>
    <row r="18" spans="1:34" x14ac:dyDescent="0.5">
      <c r="A18">
        <v>1994</v>
      </c>
      <c r="B18">
        <v>4115</v>
      </c>
      <c r="C18" t="s">
        <v>162</v>
      </c>
      <c r="D18" s="25">
        <v>33933</v>
      </c>
      <c r="E18" t="s">
        <v>79</v>
      </c>
      <c r="F18" t="s">
        <v>105</v>
      </c>
      <c r="G18" t="s">
        <v>106</v>
      </c>
      <c r="H18" s="25">
        <v>40771</v>
      </c>
      <c r="I18" s="26" t="str">
        <f t="shared" si="0"/>
        <v>Tue</v>
      </c>
      <c r="J18" s="1">
        <f t="shared" si="1"/>
        <v>154</v>
      </c>
      <c r="K18" s="1" t="str">
        <f t="shared" si="2"/>
        <v>120D</v>
      </c>
      <c r="L18" s="25">
        <v>40925</v>
      </c>
      <c r="M18" s="26" t="str">
        <f t="shared" si="3"/>
        <v>Tue</v>
      </c>
      <c r="N18" s="25">
        <v>40930</v>
      </c>
      <c r="O18" s="1">
        <f t="shared" si="4"/>
        <v>5</v>
      </c>
      <c r="P18" s="27">
        <f t="shared" si="5"/>
        <v>2012</v>
      </c>
      <c r="Q18" s="1">
        <f t="shared" si="6"/>
        <v>1</v>
      </c>
      <c r="R18" s="1">
        <f t="shared" si="7"/>
        <v>17</v>
      </c>
      <c r="S18" t="s">
        <v>72</v>
      </c>
      <c r="T18" s="2">
        <v>11475239.41</v>
      </c>
      <c r="U18">
        <v>0</v>
      </c>
      <c r="V18" s="2">
        <v>7823250</v>
      </c>
      <c r="W18" s="2">
        <v>0</v>
      </c>
      <c r="X18" s="2">
        <v>0</v>
      </c>
      <c r="Y18" s="2">
        <v>1950731.49</v>
      </c>
      <c r="Z18" s="2">
        <v>1701257.92</v>
      </c>
      <c r="AA18">
        <v>15</v>
      </c>
      <c r="AB18">
        <v>0</v>
      </c>
      <c r="AC18">
        <v>0</v>
      </c>
      <c r="AD18">
        <v>0</v>
      </c>
      <c r="AE18">
        <v>15</v>
      </c>
      <c r="AF18">
        <v>15</v>
      </c>
      <c r="AG18">
        <v>5</v>
      </c>
      <c r="AH18" s="2">
        <v>1564650</v>
      </c>
    </row>
    <row r="19" spans="1:34" x14ac:dyDescent="0.5">
      <c r="A19">
        <v>2175</v>
      </c>
      <c r="B19">
        <v>4910</v>
      </c>
      <c r="C19" t="s">
        <v>163</v>
      </c>
      <c r="D19" s="25">
        <v>20651</v>
      </c>
      <c r="E19" t="s">
        <v>79</v>
      </c>
      <c r="F19" t="s">
        <v>105</v>
      </c>
      <c r="G19" t="s">
        <v>106</v>
      </c>
      <c r="H19" s="25">
        <v>40782</v>
      </c>
      <c r="I19" s="26" t="str">
        <f t="shared" si="0"/>
        <v>Sat</v>
      </c>
      <c r="J19" s="1">
        <f t="shared" si="1"/>
        <v>224</v>
      </c>
      <c r="K19" s="1" t="str">
        <f t="shared" si="2"/>
        <v>120D</v>
      </c>
      <c r="L19" s="25">
        <v>41006</v>
      </c>
      <c r="M19" s="26" t="str">
        <f t="shared" si="3"/>
        <v>Sat</v>
      </c>
      <c r="N19" s="25">
        <v>41011</v>
      </c>
      <c r="O19" s="1">
        <f t="shared" si="4"/>
        <v>5</v>
      </c>
      <c r="P19" s="27">
        <f t="shared" si="5"/>
        <v>2012</v>
      </c>
      <c r="Q19" s="1">
        <f t="shared" si="6"/>
        <v>4</v>
      </c>
      <c r="R19" s="1">
        <f t="shared" si="7"/>
        <v>7</v>
      </c>
      <c r="S19" t="s">
        <v>72</v>
      </c>
      <c r="T19" s="2">
        <v>6028749.5300000003</v>
      </c>
      <c r="U19">
        <v>0</v>
      </c>
      <c r="V19" s="2">
        <v>2889162.5</v>
      </c>
      <c r="W19" s="2">
        <v>2156926</v>
      </c>
      <c r="X19" s="2">
        <v>0</v>
      </c>
      <c r="Y19" s="2">
        <v>173160.17</v>
      </c>
      <c r="Z19" s="2">
        <v>809500.86</v>
      </c>
      <c r="AA19">
        <v>20</v>
      </c>
      <c r="AB19">
        <v>0</v>
      </c>
      <c r="AC19">
        <v>0</v>
      </c>
      <c r="AD19">
        <v>0</v>
      </c>
      <c r="AE19">
        <v>20</v>
      </c>
      <c r="AF19">
        <v>20</v>
      </c>
      <c r="AG19">
        <v>10</v>
      </c>
      <c r="AH19" s="2">
        <v>288916.25</v>
      </c>
    </row>
    <row r="20" spans="1:34" x14ac:dyDescent="0.5">
      <c r="A20">
        <v>2289</v>
      </c>
      <c r="B20">
        <v>5466</v>
      </c>
      <c r="C20" t="s">
        <v>164</v>
      </c>
      <c r="D20" s="25">
        <v>21744</v>
      </c>
      <c r="E20" t="s">
        <v>79</v>
      </c>
      <c r="F20" t="s">
        <v>105</v>
      </c>
      <c r="G20" t="s">
        <v>106</v>
      </c>
      <c r="H20" s="25">
        <v>40794</v>
      </c>
      <c r="I20" s="26" t="str">
        <f t="shared" si="0"/>
        <v>Thu</v>
      </c>
      <c r="J20" s="1">
        <f t="shared" si="1"/>
        <v>234</v>
      </c>
      <c r="K20" s="1" t="str">
        <f t="shared" si="2"/>
        <v>120D</v>
      </c>
      <c r="L20" s="25">
        <v>41028</v>
      </c>
      <c r="M20" s="26" t="str">
        <f t="shared" si="3"/>
        <v>Sun</v>
      </c>
      <c r="N20" s="25">
        <v>41033</v>
      </c>
      <c r="O20" s="1">
        <f t="shared" si="4"/>
        <v>5</v>
      </c>
      <c r="P20" s="27">
        <f t="shared" si="5"/>
        <v>2012</v>
      </c>
      <c r="Q20" s="1">
        <f t="shared" si="6"/>
        <v>4</v>
      </c>
      <c r="R20" s="1">
        <f t="shared" si="7"/>
        <v>29</v>
      </c>
      <c r="S20" t="s">
        <v>72</v>
      </c>
      <c r="T20" s="2">
        <v>21704715.02</v>
      </c>
      <c r="U20">
        <v>0</v>
      </c>
      <c r="V20" s="2">
        <v>6240000</v>
      </c>
      <c r="W20" s="2">
        <v>9548000</v>
      </c>
      <c r="X20" s="2">
        <v>0</v>
      </c>
      <c r="Y20" s="2">
        <v>3003961.04</v>
      </c>
      <c r="Z20" s="2">
        <v>2912753.98</v>
      </c>
      <c r="AA20">
        <v>10</v>
      </c>
      <c r="AB20">
        <v>0</v>
      </c>
      <c r="AC20">
        <v>0</v>
      </c>
      <c r="AD20">
        <v>0</v>
      </c>
      <c r="AE20">
        <v>10</v>
      </c>
      <c r="AF20">
        <v>10</v>
      </c>
      <c r="AG20">
        <v>5</v>
      </c>
      <c r="AH20" s="2">
        <v>1248000</v>
      </c>
    </row>
    <row r="21" spans="1:34" x14ac:dyDescent="0.5">
      <c r="A21">
        <v>2368</v>
      </c>
      <c r="B21">
        <v>5666</v>
      </c>
      <c r="C21" t="s">
        <v>165</v>
      </c>
      <c r="D21" s="25">
        <v>27898</v>
      </c>
      <c r="E21" t="s">
        <v>69</v>
      </c>
      <c r="F21" t="s">
        <v>80</v>
      </c>
      <c r="G21" t="s">
        <v>89</v>
      </c>
      <c r="H21" s="25">
        <v>40804</v>
      </c>
      <c r="I21" s="26" t="str">
        <f t="shared" si="0"/>
        <v>Sun</v>
      </c>
      <c r="J21" s="1">
        <f t="shared" si="1"/>
        <v>224</v>
      </c>
      <c r="K21" s="1" t="str">
        <f t="shared" si="2"/>
        <v>120D</v>
      </c>
      <c r="L21" s="25">
        <v>41028</v>
      </c>
      <c r="M21" s="26" t="str">
        <f t="shared" si="3"/>
        <v>Sun</v>
      </c>
      <c r="N21" s="25">
        <v>41030</v>
      </c>
      <c r="O21" s="1">
        <f t="shared" si="4"/>
        <v>2</v>
      </c>
      <c r="P21" s="27">
        <f t="shared" si="5"/>
        <v>2012</v>
      </c>
      <c r="Q21" s="1">
        <f t="shared" si="6"/>
        <v>4</v>
      </c>
      <c r="R21" s="1">
        <f t="shared" si="7"/>
        <v>29</v>
      </c>
      <c r="S21" t="s">
        <v>72</v>
      </c>
      <c r="T21" s="2">
        <v>1697850</v>
      </c>
      <c r="U21">
        <v>0</v>
      </c>
      <c r="V21" s="2">
        <v>1470000</v>
      </c>
      <c r="W21" s="2">
        <v>0</v>
      </c>
      <c r="X21" s="2">
        <v>0</v>
      </c>
      <c r="Y21" s="2">
        <v>0</v>
      </c>
      <c r="Z21" s="2">
        <v>227850</v>
      </c>
      <c r="AA21">
        <v>4</v>
      </c>
      <c r="AB21">
        <v>0</v>
      </c>
      <c r="AC21">
        <v>0</v>
      </c>
      <c r="AD21">
        <v>0</v>
      </c>
      <c r="AE21">
        <v>4</v>
      </c>
      <c r="AF21">
        <v>4</v>
      </c>
      <c r="AG21">
        <v>2</v>
      </c>
      <c r="AH21" s="2">
        <v>735000</v>
      </c>
    </row>
    <row r="22" spans="1:34" x14ac:dyDescent="0.5">
      <c r="A22">
        <v>2386</v>
      </c>
      <c r="B22">
        <v>5715</v>
      </c>
      <c r="C22" t="s">
        <v>166</v>
      </c>
      <c r="D22" s="25">
        <v>26796</v>
      </c>
      <c r="E22" t="s">
        <v>69</v>
      </c>
      <c r="F22" t="s">
        <v>84</v>
      </c>
      <c r="G22" t="s">
        <v>112</v>
      </c>
      <c r="H22" s="25">
        <v>40806</v>
      </c>
      <c r="I22" s="26" t="str">
        <f t="shared" si="0"/>
        <v>Tue</v>
      </c>
      <c r="J22" s="1">
        <f t="shared" si="1"/>
        <v>128</v>
      </c>
      <c r="K22" s="1" t="str">
        <f t="shared" si="2"/>
        <v>120D</v>
      </c>
      <c r="L22" s="25">
        <v>40934</v>
      </c>
      <c r="M22" s="26" t="str">
        <f t="shared" si="3"/>
        <v>Thu</v>
      </c>
      <c r="N22" s="25">
        <v>40936</v>
      </c>
      <c r="O22" s="1">
        <f t="shared" si="4"/>
        <v>2</v>
      </c>
      <c r="P22" s="27">
        <f t="shared" si="5"/>
        <v>2012</v>
      </c>
      <c r="Q22" s="1">
        <f t="shared" si="6"/>
        <v>1</v>
      </c>
      <c r="R22" s="1">
        <f t="shared" si="7"/>
        <v>26</v>
      </c>
      <c r="S22" t="s">
        <v>72</v>
      </c>
      <c r="T22" s="2">
        <v>5959620</v>
      </c>
      <c r="U22">
        <v>0</v>
      </c>
      <c r="V22" s="2">
        <v>5000000</v>
      </c>
      <c r="W22" s="2">
        <v>80000</v>
      </c>
      <c r="X22" s="2">
        <v>0</v>
      </c>
      <c r="Y22" s="2">
        <v>79853.679999999993</v>
      </c>
      <c r="Z22" s="2">
        <v>799766.32</v>
      </c>
      <c r="AA22">
        <v>4</v>
      </c>
      <c r="AB22">
        <v>0</v>
      </c>
      <c r="AC22">
        <v>0</v>
      </c>
      <c r="AD22">
        <v>2</v>
      </c>
      <c r="AE22">
        <v>4</v>
      </c>
      <c r="AF22">
        <v>6</v>
      </c>
      <c r="AG22">
        <v>2</v>
      </c>
      <c r="AH22" s="2">
        <v>2500000</v>
      </c>
    </row>
    <row r="23" spans="1:34" x14ac:dyDescent="0.5">
      <c r="A23">
        <v>1801</v>
      </c>
      <c r="B23">
        <v>6256</v>
      </c>
      <c r="C23" t="s">
        <v>167</v>
      </c>
      <c r="D23" s="25">
        <v>22096</v>
      </c>
      <c r="E23" t="s">
        <v>79</v>
      </c>
      <c r="F23" t="s">
        <v>105</v>
      </c>
      <c r="G23" t="s">
        <v>106</v>
      </c>
      <c r="H23" s="25">
        <v>40819</v>
      </c>
      <c r="I23" s="26" t="str">
        <f t="shared" si="0"/>
        <v>Mon</v>
      </c>
      <c r="J23" s="1">
        <f t="shared" si="1"/>
        <v>177</v>
      </c>
      <c r="K23" s="1" t="str">
        <f t="shared" si="2"/>
        <v>120D</v>
      </c>
      <c r="L23" s="25">
        <v>40996</v>
      </c>
      <c r="M23" s="26" t="str">
        <f t="shared" si="3"/>
        <v>Wed</v>
      </c>
      <c r="N23" s="25">
        <v>41001</v>
      </c>
      <c r="O23" s="1">
        <f t="shared" si="4"/>
        <v>5</v>
      </c>
      <c r="P23" s="27">
        <f t="shared" si="5"/>
        <v>2012</v>
      </c>
      <c r="Q23" s="1">
        <f t="shared" si="6"/>
        <v>3</v>
      </c>
      <c r="R23" s="1">
        <f t="shared" si="7"/>
        <v>28</v>
      </c>
      <c r="S23" t="s">
        <v>72</v>
      </c>
      <c r="T23" s="2">
        <v>5274885</v>
      </c>
      <c r="U23">
        <v>4620000</v>
      </c>
      <c r="V23" s="2">
        <v>3863636</v>
      </c>
      <c r="W23" s="2">
        <v>703364</v>
      </c>
      <c r="X23" s="2">
        <v>0</v>
      </c>
      <c r="Y23" s="2">
        <v>0</v>
      </c>
      <c r="Z23" s="2">
        <v>707885</v>
      </c>
      <c r="AA23">
        <v>6</v>
      </c>
      <c r="AB23">
        <v>0</v>
      </c>
      <c r="AC23">
        <v>0</v>
      </c>
      <c r="AD23">
        <v>0</v>
      </c>
      <c r="AE23">
        <v>6</v>
      </c>
      <c r="AF23">
        <v>6</v>
      </c>
      <c r="AG23">
        <v>6</v>
      </c>
      <c r="AH23" s="2">
        <v>643939.32999999996</v>
      </c>
    </row>
    <row r="24" spans="1:34" x14ac:dyDescent="0.5">
      <c r="A24">
        <v>2535</v>
      </c>
      <c r="B24">
        <v>6281</v>
      </c>
      <c r="C24" t="s">
        <v>168</v>
      </c>
      <c r="D24" s="25">
        <v>28078</v>
      </c>
      <c r="E24" t="s">
        <v>129</v>
      </c>
      <c r="F24" t="s">
        <v>94</v>
      </c>
      <c r="G24" t="s">
        <v>141</v>
      </c>
      <c r="H24" s="25">
        <v>40820</v>
      </c>
      <c r="I24" s="26" t="str">
        <f t="shared" si="0"/>
        <v>Tue</v>
      </c>
      <c r="J24" s="1">
        <f t="shared" si="1"/>
        <v>145</v>
      </c>
      <c r="K24" s="1" t="str">
        <f t="shared" si="2"/>
        <v>120D</v>
      </c>
      <c r="L24" s="25">
        <v>40965</v>
      </c>
      <c r="M24" s="26" t="str">
        <f t="shared" si="3"/>
        <v>Sun</v>
      </c>
      <c r="N24" s="25">
        <v>40970</v>
      </c>
      <c r="O24" s="1">
        <f t="shared" si="4"/>
        <v>5</v>
      </c>
      <c r="P24" s="27">
        <f t="shared" si="5"/>
        <v>2012</v>
      </c>
      <c r="Q24" s="1">
        <f t="shared" si="6"/>
        <v>2</v>
      </c>
      <c r="R24" s="1">
        <f t="shared" si="7"/>
        <v>26</v>
      </c>
      <c r="S24" t="s">
        <v>72</v>
      </c>
      <c r="T24" s="2">
        <v>4202200.82</v>
      </c>
      <c r="U24">
        <v>4202200</v>
      </c>
      <c r="V24" s="2">
        <v>3138268.4</v>
      </c>
      <c r="W24" s="2">
        <v>500000</v>
      </c>
      <c r="X24" s="2">
        <v>0</v>
      </c>
      <c r="Y24" s="2">
        <v>0</v>
      </c>
      <c r="Z24" s="2">
        <v>563932.42000000004</v>
      </c>
      <c r="AA24">
        <v>5</v>
      </c>
      <c r="AB24">
        <v>0</v>
      </c>
      <c r="AC24">
        <v>0</v>
      </c>
      <c r="AD24">
        <v>0</v>
      </c>
      <c r="AE24">
        <v>5</v>
      </c>
      <c r="AF24">
        <v>5</v>
      </c>
      <c r="AG24">
        <v>5</v>
      </c>
      <c r="AH24" s="2">
        <v>627653.68000000005</v>
      </c>
    </row>
    <row r="25" spans="1:34" x14ac:dyDescent="0.5">
      <c r="A25">
        <v>2535</v>
      </c>
      <c r="B25">
        <v>6282</v>
      </c>
      <c r="C25" t="s">
        <v>169</v>
      </c>
      <c r="D25" s="25">
        <v>29099</v>
      </c>
      <c r="E25" t="s">
        <v>122</v>
      </c>
      <c r="F25" t="s">
        <v>94</v>
      </c>
      <c r="G25" t="s">
        <v>141</v>
      </c>
      <c r="H25" s="25">
        <v>40820</v>
      </c>
      <c r="I25" s="26" t="str">
        <f t="shared" si="0"/>
        <v>Tue</v>
      </c>
      <c r="J25" s="1">
        <f t="shared" si="1"/>
        <v>144</v>
      </c>
      <c r="K25" s="1" t="str">
        <f t="shared" si="2"/>
        <v>120D</v>
      </c>
      <c r="L25" s="25">
        <v>40964</v>
      </c>
      <c r="M25" s="26" t="str">
        <f t="shared" si="3"/>
        <v>Sat</v>
      </c>
      <c r="N25" s="25">
        <v>40970</v>
      </c>
      <c r="O25" s="1">
        <f t="shared" si="4"/>
        <v>6</v>
      </c>
      <c r="P25" s="27">
        <f t="shared" si="5"/>
        <v>2012</v>
      </c>
      <c r="Q25" s="1">
        <f t="shared" si="6"/>
        <v>2</v>
      </c>
      <c r="R25" s="1">
        <f t="shared" si="7"/>
        <v>25</v>
      </c>
      <c r="S25" t="s">
        <v>72</v>
      </c>
      <c r="T25" s="2">
        <v>8404401.6400000006</v>
      </c>
      <c r="U25">
        <v>8404400</v>
      </c>
      <c r="V25" s="2">
        <v>6276536.7999999998</v>
      </c>
      <c r="W25" s="2">
        <v>1000000</v>
      </c>
      <c r="X25" s="2">
        <v>0</v>
      </c>
      <c r="Y25" s="2">
        <v>0</v>
      </c>
      <c r="Z25" s="2">
        <v>1127864.8400000001</v>
      </c>
      <c r="AA25">
        <v>6</v>
      </c>
      <c r="AB25">
        <v>0</v>
      </c>
      <c r="AC25">
        <v>0</v>
      </c>
      <c r="AD25">
        <v>0</v>
      </c>
      <c r="AE25">
        <v>6</v>
      </c>
      <c r="AF25">
        <v>6</v>
      </c>
      <c r="AG25">
        <v>6</v>
      </c>
      <c r="AH25" s="2">
        <v>1046089.47</v>
      </c>
    </row>
    <row r="26" spans="1:34" x14ac:dyDescent="0.5">
      <c r="A26">
        <v>2617</v>
      </c>
      <c r="B26">
        <v>55571</v>
      </c>
      <c r="C26" t="s">
        <v>170</v>
      </c>
      <c r="D26" s="25">
        <v>35099</v>
      </c>
      <c r="E26" t="s">
        <v>69</v>
      </c>
      <c r="F26" t="s">
        <v>75</v>
      </c>
      <c r="G26" t="s">
        <v>91</v>
      </c>
      <c r="H26" s="25">
        <v>40833</v>
      </c>
      <c r="I26" s="26" t="str">
        <f t="shared" si="0"/>
        <v>Mon</v>
      </c>
      <c r="J26" s="1">
        <f t="shared" si="1"/>
        <v>99</v>
      </c>
      <c r="K26" s="1" t="str">
        <f t="shared" si="2"/>
        <v>120D</v>
      </c>
      <c r="L26" s="25">
        <v>40932</v>
      </c>
      <c r="M26" s="26" t="str">
        <f t="shared" si="3"/>
        <v>Tue</v>
      </c>
      <c r="N26" s="25">
        <v>40936</v>
      </c>
      <c r="O26" s="1">
        <f t="shared" si="4"/>
        <v>4</v>
      </c>
      <c r="P26" s="27">
        <f t="shared" si="5"/>
        <v>2012</v>
      </c>
      <c r="Q26" s="1">
        <f t="shared" si="6"/>
        <v>1</v>
      </c>
      <c r="R26" s="1">
        <f t="shared" si="7"/>
        <v>24</v>
      </c>
      <c r="S26" t="s">
        <v>72</v>
      </c>
      <c r="T26" s="2">
        <v>58038000.18</v>
      </c>
      <c r="U26">
        <v>36036000</v>
      </c>
      <c r="V26" s="2">
        <v>31677924</v>
      </c>
      <c r="W26" s="2">
        <v>9870128.0999999996</v>
      </c>
      <c r="X26" s="2">
        <v>0</v>
      </c>
      <c r="Y26" s="2">
        <v>8701298.6999999993</v>
      </c>
      <c r="Z26" s="2">
        <v>7788649.3799999999</v>
      </c>
      <c r="AA26">
        <v>6</v>
      </c>
      <c r="AB26">
        <v>3</v>
      </c>
      <c r="AC26">
        <v>0</v>
      </c>
      <c r="AD26">
        <v>0</v>
      </c>
      <c r="AE26">
        <v>9</v>
      </c>
      <c r="AF26">
        <v>9</v>
      </c>
      <c r="AG26">
        <v>3</v>
      </c>
      <c r="AH26" s="2">
        <v>10559308</v>
      </c>
    </row>
    <row r="27" spans="1:34" x14ac:dyDescent="0.5">
      <c r="A27">
        <v>2649</v>
      </c>
      <c r="B27">
        <v>6903</v>
      </c>
      <c r="C27" t="s">
        <v>171</v>
      </c>
      <c r="D27" s="25">
        <v>20934</v>
      </c>
      <c r="E27" t="s">
        <v>79</v>
      </c>
      <c r="F27" t="s">
        <v>105</v>
      </c>
      <c r="G27" t="s">
        <v>106</v>
      </c>
      <c r="H27" s="25">
        <v>40838</v>
      </c>
      <c r="I27" s="26" t="str">
        <f t="shared" si="0"/>
        <v>Sat</v>
      </c>
      <c r="J27" s="1">
        <f t="shared" si="1"/>
        <v>149</v>
      </c>
      <c r="K27" s="1" t="str">
        <f t="shared" si="2"/>
        <v>120D</v>
      </c>
      <c r="L27" s="25">
        <v>40987</v>
      </c>
      <c r="M27" s="26" t="str">
        <f t="shared" si="3"/>
        <v>Mon</v>
      </c>
      <c r="N27" s="25">
        <v>40992</v>
      </c>
      <c r="O27" s="1">
        <f t="shared" si="4"/>
        <v>5</v>
      </c>
      <c r="P27" s="27">
        <f t="shared" si="5"/>
        <v>2012</v>
      </c>
      <c r="Q27" s="1">
        <f t="shared" si="6"/>
        <v>3</v>
      </c>
      <c r="R27" s="1">
        <f t="shared" si="7"/>
        <v>19</v>
      </c>
      <c r="S27" t="s">
        <v>72</v>
      </c>
      <c r="T27" s="2">
        <v>17903186</v>
      </c>
      <c r="U27">
        <v>0</v>
      </c>
      <c r="V27" s="2">
        <v>3115200</v>
      </c>
      <c r="W27" s="2">
        <v>8210000</v>
      </c>
      <c r="X27" s="2">
        <v>0</v>
      </c>
      <c r="Y27" s="2">
        <v>3743825.5</v>
      </c>
      <c r="Z27" s="2">
        <v>2834160.5</v>
      </c>
      <c r="AA27">
        <v>10</v>
      </c>
      <c r="AB27">
        <v>0</v>
      </c>
      <c r="AC27">
        <v>0</v>
      </c>
      <c r="AD27">
        <v>0</v>
      </c>
      <c r="AE27">
        <v>10</v>
      </c>
      <c r="AF27">
        <v>10</v>
      </c>
      <c r="AG27">
        <v>5</v>
      </c>
      <c r="AH27" s="2">
        <v>623040</v>
      </c>
    </row>
    <row r="28" spans="1:34" x14ac:dyDescent="0.5">
      <c r="A28">
        <v>2666</v>
      </c>
      <c r="B28">
        <v>6942</v>
      </c>
      <c r="C28" t="s">
        <v>172</v>
      </c>
      <c r="D28" s="25">
        <v>28022</v>
      </c>
      <c r="E28" t="s">
        <v>69</v>
      </c>
      <c r="F28" t="s">
        <v>80</v>
      </c>
      <c r="G28" t="s">
        <v>89</v>
      </c>
      <c r="H28" s="25">
        <v>40840</v>
      </c>
      <c r="I28" s="26" t="str">
        <f t="shared" si="0"/>
        <v>Mon</v>
      </c>
      <c r="J28" s="1">
        <f t="shared" si="1"/>
        <v>93</v>
      </c>
      <c r="K28" s="1" t="str">
        <f t="shared" si="2"/>
        <v>120D</v>
      </c>
      <c r="L28" s="25">
        <v>40933</v>
      </c>
      <c r="M28" s="26" t="str">
        <f t="shared" si="3"/>
        <v>Wed</v>
      </c>
      <c r="N28" s="25">
        <v>40937</v>
      </c>
      <c r="O28" s="1">
        <f t="shared" si="4"/>
        <v>4</v>
      </c>
      <c r="P28" s="27">
        <f t="shared" si="5"/>
        <v>2012</v>
      </c>
      <c r="Q28" s="1">
        <f t="shared" si="6"/>
        <v>1</v>
      </c>
      <c r="R28" s="1">
        <f t="shared" si="7"/>
        <v>25</v>
      </c>
      <c r="S28" t="s">
        <v>72</v>
      </c>
      <c r="T28" s="2">
        <v>11480855</v>
      </c>
      <c r="U28">
        <v>0</v>
      </c>
      <c r="V28" s="2">
        <v>7560000</v>
      </c>
      <c r="W28" s="2">
        <v>2181000</v>
      </c>
      <c r="X28" s="2">
        <v>0</v>
      </c>
      <c r="Y28" s="2">
        <v>199134.2</v>
      </c>
      <c r="Z28" s="2">
        <v>1540720.8</v>
      </c>
      <c r="AA28">
        <v>8</v>
      </c>
      <c r="AB28">
        <v>4</v>
      </c>
      <c r="AC28">
        <v>4</v>
      </c>
      <c r="AD28">
        <v>0</v>
      </c>
      <c r="AE28">
        <v>12</v>
      </c>
      <c r="AF28">
        <v>16</v>
      </c>
      <c r="AG28">
        <v>4</v>
      </c>
      <c r="AH28" s="2">
        <v>1890000</v>
      </c>
    </row>
    <row r="29" spans="1:34" x14ac:dyDescent="0.5">
      <c r="A29">
        <v>2670</v>
      </c>
      <c r="B29">
        <v>6984</v>
      </c>
      <c r="C29" t="s">
        <v>173</v>
      </c>
      <c r="D29" s="25">
        <v>26721</v>
      </c>
      <c r="E29" t="s">
        <v>69</v>
      </c>
      <c r="F29" t="s">
        <v>80</v>
      </c>
      <c r="G29" t="s">
        <v>89</v>
      </c>
      <c r="H29" s="25">
        <v>40841</v>
      </c>
      <c r="I29" s="26" t="str">
        <f t="shared" si="0"/>
        <v>Tue</v>
      </c>
      <c r="J29" s="1">
        <f t="shared" si="1"/>
        <v>214</v>
      </c>
      <c r="K29" s="1" t="str">
        <f t="shared" si="2"/>
        <v>120D</v>
      </c>
      <c r="L29" s="25">
        <v>41055</v>
      </c>
      <c r="M29" s="26" t="str">
        <f t="shared" si="3"/>
        <v>Sat</v>
      </c>
      <c r="N29" s="25">
        <v>41057</v>
      </c>
      <c r="O29" s="1">
        <f t="shared" si="4"/>
        <v>2</v>
      </c>
      <c r="P29" s="27">
        <f t="shared" si="5"/>
        <v>2012</v>
      </c>
      <c r="Q29" s="1">
        <f t="shared" si="6"/>
        <v>5</v>
      </c>
      <c r="R29" s="1">
        <f t="shared" si="7"/>
        <v>26</v>
      </c>
      <c r="S29" t="s">
        <v>72</v>
      </c>
      <c r="T29" s="2">
        <v>4385900</v>
      </c>
      <c r="U29">
        <v>0</v>
      </c>
      <c r="V29" s="2">
        <v>3780000</v>
      </c>
      <c r="W29" s="2">
        <v>0</v>
      </c>
      <c r="X29" s="2">
        <v>0</v>
      </c>
      <c r="Y29" s="2">
        <v>17316.02</v>
      </c>
      <c r="Z29" s="2">
        <v>588583.98</v>
      </c>
      <c r="AA29">
        <v>4</v>
      </c>
      <c r="AB29">
        <v>2</v>
      </c>
      <c r="AC29">
        <v>2</v>
      </c>
      <c r="AD29">
        <v>0</v>
      </c>
      <c r="AE29">
        <v>6</v>
      </c>
      <c r="AF29">
        <v>8</v>
      </c>
      <c r="AG29">
        <v>2</v>
      </c>
      <c r="AH29" s="2">
        <v>1890000</v>
      </c>
    </row>
    <row r="30" spans="1:34" x14ac:dyDescent="0.5">
      <c r="A30">
        <v>2669</v>
      </c>
      <c r="B30">
        <v>6952</v>
      </c>
      <c r="C30" t="s">
        <v>174</v>
      </c>
      <c r="D30" s="25">
        <v>26027</v>
      </c>
      <c r="E30" t="s">
        <v>69</v>
      </c>
      <c r="F30" t="s">
        <v>80</v>
      </c>
      <c r="G30" t="s">
        <v>89</v>
      </c>
      <c r="H30" s="25">
        <v>40841</v>
      </c>
      <c r="I30" s="26" t="str">
        <f t="shared" si="0"/>
        <v>Tue</v>
      </c>
      <c r="J30" s="1">
        <f t="shared" si="1"/>
        <v>92</v>
      </c>
      <c r="K30" s="1" t="str">
        <f t="shared" si="2"/>
        <v>120D</v>
      </c>
      <c r="L30" s="25">
        <v>40933</v>
      </c>
      <c r="M30" s="26" t="str">
        <f t="shared" si="3"/>
        <v>Wed</v>
      </c>
      <c r="N30" s="25">
        <v>40937</v>
      </c>
      <c r="O30" s="1">
        <f t="shared" si="4"/>
        <v>4</v>
      </c>
      <c r="P30" s="27">
        <f t="shared" si="5"/>
        <v>2012</v>
      </c>
      <c r="Q30" s="1">
        <f t="shared" si="6"/>
        <v>1</v>
      </c>
      <c r="R30" s="1">
        <f t="shared" si="7"/>
        <v>25</v>
      </c>
      <c r="S30" t="s">
        <v>72</v>
      </c>
      <c r="T30" s="2">
        <v>9124500</v>
      </c>
      <c r="U30">
        <v>0</v>
      </c>
      <c r="V30" s="2">
        <v>7560000</v>
      </c>
      <c r="W30" s="2">
        <v>220000</v>
      </c>
      <c r="X30" s="2">
        <v>0</v>
      </c>
      <c r="Y30" s="2">
        <v>120000</v>
      </c>
      <c r="Z30" s="2">
        <v>1224500</v>
      </c>
      <c r="AA30">
        <v>8</v>
      </c>
      <c r="AB30">
        <v>4</v>
      </c>
      <c r="AC30">
        <v>4</v>
      </c>
      <c r="AD30">
        <v>0</v>
      </c>
      <c r="AE30">
        <v>12</v>
      </c>
      <c r="AF30">
        <v>16</v>
      </c>
      <c r="AG30">
        <v>4</v>
      </c>
      <c r="AH30" s="2">
        <v>1890000</v>
      </c>
    </row>
    <row r="31" spans="1:34" x14ac:dyDescent="0.5">
      <c r="A31">
        <v>2747</v>
      </c>
      <c r="B31">
        <v>7179</v>
      </c>
      <c r="C31" t="s">
        <v>175</v>
      </c>
      <c r="D31" s="25">
        <v>29494</v>
      </c>
      <c r="E31" t="s">
        <v>69</v>
      </c>
      <c r="F31" t="s">
        <v>80</v>
      </c>
      <c r="G31" t="s">
        <v>89</v>
      </c>
      <c r="H31" s="25">
        <v>40851</v>
      </c>
      <c r="I31" s="26" t="str">
        <f t="shared" si="0"/>
        <v>Fri</v>
      </c>
      <c r="J31" s="1">
        <f t="shared" si="1"/>
        <v>81</v>
      </c>
      <c r="K31" s="1" t="str">
        <f t="shared" si="2"/>
        <v>90D</v>
      </c>
      <c r="L31" s="25">
        <v>40932</v>
      </c>
      <c r="M31" s="26" t="str">
        <f t="shared" si="3"/>
        <v>Tue</v>
      </c>
      <c r="N31" s="25">
        <v>40935</v>
      </c>
      <c r="O31" s="1">
        <f t="shared" si="4"/>
        <v>3</v>
      </c>
      <c r="P31" s="27">
        <f t="shared" si="5"/>
        <v>2012</v>
      </c>
      <c r="Q31" s="1">
        <f t="shared" si="6"/>
        <v>1</v>
      </c>
      <c r="R31" s="1">
        <f t="shared" si="7"/>
        <v>24</v>
      </c>
      <c r="S31" t="s">
        <v>72</v>
      </c>
      <c r="T31" s="2">
        <v>2546775</v>
      </c>
      <c r="U31">
        <v>0</v>
      </c>
      <c r="V31" s="2">
        <v>2205000</v>
      </c>
      <c r="W31" s="2">
        <v>0</v>
      </c>
      <c r="X31" s="2">
        <v>0</v>
      </c>
      <c r="Y31" s="2">
        <v>0</v>
      </c>
      <c r="Z31" s="2">
        <v>341775</v>
      </c>
      <c r="AA31">
        <v>6</v>
      </c>
      <c r="AB31">
        <v>0</v>
      </c>
      <c r="AC31">
        <v>0</v>
      </c>
      <c r="AD31">
        <v>3</v>
      </c>
      <c r="AE31">
        <v>6</v>
      </c>
      <c r="AF31">
        <v>9</v>
      </c>
      <c r="AG31">
        <v>3</v>
      </c>
      <c r="AH31" s="2">
        <v>735000</v>
      </c>
    </row>
    <row r="32" spans="1:34" x14ac:dyDescent="0.5">
      <c r="A32">
        <v>2776</v>
      </c>
      <c r="B32">
        <v>7257</v>
      </c>
      <c r="C32" t="s">
        <v>176</v>
      </c>
      <c r="D32" s="25">
        <v>25750</v>
      </c>
      <c r="E32" t="s">
        <v>79</v>
      </c>
      <c r="F32" t="s">
        <v>80</v>
      </c>
      <c r="G32" t="s">
        <v>81</v>
      </c>
      <c r="H32" s="25">
        <v>40855</v>
      </c>
      <c r="I32" s="26" t="str">
        <f t="shared" si="0"/>
        <v>Tue</v>
      </c>
      <c r="J32" s="1">
        <f t="shared" si="1"/>
        <v>189</v>
      </c>
      <c r="K32" s="1" t="str">
        <f t="shared" si="2"/>
        <v>120D</v>
      </c>
      <c r="L32" s="25">
        <v>41044</v>
      </c>
      <c r="M32" s="26" t="str">
        <f t="shared" si="3"/>
        <v>Tue</v>
      </c>
      <c r="N32" s="25">
        <v>41052</v>
      </c>
      <c r="O32" s="1">
        <f t="shared" si="4"/>
        <v>8</v>
      </c>
      <c r="P32" s="27">
        <f t="shared" si="5"/>
        <v>2012</v>
      </c>
      <c r="Q32" s="1">
        <f t="shared" si="6"/>
        <v>5</v>
      </c>
      <c r="R32" s="1">
        <f t="shared" si="7"/>
        <v>15</v>
      </c>
      <c r="S32" t="s">
        <v>72</v>
      </c>
      <c r="T32" s="2">
        <v>67472025.599999994</v>
      </c>
      <c r="U32">
        <v>58151015.200000003</v>
      </c>
      <c r="V32" s="2">
        <v>42433940.799999997</v>
      </c>
      <c r="W32" s="2">
        <v>12485200.800000001</v>
      </c>
      <c r="X32" s="2">
        <v>0</v>
      </c>
      <c r="Y32" s="2">
        <v>3299338.68</v>
      </c>
      <c r="Z32" s="2">
        <v>9253545.3200000003</v>
      </c>
      <c r="AA32">
        <v>16</v>
      </c>
      <c r="AB32">
        <v>0</v>
      </c>
      <c r="AC32">
        <v>0</v>
      </c>
      <c r="AD32">
        <v>0</v>
      </c>
      <c r="AE32">
        <v>16</v>
      </c>
      <c r="AF32">
        <v>16</v>
      </c>
      <c r="AG32">
        <v>8</v>
      </c>
      <c r="AH32" s="2">
        <v>5304242.5999999996</v>
      </c>
    </row>
    <row r="33" spans="1:34" x14ac:dyDescent="0.5">
      <c r="A33">
        <v>2842</v>
      </c>
      <c r="B33">
        <v>7458</v>
      </c>
      <c r="C33" t="s">
        <v>177</v>
      </c>
      <c r="D33" s="25">
        <v>20310</v>
      </c>
      <c r="E33" t="s">
        <v>79</v>
      </c>
      <c r="F33" t="s">
        <v>70</v>
      </c>
      <c r="G33" t="s">
        <v>97</v>
      </c>
      <c r="H33" s="25">
        <v>40863</v>
      </c>
      <c r="I33" s="26" t="str">
        <f t="shared" si="0"/>
        <v>Wed</v>
      </c>
      <c r="J33" s="1">
        <f t="shared" si="1"/>
        <v>62</v>
      </c>
      <c r="K33" s="1" t="str">
        <f t="shared" si="2"/>
        <v>90D</v>
      </c>
      <c r="L33" s="25">
        <v>40925</v>
      </c>
      <c r="M33" s="26" t="str">
        <f t="shared" si="3"/>
        <v>Tue</v>
      </c>
      <c r="N33" s="25">
        <v>40930</v>
      </c>
      <c r="O33" s="1">
        <f t="shared" si="4"/>
        <v>5</v>
      </c>
      <c r="P33" s="27">
        <f t="shared" si="5"/>
        <v>2012</v>
      </c>
      <c r="Q33" s="1">
        <f t="shared" si="6"/>
        <v>1</v>
      </c>
      <c r="R33" s="1">
        <f t="shared" si="7"/>
        <v>17</v>
      </c>
      <c r="S33" t="s">
        <v>72</v>
      </c>
      <c r="T33" s="2">
        <v>41568478.240000002</v>
      </c>
      <c r="U33">
        <v>0</v>
      </c>
      <c r="V33" s="2">
        <v>25000000</v>
      </c>
      <c r="W33" s="2">
        <v>4840000</v>
      </c>
      <c r="X33" s="2">
        <v>0</v>
      </c>
      <c r="Y33" s="2">
        <v>5419754.7000000002</v>
      </c>
      <c r="Z33" s="2">
        <v>6308723.54</v>
      </c>
      <c r="AA33">
        <v>10</v>
      </c>
      <c r="AB33">
        <v>0</v>
      </c>
      <c r="AC33">
        <v>0</v>
      </c>
      <c r="AD33">
        <v>0</v>
      </c>
      <c r="AE33">
        <v>10</v>
      </c>
      <c r="AF33">
        <v>10</v>
      </c>
      <c r="AG33">
        <v>5</v>
      </c>
      <c r="AH33" s="2">
        <v>5000000</v>
      </c>
    </row>
    <row r="34" spans="1:34" x14ac:dyDescent="0.5">
      <c r="A34">
        <v>2861</v>
      </c>
      <c r="B34">
        <v>7506</v>
      </c>
      <c r="C34" t="s">
        <v>178</v>
      </c>
      <c r="D34" s="25">
        <v>30485</v>
      </c>
      <c r="E34" t="s">
        <v>69</v>
      </c>
      <c r="F34" t="s">
        <v>70</v>
      </c>
      <c r="G34" t="s">
        <v>71</v>
      </c>
      <c r="H34" s="25">
        <v>40864</v>
      </c>
      <c r="I34" s="26" t="str">
        <f t="shared" si="0"/>
        <v>Thu</v>
      </c>
      <c r="J34" s="1">
        <f t="shared" si="1"/>
        <v>165</v>
      </c>
      <c r="K34" s="1" t="str">
        <f t="shared" si="2"/>
        <v>120D</v>
      </c>
      <c r="L34" s="25">
        <v>41029</v>
      </c>
      <c r="M34" s="26" t="str">
        <f t="shared" si="3"/>
        <v>Mon</v>
      </c>
      <c r="N34" s="25">
        <v>41031</v>
      </c>
      <c r="O34" s="1">
        <f t="shared" si="4"/>
        <v>2</v>
      </c>
      <c r="P34" s="27">
        <f t="shared" si="5"/>
        <v>2012</v>
      </c>
      <c r="Q34" s="1">
        <f t="shared" si="6"/>
        <v>4</v>
      </c>
      <c r="R34" s="1">
        <f t="shared" si="7"/>
        <v>30</v>
      </c>
      <c r="S34" t="s">
        <v>72</v>
      </c>
      <c r="T34" s="2">
        <v>9600000</v>
      </c>
      <c r="U34">
        <v>9600000</v>
      </c>
      <c r="V34" s="2">
        <v>4857143</v>
      </c>
      <c r="W34" s="2">
        <v>1999998</v>
      </c>
      <c r="X34" s="2">
        <v>0</v>
      </c>
      <c r="Y34" s="2">
        <v>1286713</v>
      </c>
      <c r="Z34" s="2">
        <v>1456146</v>
      </c>
      <c r="AA34">
        <v>4</v>
      </c>
      <c r="AB34">
        <v>0</v>
      </c>
      <c r="AC34">
        <v>0</v>
      </c>
      <c r="AD34">
        <v>2</v>
      </c>
      <c r="AE34">
        <v>4</v>
      </c>
      <c r="AF34">
        <v>6</v>
      </c>
      <c r="AG34">
        <v>2</v>
      </c>
      <c r="AH34" s="2">
        <v>2428571.5</v>
      </c>
    </row>
    <row r="35" spans="1:34" x14ac:dyDescent="0.5">
      <c r="A35">
        <v>2879</v>
      </c>
      <c r="B35">
        <v>7559</v>
      </c>
      <c r="C35" t="s">
        <v>179</v>
      </c>
      <c r="D35" s="25">
        <v>29135</v>
      </c>
      <c r="E35" t="s">
        <v>69</v>
      </c>
      <c r="F35" t="s">
        <v>70</v>
      </c>
      <c r="G35" t="s">
        <v>71</v>
      </c>
      <c r="H35" s="25">
        <v>40869</v>
      </c>
      <c r="I35" s="26" t="str">
        <f t="shared" si="0"/>
        <v>Tue</v>
      </c>
      <c r="J35" s="1">
        <f t="shared" si="1"/>
        <v>65</v>
      </c>
      <c r="K35" s="1" t="str">
        <f t="shared" si="2"/>
        <v>90D</v>
      </c>
      <c r="L35" s="25">
        <v>40934</v>
      </c>
      <c r="M35" s="26" t="str">
        <f t="shared" si="3"/>
        <v>Thu</v>
      </c>
      <c r="N35" s="25">
        <v>40938</v>
      </c>
      <c r="O35" s="1">
        <f t="shared" si="4"/>
        <v>4</v>
      </c>
      <c r="P35" s="27">
        <f t="shared" si="5"/>
        <v>2012</v>
      </c>
      <c r="Q35" s="1">
        <f t="shared" si="6"/>
        <v>1</v>
      </c>
      <c r="R35" s="1">
        <f t="shared" si="7"/>
        <v>26</v>
      </c>
      <c r="S35" t="s">
        <v>72</v>
      </c>
      <c r="T35" s="2">
        <v>52515475.57</v>
      </c>
      <c r="U35">
        <v>38692500</v>
      </c>
      <c r="V35" s="2">
        <v>33601297.850000001</v>
      </c>
      <c r="W35" s="2">
        <v>5085000.99</v>
      </c>
      <c r="X35" s="2">
        <v>0</v>
      </c>
      <c r="Y35" s="2">
        <v>5942483.7599999998</v>
      </c>
      <c r="Z35" s="2">
        <v>7886692.9699999997</v>
      </c>
      <c r="AA35">
        <v>12</v>
      </c>
      <c r="AB35">
        <v>0</v>
      </c>
      <c r="AC35">
        <v>0</v>
      </c>
      <c r="AD35">
        <v>4</v>
      </c>
      <c r="AE35">
        <v>12</v>
      </c>
      <c r="AF35">
        <v>16</v>
      </c>
      <c r="AG35">
        <v>4</v>
      </c>
      <c r="AH35" s="2">
        <v>8400324.4600000009</v>
      </c>
    </row>
    <row r="36" spans="1:34" x14ac:dyDescent="0.5">
      <c r="A36">
        <v>2882</v>
      </c>
      <c r="B36">
        <v>7563</v>
      </c>
      <c r="C36" t="s">
        <v>180</v>
      </c>
      <c r="D36" s="25">
        <v>28042</v>
      </c>
      <c r="E36" t="s">
        <v>69</v>
      </c>
      <c r="F36" t="s">
        <v>70</v>
      </c>
      <c r="G36" t="s">
        <v>71</v>
      </c>
      <c r="H36" s="25">
        <v>40869</v>
      </c>
      <c r="I36" s="26" t="str">
        <f t="shared" si="0"/>
        <v>Tue</v>
      </c>
      <c r="J36" s="1">
        <f t="shared" si="1"/>
        <v>157</v>
      </c>
      <c r="K36" s="1" t="str">
        <f t="shared" si="2"/>
        <v>120D</v>
      </c>
      <c r="L36" s="25">
        <v>41026</v>
      </c>
      <c r="M36" s="26" t="str">
        <f t="shared" si="3"/>
        <v>Fri</v>
      </c>
      <c r="N36" s="25">
        <v>41030</v>
      </c>
      <c r="O36" s="1">
        <f t="shared" si="4"/>
        <v>4</v>
      </c>
      <c r="P36" s="27">
        <f t="shared" si="5"/>
        <v>2012</v>
      </c>
      <c r="Q36" s="1">
        <f t="shared" si="6"/>
        <v>4</v>
      </c>
      <c r="R36" s="1">
        <f t="shared" si="7"/>
        <v>27</v>
      </c>
      <c r="S36" t="s">
        <v>72</v>
      </c>
      <c r="T36" s="2">
        <v>28221100</v>
      </c>
      <c r="U36">
        <v>19200000</v>
      </c>
      <c r="V36" s="2">
        <v>18434286</v>
      </c>
      <c r="W36" s="2">
        <v>2900000</v>
      </c>
      <c r="X36" s="2">
        <v>0</v>
      </c>
      <c r="Y36" s="2">
        <v>2763902.1</v>
      </c>
      <c r="Z36" s="2">
        <v>4122911.9</v>
      </c>
      <c r="AA36">
        <v>8</v>
      </c>
      <c r="AB36">
        <v>4</v>
      </c>
      <c r="AC36">
        <v>0</v>
      </c>
      <c r="AD36">
        <v>8</v>
      </c>
      <c r="AE36">
        <v>12</v>
      </c>
      <c r="AF36">
        <v>20</v>
      </c>
      <c r="AG36">
        <v>4</v>
      </c>
      <c r="AH36" s="2">
        <v>4608571.5</v>
      </c>
    </row>
    <row r="37" spans="1:34" x14ac:dyDescent="0.5">
      <c r="A37">
        <v>2906</v>
      </c>
      <c r="B37">
        <v>7645</v>
      </c>
      <c r="C37" t="s">
        <v>181</v>
      </c>
      <c r="D37" s="25">
        <v>26171</v>
      </c>
      <c r="E37" t="s">
        <v>69</v>
      </c>
      <c r="F37" t="s">
        <v>75</v>
      </c>
      <c r="G37" t="s">
        <v>91</v>
      </c>
      <c r="H37" s="25">
        <v>40872</v>
      </c>
      <c r="I37" s="26" t="str">
        <f t="shared" si="0"/>
        <v>Fri</v>
      </c>
      <c r="J37" s="1">
        <f t="shared" si="1"/>
        <v>155</v>
      </c>
      <c r="K37" s="1" t="str">
        <f t="shared" si="2"/>
        <v>120D</v>
      </c>
      <c r="L37" s="25">
        <v>41027</v>
      </c>
      <c r="M37" s="26" t="str">
        <f t="shared" si="3"/>
        <v>Sat</v>
      </c>
      <c r="N37" s="25">
        <v>41030</v>
      </c>
      <c r="O37" s="1">
        <f t="shared" si="4"/>
        <v>3</v>
      </c>
      <c r="P37" s="27">
        <f t="shared" si="5"/>
        <v>2012</v>
      </c>
      <c r="Q37" s="1">
        <f t="shared" si="6"/>
        <v>4</v>
      </c>
      <c r="R37" s="1">
        <f t="shared" si="7"/>
        <v>28</v>
      </c>
      <c r="S37" t="s">
        <v>72</v>
      </c>
      <c r="T37" s="2">
        <v>2546775</v>
      </c>
      <c r="U37">
        <v>0</v>
      </c>
      <c r="V37" s="2">
        <v>2205000</v>
      </c>
      <c r="W37" s="2">
        <v>0</v>
      </c>
      <c r="X37" s="2">
        <v>0</v>
      </c>
      <c r="Y37" s="2">
        <v>0</v>
      </c>
      <c r="Z37" s="2">
        <v>341775</v>
      </c>
      <c r="AA37">
        <v>6</v>
      </c>
      <c r="AB37">
        <v>3</v>
      </c>
      <c r="AC37">
        <v>3</v>
      </c>
      <c r="AD37">
        <v>0</v>
      </c>
      <c r="AE37">
        <v>9</v>
      </c>
      <c r="AF37">
        <v>12</v>
      </c>
      <c r="AG37">
        <v>3</v>
      </c>
      <c r="AH37" s="2">
        <v>735000</v>
      </c>
    </row>
    <row r="38" spans="1:34" x14ac:dyDescent="0.5">
      <c r="A38">
        <v>2916</v>
      </c>
      <c r="B38">
        <v>7746</v>
      </c>
      <c r="C38" t="s">
        <v>182</v>
      </c>
      <c r="D38" s="25">
        <v>22320</v>
      </c>
      <c r="E38" t="s">
        <v>79</v>
      </c>
      <c r="F38" t="s">
        <v>80</v>
      </c>
      <c r="G38" t="s">
        <v>89</v>
      </c>
      <c r="H38" s="25">
        <v>40874</v>
      </c>
      <c r="I38" s="26" t="str">
        <f t="shared" si="0"/>
        <v>Sun</v>
      </c>
      <c r="J38" s="1">
        <f t="shared" si="1"/>
        <v>51</v>
      </c>
      <c r="K38" s="1" t="str">
        <f t="shared" si="2"/>
        <v>60D</v>
      </c>
      <c r="L38" s="25">
        <v>40925</v>
      </c>
      <c r="M38" s="26" t="str">
        <f t="shared" si="3"/>
        <v>Tue</v>
      </c>
      <c r="N38" s="25">
        <v>40930</v>
      </c>
      <c r="O38" s="1">
        <f t="shared" si="4"/>
        <v>5</v>
      </c>
      <c r="P38" s="27">
        <f t="shared" si="5"/>
        <v>2012</v>
      </c>
      <c r="Q38" s="1">
        <f t="shared" si="6"/>
        <v>1</v>
      </c>
      <c r="R38" s="1">
        <f t="shared" si="7"/>
        <v>17</v>
      </c>
      <c r="S38" t="s">
        <v>72</v>
      </c>
      <c r="T38" s="2">
        <v>14154845.1</v>
      </c>
      <c r="U38">
        <v>1204780.5</v>
      </c>
      <c r="V38" s="2">
        <v>1043100</v>
      </c>
      <c r="W38" s="2">
        <v>8560000</v>
      </c>
      <c r="X38" s="2">
        <v>0</v>
      </c>
      <c r="Y38" s="2">
        <v>2652233.35</v>
      </c>
      <c r="Z38" s="2">
        <v>1899511.75</v>
      </c>
      <c r="AA38">
        <v>10</v>
      </c>
      <c r="AB38">
        <v>0</v>
      </c>
      <c r="AC38">
        <v>0</v>
      </c>
      <c r="AD38">
        <v>0</v>
      </c>
      <c r="AE38">
        <v>10</v>
      </c>
      <c r="AF38">
        <v>10</v>
      </c>
      <c r="AG38">
        <v>5</v>
      </c>
      <c r="AH38" s="2">
        <v>208620</v>
      </c>
    </row>
    <row r="39" spans="1:34" x14ac:dyDescent="0.5">
      <c r="A39">
        <v>2915</v>
      </c>
      <c r="B39">
        <v>7741</v>
      </c>
      <c r="C39" t="s">
        <v>183</v>
      </c>
      <c r="D39" s="25">
        <v>32460</v>
      </c>
      <c r="E39" t="s">
        <v>69</v>
      </c>
      <c r="F39" t="s">
        <v>70</v>
      </c>
      <c r="G39" t="s">
        <v>71</v>
      </c>
      <c r="H39" s="25">
        <v>40875</v>
      </c>
      <c r="I39" s="26" t="str">
        <f t="shared" si="0"/>
        <v>Mon</v>
      </c>
      <c r="J39" s="1">
        <f t="shared" si="1"/>
        <v>38</v>
      </c>
      <c r="K39" s="1" t="str">
        <f t="shared" si="2"/>
        <v>45D</v>
      </c>
      <c r="L39" s="25">
        <v>40913</v>
      </c>
      <c r="M39" s="26" t="str">
        <f t="shared" si="3"/>
        <v>Thu</v>
      </c>
      <c r="N39" s="25">
        <v>40915</v>
      </c>
      <c r="O39" s="1">
        <f t="shared" si="4"/>
        <v>2</v>
      </c>
      <c r="P39" s="27">
        <f t="shared" si="5"/>
        <v>2012</v>
      </c>
      <c r="Q39" s="1">
        <f t="shared" si="6"/>
        <v>1</v>
      </c>
      <c r="R39" s="1">
        <f t="shared" si="7"/>
        <v>5</v>
      </c>
      <c r="S39" t="s">
        <v>72</v>
      </c>
      <c r="T39" s="2">
        <v>10096651.699999999</v>
      </c>
      <c r="U39">
        <v>9600000</v>
      </c>
      <c r="V39" s="2">
        <v>4857142.8499999996</v>
      </c>
      <c r="W39" s="2">
        <v>2429999.98</v>
      </c>
      <c r="X39" s="2">
        <v>0</v>
      </c>
      <c r="Y39" s="2">
        <v>1286713.28</v>
      </c>
      <c r="Z39" s="2">
        <v>1522795.59</v>
      </c>
      <c r="AA39">
        <v>4</v>
      </c>
      <c r="AB39">
        <v>0</v>
      </c>
      <c r="AC39">
        <v>0</v>
      </c>
      <c r="AD39">
        <v>0</v>
      </c>
      <c r="AE39">
        <v>4</v>
      </c>
      <c r="AF39">
        <v>4</v>
      </c>
      <c r="AG39">
        <v>2</v>
      </c>
      <c r="AH39" s="2">
        <v>2428571.4300000002</v>
      </c>
    </row>
    <row r="40" spans="1:34" x14ac:dyDescent="0.5">
      <c r="A40">
        <v>2962</v>
      </c>
      <c r="B40">
        <v>7948</v>
      </c>
      <c r="C40" t="s">
        <v>184</v>
      </c>
      <c r="D40" s="25">
        <v>22632</v>
      </c>
      <c r="E40" t="s">
        <v>69</v>
      </c>
      <c r="F40" t="s">
        <v>70</v>
      </c>
      <c r="G40" t="s">
        <v>71</v>
      </c>
      <c r="H40" s="25">
        <v>40881</v>
      </c>
      <c r="I40" s="26" t="str">
        <f t="shared" si="0"/>
        <v>Sun</v>
      </c>
      <c r="J40" s="1">
        <f t="shared" si="1"/>
        <v>51</v>
      </c>
      <c r="K40" s="1" t="str">
        <f t="shared" si="2"/>
        <v>60D</v>
      </c>
      <c r="L40" s="25">
        <v>40932</v>
      </c>
      <c r="M40" s="26" t="str">
        <f t="shared" si="3"/>
        <v>Tue</v>
      </c>
      <c r="N40" s="25">
        <v>40934</v>
      </c>
      <c r="O40" s="1">
        <f t="shared" si="4"/>
        <v>2</v>
      </c>
      <c r="P40" s="27">
        <f t="shared" si="5"/>
        <v>2012</v>
      </c>
      <c r="Q40" s="1">
        <f t="shared" si="6"/>
        <v>1</v>
      </c>
      <c r="R40" s="1">
        <f t="shared" si="7"/>
        <v>24</v>
      </c>
      <c r="S40" t="s">
        <v>72</v>
      </c>
      <c r="T40" s="2">
        <v>12883251.68</v>
      </c>
      <c r="U40">
        <v>9600000</v>
      </c>
      <c r="V40" s="2">
        <v>6327142.8499999996</v>
      </c>
      <c r="W40" s="2">
        <v>2459999.98</v>
      </c>
      <c r="X40" s="2">
        <v>0</v>
      </c>
      <c r="Y40" s="2">
        <v>2199353.96</v>
      </c>
      <c r="Z40" s="2">
        <v>1896754.89</v>
      </c>
      <c r="AA40">
        <v>4</v>
      </c>
      <c r="AB40">
        <v>0</v>
      </c>
      <c r="AC40">
        <v>2</v>
      </c>
      <c r="AD40">
        <v>0</v>
      </c>
      <c r="AE40">
        <v>4</v>
      </c>
      <c r="AF40">
        <v>6</v>
      </c>
      <c r="AG40">
        <v>2</v>
      </c>
      <c r="AH40" s="2">
        <v>3163571.43</v>
      </c>
    </row>
    <row r="41" spans="1:34" x14ac:dyDescent="0.5">
      <c r="A41">
        <v>2967</v>
      </c>
      <c r="B41">
        <v>7964</v>
      </c>
      <c r="C41" t="s">
        <v>185</v>
      </c>
      <c r="D41" s="25">
        <v>22199</v>
      </c>
      <c r="E41" t="s">
        <v>69</v>
      </c>
      <c r="F41" t="s">
        <v>80</v>
      </c>
      <c r="G41" t="s">
        <v>81</v>
      </c>
      <c r="H41" s="25">
        <v>40882</v>
      </c>
      <c r="I41" s="26" t="str">
        <f t="shared" si="0"/>
        <v>Mon</v>
      </c>
      <c r="J41" s="1">
        <f t="shared" si="1"/>
        <v>50</v>
      </c>
      <c r="K41" s="1" t="str">
        <f t="shared" si="2"/>
        <v>60D</v>
      </c>
      <c r="L41" s="25">
        <v>40932</v>
      </c>
      <c r="M41" s="26" t="str">
        <f t="shared" si="3"/>
        <v>Tue</v>
      </c>
      <c r="N41" s="25">
        <v>40935</v>
      </c>
      <c r="O41" s="1">
        <f t="shared" si="4"/>
        <v>3</v>
      </c>
      <c r="P41" s="27">
        <f t="shared" si="5"/>
        <v>2012</v>
      </c>
      <c r="Q41" s="1">
        <f t="shared" si="6"/>
        <v>1</v>
      </c>
      <c r="R41" s="1">
        <f t="shared" si="7"/>
        <v>24</v>
      </c>
      <c r="S41" t="s">
        <v>72</v>
      </c>
      <c r="T41" s="2">
        <v>27081879.600000001</v>
      </c>
      <c r="U41">
        <v>16632935.4</v>
      </c>
      <c r="V41" s="2">
        <v>14156201.4</v>
      </c>
      <c r="W41" s="2">
        <v>6694514</v>
      </c>
      <c r="X41" s="2">
        <v>0</v>
      </c>
      <c r="Y41" s="2">
        <v>2486993</v>
      </c>
      <c r="Z41" s="2">
        <v>3744171.2</v>
      </c>
      <c r="AA41">
        <v>6</v>
      </c>
      <c r="AB41">
        <v>0</v>
      </c>
      <c r="AC41">
        <v>3</v>
      </c>
      <c r="AD41">
        <v>0</v>
      </c>
      <c r="AE41">
        <v>6</v>
      </c>
      <c r="AF41">
        <v>9</v>
      </c>
      <c r="AG41">
        <v>3</v>
      </c>
      <c r="AH41" s="2">
        <v>4718733.8</v>
      </c>
    </row>
    <row r="42" spans="1:34" x14ac:dyDescent="0.5">
      <c r="A42">
        <v>2974</v>
      </c>
      <c r="B42">
        <v>8033</v>
      </c>
      <c r="C42" t="s">
        <v>186</v>
      </c>
      <c r="D42" s="25">
        <v>30792</v>
      </c>
      <c r="E42" t="s">
        <v>69</v>
      </c>
      <c r="F42" t="s">
        <v>70</v>
      </c>
      <c r="G42" t="s">
        <v>74</v>
      </c>
      <c r="H42" s="25">
        <v>40884</v>
      </c>
      <c r="I42" s="26" t="str">
        <f t="shared" si="0"/>
        <v>Wed</v>
      </c>
      <c r="J42" s="1">
        <f t="shared" si="1"/>
        <v>96</v>
      </c>
      <c r="K42" s="1" t="str">
        <f t="shared" si="2"/>
        <v>120D</v>
      </c>
      <c r="L42" s="25">
        <v>40980</v>
      </c>
      <c r="M42" s="26" t="str">
        <f t="shared" si="3"/>
        <v>Mon</v>
      </c>
      <c r="N42" s="25">
        <v>40983</v>
      </c>
      <c r="O42" s="1">
        <f t="shared" si="4"/>
        <v>3</v>
      </c>
      <c r="P42" s="27">
        <f t="shared" si="5"/>
        <v>2012</v>
      </c>
      <c r="Q42" s="1">
        <f t="shared" si="6"/>
        <v>3</v>
      </c>
      <c r="R42" s="1">
        <f t="shared" si="7"/>
        <v>12</v>
      </c>
      <c r="S42" t="s">
        <v>72</v>
      </c>
      <c r="T42" s="2">
        <v>16708202.699999999</v>
      </c>
      <c r="U42">
        <v>16200000</v>
      </c>
      <c r="V42" s="2">
        <v>11025974.039999999</v>
      </c>
      <c r="W42" s="2">
        <v>2999999.97</v>
      </c>
      <c r="X42" s="2">
        <v>0</v>
      </c>
      <c r="Y42" s="2">
        <v>440000</v>
      </c>
      <c r="Z42" s="2">
        <v>2242228.69</v>
      </c>
      <c r="AA42">
        <v>6</v>
      </c>
      <c r="AB42">
        <v>0</v>
      </c>
      <c r="AC42">
        <v>0</v>
      </c>
      <c r="AD42">
        <v>0</v>
      </c>
      <c r="AE42">
        <v>6</v>
      </c>
      <c r="AF42">
        <v>6</v>
      </c>
      <c r="AG42">
        <v>3</v>
      </c>
      <c r="AH42" s="2">
        <v>3675324.68</v>
      </c>
    </row>
    <row r="43" spans="1:34" x14ac:dyDescent="0.5">
      <c r="A43">
        <v>2983</v>
      </c>
      <c r="B43">
        <v>8143</v>
      </c>
      <c r="C43" t="s">
        <v>187</v>
      </c>
      <c r="D43" s="25">
        <v>25415</v>
      </c>
      <c r="E43" t="s">
        <v>188</v>
      </c>
      <c r="F43" t="s">
        <v>70</v>
      </c>
      <c r="G43" t="s">
        <v>71</v>
      </c>
      <c r="H43" s="25">
        <v>40886</v>
      </c>
      <c r="I43" s="26" t="str">
        <f t="shared" si="0"/>
        <v>Fri</v>
      </c>
      <c r="J43" s="1">
        <f t="shared" si="1"/>
        <v>213</v>
      </c>
      <c r="K43" s="1" t="str">
        <f t="shared" si="2"/>
        <v>120D</v>
      </c>
      <c r="L43" s="25">
        <v>41099</v>
      </c>
      <c r="M43" s="26" t="str">
        <f t="shared" si="3"/>
        <v>Mon</v>
      </c>
      <c r="N43" s="25">
        <v>41110</v>
      </c>
      <c r="O43" s="1">
        <f t="shared" si="4"/>
        <v>11</v>
      </c>
      <c r="P43" s="27">
        <f t="shared" si="5"/>
        <v>2012</v>
      </c>
      <c r="Q43" s="1">
        <f t="shared" si="6"/>
        <v>7</v>
      </c>
      <c r="R43" s="1">
        <f t="shared" si="7"/>
        <v>9</v>
      </c>
      <c r="S43" t="s">
        <v>72</v>
      </c>
      <c r="T43" s="2">
        <v>106627896.01000001</v>
      </c>
      <c r="U43">
        <v>108141000</v>
      </c>
      <c r="V43" s="2">
        <v>47706503.729999997</v>
      </c>
      <c r="W43" s="2">
        <v>26557974</v>
      </c>
      <c r="X43" s="2">
        <v>0</v>
      </c>
      <c r="Y43" s="2">
        <v>16040036.52</v>
      </c>
      <c r="Z43" s="2">
        <v>16323381.76</v>
      </c>
      <c r="AA43">
        <v>22</v>
      </c>
      <c r="AB43">
        <v>0</v>
      </c>
      <c r="AC43">
        <v>0</v>
      </c>
      <c r="AD43">
        <v>0</v>
      </c>
      <c r="AE43">
        <v>22</v>
      </c>
      <c r="AF43">
        <v>22</v>
      </c>
      <c r="AG43">
        <v>11</v>
      </c>
      <c r="AH43" s="2">
        <v>4336954.88</v>
      </c>
    </row>
    <row r="44" spans="1:34" x14ac:dyDescent="0.5">
      <c r="A44">
        <v>3007</v>
      </c>
      <c r="B44">
        <v>8211</v>
      </c>
      <c r="C44" t="s">
        <v>189</v>
      </c>
      <c r="D44" s="25">
        <v>21476</v>
      </c>
      <c r="E44" t="s">
        <v>69</v>
      </c>
      <c r="F44" t="s">
        <v>70</v>
      </c>
      <c r="G44" t="s">
        <v>71</v>
      </c>
      <c r="H44" s="25">
        <v>40889</v>
      </c>
      <c r="I44" s="26" t="str">
        <f t="shared" si="0"/>
        <v>Mon</v>
      </c>
      <c r="J44" s="1">
        <f t="shared" si="1"/>
        <v>43</v>
      </c>
      <c r="K44" s="1" t="str">
        <f t="shared" si="2"/>
        <v>45D</v>
      </c>
      <c r="L44" s="25">
        <v>40932</v>
      </c>
      <c r="M44" s="26" t="str">
        <f t="shared" si="3"/>
        <v>Tue</v>
      </c>
      <c r="N44" s="25">
        <v>40936</v>
      </c>
      <c r="O44" s="1">
        <f t="shared" si="4"/>
        <v>4</v>
      </c>
      <c r="P44" s="27">
        <f t="shared" si="5"/>
        <v>2012</v>
      </c>
      <c r="Q44" s="1">
        <f t="shared" si="6"/>
        <v>1</v>
      </c>
      <c r="R44" s="1">
        <f t="shared" si="7"/>
        <v>24</v>
      </c>
      <c r="S44" t="s">
        <v>72</v>
      </c>
      <c r="T44" s="2">
        <v>122479600.84999999</v>
      </c>
      <c r="U44">
        <v>91200000</v>
      </c>
      <c r="V44" s="2">
        <v>88008311.700000003</v>
      </c>
      <c r="W44" s="2">
        <v>9999999.9000000004</v>
      </c>
      <c r="X44" s="2">
        <v>0</v>
      </c>
      <c r="Y44" s="2">
        <v>7195471.1600000001</v>
      </c>
      <c r="Z44" s="2">
        <v>17275818.09</v>
      </c>
      <c r="AA44">
        <v>8</v>
      </c>
      <c r="AB44">
        <v>4</v>
      </c>
      <c r="AC44">
        <v>0</v>
      </c>
      <c r="AD44">
        <v>0</v>
      </c>
      <c r="AE44">
        <v>12</v>
      </c>
      <c r="AF44">
        <v>12</v>
      </c>
      <c r="AG44">
        <v>4</v>
      </c>
      <c r="AH44" s="2">
        <v>22002077.93</v>
      </c>
    </row>
    <row r="45" spans="1:34" x14ac:dyDescent="0.5">
      <c r="A45">
        <v>3011</v>
      </c>
      <c r="B45">
        <v>8228</v>
      </c>
      <c r="C45" t="s">
        <v>190</v>
      </c>
      <c r="D45" s="25">
        <v>28166</v>
      </c>
      <c r="E45" t="s">
        <v>69</v>
      </c>
      <c r="F45" t="s">
        <v>80</v>
      </c>
      <c r="G45" t="s">
        <v>89</v>
      </c>
      <c r="H45" s="25">
        <v>40890</v>
      </c>
      <c r="I45" s="26" t="str">
        <f t="shared" si="0"/>
        <v>Tue</v>
      </c>
      <c r="J45" s="1">
        <f t="shared" si="1"/>
        <v>43</v>
      </c>
      <c r="K45" s="1" t="str">
        <f t="shared" si="2"/>
        <v>45D</v>
      </c>
      <c r="L45" s="25">
        <v>40933</v>
      </c>
      <c r="M45" s="26" t="str">
        <f t="shared" si="3"/>
        <v>Wed</v>
      </c>
      <c r="N45" s="25">
        <v>40935</v>
      </c>
      <c r="O45" s="1">
        <f t="shared" si="4"/>
        <v>2</v>
      </c>
      <c r="P45" s="27">
        <f t="shared" si="5"/>
        <v>2012</v>
      </c>
      <c r="Q45" s="1">
        <f t="shared" si="6"/>
        <v>1</v>
      </c>
      <c r="R45" s="1">
        <f t="shared" si="7"/>
        <v>25</v>
      </c>
      <c r="S45" t="s">
        <v>72</v>
      </c>
      <c r="T45" s="2">
        <v>3412896.8</v>
      </c>
      <c r="U45">
        <v>0</v>
      </c>
      <c r="V45" s="2">
        <v>2285800</v>
      </c>
      <c r="W45" s="2">
        <v>578000</v>
      </c>
      <c r="X45" s="2">
        <v>0</v>
      </c>
      <c r="Y45" s="2">
        <v>90909.09</v>
      </c>
      <c r="Z45" s="2">
        <v>458187.71</v>
      </c>
      <c r="AA45">
        <v>4</v>
      </c>
      <c r="AB45">
        <v>2</v>
      </c>
      <c r="AC45">
        <v>0</v>
      </c>
      <c r="AD45">
        <v>2</v>
      </c>
      <c r="AE45">
        <v>6</v>
      </c>
      <c r="AF45">
        <v>8</v>
      </c>
      <c r="AG45">
        <v>2</v>
      </c>
      <c r="AH45" s="2">
        <v>1142900</v>
      </c>
    </row>
    <row r="46" spans="1:34" x14ac:dyDescent="0.5">
      <c r="A46">
        <v>3026</v>
      </c>
      <c r="B46">
        <v>8318</v>
      </c>
      <c r="C46" t="s">
        <v>191</v>
      </c>
      <c r="D46" s="25">
        <v>25579</v>
      </c>
      <c r="E46" t="s">
        <v>69</v>
      </c>
      <c r="F46" t="s">
        <v>84</v>
      </c>
      <c r="G46" t="s">
        <v>112</v>
      </c>
      <c r="H46" s="25">
        <v>40891</v>
      </c>
      <c r="I46" s="26" t="str">
        <f t="shared" si="0"/>
        <v>Wed</v>
      </c>
      <c r="J46" s="1">
        <f t="shared" si="1"/>
        <v>18</v>
      </c>
      <c r="K46" s="1" t="str">
        <f t="shared" si="2"/>
        <v>30D</v>
      </c>
      <c r="L46" s="25">
        <v>40909</v>
      </c>
      <c r="M46" s="26" t="str">
        <f t="shared" si="3"/>
        <v>Sun</v>
      </c>
      <c r="N46" s="25">
        <v>40910</v>
      </c>
      <c r="O46" s="1">
        <f t="shared" si="4"/>
        <v>1</v>
      </c>
      <c r="P46" s="27">
        <f t="shared" si="5"/>
        <v>2012</v>
      </c>
      <c r="Q46" s="1">
        <f t="shared" si="6"/>
        <v>1</v>
      </c>
      <c r="R46" s="1">
        <f t="shared" si="7"/>
        <v>1</v>
      </c>
      <c r="S46" t="s">
        <v>72</v>
      </c>
      <c r="T46" s="2">
        <v>12508200</v>
      </c>
      <c r="U46">
        <v>9900000</v>
      </c>
      <c r="V46" s="2">
        <v>8898701.2899999991</v>
      </c>
      <c r="W46" s="2">
        <v>1930909.08</v>
      </c>
      <c r="X46" s="2">
        <v>0</v>
      </c>
      <c r="Y46" s="2">
        <v>0</v>
      </c>
      <c r="Z46" s="2">
        <v>1678589.63</v>
      </c>
      <c r="AA46">
        <v>4</v>
      </c>
      <c r="AB46">
        <v>2</v>
      </c>
      <c r="AC46">
        <v>1</v>
      </c>
      <c r="AD46">
        <v>2</v>
      </c>
      <c r="AE46">
        <v>6</v>
      </c>
      <c r="AF46">
        <v>9</v>
      </c>
      <c r="AG46">
        <v>2</v>
      </c>
      <c r="AH46" s="2">
        <v>4449350.6500000004</v>
      </c>
    </row>
    <row r="47" spans="1:34" x14ac:dyDescent="0.5">
      <c r="A47">
        <v>3033</v>
      </c>
      <c r="B47">
        <v>8361</v>
      </c>
      <c r="C47" t="s">
        <v>192</v>
      </c>
      <c r="D47" s="25">
        <v>27150</v>
      </c>
      <c r="E47" t="s">
        <v>69</v>
      </c>
      <c r="F47" t="s">
        <v>75</v>
      </c>
      <c r="G47" t="s">
        <v>193</v>
      </c>
      <c r="H47" s="25">
        <v>40892</v>
      </c>
      <c r="I47" s="26" t="str">
        <f t="shared" si="0"/>
        <v>Thu</v>
      </c>
      <c r="J47" s="1">
        <f t="shared" si="1"/>
        <v>43</v>
      </c>
      <c r="K47" s="1" t="str">
        <f t="shared" si="2"/>
        <v>45D</v>
      </c>
      <c r="L47" s="25">
        <v>40935</v>
      </c>
      <c r="M47" s="26" t="str">
        <f t="shared" si="3"/>
        <v>Fri</v>
      </c>
      <c r="N47" s="25">
        <v>40938</v>
      </c>
      <c r="O47" s="1">
        <f t="shared" si="4"/>
        <v>3</v>
      </c>
      <c r="P47" s="27">
        <f t="shared" si="5"/>
        <v>2012</v>
      </c>
      <c r="Q47" s="1">
        <f t="shared" si="6"/>
        <v>1</v>
      </c>
      <c r="R47" s="1">
        <f t="shared" si="7"/>
        <v>27</v>
      </c>
      <c r="S47" t="s">
        <v>72</v>
      </c>
      <c r="T47" s="2">
        <v>55260002.340000004</v>
      </c>
      <c r="U47">
        <v>36598800</v>
      </c>
      <c r="V47" s="2">
        <v>35145456.719999999</v>
      </c>
      <c r="W47" s="2">
        <v>11399999.939999999</v>
      </c>
      <c r="X47" s="2">
        <v>0</v>
      </c>
      <c r="Y47" s="2">
        <v>1298701.3</v>
      </c>
      <c r="Z47" s="2">
        <v>7415844.3799999999</v>
      </c>
      <c r="AA47">
        <v>6</v>
      </c>
      <c r="AB47">
        <v>0</v>
      </c>
      <c r="AC47">
        <v>0</v>
      </c>
      <c r="AD47">
        <v>6</v>
      </c>
      <c r="AE47">
        <v>6</v>
      </c>
      <c r="AF47">
        <v>12</v>
      </c>
      <c r="AG47">
        <v>3</v>
      </c>
      <c r="AH47" s="2">
        <v>11715152.24</v>
      </c>
    </row>
    <row r="48" spans="1:34" x14ac:dyDescent="0.5">
      <c r="A48">
        <v>3071</v>
      </c>
      <c r="B48">
        <v>8511</v>
      </c>
      <c r="C48" t="s">
        <v>194</v>
      </c>
      <c r="D48" s="25">
        <v>28957</v>
      </c>
      <c r="E48" t="s">
        <v>79</v>
      </c>
      <c r="F48" t="s">
        <v>105</v>
      </c>
      <c r="G48" t="s">
        <v>106</v>
      </c>
      <c r="H48" s="25">
        <v>40899</v>
      </c>
      <c r="I48" s="26" t="str">
        <f t="shared" si="0"/>
        <v>Thu</v>
      </c>
      <c r="J48" s="1">
        <f t="shared" si="1"/>
        <v>31</v>
      </c>
      <c r="K48" s="1" t="str">
        <f t="shared" si="2"/>
        <v>45D</v>
      </c>
      <c r="L48" s="25">
        <v>40930</v>
      </c>
      <c r="M48" s="26" t="str">
        <f t="shared" si="3"/>
        <v>Sun</v>
      </c>
      <c r="N48" s="25">
        <v>40935</v>
      </c>
      <c r="O48" s="1">
        <f t="shared" si="4"/>
        <v>5</v>
      </c>
      <c r="P48" s="27">
        <f t="shared" si="5"/>
        <v>2012</v>
      </c>
      <c r="Q48" s="1">
        <f t="shared" si="6"/>
        <v>1</v>
      </c>
      <c r="R48" s="1">
        <f t="shared" si="7"/>
        <v>22</v>
      </c>
      <c r="S48" t="s">
        <v>72</v>
      </c>
      <c r="T48" s="2">
        <v>14453703</v>
      </c>
      <c r="U48">
        <v>0</v>
      </c>
      <c r="V48" s="2">
        <v>3117000</v>
      </c>
      <c r="W48" s="2">
        <v>7068000</v>
      </c>
      <c r="X48" s="2">
        <v>0</v>
      </c>
      <c r="Y48" s="2">
        <v>2330980</v>
      </c>
      <c r="Z48" s="2">
        <v>1937723</v>
      </c>
      <c r="AA48">
        <v>10</v>
      </c>
      <c r="AB48">
        <v>0</v>
      </c>
      <c r="AC48">
        <v>0</v>
      </c>
      <c r="AD48">
        <v>0</v>
      </c>
      <c r="AE48">
        <v>10</v>
      </c>
      <c r="AF48">
        <v>10</v>
      </c>
      <c r="AG48">
        <v>5</v>
      </c>
      <c r="AH48" s="2">
        <v>623400</v>
      </c>
    </row>
    <row r="49" spans="1:34" x14ac:dyDescent="0.5">
      <c r="A49">
        <v>3074</v>
      </c>
      <c r="B49">
        <v>8520</v>
      </c>
      <c r="C49" t="s">
        <v>195</v>
      </c>
      <c r="D49" s="25">
        <v>28468</v>
      </c>
      <c r="E49" t="s">
        <v>79</v>
      </c>
      <c r="F49" t="s">
        <v>80</v>
      </c>
      <c r="G49" t="s">
        <v>89</v>
      </c>
      <c r="H49" s="25">
        <v>40899</v>
      </c>
      <c r="I49" s="26" t="str">
        <f t="shared" si="0"/>
        <v>Thu</v>
      </c>
      <c r="J49" s="1">
        <f t="shared" si="1"/>
        <v>31</v>
      </c>
      <c r="K49" s="1" t="str">
        <f t="shared" si="2"/>
        <v>45D</v>
      </c>
      <c r="L49" s="25">
        <v>40930</v>
      </c>
      <c r="M49" s="26" t="str">
        <f t="shared" si="3"/>
        <v>Sun</v>
      </c>
      <c r="N49" s="25">
        <v>40935</v>
      </c>
      <c r="O49" s="1">
        <f t="shared" si="4"/>
        <v>5</v>
      </c>
      <c r="P49" s="27">
        <f t="shared" si="5"/>
        <v>2012</v>
      </c>
      <c r="Q49" s="1">
        <f t="shared" si="6"/>
        <v>1</v>
      </c>
      <c r="R49" s="1">
        <f t="shared" si="7"/>
        <v>22</v>
      </c>
      <c r="S49" t="s">
        <v>72</v>
      </c>
      <c r="T49" s="2">
        <v>4244625</v>
      </c>
      <c r="U49">
        <v>0</v>
      </c>
      <c r="V49" s="2">
        <v>3675000</v>
      </c>
      <c r="W49" s="2">
        <v>0</v>
      </c>
      <c r="X49" s="2">
        <v>0</v>
      </c>
      <c r="Y49" s="2">
        <v>0</v>
      </c>
      <c r="Z49" s="2">
        <v>569625</v>
      </c>
      <c r="AA49">
        <v>10</v>
      </c>
      <c r="AB49">
        <v>0</v>
      </c>
      <c r="AC49">
        <v>5</v>
      </c>
      <c r="AD49">
        <v>0</v>
      </c>
      <c r="AE49">
        <v>10</v>
      </c>
      <c r="AF49">
        <v>15</v>
      </c>
      <c r="AG49">
        <v>5</v>
      </c>
      <c r="AH49" s="2">
        <v>735000</v>
      </c>
    </row>
    <row r="50" spans="1:34" x14ac:dyDescent="0.5">
      <c r="A50">
        <v>3070</v>
      </c>
      <c r="B50">
        <v>8510</v>
      </c>
      <c r="C50" t="s">
        <v>196</v>
      </c>
      <c r="D50" s="25">
        <v>25818</v>
      </c>
      <c r="E50" t="s">
        <v>122</v>
      </c>
      <c r="F50" t="s">
        <v>80</v>
      </c>
      <c r="G50" t="s">
        <v>89</v>
      </c>
      <c r="H50" s="25">
        <v>40899</v>
      </c>
      <c r="I50" s="26" t="str">
        <f t="shared" si="0"/>
        <v>Thu</v>
      </c>
      <c r="J50" s="1">
        <f t="shared" si="1"/>
        <v>10</v>
      </c>
      <c r="K50" s="1" t="str">
        <f t="shared" si="2"/>
        <v>14D</v>
      </c>
      <c r="L50" s="25">
        <v>40909</v>
      </c>
      <c r="M50" s="26" t="str">
        <f t="shared" si="3"/>
        <v>Sun</v>
      </c>
      <c r="N50" s="25">
        <v>40910</v>
      </c>
      <c r="O50" s="1">
        <f t="shared" si="4"/>
        <v>1</v>
      </c>
      <c r="P50" s="27">
        <f t="shared" si="5"/>
        <v>2012</v>
      </c>
      <c r="Q50" s="1">
        <f t="shared" si="6"/>
        <v>1</v>
      </c>
      <c r="R50" s="1">
        <f t="shared" si="7"/>
        <v>1</v>
      </c>
      <c r="S50" t="s">
        <v>72</v>
      </c>
      <c r="T50" s="2">
        <v>1703425</v>
      </c>
      <c r="U50">
        <v>0</v>
      </c>
      <c r="V50" s="2">
        <v>735000</v>
      </c>
      <c r="W50" s="2">
        <v>700000</v>
      </c>
      <c r="X50" s="2">
        <v>0</v>
      </c>
      <c r="Y50" s="2">
        <v>39826.839999999997</v>
      </c>
      <c r="Z50" s="2">
        <v>228598.16</v>
      </c>
      <c r="AA50">
        <v>2</v>
      </c>
      <c r="AB50">
        <v>1</v>
      </c>
      <c r="AC50">
        <v>0</v>
      </c>
      <c r="AD50">
        <v>0</v>
      </c>
      <c r="AE50">
        <v>3</v>
      </c>
      <c r="AF50">
        <v>3</v>
      </c>
      <c r="AG50">
        <v>1</v>
      </c>
      <c r="AH50" s="2">
        <v>735000</v>
      </c>
    </row>
    <row r="51" spans="1:34" x14ac:dyDescent="0.5">
      <c r="A51">
        <v>3105</v>
      </c>
      <c r="B51">
        <v>8637</v>
      </c>
      <c r="C51" t="s">
        <v>197</v>
      </c>
      <c r="D51" s="25">
        <v>29396</v>
      </c>
      <c r="E51" t="s">
        <v>69</v>
      </c>
      <c r="F51" t="s">
        <v>70</v>
      </c>
      <c r="G51" t="s">
        <v>71</v>
      </c>
      <c r="H51" s="25">
        <v>40904</v>
      </c>
      <c r="I51" s="26" t="str">
        <f t="shared" si="0"/>
        <v>Tue</v>
      </c>
      <c r="J51" s="1">
        <f t="shared" si="1"/>
        <v>122</v>
      </c>
      <c r="K51" s="1" t="str">
        <f t="shared" si="2"/>
        <v>120D</v>
      </c>
      <c r="L51" s="25">
        <v>41026</v>
      </c>
      <c r="M51" s="26" t="str">
        <f t="shared" si="3"/>
        <v>Fri</v>
      </c>
      <c r="N51" s="25">
        <v>41028</v>
      </c>
      <c r="O51" s="1">
        <f t="shared" si="4"/>
        <v>2</v>
      </c>
      <c r="P51" s="27">
        <f t="shared" si="5"/>
        <v>2012</v>
      </c>
      <c r="Q51" s="1">
        <f t="shared" si="6"/>
        <v>4</v>
      </c>
      <c r="R51" s="1">
        <f t="shared" si="7"/>
        <v>27</v>
      </c>
      <c r="S51" t="s">
        <v>72</v>
      </c>
      <c r="T51" s="2">
        <v>20688800</v>
      </c>
      <c r="U51">
        <v>9600000</v>
      </c>
      <c r="V51" s="2">
        <v>12417143</v>
      </c>
      <c r="W51" s="2">
        <v>3799996</v>
      </c>
      <c r="X51" s="2">
        <v>0</v>
      </c>
      <c r="Y51" s="2">
        <v>1527405.64</v>
      </c>
      <c r="Z51" s="2">
        <v>2944255.36</v>
      </c>
      <c r="AA51">
        <v>4</v>
      </c>
      <c r="AB51">
        <v>2</v>
      </c>
      <c r="AC51">
        <v>2</v>
      </c>
      <c r="AD51">
        <v>0</v>
      </c>
      <c r="AE51">
        <v>6</v>
      </c>
      <c r="AF51">
        <v>8</v>
      </c>
      <c r="AG51">
        <v>2</v>
      </c>
      <c r="AH51" s="2">
        <v>6208571.5</v>
      </c>
    </row>
    <row r="52" spans="1:34" x14ac:dyDescent="0.5">
      <c r="A52">
        <v>3116</v>
      </c>
      <c r="B52">
        <v>8718</v>
      </c>
      <c r="C52" t="s">
        <v>198</v>
      </c>
      <c r="D52" s="25">
        <v>28780</v>
      </c>
      <c r="E52" t="s">
        <v>69</v>
      </c>
      <c r="F52" t="s">
        <v>70</v>
      </c>
      <c r="G52" t="s">
        <v>71</v>
      </c>
      <c r="H52" s="25">
        <v>40906</v>
      </c>
      <c r="I52" s="26" t="str">
        <f t="shared" si="0"/>
        <v>Thu</v>
      </c>
      <c r="J52" s="1">
        <f t="shared" si="1"/>
        <v>146</v>
      </c>
      <c r="K52" s="1" t="str">
        <f t="shared" si="2"/>
        <v>120D</v>
      </c>
      <c r="L52" s="25">
        <v>41052</v>
      </c>
      <c r="M52" s="26" t="str">
        <f t="shared" si="3"/>
        <v>Wed</v>
      </c>
      <c r="N52" s="25">
        <v>41056</v>
      </c>
      <c r="O52" s="1">
        <f t="shared" si="4"/>
        <v>4</v>
      </c>
      <c r="P52" s="27">
        <f t="shared" si="5"/>
        <v>2012</v>
      </c>
      <c r="Q52" s="1">
        <f t="shared" si="6"/>
        <v>5</v>
      </c>
      <c r="R52" s="1">
        <f t="shared" si="7"/>
        <v>23</v>
      </c>
      <c r="S52" t="s">
        <v>72</v>
      </c>
      <c r="T52" s="2">
        <v>23080700</v>
      </c>
      <c r="U52">
        <v>19200000</v>
      </c>
      <c r="V52" s="2">
        <v>12039568</v>
      </c>
      <c r="W52" s="2">
        <v>4901294</v>
      </c>
      <c r="X52" s="2">
        <v>0</v>
      </c>
      <c r="Y52" s="2">
        <v>2674791.42</v>
      </c>
      <c r="Z52" s="2">
        <v>3465046.58</v>
      </c>
      <c r="AA52">
        <v>8</v>
      </c>
      <c r="AB52">
        <v>0</v>
      </c>
      <c r="AC52">
        <v>4</v>
      </c>
      <c r="AD52">
        <v>4</v>
      </c>
      <c r="AE52">
        <v>8</v>
      </c>
      <c r="AF52">
        <v>16</v>
      </c>
      <c r="AG52">
        <v>4</v>
      </c>
      <c r="AH52" s="2">
        <v>3009892</v>
      </c>
    </row>
    <row r="53" spans="1:34" x14ac:dyDescent="0.5">
      <c r="A53">
        <v>3130</v>
      </c>
      <c r="B53">
        <v>8764</v>
      </c>
      <c r="C53" t="s">
        <v>199</v>
      </c>
      <c r="D53" s="25">
        <v>25379</v>
      </c>
      <c r="E53" t="s">
        <v>69</v>
      </c>
      <c r="F53" t="s">
        <v>80</v>
      </c>
      <c r="G53" t="s">
        <v>89</v>
      </c>
      <c r="H53" s="25">
        <v>40908</v>
      </c>
      <c r="I53" s="26" t="str">
        <f t="shared" si="0"/>
        <v>Sat</v>
      </c>
      <c r="J53" s="1">
        <f t="shared" si="1"/>
        <v>24</v>
      </c>
      <c r="K53" s="1" t="str">
        <f t="shared" si="2"/>
        <v>30D</v>
      </c>
      <c r="L53" s="25">
        <v>40932</v>
      </c>
      <c r="M53" s="26" t="str">
        <f t="shared" si="3"/>
        <v>Tue</v>
      </c>
      <c r="N53" s="25">
        <v>40937</v>
      </c>
      <c r="O53" s="1">
        <f t="shared" si="4"/>
        <v>5</v>
      </c>
      <c r="P53" s="27">
        <f t="shared" si="5"/>
        <v>2012</v>
      </c>
      <c r="Q53" s="1">
        <f t="shared" si="6"/>
        <v>1</v>
      </c>
      <c r="R53" s="1">
        <f t="shared" si="7"/>
        <v>24</v>
      </c>
      <c r="S53" t="s">
        <v>72</v>
      </c>
      <c r="T53" s="2">
        <v>5907825</v>
      </c>
      <c r="U53">
        <v>0</v>
      </c>
      <c r="V53" s="2">
        <v>4675000</v>
      </c>
      <c r="W53" s="2">
        <v>440000</v>
      </c>
      <c r="X53" s="2">
        <v>0</v>
      </c>
      <c r="Y53" s="2">
        <v>0</v>
      </c>
      <c r="Z53" s="2">
        <v>792825</v>
      </c>
      <c r="AA53">
        <v>10</v>
      </c>
      <c r="AB53">
        <v>0</v>
      </c>
      <c r="AC53">
        <v>5</v>
      </c>
      <c r="AD53">
        <v>0</v>
      </c>
      <c r="AE53">
        <v>10</v>
      </c>
      <c r="AF53">
        <v>15</v>
      </c>
      <c r="AG53">
        <v>5</v>
      </c>
      <c r="AH53" s="2">
        <v>935000</v>
      </c>
    </row>
    <row r="54" spans="1:34" x14ac:dyDescent="0.5">
      <c r="A54">
        <v>3138</v>
      </c>
      <c r="B54">
        <v>8784</v>
      </c>
      <c r="C54" t="s">
        <v>200</v>
      </c>
      <c r="D54" s="25">
        <v>30655</v>
      </c>
      <c r="E54" t="s">
        <v>69</v>
      </c>
      <c r="F54" t="s">
        <v>70</v>
      </c>
      <c r="G54" t="s">
        <v>74</v>
      </c>
      <c r="H54" s="25">
        <v>40909</v>
      </c>
      <c r="I54" s="26" t="str">
        <f t="shared" si="0"/>
        <v>Sun</v>
      </c>
      <c r="J54" s="1">
        <f t="shared" si="1"/>
        <v>26</v>
      </c>
      <c r="K54" s="1" t="str">
        <f t="shared" si="2"/>
        <v>30D</v>
      </c>
      <c r="L54" s="25">
        <v>40935</v>
      </c>
      <c r="M54" s="26" t="str">
        <f t="shared" si="3"/>
        <v>Fri</v>
      </c>
      <c r="N54" s="25">
        <v>40939</v>
      </c>
      <c r="O54" s="1">
        <f t="shared" si="4"/>
        <v>4</v>
      </c>
      <c r="P54" s="27">
        <f t="shared" si="5"/>
        <v>2012</v>
      </c>
      <c r="Q54" s="1">
        <f t="shared" si="6"/>
        <v>1</v>
      </c>
      <c r="R54" s="1">
        <f t="shared" si="7"/>
        <v>27</v>
      </c>
      <c r="S54" t="s">
        <v>72</v>
      </c>
      <c r="T54" s="2">
        <v>30630596.039999999</v>
      </c>
      <c r="U54">
        <v>26334000</v>
      </c>
      <c r="V54" s="2">
        <v>20340000</v>
      </c>
      <c r="W54" s="2">
        <v>6180000</v>
      </c>
      <c r="X54" s="2">
        <v>0</v>
      </c>
      <c r="Y54" s="2">
        <v>0</v>
      </c>
      <c r="Z54" s="2">
        <v>4110596.04</v>
      </c>
      <c r="AA54">
        <v>8</v>
      </c>
      <c r="AB54">
        <v>0</v>
      </c>
      <c r="AC54">
        <v>4</v>
      </c>
      <c r="AD54">
        <v>0</v>
      </c>
      <c r="AE54">
        <v>8</v>
      </c>
      <c r="AF54">
        <v>12</v>
      </c>
      <c r="AG54">
        <v>4</v>
      </c>
      <c r="AH54" s="2">
        <v>5085000</v>
      </c>
    </row>
    <row r="55" spans="1:34" x14ac:dyDescent="0.5">
      <c r="A55">
        <v>3143</v>
      </c>
      <c r="B55">
        <v>8862</v>
      </c>
      <c r="C55" t="s">
        <v>201</v>
      </c>
      <c r="D55" s="25">
        <v>19834</v>
      </c>
      <c r="E55" t="s">
        <v>122</v>
      </c>
      <c r="F55" t="s">
        <v>70</v>
      </c>
      <c r="G55" t="s">
        <v>71</v>
      </c>
      <c r="H55" s="25">
        <v>40911</v>
      </c>
      <c r="I55" s="26" t="str">
        <f t="shared" si="0"/>
        <v>Tue</v>
      </c>
      <c r="J55" s="1">
        <f t="shared" si="1"/>
        <v>95</v>
      </c>
      <c r="K55" s="1" t="str">
        <f t="shared" si="2"/>
        <v>120D</v>
      </c>
      <c r="L55" s="25">
        <v>41006</v>
      </c>
      <c r="M55" s="26" t="str">
        <f t="shared" si="3"/>
        <v>Sat</v>
      </c>
      <c r="N55" s="25">
        <v>41008</v>
      </c>
      <c r="O55" s="1">
        <f t="shared" si="4"/>
        <v>2</v>
      </c>
      <c r="P55" s="27">
        <f t="shared" si="5"/>
        <v>2012</v>
      </c>
      <c r="Q55" s="1">
        <f t="shared" si="6"/>
        <v>4</v>
      </c>
      <c r="R55" s="1">
        <f t="shared" si="7"/>
        <v>7</v>
      </c>
      <c r="S55" t="s">
        <v>72</v>
      </c>
      <c r="T55" s="2">
        <v>10155000</v>
      </c>
      <c r="U55">
        <v>9600000</v>
      </c>
      <c r="V55" s="2">
        <v>4857143</v>
      </c>
      <c r="W55" s="2">
        <v>1999998</v>
      </c>
      <c r="X55" s="2">
        <v>0</v>
      </c>
      <c r="Y55" s="2">
        <v>1767232.48</v>
      </c>
      <c r="Z55" s="2">
        <v>1530626.52</v>
      </c>
      <c r="AA55">
        <v>4</v>
      </c>
      <c r="AB55">
        <v>0</v>
      </c>
      <c r="AC55">
        <v>0</v>
      </c>
      <c r="AD55">
        <v>0</v>
      </c>
      <c r="AE55">
        <v>4</v>
      </c>
      <c r="AF55">
        <v>4</v>
      </c>
      <c r="AG55">
        <v>2</v>
      </c>
      <c r="AH55" s="2">
        <v>2428571.5</v>
      </c>
    </row>
    <row r="56" spans="1:34" x14ac:dyDescent="0.5">
      <c r="A56">
        <v>3139</v>
      </c>
      <c r="B56">
        <v>8849</v>
      </c>
      <c r="C56" t="s">
        <v>202</v>
      </c>
      <c r="D56" s="25">
        <v>28436</v>
      </c>
      <c r="E56" t="s">
        <v>69</v>
      </c>
      <c r="F56" t="s">
        <v>80</v>
      </c>
      <c r="G56" t="s">
        <v>81</v>
      </c>
      <c r="H56" s="25">
        <v>40911</v>
      </c>
      <c r="I56" s="26" t="str">
        <f t="shared" si="0"/>
        <v>Tue</v>
      </c>
      <c r="J56" s="1">
        <f t="shared" si="1"/>
        <v>22</v>
      </c>
      <c r="K56" s="1" t="str">
        <f t="shared" si="2"/>
        <v>30D</v>
      </c>
      <c r="L56" s="25">
        <v>40933</v>
      </c>
      <c r="M56" s="26" t="str">
        <f t="shared" si="3"/>
        <v>Wed</v>
      </c>
      <c r="N56" s="25">
        <v>40938</v>
      </c>
      <c r="O56" s="1">
        <f t="shared" si="4"/>
        <v>5</v>
      </c>
      <c r="P56" s="27">
        <f t="shared" si="5"/>
        <v>2012</v>
      </c>
      <c r="Q56" s="1">
        <f t="shared" si="6"/>
        <v>1</v>
      </c>
      <c r="R56" s="1">
        <f t="shared" si="7"/>
        <v>25</v>
      </c>
      <c r="S56" t="s">
        <v>72</v>
      </c>
      <c r="T56" s="2">
        <v>36735086.600000001</v>
      </c>
      <c r="U56">
        <v>35401847</v>
      </c>
      <c r="V56" s="2">
        <v>25702782</v>
      </c>
      <c r="W56" s="2">
        <v>5188757</v>
      </c>
      <c r="X56" s="2">
        <v>0</v>
      </c>
      <c r="Y56" s="2">
        <v>914320</v>
      </c>
      <c r="Z56" s="2">
        <v>4929227.5999999996</v>
      </c>
      <c r="AA56">
        <v>10</v>
      </c>
      <c r="AB56">
        <v>0</v>
      </c>
      <c r="AC56">
        <v>0</v>
      </c>
      <c r="AD56">
        <v>0</v>
      </c>
      <c r="AE56">
        <v>10</v>
      </c>
      <c r="AF56">
        <v>10</v>
      </c>
      <c r="AG56">
        <v>5</v>
      </c>
      <c r="AH56" s="2">
        <v>5140556.4000000004</v>
      </c>
    </row>
    <row r="57" spans="1:34" x14ac:dyDescent="0.5">
      <c r="A57">
        <v>3149</v>
      </c>
      <c r="B57">
        <v>8931</v>
      </c>
      <c r="C57" t="s">
        <v>203</v>
      </c>
      <c r="D57" s="25">
        <v>26174</v>
      </c>
      <c r="E57" t="s">
        <v>69</v>
      </c>
      <c r="F57" t="s">
        <v>70</v>
      </c>
      <c r="G57" t="s">
        <v>71</v>
      </c>
      <c r="H57" s="25">
        <v>40912</v>
      </c>
      <c r="I57" s="26" t="str">
        <f t="shared" si="0"/>
        <v>Wed</v>
      </c>
      <c r="J57" s="1">
        <f t="shared" si="1"/>
        <v>20</v>
      </c>
      <c r="K57" s="1" t="str">
        <f t="shared" si="2"/>
        <v>30D</v>
      </c>
      <c r="L57" s="25">
        <v>40932</v>
      </c>
      <c r="M57" s="26" t="str">
        <f t="shared" si="3"/>
        <v>Tue</v>
      </c>
      <c r="N57" s="25">
        <v>40934</v>
      </c>
      <c r="O57" s="1">
        <f t="shared" si="4"/>
        <v>2</v>
      </c>
      <c r="P57" s="27">
        <f t="shared" si="5"/>
        <v>2012</v>
      </c>
      <c r="Q57" s="1">
        <f t="shared" si="6"/>
        <v>1</v>
      </c>
      <c r="R57" s="1">
        <f t="shared" si="7"/>
        <v>24</v>
      </c>
      <c r="S57" t="s">
        <v>72</v>
      </c>
      <c r="T57" s="2">
        <v>17729701.690000001</v>
      </c>
      <c r="U57">
        <v>9600000</v>
      </c>
      <c r="V57" s="2">
        <v>11037142.85</v>
      </c>
      <c r="W57" s="2">
        <v>2359999.98</v>
      </c>
      <c r="X57" s="2">
        <v>0</v>
      </c>
      <c r="Y57" s="2">
        <v>1785414.57</v>
      </c>
      <c r="Z57" s="2">
        <v>2547144.29</v>
      </c>
      <c r="AA57">
        <v>4</v>
      </c>
      <c r="AB57">
        <v>2</v>
      </c>
      <c r="AC57">
        <v>2</v>
      </c>
      <c r="AD57">
        <v>0</v>
      </c>
      <c r="AE57">
        <v>6</v>
      </c>
      <c r="AF57">
        <v>8</v>
      </c>
      <c r="AG57">
        <v>2</v>
      </c>
      <c r="AH57" s="2">
        <v>5518571.4299999997</v>
      </c>
    </row>
    <row r="58" spans="1:34" x14ac:dyDescent="0.5">
      <c r="A58">
        <v>3166</v>
      </c>
      <c r="B58">
        <v>9040</v>
      </c>
      <c r="C58" t="s">
        <v>204</v>
      </c>
      <c r="D58" s="25">
        <v>33474</v>
      </c>
      <c r="E58" t="s">
        <v>69</v>
      </c>
      <c r="F58" t="s">
        <v>80</v>
      </c>
      <c r="G58" t="s">
        <v>89</v>
      </c>
      <c r="H58" s="25">
        <v>40913</v>
      </c>
      <c r="I58" s="26" t="str">
        <f t="shared" si="0"/>
        <v>Thu</v>
      </c>
      <c r="J58" s="1">
        <f t="shared" si="1"/>
        <v>1</v>
      </c>
      <c r="K58" s="1" t="str">
        <f t="shared" si="2"/>
        <v>7D</v>
      </c>
      <c r="L58" s="25">
        <v>40914</v>
      </c>
      <c r="M58" s="26" t="str">
        <f t="shared" si="3"/>
        <v>Fri</v>
      </c>
      <c r="N58" s="25">
        <v>40915</v>
      </c>
      <c r="O58" s="1">
        <f t="shared" si="4"/>
        <v>1</v>
      </c>
      <c r="P58" s="27">
        <f t="shared" si="5"/>
        <v>2012</v>
      </c>
      <c r="Q58" s="1">
        <f t="shared" si="6"/>
        <v>1</v>
      </c>
      <c r="R58" s="1">
        <f t="shared" si="7"/>
        <v>6</v>
      </c>
      <c r="S58" t="s">
        <v>72</v>
      </c>
      <c r="T58" s="2">
        <v>1407344.4</v>
      </c>
      <c r="U58">
        <v>1155550</v>
      </c>
      <c r="V58" s="2">
        <v>7983.8</v>
      </c>
      <c r="W58" s="2">
        <v>1210706.3</v>
      </c>
      <c r="X58" s="2">
        <v>0</v>
      </c>
      <c r="Y58" s="2">
        <v>0</v>
      </c>
      <c r="Z58" s="2">
        <v>188654.3</v>
      </c>
      <c r="AA58">
        <v>2</v>
      </c>
      <c r="AB58">
        <v>0</v>
      </c>
      <c r="AC58">
        <v>0</v>
      </c>
      <c r="AD58">
        <v>0</v>
      </c>
      <c r="AE58">
        <v>2</v>
      </c>
      <c r="AF58">
        <v>2</v>
      </c>
      <c r="AG58">
        <v>1</v>
      </c>
      <c r="AH58" s="2">
        <v>7983.8</v>
      </c>
    </row>
    <row r="59" spans="1:34" x14ac:dyDescent="0.5">
      <c r="A59">
        <v>3159</v>
      </c>
      <c r="B59">
        <v>9026</v>
      </c>
      <c r="C59" t="s">
        <v>205</v>
      </c>
      <c r="D59" s="25">
        <v>24970</v>
      </c>
      <c r="E59" t="s">
        <v>161</v>
      </c>
      <c r="F59" t="s">
        <v>80</v>
      </c>
      <c r="G59" t="s">
        <v>89</v>
      </c>
      <c r="H59" s="25">
        <v>40913</v>
      </c>
      <c r="I59" s="26" t="str">
        <f t="shared" si="0"/>
        <v>Thu</v>
      </c>
      <c r="J59" s="1">
        <f t="shared" si="1"/>
        <v>105</v>
      </c>
      <c r="K59" s="1" t="str">
        <f t="shared" si="2"/>
        <v>120D</v>
      </c>
      <c r="L59" s="25">
        <v>41018</v>
      </c>
      <c r="M59" s="26" t="str">
        <f t="shared" si="3"/>
        <v>Thu</v>
      </c>
      <c r="N59" s="25">
        <v>41024</v>
      </c>
      <c r="O59" s="1">
        <f t="shared" si="4"/>
        <v>6</v>
      </c>
      <c r="P59" s="27">
        <f t="shared" si="5"/>
        <v>2012</v>
      </c>
      <c r="Q59" s="1">
        <f t="shared" si="6"/>
        <v>4</v>
      </c>
      <c r="R59" s="1">
        <f t="shared" si="7"/>
        <v>19</v>
      </c>
      <c r="S59" t="s">
        <v>72</v>
      </c>
      <c r="T59" s="2">
        <v>7964257.1500000004</v>
      </c>
      <c r="U59">
        <v>0</v>
      </c>
      <c r="V59" s="2">
        <v>4410000</v>
      </c>
      <c r="W59" s="2">
        <v>2164000</v>
      </c>
      <c r="X59" s="2">
        <v>0</v>
      </c>
      <c r="Y59" s="2">
        <v>322615.52</v>
      </c>
      <c r="Z59" s="2">
        <v>1067641.6299999999</v>
      </c>
      <c r="AA59">
        <v>12</v>
      </c>
      <c r="AB59">
        <v>0</v>
      </c>
      <c r="AC59">
        <v>0</v>
      </c>
      <c r="AD59">
        <v>0</v>
      </c>
      <c r="AE59">
        <v>12</v>
      </c>
      <c r="AF59">
        <v>12</v>
      </c>
      <c r="AG59">
        <v>6</v>
      </c>
      <c r="AH59" s="2">
        <v>735000</v>
      </c>
    </row>
    <row r="60" spans="1:34" x14ac:dyDescent="0.5">
      <c r="A60">
        <v>3155</v>
      </c>
      <c r="B60">
        <v>9015</v>
      </c>
      <c r="C60" t="s">
        <v>206</v>
      </c>
      <c r="D60" s="25">
        <v>26026</v>
      </c>
      <c r="E60" t="s">
        <v>138</v>
      </c>
      <c r="F60" t="s">
        <v>80</v>
      </c>
      <c r="G60" t="s">
        <v>89</v>
      </c>
      <c r="H60" s="25">
        <v>40913</v>
      </c>
      <c r="I60" s="26" t="str">
        <f t="shared" si="0"/>
        <v>Thu</v>
      </c>
      <c r="J60" s="1">
        <f t="shared" si="1"/>
        <v>14</v>
      </c>
      <c r="K60" s="1" t="str">
        <f t="shared" si="2"/>
        <v>14D</v>
      </c>
      <c r="L60" s="25">
        <v>40927</v>
      </c>
      <c r="M60" s="26" t="str">
        <f t="shared" si="3"/>
        <v>Thu</v>
      </c>
      <c r="N60" s="25">
        <v>40933</v>
      </c>
      <c r="O60" s="1">
        <f t="shared" si="4"/>
        <v>6</v>
      </c>
      <c r="P60" s="27">
        <f t="shared" si="5"/>
        <v>2012</v>
      </c>
      <c r="Q60" s="1">
        <f t="shared" si="6"/>
        <v>1</v>
      </c>
      <c r="R60" s="1">
        <f t="shared" si="7"/>
        <v>19</v>
      </c>
      <c r="S60" t="s">
        <v>72</v>
      </c>
      <c r="T60" s="2">
        <v>7033350</v>
      </c>
      <c r="U60">
        <v>0</v>
      </c>
      <c r="V60" s="2">
        <v>5610000</v>
      </c>
      <c r="W60" s="2">
        <v>360000</v>
      </c>
      <c r="X60" s="2">
        <v>0</v>
      </c>
      <c r="Y60" s="2">
        <v>119480.52</v>
      </c>
      <c r="Z60" s="2">
        <v>943869.48</v>
      </c>
      <c r="AA60">
        <v>12</v>
      </c>
      <c r="AB60">
        <v>0</v>
      </c>
      <c r="AC60">
        <v>6</v>
      </c>
      <c r="AD60">
        <v>6</v>
      </c>
      <c r="AE60">
        <v>12</v>
      </c>
      <c r="AF60">
        <v>24</v>
      </c>
      <c r="AG60">
        <v>6</v>
      </c>
      <c r="AH60" s="2">
        <v>935000</v>
      </c>
    </row>
    <row r="61" spans="1:34" x14ac:dyDescent="0.5">
      <c r="A61">
        <v>3154</v>
      </c>
      <c r="B61">
        <v>9011</v>
      </c>
      <c r="C61" t="s">
        <v>207</v>
      </c>
      <c r="D61" s="25">
        <v>27190</v>
      </c>
      <c r="E61" t="s">
        <v>79</v>
      </c>
      <c r="F61" t="s">
        <v>75</v>
      </c>
      <c r="G61" t="s">
        <v>91</v>
      </c>
      <c r="H61" s="25">
        <v>40913</v>
      </c>
      <c r="I61" s="26" t="str">
        <f t="shared" si="0"/>
        <v>Thu</v>
      </c>
      <c r="J61" s="1">
        <f t="shared" si="1"/>
        <v>12</v>
      </c>
      <c r="K61" s="1" t="str">
        <f t="shared" si="2"/>
        <v>14D</v>
      </c>
      <c r="L61" s="25">
        <v>40925</v>
      </c>
      <c r="M61" s="26" t="str">
        <f t="shared" si="3"/>
        <v>Tue</v>
      </c>
      <c r="N61" s="25">
        <v>40928</v>
      </c>
      <c r="O61" s="1">
        <f t="shared" si="4"/>
        <v>3</v>
      </c>
      <c r="P61" s="27">
        <f t="shared" si="5"/>
        <v>2012</v>
      </c>
      <c r="Q61" s="1">
        <f t="shared" si="6"/>
        <v>1</v>
      </c>
      <c r="R61" s="1">
        <f t="shared" si="7"/>
        <v>17</v>
      </c>
      <c r="S61" t="s">
        <v>72</v>
      </c>
      <c r="T61" s="2">
        <v>2546775</v>
      </c>
      <c r="U61">
        <v>0</v>
      </c>
      <c r="V61" s="2">
        <v>2205000</v>
      </c>
      <c r="W61" s="2">
        <v>0</v>
      </c>
      <c r="X61" s="2">
        <v>0</v>
      </c>
      <c r="Y61" s="2">
        <v>0</v>
      </c>
      <c r="Z61" s="2">
        <v>341775</v>
      </c>
      <c r="AA61">
        <v>6</v>
      </c>
      <c r="AB61">
        <v>0</v>
      </c>
      <c r="AC61">
        <v>3</v>
      </c>
      <c r="AD61">
        <v>3</v>
      </c>
      <c r="AE61">
        <v>6</v>
      </c>
      <c r="AF61">
        <v>12</v>
      </c>
      <c r="AG61">
        <v>3</v>
      </c>
      <c r="AH61" s="2">
        <v>735000</v>
      </c>
    </row>
    <row r="62" spans="1:34" x14ac:dyDescent="0.5">
      <c r="A62">
        <v>3183</v>
      </c>
      <c r="B62">
        <v>9094</v>
      </c>
      <c r="C62" t="s">
        <v>208</v>
      </c>
      <c r="D62" s="25">
        <v>33520</v>
      </c>
      <c r="E62" t="s">
        <v>69</v>
      </c>
      <c r="F62" t="s">
        <v>80</v>
      </c>
      <c r="G62" t="s">
        <v>89</v>
      </c>
      <c r="H62" s="25">
        <v>40917</v>
      </c>
      <c r="I62" s="26" t="str">
        <f t="shared" si="0"/>
        <v>Mon</v>
      </c>
      <c r="J62" s="1">
        <f t="shared" si="1"/>
        <v>3</v>
      </c>
      <c r="K62" s="1" t="str">
        <f t="shared" si="2"/>
        <v>7D</v>
      </c>
      <c r="L62" s="25">
        <v>40920</v>
      </c>
      <c r="M62" s="26" t="str">
        <f t="shared" si="3"/>
        <v>Thu</v>
      </c>
      <c r="N62" s="25">
        <v>40922</v>
      </c>
      <c r="O62" s="1">
        <f t="shared" si="4"/>
        <v>2</v>
      </c>
      <c r="P62" s="27">
        <f t="shared" si="5"/>
        <v>2012</v>
      </c>
      <c r="Q62" s="1">
        <f t="shared" si="6"/>
        <v>1</v>
      </c>
      <c r="R62" s="1">
        <f t="shared" si="7"/>
        <v>12</v>
      </c>
      <c r="S62" t="s">
        <v>72</v>
      </c>
      <c r="T62" s="2">
        <v>4229225</v>
      </c>
      <c r="U62">
        <v>0</v>
      </c>
      <c r="V62" s="2">
        <v>1575000</v>
      </c>
      <c r="W62" s="2">
        <v>1965454.54</v>
      </c>
      <c r="X62" s="2">
        <v>0</v>
      </c>
      <c r="Y62" s="2">
        <v>121212.12</v>
      </c>
      <c r="Z62" s="2">
        <v>567558.34</v>
      </c>
      <c r="AA62">
        <v>6</v>
      </c>
      <c r="AB62">
        <v>0</v>
      </c>
      <c r="AC62">
        <v>0</v>
      </c>
      <c r="AD62">
        <v>0</v>
      </c>
      <c r="AE62">
        <v>6</v>
      </c>
      <c r="AF62">
        <v>6</v>
      </c>
      <c r="AG62">
        <v>2</v>
      </c>
      <c r="AH62" s="2">
        <v>787500</v>
      </c>
    </row>
    <row r="63" spans="1:34" x14ac:dyDescent="0.5">
      <c r="A63">
        <v>2885</v>
      </c>
      <c r="B63">
        <v>9102</v>
      </c>
      <c r="C63" t="s">
        <v>209</v>
      </c>
      <c r="D63" s="25">
        <v>26073</v>
      </c>
      <c r="E63" t="s">
        <v>79</v>
      </c>
      <c r="F63" t="s">
        <v>94</v>
      </c>
      <c r="G63" t="s">
        <v>141</v>
      </c>
      <c r="H63" s="25">
        <v>40917</v>
      </c>
      <c r="I63" s="26" t="str">
        <f t="shared" si="0"/>
        <v>Mon</v>
      </c>
      <c r="J63" s="1">
        <f t="shared" si="1"/>
        <v>26</v>
      </c>
      <c r="K63" s="1" t="str">
        <f t="shared" si="2"/>
        <v>30D</v>
      </c>
      <c r="L63" s="25">
        <v>40943</v>
      </c>
      <c r="M63" s="26" t="str">
        <f t="shared" si="3"/>
        <v>Sat</v>
      </c>
      <c r="N63" s="25">
        <v>40949</v>
      </c>
      <c r="O63" s="1">
        <f t="shared" si="4"/>
        <v>6</v>
      </c>
      <c r="P63" s="27">
        <f t="shared" si="5"/>
        <v>2012</v>
      </c>
      <c r="Q63" s="1">
        <f t="shared" si="6"/>
        <v>2</v>
      </c>
      <c r="R63" s="1">
        <f t="shared" si="7"/>
        <v>4</v>
      </c>
      <c r="S63" t="s">
        <v>72</v>
      </c>
      <c r="T63" s="2">
        <v>10011014.73</v>
      </c>
      <c r="U63">
        <v>4097415</v>
      </c>
      <c r="V63" s="2">
        <v>3411181.82</v>
      </c>
      <c r="W63" s="2">
        <v>4206363.6399999997</v>
      </c>
      <c r="X63" s="2">
        <v>0</v>
      </c>
      <c r="Y63" s="2">
        <v>1050000</v>
      </c>
      <c r="Z63" s="2">
        <v>1343469.27</v>
      </c>
      <c r="AA63">
        <v>6</v>
      </c>
      <c r="AB63">
        <v>0</v>
      </c>
      <c r="AC63">
        <v>0</v>
      </c>
      <c r="AD63">
        <v>0</v>
      </c>
      <c r="AE63">
        <v>6</v>
      </c>
      <c r="AF63">
        <v>6</v>
      </c>
      <c r="AG63">
        <v>6</v>
      </c>
      <c r="AH63" s="2">
        <v>568530.30000000005</v>
      </c>
    </row>
    <row r="64" spans="1:34" x14ac:dyDescent="0.5">
      <c r="A64">
        <v>2885</v>
      </c>
      <c r="B64">
        <v>9105</v>
      </c>
      <c r="C64" t="s">
        <v>210</v>
      </c>
      <c r="D64" s="25">
        <v>26750</v>
      </c>
      <c r="E64" t="s">
        <v>79</v>
      </c>
      <c r="F64" t="s">
        <v>94</v>
      </c>
      <c r="G64" t="s">
        <v>141</v>
      </c>
      <c r="H64" s="25">
        <v>40917</v>
      </c>
      <c r="I64" s="26" t="str">
        <f t="shared" ref="I64:I127" si="8">TEXT(H64,"ddd")</f>
        <v>Mon</v>
      </c>
      <c r="J64" s="1">
        <f t="shared" ref="J64:J127" si="9">L64-H64</f>
        <v>27</v>
      </c>
      <c r="K64" s="1" t="str">
        <f t="shared" ref="K64:K127" si="10">IF(J64&lt;=7,"7D",IF(J64&lt;=14,"14D",IF(J64&lt;=30,"30D",IF(J64&lt;=45,"45D",IF(J64&lt;=60,"60D",IF(J64&lt;=90,"90D","120D"))))))</f>
        <v>30D</v>
      </c>
      <c r="L64" s="25">
        <v>40944</v>
      </c>
      <c r="M64" s="26" t="str">
        <f t="shared" ref="M64:M127" si="11">TEXT(L64,"ddd")</f>
        <v>Sun</v>
      </c>
      <c r="N64" s="25">
        <v>40950</v>
      </c>
      <c r="O64" s="1">
        <f t="shared" ref="O64:O127" si="12">N64-L64</f>
        <v>6</v>
      </c>
      <c r="P64" s="27">
        <f t="shared" ref="P64:P127" si="13">YEAR(L64)</f>
        <v>2012</v>
      </c>
      <c r="Q64" s="1">
        <f t="shared" ref="Q64:Q127" si="14">MONTH(L64)</f>
        <v>2</v>
      </c>
      <c r="R64" s="1">
        <f t="shared" ref="R64:R127" si="15">DAY(L64)</f>
        <v>5</v>
      </c>
      <c r="S64" t="s">
        <v>72</v>
      </c>
      <c r="T64" s="2">
        <v>6710299.6200000001</v>
      </c>
      <c r="U64">
        <v>4097415</v>
      </c>
      <c r="V64" s="2">
        <v>3411181.82</v>
      </c>
      <c r="W64" s="2">
        <v>2233363.64</v>
      </c>
      <c r="X64" s="2">
        <v>0</v>
      </c>
      <c r="Y64" s="2">
        <v>165238</v>
      </c>
      <c r="Z64" s="2">
        <v>900516.16</v>
      </c>
      <c r="AA64">
        <v>6</v>
      </c>
      <c r="AB64">
        <v>0</v>
      </c>
      <c r="AC64">
        <v>0</v>
      </c>
      <c r="AD64">
        <v>0</v>
      </c>
      <c r="AE64">
        <v>6</v>
      </c>
      <c r="AF64">
        <v>6</v>
      </c>
      <c r="AG64">
        <v>6</v>
      </c>
      <c r="AH64" s="2">
        <v>568530.30000000005</v>
      </c>
    </row>
    <row r="65" spans="1:34" x14ac:dyDescent="0.5">
      <c r="A65">
        <v>3194</v>
      </c>
      <c r="B65">
        <v>9155</v>
      </c>
      <c r="C65" t="s">
        <v>211</v>
      </c>
      <c r="D65" s="25">
        <v>17135</v>
      </c>
      <c r="E65" t="s">
        <v>79</v>
      </c>
      <c r="F65" t="s">
        <v>70</v>
      </c>
      <c r="G65" t="s">
        <v>74</v>
      </c>
      <c r="H65" s="25">
        <v>40919</v>
      </c>
      <c r="I65" s="26" t="str">
        <f t="shared" si="8"/>
        <v>Wed</v>
      </c>
      <c r="J65" s="1">
        <f t="shared" si="9"/>
        <v>53</v>
      </c>
      <c r="K65" s="1" t="str">
        <f t="shared" si="10"/>
        <v>60D</v>
      </c>
      <c r="L65" s="25">
        <v>40972</v>
      </c>
      <c r="M65" s="26" t="str">
        <f t="shared" si="11"/>
        <v>Sun</v>
      </c>
      <c r="N65" s="25">
        <v>40980</v>
      </c>
      <c r="O65" s="1">
        <f t="shared" si="12"/>
        <v>8</v>
      </c>
      <c r="P65" s="27">
        <f t="shared" si="13"/>
        <v>2012</v>
      </c>
      <c r="Q65" s="1">
        <f t="shared" si="14"/>
        <v>3</v>
      </c>
      <c r="R65" s="1">
        <f t="shared" si="15"/>
        <v>4</v>
      </c>
      <c r="S65" t="s">
        <v>72</v>
      </c>
      <c r="T65" s="2">
        <v>45875905.93</v>
      </c>
      <c r="U65">
        <v>39501000</v>
      </c>
      <c r="V65" s="2">
        <v>28200000</v>
      </c>
      <c r="W65" s="2">
        <v>9579999.9399999995</v>
      </c>
      <c r="X65" s="2">
        <v>0</v>
      </c>
      <c r="Y65" s="2">
        <v>1491841.48</v>
      </c>
      <c r="Z65" s="2">
        <v>6604064.5099999998</v>
      </c>
      <c r="AA65">
        <v>16</v>
      </c>
      <c r="AB65">
        <v>0</v>
      </c>
      <c r="AC65">
        <v>0</v>
      </c>
      <c r="AD65">
        <v>0</v>
      </c>
      <c r="AE65">
        <v>16</v>
      </c>
      <c r="AF65">
        <v>16</v>
      </c>
      <c r="AG65">
        <v>8</v>
      </c>
      <c r="AH65" s="2">
        <v>3525000</v>
      </c>
    </row>
    <row r="66" spans="1:34" x14ac:dyDescent="0.5">
      <c r="A66">
        <v>3195</v>
      </c>
      <c r="B66">
        <v>9158</v>
      </c>
      <c r="C66" t="s">
        <v>212</v>
      </c>
      <c r="D66" s="25">
        <v>29766</v>
      </c>
      <c r="E66" t="s">
        <v>213</v>
      </c>
      <c r="F66" t="s">
        <v>70</v>
      </c>
      <c r="G66" t="s">
        <v>74</v>
      </c>
      <c r="H66" s="25">
        <v>40919</v>
      </c>
      <c r="I66" s="26" t="str">
        <f t="shared" si="8"/>
        <v>Wed</v>
      </c>
      <c r="J66" s="1">
        <f t="shared" si="9"/>
        <v>0</v>
      </c>
      <c r="K66" s="1" t="str">
        <f t="shared" si="10"/>
        <v>7D</v>
      </c>
      <c r="L66" s="25">
        <v>40919</v>
      </c>
      <c r="M66" s="26" t="str">
        <f t="shared" si="11"/>
        <v>Wed</v>
      </c>
      <c r="N66" s="25">
        <v>40922</v>
      </c>
      <c r="O66" s="1">
        <f t="shared" si="12"/>
        <v>3</v>
      </c>
      <c r="P66" s="27">
        <f t="shared" si="13"/>
        <v>2012</v>
      </c>
      <c r="Q66" s="1">
        <f t="shared" si="14"/>
        <v>1</v>
      </c>
      <c r="R66" s="1">
        <f t="shared" si="15"/>
        <v>11</v>
      </c>
      <c r="S66" t="s">
        <v>72</v>
      </c>
      <c r="T66" s="2">
        <v>19681202.969999999</v>
      </c>
      <c r="U66">
        <v>17325000</v>
      </c>
      <c r="V66" s="2">
        <v>12000000</v>
      </c>
      <c r="W66" s="2">
        <v>4239999.97</v>
      </c>
      <c r="X66" s="2">
        <v>0</v>
      </c>
      <c r="Y66" s="2">
        <v>800000</v>
      </c>
      <c r="Z66" s="2">
        <v>2641203</v>
      </c>
      <c r="AA66">
        <v>6</v>
      </c>
      <c r="AB66">
        <v>0</v>
      </c>
      <c r="AC66">
        <v>0</v>
      </c>
      <c r="AD66">
        <v>0</v>
      </c>
      <c r="AE66">
        <v>6</v>
      </c>
      <c r="AF66">
        <v>6</v>
      </c>
      <c r="AG66">
        <v>3</v>
      </c>
      <c r="AH66" s="2">
        <v>4000000</v>
      </c>
    </row>
    <row r="67" spans="1:34" x14ac:dyDescent="0.5">
      <c r="A67">
        <v>3203</v>
      </c>
      <c r="B67">
        <v>9206</v>
      </c>
      <c r="C67" t="s">
        <v>214</v>
      </c>
      <c r="D67" s="25">
        <v>29440</v>
      </c>
      <c r="E67" t="s">
        <v>69</v>
      </c>
      <c r="F67" t="s">
        <v>75</v>
      </c>
      <c r="G67" t="s">
        <v>91</v>
      </c>
      <c r="H67" s="25">
        <v>40920</v>
      </c>
      <c r="I67" s="26" t="str">
        <f t="shared" si="8"/>
        <v>Thu</v>
      </c>
      <c r="J67" s="1">
        <f t="shared" si="9"/>
        <v>11</v>
      </c>
      <c r="K67" s="1" t="str">
        <f t="shared" si="10"/>
        <v>14D</v>
      </c>
      <c r="L67" s="25">
        <v>40931</v>
      </c>
      <c r="M67" s="26" t="str">
        <f t="shared" si="11"/>
        <v>Mon</v>
      </c>
      <c r="N67" s="25">
        <v>40934</v>
      </c>
      <c r="O67" s="1">
        <f t="shared" si="12"/>
        <v>3</v>
      </c>
      <c r="P67" s="27">
        <f t="shared" si="13"/>
        <v>2012</v>
      </c>
      <c r="Q67" s="1">
        <f t="shared" si="14"/>
        <v>1</v>
      </c>
      <c r="R67" s="1">
        <f t="shared" si="15"/>
        <v>23</v>
      </c>
      <c r="S67" t="s">
        <v>72</v>
      </c>
      <c r="T67" s="2">
        <v>7460700</v>
      </c>
      <c r="U67">
        <v>0</v>
      </c>
      <c r="V67" s="2">
        <v>6200000</v>
      </c>
      <c r="W67" s="2">
        <v>140000</v>
      </c>
      <c r="X67" s="2">
        <v>0</v>
      </c>
      <c r="Y67" s="2">
        <v>119480.52</v>
      </c>
      <c r="Z67" s="2">
        <v>1001219.48</v>
      </c>
      <c r="AA67">
        <v>6</v>
      </c>
      <c r="AB67">
        <v>0</v>
      </c>
      <c r="AC67">
        <v>0</v>
      </c>
      <c r="AD67">
        <v>3</v>
      </c>
      <c r="AE67">
        <v>6</v>
      </c>
      <c r="AF67">
        <v>9</v>
      </c>
      <c r="AG67">
        <v>3</v>
      </c>
      <c r="AH67" s="2">
        <v>2066666.67</v>
      </c>
    </row>
    <row r="68" spans="1:34" x14ac:dyDescent="0.5">
      <c r="A68">
        <v>3205</v>
      </c>
      <c r="B68">
        <v>68473</v>
      </c>
      <c r="C68" t="s">
        <v>215</v>
      </c>
      <c r="D68" s="25">
        <v>24802</v>
      </c>
      <c r="E68" t="s">
        <v>69</v>
      </c>
      <c r="F68" t="s">
        <v>70</v>
      </c>
      <c r="G68" t="s">
        <v>71</v>
      </c>
      <c r="H68" s="25">
        <v>40920</v>
      </c>
      <c r="I68" s="26" t="str">
        <f t="shared" si="8"/>
        <v>Thu</v>
      </c>
      <c r="J68" s="1">
        <f t="shared" si="9"/>
        <v>15</v>
      </c>
      <c r="K68" s="1" t="str">
        <f t="shared" si="10"/>
        <v>30D</v>
      </c>
      <c r="L68" s="25">
        <v>40935</v>
      </c>
      <c r="M68" s="26" t="str">
        <f t="shared" si="11"/>
        <v>Fri</v>
      </c>
      <c r="N68" s="25">
        <v>40937</v>
      </c>
      <c r="O68" s="1">
        <f t="shared" si="12"/>
        <v>2</v>
      </c>
      <c r="P68" s="27">
        <f t="shared" si="13"/>
        <v>2012</v>
      </c>
      <c r="Q68" s="1">
        <f t="shared" si="14"/>
        <v>1</v>
      </c>
      <c r="R68" s="1">
        <f t="shared" si="15"/>
        <v>27</v>
      </c>
      <c r="S68" t="s">
        <v>72</v>
      </c>
      <c r="T68" s="2">
        <v>22434003.399999999</v>
      </c>
      <c r="U68">
        <v>19200000</v>
      </c>
      <c r="V68" s="2">
        <v>12514285.699999999</v>
      </c>
      <c r="W68" s="2">
        <v>3999999.96</v>
      </c>
      <c r="X68" s="2">
        <v>0</v>
      </c>
      <c r="Y68" s="2">
        <v>2573426.56</v>
      </c>
      <c r="Z68" s="2">
        <v>3346291.18</v>
      </c>
      <c r="AA68">
        <v>14</v>
      </c>
      <c r="AB68">
        <v>0</v>
      </c>
      <c r="AC68">
        <v>2</v>
      </c>
      <c r="AD68">
        <v>0</v>
      </c>
      <c r="AE68">
        <v>14</v>
      </c>
      <c r="AF68">
        <v>16</v>
      </c>
      <c r="AG68">
        <v>6</v>
      </c>
      <c r="AH68" s="2">
        <v>2085714.28</v>
      </c>
    </row>
    <row r="69" spans="1:34" x14ac:dyDescent="0.5">
      <c r="A69">
        <v>3205</v>
      </c>
      <c r="B69">
        <v>68667</v>
      </c>
      <c r="C69" t="s">
        <v>216</v>
      </c>
      <c r="D69" s="25">
        <v>24723</v>
      </c>
      <c r="E69" t="s">
        <v>69</v>
      </c>
      <c r="F69" t="s">
        <v>70</v>
      </c>
      <c r="G69" t="s">
        <v>71</v>
      </c>
      <c r="H69" s="25">
        <v>40920</v>
      </c>
      <c r="I69" s="26" t="str">
        <f t="shared" si="8"/>
        <v>Thu</v>
      </c>
      <c r="J69" s="1">
        <f t="shared" si="9"/>
        <v>15</v>
      </c>
      <c r="K69" s="1" t="str">
        <f t="shared" si="10"/>
        <v>30D</v>
      </c>
      <c r="L69" s="25">
        <v>40935</v>
      </c>
      <c r="M69" s="26" t="str">
        <f t="shared" si="11"/>
        <v>Fri</v>
      </c>
      <c r="N69" s="25">
        <v>40937</v>
      </c>
      <c r="O69" s="1">
        <f t="shared" si="12"/>
        <v>2</v>
      </c>
      <c r="P69" s="27">
        <f t="shared" si="13"/>
        <v>2012</v>
      </c>
      <c r="Q69" s="1">
        <f t="shared" si="14"/>
        <v>1</v>
      </c>
      <c r="R69" s="1">
        <f t="shared" si="15"/>
        <v>27</v>
      </c>
      <c r="S69" t="s">
        <v>72</v>
      </c>
      <c r="T69" s="2">
        <v>18646999.989999998</v>
      </c>
      <c r="U69">
        <v>13600000</v>
      </c>
      <c r="V69" s="2">
        <v>10302165</v>
      </c>
      <c r="W69" s="2">
        <v>5842424.96</v>
      </c>
      <c r="X69" s="2">
        <v>0</v>
      </c>
      <c r="Y69" s="2">
        <v>0</v>
      </c>
      <c r="Z69" s="2">
        <v>2502410.0299999998</v>
      </c>
      <c r="AA69">
        <v>6</v>
      </c>
      <c r="AB69">
        <v>0</v>
      </c>
      <c r="AC69">
        <v>0</v>
      </c>
      <c r="AD69">
        <v>0</v>
      </c>
      <c r="AE69">
        <v>6</v>
      </c>
      <c r="AF69">
        <v>6</v>
      </c>
      <c r="AG69">
        <v>2</v>
      </c>
      <c r="AH69" s="2">
        <v>5151082.5</v>
      </c>
    </row>
    <row r="70" spans="1:34" x14ac:dyDescent="0.5">
      <c r="A70">
        <v>3211</v>
      </c>
      <c r="B70">
        <v>9287</v>
      </c>
      <c r="C70" t="s">
        <v>217</v>
      </c>
      <c r="D70" s="25">
        <v>12511</v>
      </c>
      <c r="E70" t="s">
        <v>138</v>
      </c>
      <c r="F70" t="s">
        <v>70</v>
      </c>
      <c r="G70" t="s">
        <v>71</v>
      </c>
      <c r="H70" s="25">
        <v>40920</v>
      </c>
      <c r="I70" s="26" t="str">
        <f t="shared" si="8"/>
        <v>Thu</v>
      </c>
      <c r="J70" s="1">
        <f t="shared" si="9"/>
        <v>20</v>
      </c>
      <c r="K70" s="1" t="str">
        <f t="shared" si="10"/>
        <v>30D</v>
      </c>
      <c r="L70" s="25">
        <v>40940</v>
      </c>
      <c r="M70" s="26" t="str">
        <f t="shared" si="11"/>
        <v>Wed</v>
      </c>
      <c r="N70" s="25">
        <v>40942</v>
      </c>
      <c r="O70" s="1">
        <f t="shared" si="12"/>
        <v>2</v>
      </c>
      <c r="P70" s="27">
        <f t="shared" si="13"/>
        <v>2012</v>
      </c>
      <c r="Q70" s="1">
        <f t="shared" si="14"/>
        <v>2</v>
      </c>
      <c r="R70" s="1">
        <f t="shared" si="15"/>
        <v>1</v>
      </c>
      <c r="S70" t="s">
        <v>72</v>
      </c>
      <c r="T70" s="2">
        <v>19200003.399999999</v>
      </c>
      <c r="U70">
        <v>19200000</v>
      </c>
      <c r="V70" s="2">
        <v>9714285.6999999993</v>
      </c>
      <c r="W70" s="2">
        <v>3999999.96</v>
      </c>
      <c r="X70" s="2">
        <v>0</v>
      </c>
      <c r="Y70" s="2">
        <v>2573426.56</v>
      </c>
      <c r="Z70" s="2">
        <v>2912291.18</v>
      </c>
      <c r="AA70">
        <v>4</v>
      </c>
      <c r="AB70">
        <v>0</v>
      </c>
      <c r="AC70">
        <v>0</v>
      </c>
      <c r="AD70">
        <v>0</v>
      </c>
      <c r="AE70">
        <v>4</v>
      </c>
      <c r="AF70">
        <v>4</v>
      </c>
      <c r="AG70">
        <v>2</v>
      </c>
      <c r="AH70" s="2">
        <v>4857142.8499999996</v>
      </c>
    </row>
    <row r="71" spans="1:34" x14ac:dyDescent="0.5">
      <c r="A71">
        <v>3214</v>
      </c>
      <c r="B71">
        <v>9291</v>
      </c>
      <c r="C71" t="s">
        <v>218</v>
      </c>
      <c r="D71" s="25">
        <v>27498</v>
      </c>
      <c r="E71" t="s">
        <v>69</v>
      </c>
      <c r="F71" t="s">
        <v>78</v>
      </c>
      <c r="G71" t="s">
        <v>104</v>
      </c>
      <c r="H71" s="25">
        <v>40922</v>
      </c>
      <c r="I71" s="26" t="str">
        <f t="shared" si="8"/>
        <v>Sat</v>
      </c>
      <c r="J71" s="1">
        <f t="shared" si="9"/>
        <v>20</v>
      </c>
      <c r="K71" s="1" t="str">
        <f t="shared" si="10"/>
        <v>30D</v>
      </c>
      <c r="L71" s="25">
        <v>40942</v>
      </c>
      <c r="M71" s="26" t="str">
        <f t="shared" si="11"/>
        <v>Fri</v>
      </c>
      <c r="N71" s="25">
        <v>40944</v>
      </c>
      <c r="O71" s="1">
        <f t="shared" si="12"/>
        <v>2</v>
      </c>
      <c r="P71" s="27">
        <f t="shared" si="13"/>
        <v>2012</v>
      </c>
      <c r="Q71" s="1">
        <f t="shared" si="14"/>
        <v>2</v>
      </c>
      <c r="R71" s="1">
        <f t="shared" si="15"/>
        <v>3</v>
      </c>
      <c r="S71" t="s">
        <v>72</v>
      </c>
      <c r="T71" s="2">
        <v>12407850</v>
      </c>
      <c r="U71">
        <v>0</v>
      </c>
      <c r="V71" s="2">
        <v>10742727.279999999</v>
      </c>
      <c r="W71" s="2">
        <v>0</v>
      </c>
      <c r="X71" s="2">
        <v>0</v>
      </c>
      <c r="Y71" s="2">
        <v>0</v>
      </c>
      <c r="Z71" s="2">
        <v>1665122.72</v>
      </c>
      <c r="AA71">
        <v>11</v>
      </c>
      <c r="AB71">
        <v>0</v>
      </c>
      <c r="AC71">
        <v>2</v>
      </c>
      <c r="AD71">
        <v>0</v>
      </c>
      <c r="AE71">
        <v>11</v>
      </c>
      <c r="AF71">
        <v>13</v>
      </c>
      <c r="AG71">
        <v>7</v>
      </c>
      <c r="AH71" s="2">
        <v>1534675.33</v>
      </c>
    </row>
    <row r="72" spans="1:34" x14ac:dyDescent="0.5">
      <c r="A72">
        <v>3225</v>
      </c>
      <c r="B72">
        <v>9327</v>
      </c>
      <c r="C72" t="s">
        <v>114</v>
      </c>
      <c r="D72" s="25">
        <v>31054</v>
      </c>
      <c r="E72" t="s">
        <v>69</v>
      </c>
      <c r="F72" t="s">
        <v>70</v>
      </c>
      <c r="G72" t="s">
        <v>71</v>
      </c>
      <c r="H72" s="25">
        <v>40924</v>
      </c>
      <c r="I72" s="26" t="str">
        <f t="shared" si="8"/>
        <v>Mon</v>
      </c>
      <c r="J72" s="1">
        <f t="shared" si="9"/>
        <v>9</v>
      </c>
      <c r="K72" s="1" t="str">
        <f t="shared" si="10"/>
        <v>14D</v>
      </c>
      <c r="L72" s="25">
        <v>40933</v>
      </c>
      <c r="M72" s="26" t="str">
        <f t="shared" si="11"/>
        <v>Wed</v>
      </c>
      <c r="N72" s="25">
        <v>40935</v>
      </c>
      <c r="O72" s="1">
        <f t="shared" si="12"/>
        <v>2</v>
      </c>
      <c r="P72" s="27">
        <f t="shared" si="13"/>
        <v>2012</v>
      </c>
      <c r="Q72" s="1">
        <f t="shared" si="14"/>
        <v>1</v>
      </c>
      <c r="R72" s="1">
        <f t="shared" si="15"/>
        <v>25</v>
      </c>
      <c r="S72" t="s">
        <v>72</v>
      </c>
      <c r="T72" s="2">
        <v>11494201.699999999</v>
      </c>
      <c r="U72">
        <v>9600000</v>
      </c>
      <c r="V72" s="2">
        <v>6257142.8499999996</v>
      </c>
      <c r="W72" s="2">
        <v>2239999.98</v>
      </c>
      <c r="X72" s="2">
        <v>0</v>
      </c>
      <c r="Y72" s="2">
        <v>1286713.28</v>
      </c>
      <c r="Z72" s="2">
        <v>1710345.59</v>
      </c>
      <c r="AA72">
        <v>4</v>
      </c>
      <c r="AB72">
        <v>0</v>
      </c>
      <c r="AC72">
        <v>0</v>
      </c>
      <c r="AD72">
        <v>0</v>
      </c>
      <c r="AE72">
        <v>4</v>
      </c>
      <c r="AF72">
        <v>4</v>
      </c>
      <c r="AG72">
        <v>2</v>
      </c>
      <c r="AH72" s="2">
        <v>3128571.43</v>
      </c>
    </row>
    <row r="73" spans="1:34" x14ac:dyDescent="0.5">
      <c r="A73">
        <v>3228</v>
      </c>
      <c r="B73">
        <v>9372</v>
      </c>
      <c r="C73" t="s">
        <v>219</v>
      </c>
      <c r="D73" s="25">
        <v>21312</v>
      </c>
      <c r="E73" t="s">
        <v>69</v>
      </c>
      <c r="F73" t="s">
        <v>70</v>
      </c>
      <c r="G73" t="s">
        <v>71</v>
      </c>
      <c r="H73" s="25">
        <v>40924</v>
      </c>
      <c r="I73" s="26" t="str">
        <f t="shared" si="8"/>
        <v>Mon</v>
      </c>
      <c r="J73" s="1">
        <f t="shared" si="9"/>
        <v>28</v>
      </c>
      <c r="K73" s="1" t="str">
        <f t="shared" si="10"/>
        <v>30D</v>
      </c>
      <c r="L73" s="25">
        <v>40952</v>
      </c>
      <c r="M73" s="26" t="str">
        <f t="shared" si="11"/>
        <v>Mon</v>
      </c>
      <c r="N73" s="25">
        <v>40954</v>
      </c>
      <c r="O73" s="1">
        <f t="shared" si="12"/>
        <v>2</v>
      </c>
      <c r="P73" s="27">
        <f t="shared" si="13"/>
        <v>2012</v>
      </c>
      <c r="Q73" s="1">
        <f t="shared" si="14"/>
        <v>2</v>
      </c>
      <c r="R73" s="1">
        <f t="shared" si="15"/>
        <v>13</v>
      </c>
      <c r="S73" t="s">
        <v>72</v>
      </c>
      <c r="T73" s="2">
        <v>13746445.76</v>
      </c>
      <c r="U73">
        <v>9600000</v>
      </c>
      <c r="V73" s="2">
        <v>6643506.4900000002</v>
      </c>
      <c r="W73" s="2">
        <v>3000000.02</v>
      </c>
      <c r="X73" s="2">
        <v>0</v>
      </c>
      <c r="Y73" s="2">
        <v>2006433.56</v>
      </c>
      <c r="Z73" s="2">
        <v>2096505.69</v>
      </c>
      <c r="AA73">
        <v>6</v>
      </c>
      <c r="AB73">
        <v>0</v>
      </c>
      <c r="AC73">
        <v>0</v>
      </c>
      <c r="AD73">
        <v>0</v>
      </c>
      <c r="AE73">
        <v>6</v>
      </c>
      <c r="AF73">
        <v>6</v>
      </c>
      <c r="AG73">
        <v>2</v>
      </c>
      <c r="AH73" s="2">
        <v>3321753.25</v>
      </c>
    </row>
    <row r="74" spans="1:34" x14ac:dyDescent="0.5">
      <c r="A74">
        <v>3099</v>
      </c>
      <c r="B74">
        <v>9421</v>
      </c>
      <c r="C74" t="s">
        <v>220</v>
      </c>
      <c r="D74" s="25">
        <v>30070</v>
      </c>
      <c r="E74" t="s">
        <v>140</v>
      </c>
      <c r="F74" t="s">
        <v>75</v>
      </c>
      <c r="G74" t="s">
        <v>91</v>
      </c>
      <c r="H74" s="25">
        <v>40925</v>
      </c>
      <c r="I74" s="26" t="str">
        <f t="shared" si="8"/>
        <v>Tue</v>
      </c>
      <c r="J74" s="1">
        <f t="shared" si="9"/>
        <v>7</v>
      </c>
      <c r="K74" s="1" t="str">
        <f t="shared" si="10"/>
        <v>7D</v>
      </c>
      <c r="L74" s="25">
        <v>40932</v>
      </c>
      <c r="M74" s="26" t="str">
        <f t="shared" si="11"/>
        <v>Tue</v>
      </c>
      <c r="N74" s="25">
        <v>40936</v>
      </c>
      <c r="O74" s="1">
        <f t="shared" si="12"/>
        <v>4</v>
      </c>
      <c r="P74" s="27">
        <f t="shared" si="13"/>
        <v>2012</v>
      </c>
      <c r="Q74" s="1">
        <f t="shared" si="14"/>
        <v>1</v>
      </c>
      <c r="R74" s="1">
        <f t="shared" si="15"/>
        <v>24</v>
      </c>
      <c r="S74" t="s">
        <v>72</v>
      </c>
      <c r="T74" s="2">
        <v>6604180</v>
      </c>
      <c r="U74">
        <v>0</v>
      </c>
      <c r="V74" s="2">
        <v>5700000</v>
      </c>
      <c r="W74" s="2">
        <v>0</v>
      </c>
      <c r="X74" s="2">
        <v>0</v>
      </c>
      <c r="Y74" s="2">
        <v>17904.759999999998</v>
      </c>
      <c r="Z74" s="2">
        <v>886275.24</v>
      </c>
      <c r="AA74">
        <v>8</v>
      </c>
      <c r="AB74">
        <v>0</v>
      </c>
      <c r="AC74">
        <v>0</v>
      </c>
      <c r="AD74">
        <v>0</v>
      </c>
      <c r="AE74">
        <v>8</v>
      </c>
      <c r="AF74">
        <v>8</v>
      </c>
      <c r="AG74">
        <v>4</v>
      </c>
      <c r="AH74" s="2">
        <v>1425000</v>
      </c>
    </row>
    <row r="75" spans="1:34" x14ac:dyDescent="0.5">
      <c r="A75">
        <v>3234</v>
      </c>
      <c r="B75">
        <v>9437</v>
      </c>
      <c r="C75" t="s">
        <v>221</v>
      </c>
      <c r="D75" s="25">
        <v>30635</v>
      </c>
      <c r="E75" t="s">
        <v>69</v>
      </c>
      <c r="F75" t="s">
        <v>78</v>
      </c>
      <c r="G75" t="s">
        <v>104</v>
      </c>
      <c r="H75" s="25">
        <v>40925</v>
      </c>
      <c r="I75" s="26" t="str">
        <f t="shared" si="8"/>
        <v>Tue</v>
      </c>
      <c r="J75" s="1">
        <f t="shared" si="9"/>
        <v>15</v>
      </c>
      <c r="K75" s="1" t="str">
        <f t="shared" si="10"/>
        <v>30D</v>
      </c>
      <c r="L75" s="25">
        <v>40940</v>
      </c>
      <c r="M75" s="26" t="str">
        <f t="shared" si="11"/>
        <v>Wed</v>
      </c>
      <c r="N75" s="25">
        <v>40941</v>
      </c>
      <c r="O75" s="1">
        <f t="shared" si="12"/>
        <v>1</v>
      </c>
      <c r="P75" s="27">
        <f t="shared" si="13"/>
        <v>2012</v>
      </c>
      <c r="Q75" s="1">
        <f t="shared" si="14"/>
        <v>2</v>
      </c>
      <c r="R75" s="1">
        <f t="shared" si="15"/>
        <v>1</v>
      </c>
      <c r="S75" t="s">
        <v>72</v>
      </c>
      <c r="T75" s="2">
        <v>5355000</v>
      </c>
      <c r="U75">
        <v>0</v>
      </c>
      <c r="V75" s="2">
        <v>4636363.6399999997</v>
      </c>
      <c r="W75" s="2">
        <v>0</v>
      </c>
      <c r="X75" s="2">
        <v>0</v>
      </c>
      <c r="Y75" s="2">
        <v>0</v>
      </c>
      <c r="Z75" s="2">
        <v>718636.36</v>
      </c>
      <c r="AA75">
        <v>2</v>
      </c>
      <c r="AB75">
        <v>0</v>
      </c>
      <c r="AC75">
        <v>0</v>
      </c>
      <c r="AD75">
        <v>0</v>
      </c>
      <c r="AE75">
        <v>2</v>
      </c>
      <c r="AF75">
        <v>2</v>
      </c>
      <c r="AG75">
        <v>1</v>
      </c>
      <c r="AH75" s="2">
        <v>4636363.6399999997</v>
      </c>
    </row>
    <row r="76" spans="1:34" x14ac:dyDescent="0.5">
      <c r="A76">
        <v>2645</v>
      </c>
      <c r="B76">
        <v>9389</v>
      </c>
      <c r="C76" t="s">
        <v>222</v>
      </c>
      <c r="D76" s="25">
        <v>16488</v>
      </c>
      <c r="E76" t="s">
        <v>69</v>
      </c>
      <c r="F76" t="s">
        <v>75</v>
      </c>
      <c r="G76" t="s">
        <v>91</v>
      </c>
      <c r="H76" s="25">
        <v>40925</v>
      </c>
      <c r="I76" s="26" t="str">
        <f t="shared" si="8"/>
        <v>Tue</v>
      </c>
      <c r="J76" s="1">
        <f t="shared" si="9"/>
        <v>9</v>
      </c>
      <c r="K76" s="1" t="str">
        <f t="shared" si="10"/>
        <v>14D</v>
      </c>
      <c r="L76" s="25">
        <v>40934</v>
      </c>
      <c r="M76" s="26" t="str">
        <f t="shared" si="11"/>
        <v>Thu</v>
      </c>
      <c r="N76" s="25">
        <v>40937</v>
      </c>
      <c r="O76" s="1">
        <f t="shared" si="12"/>
        <v>3</v>
      </c>
      <c r="P76" s="27">
        <f t="shared" si="13"/>
        <v>2012</v>
      </c>
      <c r="Q76" s="1">
        <f t="shared" si="14"/>
        <v>1</v>
      </c>
      <c r="R76" s="1">
        <f t="shared" si="15"/>
        <v>26</v>
      </c>
      <c r="S76" t="s">
        <v>72</v>
      </c>
      <c r="T76" s="2">
        <v>8763362</v>
      </c>
      <c r="U76">
        <v>0</v>
      </c>
      <c r="V76" s="2">
        <v>6567500</v>
      </c>
      <c r="W76" s="2">
        <v>980000</v>
      </c>
      <c r="X76" s="2">
        <v>0</v>
      </c>
      <c r="Y76" s="2">
        <v>39826.839999999997</v>
      </c>
      <c r="Z76" s="2">
        <v>1176035.1599999999</v>
      </c>
      <c r="AA76">
        <v>6</v>
      </c>
      <c r="AB76">
        <v>0</v>
      </c>
      <c r="AC76">
        <v>0</v>
      </c>
      <c r="AD76">
        <v>0</v>
      </c>
      <c r="AE76">
        <v>6</v>
      </c>
      <c r="AF76">
        <v>6</v>
      </c>
      <c r="AG76">
        <v>3</v>
      </c>
      <c r="AH76" s="2">
        <v>2189166.67</v>
      </c>
    </row>
    <row r="77" spans="1:34" x14ac:dyDescent="0.5">
      <c r="A77">
        <v>3229</v>
      </c>
      <c r="B77">
        <v>9383</v>
      </c>
      <c r="C77" t="s">
        <v>223</v>
      </c>
      <c r="D77" s="25">
        <v>30340</v>
      </c>
      <c r="E77" t="s">
        <v>69</v>
      </c>
      <c r="F77" t="s">
        <v>70</v>
      </c>
      <c r="G77" t="s">
        <v>74</v>
      </c>
      <c r="H77" s="25">
        <v>40925</v>
      </c>
      <c r="I77" s="26" t="str">
        <f t="shared" si="8"/>
        <v>Tue</v>
      </c>
      <c r="J77" s="1">
        <f t="shared" si="9"/>
        <v>0</v>
      </c>
      <c r="K77" s="1" t="str">
        <f t="shared" si="10"/>
        <v>7D</v>
      </c>
      <c r="L77" s="25">
        <v>40925</v>
      </c>
      <c r="M77" s="26" t="str">
        <f t="shared" si="11"/>
        <v>Tue</v>
      </c>
      <c r="N77" s="25">
        <v>40927</v>
      </c>
      <c r="O77" s="1">
        <f t="shared" si="12"/>
        <v>2</v>
      </c>
      <c r="P77" s="27">
        <f t="shared" si="13"/>
        <v>2012</v>
      </c>
      <c r="Q77" s="1">
        <f t="shared" si="14"/>
        <v>1</v>
      </c>
      <c r="R77" s="1">
        <f t="shared" si="15"/>
        <v>17</v>
      </c>
      <c r="S77" t="s">
        <v>72</v>
      </c>
      <c r="T77" s="2">
        <v>18341401.98</v>
      </c>
      <c r="U77">
        <v>17325000</v>
      </c>
      <c r="V77" s="2">
        <v>13000000</v>
      </c>
      <c r="W77" s="2">
        <v>2879999.98</v>
      </c>
      <c r="X77" s="2">
        <v>0</v>
      </c>
      <c r="Y77" s="2">
        <v>0</v>
      </c>
      <c r="Z77" s="2">
        <v>2461402</v>
      </c>
      <c r="AA77">
        <v>4</v>
      </c>
      <c r="AB77">
        <v>0</v>
      </c>
      <c r="AC77">
        <v>0</v>
      </c>
      <c r="AD77">
        <v>0</v>
      </c>
      <c r="AE77">
        <v>4</v>
      </c>
      <c r="AF77">
        <v>4</v>
      </c>
      <c r="AG77">
        <v>2</v>
      </c>
      <c r="AH77" s="2">
        <v>6500000</v>
      </c>
    </row>
    <row r="78" spans="1:34" x14ac:dyDescent="0.5">
      <c r="A78">
        <v>3237</v>
      </c>
      <c r="B78">
        <v>9459</v>
      </c>
      <c r="C78" t="s">
        <v>224</v>
      </c>
      <c r="D78" s="25">
        <v>29815</v>
      </c>
      <c r="E78" t="s">
        <v>69</v>
      </c>
      <c r="F78" t="s">
        <v>78</v>
      </c>
      <c r="G78" t="s">
        <v>104</v>
      </c>
      <c r="H78" s="25">
        <v>40926</v>
      </c>
      <c r="I78" s="26" t="str">
        <f t="shared" si="8"/>
        <v>Wed</v>
      </c>
      <c r="J78" s="1">
        <f t="shared" si="9"/>
        <v>15</v>
      </c>
      <c r="K78" s="1" t="str">
        <f t="shared" si="10"/>
        <v>30D</v>
      </c>
      <c r="L78" s="25">
        <v>40941</v>
      </c>
      <c r="M78" s="26" t="str">
        <f t="shared" si="11"/>
        <v>Thu</v>
      </c>
      <c r="N78" s="25">
        <v>40943</v>
      </c>
      <c r="O78" s="1">
        <f t="shared" si="12"/>
        <v>2</v>
      </c>
      <c r="P78" s="27">
        <f t="shared" si="13"/>
        <v>2012</v>
      </c>
      <c r="Q78" s="1">
        <f t="shared" si="14"/>
        <v>2</v>
      </c>
      <c r="R78" s="1">
        <f t="shared" si="15"/>
        <v>2</v>
      </c>
      <c r="S78" t="s">
        <v>72</v>
      </c>
      <c r="T78" s="2">
        <v>11125800</v>
      </c>
      <c r="U78">
        <v>0</v>
      </c>
      <c r="V78" s="2">
        <v>9272727.2799999993</v>
      </c>
      <c r="W78" s="2">
        <v>240000</v>
      </c>
      <c r="X78" s="2">
        <v>0</v>
      </c>
      <c r="Y78" s="2">
        <v>120000</v>
      </c>
      <c r="Z78" s="2">
        <v>1493072.72</v>
      </c>
      <c r="AA78">
        <v>4</v>
      </c>
      <c r="AB78">
        <v>0</v>
      </c>
      <c r="AC78">
        <v>0</v>
      </c>
      <c r="AD78">
        <v>2</v>
      </c>
      <c r="AE78">
        <v>4</v>
      </c>
      <c r="AF78">
        <v>6</v>
      </c>
      <c r="AG78">
        <v>2</v>
      </c>
      <c r="AH78" s="2">
        <v>4636363.6399999997</v>
      </c>
    </row>
    <row r="79" spans="1:34" x14ac:dyDescent="0.5">
      <c r="A79">
        <v>3241</v>
      </c>
      <c r="B79">
        <v>9486</v>
      </c>
      <c r="C79" t="s">
        <v>225</v>
      </c>
      <c r="D79" s="25">
        <v>27230</v>
      </c>
      <c r="E79" t="s">
        <v>134</v>
      </c>
      <c r="F79" t="s">
        <v>80</v>
      </c>
      <c r="G79" t="s">
        <v>89</v>
      </c>
      <c r="H79" s="25">
        <v>40927</v>
      </c>
      <c r="I79" s="26" t="str">
        <f t="shared" si="8"/>
        <v>Thu</v>
      </c>
      <c r="J79" s="1">
        <f t="shared" si="9"/>
        <v>6</v>
      </c>
      <c r="K79" s="1" t="str">
        <f t="shared" si="10"/>
        <v>7D</v>
      </c>
      <c r="L79" s="25">
        <v>40933</v>
      </c>
      <c r="M79" s="26" t="str">
        <f t="shared" si="11"/>
        <v>Wed</v>
      </c>
      <c r="N79" s="25">
        <v>40936</v>
      </c>
      <c r="O79" s="1">
        <f t="shared" si="12"/>
        <v>3</v>
      </c>
      <c r="P79" s="27">
        <f t="shared" si="13"/>
        <v>2012</v>
      </c>
      <c r="Q79" s="1">
        <f t="shared" si="14"/>
        <v>1</v>
      </c>
      <c r="R79" s="1">
        <f t="shared" si="15"/>
        <v>25</v>
      </c>
      <c r="S79" t="s">
        <v>72</v>
      </c>
      <c r="T79" s="2">
        <v>18025963.800000001</v>
      </c>
      <c r="U79">
        <v>16524463.800000001</v>
      </c>
      <c r="V79" s="2">
        <v>11338399.199999999</v>
      </c>
      <c r="W79" s="2">
        <v>3269254.2</v>
      </c>
      <c r="X79" s="2">
        <v>0</v>
      </c>
      <c r="Y79" s="2">
        <v>1000000</v>
      </c>
      <c r="Z79" s="2">
        <v>2418310.4</v>
      </c>
      <c r="AA79">
        <v>6</v>
      </c>
      <c r="AB79">
        <v>0</v>
      </c>
      <c r="AC79">
        <v>0</v>
      </c>
      <c r="AD79">
        <v>0</v>
      </c>
      <c r="AE79">
        <v>6</v>
      </c>
      <c r="AF79">
        <v>6</v>
      </c>
      <c r="AG79">
        <v>3</v>
      </c>
      <c r="AH79" s="2">
        <v>3779466.4</v>
      </c>
    </row>
    <row r="80" spans="1:34" x14ac:dyDescent="0.5">
      <c r="A80">
        <v>3247</v>
      </c>
      <c r="B80">
        <v>9510</v>
      </c>
      <c r="C80" t="s">
        <v>226</v>
      </c>
      <c r="D80" s="25">
        <v>27179</v>
      </c>
      <c r="E80" t="s">
        <v>69</v>
      </c>
      <c r="F80" t="s">
        <v>70</v>
      </c>
      <c r="G80" t="s">
        <v>74</v>
      </c>
      <c r="H80" s="25">
        <v>40927</v>
      </c>
      <c r="I80" s="26" t="str">
        <f t="shared" si="8"/>
        <v>Thu</v>
      </c>
      <c r="J80" s="1">
        <f t="shared" si="9"/>
        <v>10</v>
      </c>
      <c r="K80" s="1" t="str">
        <f t="shared" si="10"/>
        <v>14D</v>
      </c>
      <c r="L80" s="25">
        <v>40937</v>
      </c>
      <c r="M80" s="26" t="str">
        <f t="shared" si="11"/>
        <v>Sun</v>
      </c>
      <c r="N80" s="25">
        <v>40938</v>
      </c>
      <c r="O80" s="1">
        <f t="shared" si="12"/>
        <v>1</v>
      </c>
      <c r="P80" s="27">
        <f t="shared" si="13"/>
        <v>2012</v>
      </c>
      <c r="Q80" s="1">
        <f t="shared" si="14"/>
        <v>1</v>
      </c>
      <c r="R80" s="1">
        <f t="shared" si="15"/>
        <v>29</v>
      </c>
      <c r="S80" t="s">
        <v>72</v>
      </c>
      <c r="T80" s="2">
        <v>13369124.01</v>
      </c>
      <c r="U80">
        <v>11550000</v>
      </c>
      <c r="V80" s="2">
        <v>9075000</v>
      </c>
      <c r="W80" s="2">
        <v>2500000</v>
      </c>
      <c r="X80" s="2">
        <v>0</v>
      </c>
      <c r="Y80" s="2">
        <v>0</v>
      </c>
      <c r="Z80" s="2">
        <v>1794124.01</v>
      </c>
      <c r="AA80">
        <v>3</v>
      </c>
      <c r="AB80">
        <v>0</v>
      </c>
      <c r="AC80">
        <v>0</v>
      </c>
      <c r="AD80">
        <v>0</v>
      </c>
      <c r="AE80">
        <v>3</v>
      </c>
      <c r="AF80">
        <v>3</v>
      </c>
      <c r="AG80">
        <v>1</v>
      </c>
      <c r="AH80" s="2">
        <v>9075000</v>
      </c>
    </row>
    <row r="81" spans="1:34" x14ac:dyDescent="0.5">
      <c r="A81">
        <v>3249</v>
      </c>
      <c r="B81">
        <v>9515</v>
      </c>
      <c r="C81" t="s">
        <v>227</v>
      </c>
      <c r="D81" s="25">
        <v>22296</v>
      </c>
      <c r="E81" t="s">
        <v>69</v>
      </c>
      <c r="F81" t="s">
        <v>70</v>
      </c>
      <c r="G81" t="s">
        <v>74</v>
      </c>
      <c r="H81" s="25">
        <v>40927</v>
      </c>
      <c r="I81" s="26" t="str">
        <f t="shared" si="8"/>
        <v>Thu</v>
      </c>
      <c r="J81" s="1">
        <f t="shared" si="9"/>
        <v>7</v>
      </c>
      <c r="K81" s="1" t="str">
        <f t="shared" si="10"/>
        <v>7D</v>
      </c>
      <c r="L81" s="25">
        <v>40934</v>
      </c>
      <c r="M81" s="26" t="str">
        <f t="shared" si="11"/>
        <v>Thu</v>
      </c>
      <c r="N81" s="25">
        <v>40936</v>
      </c>
      <c r="O81" s="1">
        <f t="shared" si="12"/>
        <v>2</v>
      </c>
      <c r="P81" s="27">
        <f t="shared" si="13"/>
        <v>2012</v>
      </c>
      <c r="Q81" s="1">
        <f t="shared" si="14"/>
        <v>1</v>
      </c>
      <c r="R81" s="1">
        <f t="shared" si="15"/>
        <v>26</v>
      </c>
      <c r="S81" t="s">
        <v>72</v>
      </c>
      <c r="T81" s="2">
        <v>24578403.960000001</v>
      </c>
      <c r="U81">
        <v>24578400</v>
      </c>
      <c r="V81" s="2">
        <v>17280000</v>
      </c>
      <c r="W81" s="2">
        <v>3999999.96</v>
      </c>
      <c r="X81" s="2">
        <v>0</v>
      </c>
      <c r="Y81" s="2">
        <v>0</v>
      </c>
      <c r="Z81" s="2">
        <v>3298404</v>
      </c>
      <c r="AA81">
        <v>4</v>
      </c>
      <c r="AB81">
        <v>0</v>
      </c>
      <c r="AC81">
        <v>0</v>
      </c>
      <c r="AD81">
        <v>0</v>
      </c>
      <c r="AE81">
        <v>4</v>
      </c>
      <c r="AF81">
        <v>4</v>
      </c>
      <c r="AG81">
        <v>2</v>
      </c>
      <c r="AH81" s="2">
        <v>8640000</v>
      </c>
    </row>
    <row r="82" spans="1:34" x14ac:dyDescent="0.5">
      <c r="A82">
        <v>3248</v>
      </c>
      <c r="B82">
        <v>9512</v>
      </c>
      <c r="C82" t="s">
        <v>228</v>
      </c>
      <c r="D82" s="25">
        <v>29033</v>
      </c>
      <c r="E82" t="s">
        <v>69</v>
      </c>
      <c r="F82" t="s">
        <v>78</v>
      </c>
      <c r="G82" t="s">
        <v>104</v>
      </c>
      <c r="H82" s="25">
        <v>40927</v>
      </c>
      <c r="I82" s="26" t="str">
        <f t="shared" si="8"/>
        <v>Thu</v>
      </c>
      <c r="J82" s="1">
        <f t="shared" si="9"/>
        <v>14</v>
      </c>
      <c r="K82" s="1" t="str">
        <f t="shared" si="10"/>
        <v>14D</v>
      </c>
      <c r="L82" s="25">
        <v>40941</v>
      </c>
      <c r="M82" s="26" t="str">
        <f t="shared" si="11"/>
        <v>Thu</v>
      </c>
      <c r="N82" s="25">
        <v>40944</v>
      </c>
      <c r="O82" s="1">
        <f t="shared" si="12"/>
        <v>3</v>
      </c>
      <c r="P82" s="27">
        <f t="shared" si="13"/>
        <v>2012</v>
      </c>
      <c r="Q82" s="1">
        <f t="shared" si="14"/>
        <v>2</v>
      </c>
      <c r="R82" s="1">
        <f t="shared" si="15"/>
        <v>2</v>
      </c>
      <c r="S82" t="s">
        <v>72</v>
      </c>
      <c r="T82" s="2">
        <v>17645774.010000002</v>
      </c>
      <c r="U82">
        <v>4389000</v>
      </c>
      <c r="V82" s="2">
        <v>13927727.279999999</v>
      </c>
      <c r="W82" s="2">
        <v>1350000</v>
      </c>
      <c r="X82" s="2">
        <v>0</v>
      </c>
      <c r="Y82" s="2">
        <v>0</v>
      </c>
      <c r="Z82" s="2">
        <v>2368046.73</v>
      </c>
      <c r="AA82">
        <v>6</v>
      </c>
      <c r="AB82">
        <v>0</v>
      </c>
      <c r="AC82">
        <v>3</v>
      </c>
      <c r="AD82">
        <v>0</v>
      </c>
      <c r="AE82">
        <v>6</v>
      </c>
      <c r="AF82">
        <v>9</v>
      </c>
      <c r="AG82">
        <v>3</v>
      </c>
      <c r="AH82" s="2">
        <v>4642575.76</v>
      </c>
    </row>
    <row r="83" spans="1:34" x14ac:dyDescent="0.5">
      <c r="A83">
        <v>3262</v>
      </c>
      <c r="B83">
        <v>9580</v>
      </c>
      <c r="C83" t="s">
        <v>229</v>
      </c>
      <c r="D83" s="25">
        <v>18500</v>
      </c>
      <c r="E83" t="s">
        <v>69</v>
      </c>
      <c r="F83" t="s">
        <v>78</v>
      </c>
      <c r="G83" t="s">
        <v>104</v>
      </c>
      <c r="H83" s="25">
        <v>40928</v>
      </c>
      <c r="I83" s="26" t="str">
        <f t="shared" si="8"/>
        <v>Fri</v>
      </c>
      <c r="J83" s="1">
        <f t="shared" si="9"/>
        <v>13</v>
      </c>
      <c r="K83" s="1" t="str">
        <f t="shared" si="10"/>
        <v>14D</v>
      </c>
      <c r="L83" s="25">
        <v>40941</v>
      </c>
      <c r="M83" s="26" t="str">
        <f t="shared" si="11"/>
        <v>Thu</v>
      </c>
      <c r="N83" s="25">
        <v>40943</v>
      </c>
      <c r="O83" s="1">
        <f t="shared" si="12"/>
        <v>2</v>
      </c>
      <c r="P83" s="27">
        <f t="shared" si="13"/>
        <v>2012</v>
      </c>
      <c r="Q83" s="1">
        <f t="shared" si="14"/>
        <v>2</v>
      </c>
      <c r="R83" s="1">
        <f t="shared" si="15"/>
        <v>2</v>
      </c>
      <c r="S83" t="s">
        <v>72</v>
      </c>
      <c r="T83" s="2">
        <v>11125800</v>
      </c>
      <c r="U83">
        <v>0</v>
      </c>
      <c r="V83" s="2">
        <v>9272727.2799999993</v>
      </c>
      <c r="W83" s="2">
        <v>360000</v>
      </c>
      <c r="X83" s="2">
        <v>0</v>
      </c>
      <c r="Y83" s="2">
        <v>0</v>
      </c>
      <c r="Z83" s="2">
        <v>1493072.72</v>
      </c>
      <c r="AA83">
        <v>4</v>
      </c>
      <c r="AB83">
        <v>0</v>
      </c>
      <c r="AC83">
        <v>0</v>
      </c>
      <c r="AD83">
        <v>0</v>
      </c>
      <c r="AE83">
        <v>4</v>
      </c>
      <c r="AF83">
        <v>4</v>
      </c>
      <c r="AG83">
        <v>2</v>
      </c>
      <c r="AH83" s="2">
        <v>4636363.6399999997</v>
      </c>
    </row>
    <row r="84" spans="1:34" x14ac:dyDescent="0.5">
      <c r="A84">
        <v>2885</v>
      </c>
      <c r="B84">
        <v>9579</v>
      </c>
      <c r="C84" t="s">
        <v>230</v>
      </c>
      <c r="D84" s="25">
        <v>31152</v>
      </c>
      <c r="E84" t="s">
        <v>79</v>
      </c>
      <c r="F84" t="s">
        <v>94</v>
      </c>
      <c r="G84" t="s">
        <v>141</v>
      </c>
      <c r="H84" s="25">
        <v>40928</v>
      </c>
      <c r="I84" s="26" t="str">
        <f t="shared" si="8"/>
        <v>Fri</v>
      </c>
      <c r="J84" s="1">
        <f t="shared" si="9"/>
        <v>16</v>
      </c>
      <c r="K84" s="1" t="str">
        <f t="shared" si="10"/>
        <v>30D</v>
      </c>
      <c r="L84" s="25">
        <v>40944</v>
      </c>
      <c r="M84" s="26" t="str">
        <f t="shared" si="11"/>
        <v>Sun</v>
      </c>
      <c r="N84" s="25">
        <v>40950</v>
      </c>
      <c r="O84" s="1">
        <f t="shared" si="12"/>
        <v>6</v>
      </c>
      <c r="P84" s="27">
        <f t="shared" si="13"/>
        <v>2012</v>
      </c>
      <c r="Q84" s="1">
        <f t="shared" si="14"/>
        <v>2</v>
      </c>
      <c r="R84" s="1">
        <f t="shared" si="15"/>
        <v>5</v>
      </c>
      <c r="S84" t="s">
        <v>72</v>
      </c>
      <c r="T84" s="2">
        <v>6812519.4299999997</v>
      </c>
      <c r="U84">
        <v>4097415</v>
      </c>
      <c r="V84" s="2">
        <v>3411181.82</v>
      </c>
      <c r="W84" s="2">
        <v>2167363.64</v>
      </c>
      <c r="X84" s="2">
        <v>0</v>
      </c>
      <c r="Y84" s="2">
        <v>319740</v>
      </c>
      <c r="Z84" s="2">
        <v>914233.97</v>
      </c>
      <c r="AA84">
        <v>6</v>
      </c>
      <c r="AB84">
        <v>0</v>
      </c>
      <c r="AC84">
        <v>0</v>
      </c>
      <c r="AD84">
        <v>0</v>
      </c>
      <c r="AE84">
        <v>6</v>
      </c>
      <c r="AF84">
        <v>6</v>
      </c>
      <c r="AG84">
        <v>6</v>
      </c>
      <c r="AH84" s="2">
        <v>568530.30000000005</v>
      </c>
    </row>
    <row r="85" spans="1:34" x14ac:dyDescent="0.5">
      <c r="A85">
        <v>3257</v>
      </c>
      <c r="B85">
        <v>9538</v>
      </c>
      <c r="C85" t="s">
        <v>231</v>
      </c>
      <c r="D85" s="25">
        <v>36900</v>
      </c>
      <c r="E85" t="s">
        <v>122</v>
      </c>
      <c r="F85" t="s">
        <v>80</v>
      </c>
      <c r="G85" t="s">
        <v>89</v>
      </c>
      <c r="H85" s="25">
        <v>40928</v>
      </c>
      <c r="I85" s="26" t="str">
        <f t="shared" si="8"/>
        <v>Fri</v>
      </c>
      <c r="J85" s="1">
        <f t="shared" si="9"/>
        <v>102</v>
      </c>
      <c r="K85" s="1" t="str">
        <f t="shared" si="10"/>
        <v>120D</v>
      </c>
      <c r="L85" s="25">
        <v>41030</v>
      </c>
      <c r="M85" s="26" t="str">
        <f t="shared" si="11"/>
        <v>Tue</v>
      </c>
      <c r="N85" s="25">
        <v>41031</v>
      </c>
      <c r="O85" s="1">
        <f t="shared" si="12"/>
        <v>1</v>
      </c>
      <c r="P85" s="27">
        <f t="shared" si="13"/>
        <v>2012</v>
      </c>
      <c r="Q85" s="1">
        <f t="shared" si="14"/>
        <v>5</v>
      </c>
      <c r="R85" s="1">
        <f t="shared" si="15"/>
        <v>1</v>
      </c>
      <c r="S85" t="s">
        <v>72</v>
      </c>
      <c r="T85" s="2">
        <v>6902385.0099999998</v>
      </c>
      <c r="U85">
        <v>5082000</v>
      </c>
      <c r="V85" s="2">
        <v>4122944</v>
      </c>
      <c r="W85" s="2">
        <v>944056</v>
      </c>
      <c r="X85" s="2">
        <v>0</v>
      </c>
      <c r="Y85" s="2">
        <v>699300.7</v>
      </c>
      <c r="Z85" s="2">
        <v>1136084.31</v>
      </c>
      <c r="AA85">
        <v>2</v>
      </c>
      <c r="AB85">
        <v>0</v>
      </c>
      <c r="AC85">
        <v>1</v>
      </c>
      <c r="AD85">
        <v>0</v>
      </c>
      <c r="AE85">
        <v>2</v>
      </c>
      <c r="AF85">
        <v>3</v>
      </c>
      <c r="AG85">
        <v>1</v>
      </c>
      <c r="AH85" s="2">
        <v>4122944</v>
      </c>
    </row>
    <row r="86" spans="1:34" x14ac:dyDescent="0.5">
      <c r="A86">
        <v>2885</v>
      </c>
      <c r="B86">
        <v>9576</v>
      </c>
      <c r="C86" t="s">
        <v>232</v>
      </c>
      <c r="D86" s="25">
        <v>29864</v>
      </c>
      <c r="E86" t="s">
        <v>233</v>
      </c>
      <c r="F86" t="s">
        <v>94</v>
      </c>
      <c r="G86" t="s">
        <v>141</v>
      </c>
      <c r="H86" s="25">
        <v>40928</v>
      </c>
      <c r="I86" s="26" t="str">
        <f t="shared" si="8"/>
        <v>Fri</v>
      </c>
      <c r="J86" s="1">
        <f t="shared" si="9"/>
        <v>15</v>
      </c>
      <c r="K86" s="1" t="str">
        <f t="shared" si="10"/>
        <v>30D</v>
      </c>
      <c r="L86" s="25">
        <v>40943</v>
      </c>
      <c r="M86" s="26" t="str">
        <f t="shared" si="11"/>
        <v>Sat</v>
      </c>
      <c r="N86" s="25">
        <v>40949</v>
      </c>
      <c r="O86" s="1">
        <f t="shared" si="12"/>
        <v>6</v>
      </c>
      <c r="P86" s="27">
        <f t="shared" si="13"/>
        <v>2012</v>
      </c>
      <c r="Q86" s="1">
        <f t="shared" si="14"/>
        <v>2</v>
      </c>
      <c r="R86" s="1">
        <f t="shared" si="15"/>
        <v>4</v>
      </c>
      <c r="S86" t="s">
        <v>72</v>
      </c>
      <c r="T86" s="2">
        <v>4674914.7300000004</v>
      </c>
      <c r="U86">
        <v>4097415</v>
      </c>
      <c r="V86" s="2">
        <v>3411181.82</v>
      </c>
      <c r="W86" s="2">
        <v>636363.64</v>
      </c>
      <c r="X86" s="2">
        <v>0</v>
      </c>
      <c r="Y86" s="2">
        <v>0</v>
      </c>
      <c r="Z86" s="2">
        <v>627369.27</v>
      </c>
      <c r="AA86">
        <v>6</v>
      </c>
      <c r="AB86">
        <v>0</v>
      </c>
      <c r="AC86">
        <v>0</v>
      </c>
      <c r="AD86">
        <v>0</v>
      </c>
      <c r="AE86">
        <v>6</v>
      </c>
      <c r="AF86">
        <v>6</v>
      </c>
      <c r="AG86">
        <v>6</v>
      </c>
      <c r="AH86" s="2">
        <v>568530.30000000005</v>
      </c>
    </row>
    <row r="87" spans="1:34" x14ac:dyDescent="0.5">
      <c r="A87">
        <v>3264</v>
      </c>
      <c r="B87">
        <v>9583</v>
      </c>
      <c r="C87" t="s">
        <v>234</v>
      </c>
      <c r="D87" s="25">
        <v>28667</v>
      </c>
      <c r="E87" t="s">
        <v>69</v>
      </c>
      <c r="F87" t="s">
        <v>70</v>
      </c>
      <c r="G87" t="s">
        <v>96</v>
      </c>
      <c r="H87" s="25">
        <v>40928</v>
      </c>
      <c r="I87" s="26" t="str">
        <f t="shared" si="8"/>
        <v>Fri</v>
      </c>
      <c r="J87" s="1">
        <f t="shared" si="9"/>
        <v>0</v>
      </c>
      <c r="K87" s="1" t="str">
        <f t="shared" si="10"/>
        <v>7D</v>
      </c>
      <c r="L87" s="25">
        <v>40928</v>
      </c>
      <c r="M87" s="26" t="str">
        <f t="shared" si="11"/>
        <v>Fri</v>
      </c>
      <c r="N87" s="25">
        <v>40930</v>
      </c>
      <c r="O87" s="1">
        <f t="shared" si="12"/>
        <v>2</v>
      </c>
      <c r="P87" s="27">
        <f t="shared" si="13"/>
        <v>2012</v>
      </c>
      <c r="Q87" s="1">
        <f t="shared" si="14"/>
        <v>1</v>
      </c>
      <c r="R87" s="1">
        <f t="shared" si="15"/>
        <v>20</v>
      </c>
      <c r="S87" t="s">
        <v>72</v>
      </c>
      <c r="T87" s="2">
        <v>5544000</v>
      </c>
      <c r="U87">
        <v>5544000</v>
      </c>
      <c r="V87" s="2">
        <v>3800000</v>
      </c>
      <c r="W87" s="2">
        <v>1000000</v>
      </c>
      <c r="X87" s="2">
        <v>0</v>
      </c>
      <c r="Y87" s="2">
        <v>0</v>
      </c>
      <c r="Z87" s="2">
        <v>744000</v>
      </c>
      <c r="AA87">
        <v>2</v>
      </c>
      <c r="AB87">
        <v>0</v>
      </c>
      <c r="AC87">
        <v>0</v>
      </c>
      <c r="AD87">
        <v>0</v>
      </c>
      <c r="AE87">
        <v>2</v>
      </c>
      <c r="AF87">
        <v>2</v>
      </c>
      <c r="AG87">
        <v>2</v>
      </c>
      <c r="AH87" s="2">
        <v>1900000</v>
      </c>
    </row>
    <row r="88" spans="1:34" x14ac:dyDescent="0.5">
      <c r="A88">
        <v>3271</v>
      </c>
      <c r="B88">
        <v>80463</v>
      </c>
      <c r="C88" t="s">
        <v>235</v>
      </c>
      <c r="D88" s="25">
        <v>29878</v>
      </c>
      <c r="E88" t="s">
        <v>69</v>
      </c>
      <c r="F88" t="s">
        <v>78</v>
      </c>
      <c r="G88" t="s">
        <v>104</v>
      </c>
      <c r="H88" s="25">
        <v>40929</v>
      </c>
      <c r="I88" s="26" t="str">
        <f t="shared" si="8"/>
        <v>Sat</v>
      </c>
      <c r="J88" s="1">
        <f t="shared" si="9"/>
        <v>13</v>
      </c>
      <c r="K88" s="1" t="str">
        <f t="shared" si="10"/>
        <v>14D</v>
      </c>
      <c r="L88" s="25">
        <v>40942</v>
      </c>
      <c r="M88" s="26" t="str">
        <f t="shared" si="11"/>
        <v>Fri</v>
      </c>
      <c r="N88" s="25">
        <v>40944</v>
      </c>
      <c r="O88" s="1">
        <f t="shared" si="12"/>
        <v>2</v>
      </c>
      <c r="P88" s="27">
        <f t="shared" si="13"/>
        <v>2012</v>
      </c>
      <c r="Q88" s="1">
        <f t="shared" si="14"/>
        <v>2</v>
      </c>
      <c r="R88" s="1">
        <f t="shared" si="15"/>
        <v>3</v>
      </c>
      <c r="S88" t="s">
        <v>72</v>
      </c>
      <c r="T88" s="2">
        <v>16585550.060000001</v>
      </c>
      <c r="U88">
        <v>0</v>
      </c>
      <c r="V88" s="2">
        <v>10742727.279999999</v>
      </c>
      <c r="W88" s="2">
        <v>2442857.16</v>
      </c>
      <c r="X88" s="2">
        <v>0</v>
      </c>
      <c r="Y88" s="2">
        <v>944428.91</v>
      </c>
      <c r="Z88" s="2">
        <v>2455536.71</v>
      </c>
      <c r="AA88">
        <v>10</v>
      </c>
      <c r="AB88">
        <v>0</v>
      </c>
      <c r="AC88">
        <v>2</v>
      </c>
      <c r="AD88">
        <v>0</v>
      </c>
      <c r="AE88">
        <v>10</v>
      </c>
      <c r="AF88">
        <v>12</v>
      </c>
      <c r="AG88">
        <v>5</v>
      </c>
      <c r="AH88" s="2">
        <v>2148545.46</v>
      </c>
    </row>
    <row r="89" spans="1:34" x14ac:dyDescent="0.5">
      <c r="A89">
        <v>3265</v>
      </c>
      <c r="B89">
        <v>9584</v>
      </c>
      <c r="C89" t="s">
        <v>236</v>
      </c>
      <c r="D89" s="25">
        <v>31236</v>
      </c>
      <c r="E89" t="s">
        <v>69</v>
      </c>
      <c r="F89" t="s">
        <v>70</v>
      </c>
      <c r="G89" t="s">
        <v>71</v>
      </c>
      <c r="H89" s="25">
        <v>40929</v>
      </c>
      <c r="I89" s="26" t="str">
        <f t="shared" si="8"/>
        <v>Sat</v>
      </c>
      <c r="J89" s="1">
        <f t="shared" si="9"/>
        <v>15</v>
      </c>
      <c r="K89" s="1" t="str">
        <f t="shared" si="10"/>
        <v>30D</v>
      </c>
      <c r="L89" s="25">
        <v>40944</v>
      </c>
      <c r="M89" s="26" t="str">
        <f t="shared" si="11"/>
        <v>Sun</v>
      </c>
      <c r="N89" s="25">
        <v>40946</v>
      </c>
      <c r="O89" s="1">
        <f t="shared" si="12"/>
        <v>2</v>
      </c>
      <c r="P89" s="27">
        <f t="shared" si="13"/>
        <v>2012</v>
      </c>
      <c r="Q89" s="1">
        <f t="shared" si="14"/>
        <v>2</v>
      </c>
      <c r="R89" s="1">
        <f t="shared" si="15"/>
        <v>5</v>
      </c>
      <c r="S89" t="s">
        <v>72</v>
      </c>
      <c r="T89" s="2">
        <v>37116005.100000001</v>
      </c>
      <c r="U89">
        <v>28800000</v>
      </c>
      <c r="V89" s="2">
        <v>21771428.550000001</v>
      </c>
      <c r="W89" s="2">
        <v>5999999.9400000004</v>
      </c>
      <c r="X89" s="2">
        <v>0</v>
      </c>
      <c r="Y89" s="2">
        <v>3860139.84</v>
      </c>
      <c r="Z89" s="2">
        <v>5484436.7699999996</v>
      </c>
      <c r="AA89">
        <v>4</v>
      </c>
      <c r="AB89">
        <v>0</v>
      </c>
      <c r="AC89">
        <v>0</v>
      </c>
      <c r="AD89">
        <v>0</v>
      </c>
      <c r="AE89">
        <v>4</v>
      </c>
      <c r="AF89">
        <v>4</v>
      </c>
      <c r="AG89">
        <v>2</v>
      </c>
      <c r="AH89" s="2">
        <v>10885714.279999999</v>
      </c>
    </row>
    <row r="90" spans="1:34" x14ac:dyDescent="0.5">
      <c r="A90">
        <v>3274</v>
      </c>
      <c r="B90">
        <v>9626</v>
      </c>
      <c r="C90" t="s">
        <v>125</v>
      </c>
      <c r="D90" s="25">
        <v>28596</v>
      </c>
      <c r="E90" t="s">
        <v>69</v>
      </c>
      <c r="F90" t="s">
        <v>70</v>
      </c>
      <c r="G90" t="s">
        <v>74</v>
      </c>
      <c r="H90" s="25">
        <v>40932</v>
      </c>
      <c r="I90" s="26" t="str">
        <f t="shared" si="8"/>
        <v>Tue</v>
      </c>
      <c r="J90" s="1">
        <f t="shared" si="9"/>
        <v>2</v>
      </c>
      <c r="K90" s="1" t="str">
        <f t="shared" si="10"/>
        <v>7D</v>
      </c>
      <c r="L90" s="25">
        <v>40934</v>
      </c>
      <c r="M90" s="26" t="str">
        <f t="shared" si="11"/>
        <v>Thu</v>
      </c>
      <c r="N90" s="25">
        <v>40937</v>
      </c>
      <c r="O90" s="1">
        <f t="shared" si="12"/>
        <v>3</v>
      </c>
      <c r="P90" s="27">
        <f t="shared" si="13"/>
        <v>2012</v>
      </c>
      <c r="Q90" s="1">
        <f t="shared" si="14"/>
        <v>1</v>
      </c>
      <c r="R90" s="1">
        <f t="shared" si="15"/>
        <v>26</v>
      </c>
      <c r="S90" t="s">
        <v>72</v>
      </c>
      <c r="T90" s="2">
        <v>15468602.880000001</v>
      </c>
      <c r="U90">
        <v>11340000</v>
      </c>
      <c r="V90" s="2">
        <v>9272727.2699999996</v>
      </c>
      <c r="W90" s="2">
        <v>4119999.97</v>
      </c>
      <c r="X90" s="2">
        <v>0</v>
      </c>
      <c r="Y90" s="2">
        <v>0</v>
      </c>
      <c r="Z90" s="2">
        <v>2075875.64</v>
      </c>
      <c r="AA90">
        <v>8</v>
      </c>
      <c r="AB90">
        <v>0</v>
      </c>
      <c r="AC90">
        <v>0</v>
      </c>
      <c r="AD90">
        <v>0</v>
      </c>
      <c r="AE90">
        <v>8</v>
      </c>
      <c r="AF90">
        <v>8</v>
      </c>
      <c r="AG90">
        <v>4</v>
      </c>
      <c r="AH90" s="2">
        <v>2318181.8199999998</v>
      </c>
    </row>
    <row r="91" spans="1:34" x14ac:dyDescent="0.5">
      <c r="A91">
        <v>3274</v>
      </c>
      <c r="B91">
        <v>9634</v>
      </c>
      <c r="C91" t="s">
        <v>237</v>
      </c>
      <c r="D91" s="25">
        <v>19348</v>
      </c>
      <c r="E91" t="s">
        <v>69</v>
      </c>
      <c r="F91" t="s">
        <v>70</v>
      </c>
      <c r="G91" t="s">
        <v>74</v>
      </c>
      <c r="H91" s="25">
        <v>40933</v>
      </c>
      <c r="I91" s="26" t="str">
        <f t="shared" si="8"/>
        <v>Wed</v>
      </c>
      <c r="J91" s="1">
        <f t="shared" si="9"/>
        <v>1</v>
      </c>
      <c r="K91" s="1" t="str">
        <f t="shared" si="10"/>
        <v>7D</v>
      </c>
      <c r="L91" s="25">
        <v>40934</v>
      </c>
      <c r="M91" s="26" t="str">
        <f t="shared" si="11"/>
        <v>Thu</v>
      </c>
      <c r="N91" s="25">
        <v>40936</v>
      </c>
      <c r="O91" s="1">
        <f t="shared" si="12"/>
        <v>2</v>
      </c>
      <c r="P91" s="27">
        <f t="shared" si="13"/>
        <v>2012</v>
      </c>
      <c r="Q91" s="1">
        <f t="shared" si="14"/>
        <v>1</v>
      </c>
      <c r="R91" s="1">
        <f t="shared" si="15"/>
        <v>26</v>
      </c>
      <c r="S91" t="s">
        <v>72</v>
      </c>
      <c r="T91" s="2">
        <v>9639001.2599999998</v>
      </c>
      <c r="U91">
        <v>9639000</v>
      </c>
      <c r="V91" s="2">
        <v>6345454.5499999998</v>
      </c>
      <c r="W91" s="2">
        <v>1999999.98</v>
      </c>
      <c r="X91" s="2">
        <v>0</v>
      </c>
      <c r="Y91" s="2">
        <v>0</v>
      </c>
      <c r="Z91" s="2">
        <v>1293546.73</v>
      </c>
      <c r="AA91">
        <v>4</v>
      </c>
      <c r="AB91">
        <v>0</v>
      </c>
      <c r="AC91">
        <v>0</v>
      </c>
      <c r="AD91">
        <v>0</v>
      </c>
      <c r="AE91">
        <v>4</v>
      </c>
      <c r="AF91">
        <v>4</v>
      </c>
      <c r="AG91">
        <v>2</v>
      </c>
      <c r="AH91" s="2">
        <v>3172727.28</v>
      </c>
    </row>
    <row r="92" spans="1:34" x14ac:dyDescent="0.5">
      <c r="A92">
        <v>3279</v>
      </c>
      <c r="B92">
        <v>9642</v>
      </c>
      <c r="C92" t="s">
        <v>238</v>
      </c>
      <c r="D92" s="25">
        <v>17085</v>
      </c>
      <c r="E92" t="s">
        <v>233</v>
      </c>
      <c r="F92" t="s">
        <v>80</v>
      </c>
      <c r="G92" t="s">
        <v>81</v>
      </c>
      <c r="H92" s="25">
        <v>40934</v>
      </c>
      <c r="I92" s="26" t="str">
        <f t="shared" si="8"/>
        <v>Thu</v>
      </c>
      <c r="J92" s="1">
        <f t="shared" si="9"/>
        <v>260</v>
      </c>
      <c r="K92" s="1" t="str">
        <f t="shared" si="10"/>
        <v>120D</v>
      </c>
      <c r="L92" s="25">
        <v>41194</v>
      </c>
      <c r="M92" s="26" t="str">
        <f t="shared" si="11"/>
        <v>Fri</v>
      </c>
      <c r="N92" s="25">
        <v>41200</v>
      </c>
      <c r="O92" s="1">
        <f t="shared" si="12"/>
        <v>6</v>
      </c>
      <c r="P92" s="27">
        <f t="shared" si="13"/>
        <v>2012</v>
      </c>
      <c r="Q92" s="1">
        <f t="shared" si="14"/>
        <v>10</v>
      </c>
      <c r="R92" s="1">
        <f t="shared" si="15"/>
        <v>12</v>
      </c>
      <c r="S92" t="s">
        <v>72</v>
      </c>
      <c r="T92" s="2">
        <v>48947957.5</v>
      </c>
      <c r="U92">
        <v>43616632.5</v>
      </c>
      <c r="V92" s="2">
        <v>31833603.899999999</v>
      </c>
      <c r="W92" s="2">
        <v>10529705.890000001</v>
      </c>
      <c r="X92" s="2">
        <v>0</v>
      </c>
      <c r="Y92" s="2">
        <v>17523.810000000001</v>
      </c>
      <c r="Z92" s="2">
        <v>6567123.9000000004</v>
      </c>
      <c r="AA92">
        <v>12</v>
      </c>
      <c r="AB92">
        <v>0</v>
      </c>
      <c r="AC92">
        <v>0</v>
      </c>
      <c r="AD92">
        <v>0</v>
      </c>
      <c r="AE92">
        <v>12</v>
      </c>
      <c r="AF92">
        <v>12</v>
      </c>
      <c r="AG92">
        <v>6</v>
      </c>
      <c r="AH92" s="2">
        <v>5305600.6500000004</v>
      </c>
    </row>
    <row r="93" spans="1:34" x14ac:dyDescent="0.5">
      <c r="A93">
        <v>3277</v>
      </c>
      <c r="B93">
        <v>9639</v>
      </c>
      <c r="C93" t="s">
        <v>239</v>
      </c>
      <c r="D93" s="25">
        <v>21743</v>
      </c>
      <c r="E93" t="s">
        <v>100</v>
      </c>
      <c r="F93" t="s">
        <v>70</v>
      </c>
      <c r="G93" t="s">
        <v>97</v>
      </c>
      <c r="H93" s="25">
        <v>40934</v>
      </c>
      <c r="I93" s="26" t="str">
        <f t="shared" si="8"/>
        <v>Thu</v>
      </c>
      <c r="J93" s="1">
        <f t="shared" si="9"/>
        <v>0</v>
      </c>
      <c r="K93" s="1" t="str">
        <f t="shared" si="10"/>
        <v>7D</v>
      </c>
      <c r="L93" s="25">
        <v>40934</v>
      </c>
      <c r="M93" s="26" t="str">
        <f t="shared" si="11"/>
        <v>Thu</v>
      </c>
      <c r="N93" s="25">
        <v>40935</v>
      </c>
      <c r="O93" s="1">
        <f t="shared" si="12"/>
        <v>1</v>
      </c>
      <c r="P93" s="27">
        <f t="shared" si="13"/>
        <v>2012</v>
      </c>
      <c r="Q93" s="1">
        <f t="shared" si="14"/>
        <v>1</v>
      </c>
      <c r="R93" s="1">
        <f t="shared" si="15"/>
        <v>26</v>
      </c>
      <c r="S93" t="s">
        <v>72</v>
      </c>
      <c r="T93" s="2">
        <v>7807800</v>
      </c>
      <c r="U93">
        <v>7161000</v>
      </c>
      <c r="V93" s="2">
        <v>6200000</v>
      </c>
      <c r="W93" s="2">
        <v>560000</v>
      </c>
      <c r="X93" s="2">
        <v>0</v>
      </c>
      <c r="Y93" s="2">
        <v>0</v>
      </c>
      <c r="Z93" s="2">
        <v>1047800</v>
      </c>
      <c r="AA93">
        <v>2</v>
      </c>
      <c r="AB93">
        <v>0</v>
      </c>
      <c r="AC93">
        <v>0</v>
      </c>
      <c r="AD93">
        <v>0</v>
      </c>
      <c r="AE93">
        <v>2</v>
      </c>
      <c r="AF93">
        <v>2</v>
      </c>
      <c r="AG93">
        <v>1</v>
      </c>
      <c r="AH93" s="2">
        <v>6200000</v>
      </c>
    </row>
    <row r="94" spans="1:34" x14ac:dyDescent="0.5">
      <c r="A94">
        <v>3288</v>
      </c>
      <c r="B94">
        <v>9670</v>
      </c>
      <c r="C94" t="s">
        <v>240</v>
      </c>
      <c r="D94" s="25">
        <v>25429</v>
      </c>
      <c r="E94" t="s">
        <v>69</v>
      </c>
      <c r="F94" t="s">
        <v>78</v>
      </c>
      <c r="G94" t="s">
        <v>104</v>
      </c>
      <c r="H94" s="25">
        <v>40935</v>
      </c>
      <c r="I94" s="26" t="str">
        <f t="shared" si="8"/>
        <v>Fri</v>
      </c>
      <c r="J94" s="1">
        <f t="shared" si="9"/>
        <v>6</v>
      </c>
      <c r="K94" s="1" t="str">
        <f t="shared" si="10"/>
        <v>7D</v>
      </c>
      <c r="L94" s="25">
        <v>40941</v>
      </c>
      <c r="M94" s="26" t="str">
        <f t="shared" si="11"/>
        <v>Thu</v>
      </c>
      <c r="N94" s="25">
        <v>40943</v>
      </c>
      <c r="O94" s="1">
        <f t="shared" si="12"/>
        <v>2</v>
      </c>
      <c r="P94" s="27">
        <f t="shared" si="13"/>
        <v>2012</v>
      </c>
      <c r="Q94" s="1">
        <f t="shared" si="14"/>
        <v>2</v>
      </c>
      <c r="R94" s="1">
        <f t="shared" si="15"/>
        <v>2</v>
      </c>
      <c r="S94" t="s">
        <v>72</v>
      </c>
      <c r="T94" s="2">
        <v>14019850.01</v>
      </c>
      <c r="U94">
        <v>0</v>
      </c>
      <c r="V94" s="2">
        <v>10742727.279999999</v>
      </c>
      <c r="W94" s="2">
        <v>280000</v>
      </c>
      <c r="X94" s="2">
        <v>0</v>
      </c>
      <c r="Y94" s="2">
        <v>954831.84</v>
      </c>
      <c r="Z94" s="2">
        <v>2042290.89</v>
      </c>
      <c r="AA94">
        <v>10</v>
      </c>
      <c r="AB94">
        <v>0</v>
      </c>
      <c r="AC94">
        <v>4</v>
      </c>
      <c r="AD94">
        <v>0</v>
      </c>
      <c r="AE94">
        <v>10</v>
      </c>
      <c r="AF94">
        <v>14</v>
      </c>
      <c r="AG94">
        <v>4</v>
      </c>
      <c r="AH94" s="2">
        <v>2685681.82</v>
      </c>
    </row>
    <row r="95" spans="1:34" x14ac:dyDescent="0.5">
      <c r="A95">
        <v>3285</v>
      </c>
      <c r="B95">
        <v>9664</v>
      </c>
      <c r="C95" t="s">
        <v>241</v>
      </c>
      <c r="D95" s="25">
        <v>28179</v>
      </c>
      <c r="E95" t="s">
        <v>79</v>
      </c>
      <c r="F95" t="s">
        <v>70</v>
      </c>
      <c r="G95" t="s">
        <v>71</v>
      </c>
      <c r="H95" s="25">
        <v>40935</v>
      </c>
      <c r="I95" s="26" t="str">
        <f t="shared" si="8"/>
        <v>Fri</v>
      </c>
      <c r="J95" s="1">
        <f t="shared" si="9"/>
        <v>0</v>
      </c>
      <c r="K95" s="1" t="str">
        <f t="shared" si="10"/>
        <v>7D</v>
      </c>
      <c r="L95" s="25">
        <v>40935</v>
      </c>
      <c r="M95" s="26" t="str">
        <f t="shared" si="11"/>
        <v>Fri</v>
      </c>
      <c r="N95" s="25">
        <v>40938</v>
      </c>
      <c r="O95" s="1">
        <f t="shared" si="12"/>
        <v>3</v>
      </c>
      <c r="P95" s="27">
        <f t="shared" si="13"/>
        <v>2012</v>
      </c>
      <c r="Q95" s="1">
        <f t="shared" si="14"/>
        <v>1</v>
      </c>
      <c r="R95" s="1">
        <f t="shared" si="15"/>
        <v>27</v>
      </c>
      <c r="S95" t="s">
        <v>72</v>
      </c>
      <c r="T95" s="2">
        <v>15722101.699999999</v>
      </c>
      <c r="U95">
        <v>15375000</v>
      </c>
      <c r="V95" s="2">
        <v>9857142.8499999996</v>
      </c>
      <c r="W95" s="2">
        <v>2219999.98</v>
      </c>
      <c r="X95" s="2">
        <v>0</v>
      </c>
      <c r="Y95" s="2">
        <v>1367232.76</v>
      </c>
      <c r="Z95" s="2">
        <v>2277726.11</v>
      </c>
      <c r="AA95">
        <v>6</v>
      </c>
      <c r="AB95">
        <v>0</v>
      </c>
      <c r="AC95">
        <v>0</v>
      </c>
      <c r="AD95">
        <v>3</v>
      </c>
      <c r="AE95">
        <v>6</v>
      </c>
      <c r="AF95">
        <v>9</v>
      </c>
      <c r="AG95">
        <v>3</v>
      </c>
      <c r="AH95" s="2">
        <v>3285714.28</v>
      </c>
    </row>
    <row r="96" spans="1:34" x14ac:dyDescent="0.5">
      <c r="A96">
        <v>3284</v>
      </c>
      <c r="B96">
        <v>9660</v>
      </c>
      <c r="C96" t="s">
        <v>242</v>
      </c>
      <c r="D96" s="25">
        <v>24979</v>
      </c>
      <c r="E96" t="s">
        <v>69</v>
      </c>
      <c r="F96" t="s">
        <v>80</v>
      </c>
      <c r="G96" t="s">
        <v>89</v>
      </c>
      <c r="H96" s="25">
        <v>40935</v>
      </c>
      <c r="I96" s="26" t="str">
        <f t="shared" si="8"/>
        <v>Fri</v>
      </c>
      <c r="J96" s="1">
        <f t="shared" si="9"/>
        <v>0</v>
      </c>
      <c r="K96" s="1" t="str">
        <f t="shared" si="10"/>
        <v>7D</v>
      </c>
      <c r="L96" s="25">
        <v>40935</v>
      </c>
      <c r="M96" s="26" t="str">
        <f t="shared" si="11"/>
        <v>Fri</v>
      </c>
      <c r="N96" s="25">
        <v>40937</v>
      </c>
      <c r="O96" s="1">
        <f t="shared" si="12"/>
        <v>2</v>
      </c>
      <c r="P96" s="27">
        <f t="shared" si="13"/>
        <v>2012</v>
      </c>
      <c r="Q96" s="1">
        <f t="shared" si="14"/>
        <v>1</v>
      </c>
      <c r="R96" s="1">
        <f t="shared" si="15"/>
        <v>27</v>
      </c>
      <c r="S96" t="s">
        <v>72</v>
      </c>
      <c r="T96" s="2">
        <v>4365900</v>
      </c>
      <c r="U96">
        <v>0</v>
      </c>
      <c r="V96" s="2">
        <v>3780000</v>
      </c>
      <c r="W96" s="2">
        <v>0</v>
      </c>
      <c r="X96" s="2">
        <v>0</v>
      </c>
      <c r="Y96" s="2">
        <v>0</v>
      </c>
      <c r="Z96" s="2">
        <v>585900</v>
      </c>
      <c r="AA96">
        <v>4</v>
      </c>
      <c r="AB96">
        <v>2</v>
      </c>
      <c r="AC96">
        <v>2</v>
      </c>
      <c r="AD96">
        <v>0</v>
      </c>
      <c r="AE96">
        <v>6</v>
      </c>
      <c r="AF96">
        <v>8</v>
      </c>
      <c r="AG96">
        <v>2</v>
      </c>
      <c r="AH96" s="2">
        <v>1890000</v>
      </c>
    </row>
    <row r="97" spans="1:34" x14ac:dyDescent="0.5">
      <c r="A97">
        <v>3295</v>
      </c>
      <c r="B97">
        <v>9688</v>
      </c>
      <c r="C97" t="s">
        <v>243</v>
      </c>
      <c r="D97" s="25">
        <v>25930</v>
      </c>
      <c r="E97" t="s">
        <v>69</v>
      </c>
      <c r="F97" t="s">
        <v>70</v>
      </c>
      <c r="G97" t="s">
        <v>71</v>
      </c>
      <c r="H97" s="25">
        <v>40936</v>
      </c>
      <c r="I97" s="26" t="str">
        <f t="shared" si="8"/>
        <v>Sat</v>
      </c>
      <c r="J97" s="1">
        <f t="shared" si="9"/>
        <v>6</v>
      </c>
      <c r="K97" s="1" t="str">
        <f t="shared" si="10"/>
        <v>7D</v>
      </c>
      <c r="L97" s="25">
        <v>40942</v>
      </c>
      <c r="M97" s="26" t="str">
        <f t="shared" si="11"/>
        <v>Fri</v>
      </c>
      <c r="N97" s="25">
        <v>40944</v>
      </c>
      <c r="O97" s="1">
        <f t="shared" si="12"/>
        <v>2</v>
      </c>
      <c r="P97" s="27">
        <f t="shared" si="13"/>
        <v>2012</v>
      </c>
      <c r="Q97" s="1">
        <f t="shared" si="14"/>
        <v>2</v>
      </c>
      <c r="R97" s="1">
        <f t="shared" si="15"/>
        <v>3</v>
      </c>
      <c r="S97" t="s">
        <v>72</v>
      </c>
      <c r="T97" s="2">
        <v>66505305.390000001</v>
      </c>
      <c r="U97">
        <v>35265000</v>
      </c>
      <c r="V97" s="2">
        <v>45623118</v>
      </c>
      <c r="W97" s="2">
        <v>7852983.96</v>
      </c>
      <c r="X97" s="2">
        <v>0</v>
      </c>
      <c r="Y97" s="2">
        <v>3936410.24</v>
      </c>
      <c r="Z97" s="2">
        <v>9092793.1899999995</v>
      </c>
      <c r="AA97">
        <v>10</v>
      </c>
      <c r="AB97">
        <v>0</v>
      </c>
      <c r="AC97">
        <v>0</v>
      </c>
      <c r="AD97">
        <v>0</v>
      </c>
      <c r="AE97">
        <v>10</v>
      </c>
      <c r="AF97">
        <v>10</v>
      </c>
      <c r="AG97">
        <v>5</v>
      </c>
      <c r="AH97" s="2">
        <v>9124623.5999999996</v>
      </c>
    </row>
    <row r="98" spans="1:34" x14ac:dyDescent="0.5">
      <c r="A98">
        <v>3292</v>
      </c>
      <c r="B98">
        <v>9683</v>
      </c>
      <c r="C98" t="s">
        <v>244</v>
      </c>
      <c r="D98" s="25">
        <v>20003</v>
      </c>
      <c r="E98" t="s">
        <v>69</v>
      </c>
      <c r="F98" t="s">
        <v>70</v>
      </c>
      <c r="G98" t="s">
        <v>97</v>
      </c>
      <c r="H98" s="25">
        <v>40936</v>
      </c>
      <c r="I98" s="26" t="str">
        <f t="shared" si="8"/>
        <v>Sat</v>
      </c>
      <c r="J98" s="1">
        <f t="shared" si="9"/>
        <v>2</v>
      </c>
      <c r="K98" s="1" t="str">
        <f t="shared" si="10"/>
        <v>7D</v>
      </c>
      <c r="L98" s="25">
        <v>40938</v>
      </c>
      <c r="M98" s="26" t="str">
        <f t="shared" si="11"/>
        <v>Mon</v>
      </c>
      <c r="N98" s="25">
        <v>40939</v>
      </c>
      <c r="O98" s="1">
        <f t="shared" si="12"/>
        <v>1</v>
      </c>
      <c r="P98" s="27">
        <f t="shared" si="13"/>
        <v>2012</v>
      </c>
      <c r="Q98" s="1">
        <f t="shared" si="14"/>
        <v>1</v>
      </c>
      <c r="R98" s="1">
        <f t="shared" si="15"/>
        <v>30</v>
      </c>
      <c r="S98" t="s">
        <v>72</v>
      </c>
      <c r="T98" s="2">
        <v>6583500.9900000002</v>
      </c>
      <c r="U98">
        <v>6583500</v>
      </c>
      <c r="V98" s="2">
        <v>4700000</v>
      </c>
      <c r="W98" s="2">
        <v>999999.99</v>
      </c>
      <c r="X98" s="2">
        <v>0</v>
      </c>
      <c r="Y98" s="2">
        <v>0</v>
      </c>
      <c r="Z98" s="2">
        <v>883501</v>
      </c>
      <c r="AA98">
        <v>2</v>
      </c>
      <c r="AB98">
        <v>0</v>
      </c>
      <c r="AC98">
        <v>0</v>
      </c>
      <c r="AD98">
        <v>0</v>
      </c>
      <c r="AE98">
        <v>2</v>
      </c>
      <c r="AF98">
        <v>2</v>
      </c>
      <c r="AG98">
        <v>1</v>
      </c>
      <c r="AH98" s="2">
        <v>4700000</v>
      </c>
    </row>
    <row r="99" spans="1:34" x14ac:dyDescent="0.5">
      <c r="A99">
        <v>3299</v>
      </c>
      <c r="B99">
        <v>9715</v>
      </c>
      <c r="C99" t="s">
        <v>245</v>
      </c>
      <c r="D99" s="25">
        <v>28489</v>
      </c>
      <c r="E99" t="s">
        <v>69</v>
      </c>
      <c r="F99" t="s">
        <v>78</v>
      </c>
      <c r="G99" t="s">
        <v>104</v>
      </c>
      <c r="H99" s="25">
        <v>40938</v>
      </c>
      <c r="I99" s="26" t="str">
        <f t="shared" si="8"/>
        <v>Mon</v>
      </c>
      <c r="J99" s="1">
        <f t="shared" si="9"/>
        <v>5</v>
      </c>
      <c r="K99" s="1" t="str">
        <f t="shared" si="10"/>
        <v>7D</v>
      </c>
      <c r="L99" s="25">
        <v>40943</v>
      </c>
      <c r="M99" s="26" t="str">
        <f t="shared" si="11"/>
        <v>Sat</v>
      </c>
      <c r="N99" s="25">
        <v>40945</v>
      </c>
      <c r="O99" s="1">
        <f t="shared" si="12"/>
        <v>2</v>
      </c>
      <c r="P99" s="27">
        <f t="shared" si="13"/>
        <v>2012</v>
      </c>
      <c r="Q99" s="1">
        <f t="shared" si="14"/>
        <v>2</v>
      </c>
      <c r="R99" s="1">
        <f t="shared" si="15"/>
        <v>4</v>
      </c>
      <c r="S99" t="s">
        <v>72</v>
      </c>
      <c r="T99" s="2">
        <v>10710000</v>
      </c>
      <c r="U99">
        <v>0</v>
      </c>
      <c r="V99" s="2">
        <v>9272727.2799999993</v>
      </c>
      <c r="W99" s="2">
        <v>0</v>
      </c>
      <c r="X99" s="2">
        <v>0</v>
      </c>
      <c r="Y99" s="2">
        <v>0</v>
      </c>
      <c r="Z99" s="2">
        <v>1437272.72</v>
      </c>
      <c r="AA99">
        <v>4</v>
      </c>
      <c r="AB99">
        <v>0</v>
      </c>
      <c r="AC99">
        <v>0</v>
      </c>
      <c r="AD99">
        <v>2</v>
      </c>
      <c r="AE99">
        <v>4</v>
      </c>
      <c r="AF99">
        <v>6</v>
      </c>
      <c r="AG99">
        <v>2</v>
      </c>
      <c r="AH99" s="2">
        <v>4636363.6399999997</v>
      </c>
    </row>
    <row r="100" spans="1:34" x14ac:dyDescent="0.5">
      <c r="A100">
        <v>3300</v>
      </c>
      <c r="B100">
        <v>9718</v>
      </c>
      <c r="C100" t="s">
        <v>246</v>
      </c>
      <c r="D100" s="25">
        <v>23489</v>
      </c>
      <c r="E100" t="s">
        <v>69</v>
      </c>
      <c r="F100" t="s">
        <v>78</v>
      </c>
      <c r="G100" t="s">
        <v>104</v>
      </c>
      <c r="H100" s="25">
        <v>40938</v>
      </c>
      <c r="I100" s="26" t="str">
        <f t="shared" si="8"/>
        <v>Mon</v>
      </c>
      <c r="J100" s="1">
        <f t="shared" si="9"/>
        <v>4</v>
      </c>
      <c r="K100" s="1" t="str">
        <f t="shared" si="10"/>
        <v>7D</v>
      </c>
      <c r="L100" s="25">
        <v>40942</v>
      </c>
      <c r="M100" s="26" t="str">
        <f t="shared" si="11"/>
        <v>Fri</v>
      </c>
      <c r="N100" s="25">
        <v>40944</v>
      </c>
      <c r="O100" s="1">
        <f t="shared" si="12"/>
        <v>2</v>
      </c>
      <c r="P100" s="27">
        <f t="shared" si="13"/>
        <v>2012</v>
      </c>
      <c r="Q100" s="1">
        <f t="shared" si="14"/>
        <v>2</v>
      </c>
      <c r="R100" s="1">
        <f t="shared" si="15"/>
        <v>3</v>
      </c>
      <c r="S100" t="s">
        <v>72</v>
      </c>
      <c r="T100" s="2">
        <v>10710220</v>
      </c>
      <c r="U100">
        <v>0</v>
      </c>
      <c r="V100" s="2">
        <v>9272727.2799999993</v>
      </c>
      <c r="W100" s="2">
        <v>0</v>
      </c>
      <c r="X100" s="2">
        <v>0</v>
      </c>
      <c r="Y100" s="2">
        <v>200</v>
      </c>
      <c r="Z100" s="2">
        <v>1437292.72</v>
      </c>
      <c r="AA100">
        <v>4</v>
      </c>
      <c r="AB100">
        <v>0</v>
      </c>
      <c r="AC100">
        <v>0</v>
      </c>
      <c r="AD100">
        <v>0</v>
      </c>
      <c r="AE100">
        <v>4</v>
      </c>
      <c r="AF100">
        <v>4</v>
      </c>
      <c r="AG100">
        <v>2</v>
      </c>
      <c r="AH100" s="2">
        <v>4636363.6399999997</v>
      </c>
    </row>
    <row r="101" spans="1:34" x14ac:dyDescent="0.5">
      <c r="A101">
        <v>3303</v>
      </c>
      <c r="B101">
        <v>415</v>
      </c>
      <c r="C101" t="s">
        <v>82</v>
      </c>
      <c r="D101" s="25">
        <v>30623</v>
      </c>
      <c r="E101" t="s">
        <v>69</v>
      </c>
      <c r="F101" t="s">
        <v>78</v>
      </c>
      <c r="G101" t="s">
        <v>104</v>
      </c>
      <c r="H101" s="25">
        <v>40939</v>
      </c>
      <c r="I101" s="26" t="str">
        <f t="shared" si="8"/>
        <v>Tue</v>
      </c>
      <c r="J101" s="1">
        <f t="shared" si="9"/>
        <v>1</v>
      </c>
      <c r="K101" s="1" t="str">
        <f t="shared" si="10"/>
        <v>7D</v>
      </c>
      <c r="L101" s="25">
        <v>40940</v>
      </c>
      <c r="M101" s="26" t="str">
        <f t="shared" si="11"/>
        <v>Wed</v>
      </c>
      <c r="N101" s="25">
        <v>40942</v>
      </c>
      <c r="O101" s="1">
        <f t="shared" si="12"/>
        <v>2</v>
      </c>
      <c r="P101" s="27">
        <f t="shared" si="13"/>
        <v>2012</v>
      </c>
      <c r="Q101" s="1">
        <f t="shared" si="14"/>
        <v>2</v>
      </c>
      <c r="R101" s="1">
        <f t="shared" si="15"/>
        <v>1</v>
      </c>
      <c r="S101" t="s">
        <v>72</v>
      </c>
      <c r="T101" s="2">
        <v>10710000</v>
      </c>
      <c r="U101">
        <v>0</v>
      </c>
      <c r="V101" s="2">
        <v>9272727.2799999993</v>
      </c>
      <c r="W101" s="2">
        <v>0</v>
      </c>
      <c r="X101" s="2">
        <v>0</v>
      </c>
      <c r="Y101" s="2">
        <v>0</v>
      </c>
      <c r="Z101" s="2">
        <v>1437272.72</v>
      </c>
      <c r="AA101">
        <v>4</v>
      </c>
      <c r="AB101">
        <v>0</v>
      </c>
      <c r="AC101">
        <v>0</v>
      </c>
      <c r="AD101">
        <v>0</v>
      </c>
      <c r="AE101">
        <v>4</v>
      </c>
      <c r="AF101">
        <v>4</v>
      </c>
      <c r="AG101">
        <v>2</v>
      </c>
      <c r="AH101" s="2">
        <v>4636363.6399999997</v>
      </c>
    </row>
    <row r="102" spans="1:34" x14ac:dyDescent="0.5">
      <c r="A102">
        <v>3310</v>
      </c>
      <c r="B102">
        <v>9756</v>
      </c>
      <c r="C102" t="s">
        <v>247</v>
      </c>
      <c r="D102" s="25">
        <v>23988</v>
      </c>
      <c r="E102" t="s">
        <v>69</v>
      </c>
      <c r="F102" t="s">
        <v>78</v>
      </c>
      <c r="G102" t="s">
        <v>104</v>
      </c>
      <c r="H102" s="25">
        <v>40939</v>
      </c>
      <c r="I102" s="26" t="str">
        <f t="shared" si="8"/>
        <v>Tue</v>
      </c>
      <c r="J102" s="1">
        <f t="shared" si="9"/>
        <v>11</v>
      </c>
      <c r="K102" s="1" t="str">
        <f t="shared" si="10"/>
        <v>14D</v>
      </c>
      <c r="L102" s="25">
        <v>40950</v>
      </c>
      <c r="M102" s="26" t="str">
        <f t="shared" si="11"/>
        <v>Sat</v>
      </c>
      <c r="N102" s="25">
        <v>40952</v>
      </c>
      <c r="O102" s="1">
        <f t="shared" si="12"/>
        <v>2</v>
      </c>
      <c r="P102" s="27">
        <f t="shared" si="13"/>
        <v>2012</v>
      </c>
      <c r="Q102" s="1">
        <f t="shared" si="14"/>
        <v>2</v>
      </c>
      <c r="R102" s="1">
        <f t="shared" si="15"/>
        <v>11</v>
      </c>
      <c r="S102" t="s">
        <v>72</v>
      </c>
      <c r="T102" s="2">
        <v>8985301.9800000004</v>
      </c>
      <c r="U102">
        <v>7969500</v>
      </c>
      <c r="V102" s="2">
        <v>4900000</v>
      </c>
      <c r="W102" s="2">
        <v>2679999.98</v>
      </c>
      <c r="X102" s="2">
        <v>0</v>
      </c>
      <c r="Y102" s="2">
        <v>199480.52</v>
      </c>
      <c r="Z102" s="2">
        <v>1205821.48</v>
      </c>
      <c r="AA102">
        <v>4</v>
      </c>
      <c r="AB102">
        <v>0</v>
      </c>
      <c r="AC102">
        <v>0</v>
      </c>
      <c r="AD102">
        <v>0</v>
      </c>
      <c r="AE102">
        <v>4</v>
      </c>
      <c r="AF102">
        <v>4</v>
      </c>
      <c r="AG102">
        <v>2</v>
      </c>
      <c r="AH102" s="2">
        <v>2450000</v>
      </c>
    </row>
    <row r="103" spans="1:34" x14ac:dyDescent="0.5">
      <c r="A103">
        <v>3313</v>
      </c>
      <c r="B103">
        <v>9776</v>
      </c>
      <c r="C103" t="s">
        <v>248</v>
      </c>
      <c r="D103" s="25">
        <v>24431</v>
      </c>
      <c r="E103" t="s">
        <v>69</v>
      </c>
      <c r="F103" t="s">
        <v>78</v>
      </c>
      <c r="G103" t="s">
        <v>104</v>
      </c>
      <c r="H103" s="25">
        <v>40940</v>
      </c>
      <c r="I103" s="26" t="str">
        <f t="shared" si="8"/>
        <v>Wed</v>
      </c>
      <c r="J103" s="1">
        <f t="shared" si="9"/>
        <v>9</v>
      </c>
      <c r="K103" s="1" t="str">
        <f t="shared" si="10"/>
        <v>14D</v>
      </c>
      <c r="L103" s="25">
        <v>40949</v>
      </c>
      <c r="M103" s="26" t="str">
        <f t="shared" si="11"/>
        <v>Fri</v>
      </c>
      <c r="N103" s="25">
        <v>40951</v>
      </c>
      <c r="O103" s="1">
        <f t="shared" si="12"/>
        <v>2</v>
      </c>
      <c r="P103" s="27">
        <f t="shared" si="13"/>
        <v>2012</v>
      </c>
      <c r="Q103" s="1">
        <f t="shared" si="14"/>
        <v>2</v>
      </c>
      <c r="R103" s="1">
        <f t="shared" si="15"/>
        <v>10</v>
      </c>
      <c r="S103" t="s">
        <v>72</v>
      </c>
      <c r="T103" s="2">
        <v>5336100</v>
      </c>
      <c r="U103">
        <v>0</v>
      </c>
      <c r="V103" s="2">
        <v>4620000</v>
      </c>
      <c r="W103" s="2">
        <v>0</v>
      </c>
      <c r="X103" s="2">
        <v>0</v>
      </c>
      <c r="Y103" s="2">
        <v>0</v>
      </c>
      <c r="Z103" s="2">
        <v>716100</v>
      </c>
      <c r="AA103">
        <v>6</v>
      </c>
      <c r="AB103">
        <v>0</v>
      </c>
      <c r="AC103">
        <v>2</v>
      </c>
      <c r="AD103">
        <v>0</v>
      </c>
      <c r="AE103">
        <v>6</v>
      </c>
      <c r="AF103">
        <v>8</v>
      </c>
      <c r="AG103">
        <v>2</v>
      </c>
      <c r="AH103" s="2">
        <v>2310000</v>
      </c>
    </row>
    <row r="104" spans="1:34" x14ac:dyDescent="0.5">
      <c r="A104">
        <v>3322</v>
      </c>
      <c r="B104">
        <v>9796</v>
      </c>
      <c r="C104" t="s">
        <v>249</v>
      </c>
      <c r="D104" s="25">
        <v>22849</v>
      </c>
      <c r="E104" t="s">
        <v>79</v>
      </c>
      <c r="F104" t="s">
        <v>80</v>
      </c>
      <c r="G104" t="s">
        <v>89</v>
      </c>
      <c r="H104" s="25">
        <v>40941</v>
      </c>
      <c r="I104" s="26" t="str">
        <f t="shared" si="8"/>
        <v>Thu</v>
      </c>
      <c r="J104" s="1">
        <f t="shared" si="9"/>
        <v>68</v>
      </c>
      <c r="K104" s="1" t="str">
        <f t="shared" si="10"/>
        <v>90D</v>
      </c>
      <c r="L104" s="25">
        <v>41009</v>
      </c>
      <c r="M104" s="26" t="str">
        <f t="shared" si="11"/>
        <v>Tue</v>
      </c>
      <c r="N104" s="25">
        <v>41014</v>
      </c>
      <c r="O104" s="1">
        <f t="shared" si="12"/>
        <v>5</v>
      </c>
      <c r="P104" s="27">
        <f t="shared" si="13"/>
        <v>2012</v>
      </c>
      <c r="Q104" s="1">
        <f t="shared" si="14"/>
        <v>4</v>
      </c>
      <c r="R104" s="1">
        <f t="shared" si="15"/>
        <v>10</v>
      </c>
      <c r="S104" t="s">
        <v>72</v>
      </c>
      <c r="T104" s="2">
        <v>14314386.310000001</v>
      </c>
      <c r="U104">
        <v>0</v>
      </c>
      <c r="V104" s="2">
        <v>3057056</v>
      </c>
      <c r="W104" s="2">
        <v>7280000</v>
      </c>
      <c r="X104" s="2">
        <v>0</v>
      </c>
      <c r="Y104" s="2">
        <v>1756784</v>
      </c>
      <c r="Z104" s="2">
        <v>2220546.31</v>
      </c>
      <c r="AA104">
        <v>10</v>
      </c>
      <c r="AB104">
        <v>0</v>
      </c>
      <c r="AC104">
        <v>0</v>
      </c>
      <c r="AD104">
        <v>0</v>
      </c>
      <c r="AE104">
        <v>10</v>
      </c>
      <c r="AF104">
        <v>10</v>
      </c>
      <c r="AG104">
        <v>5</v>
      </c>
      <c r="AH104" s="2">
        <v>611411.19999999995</v>
      </c>
    </row>
    <row r="105" spans="1:34" x14ac:dyDescent="0.5">
      <c r="A105">
        <v>3319</v>
      </c>
      <c r="B105">
        <v>9791</v>
      </c>
      <c r="C105" t="s">
        <v>250</v>
      </c>
      <c r="D105" s="25">
        <v>29285</v>
      </c>
      <c r="E105" t="s">
        <v>69</v>
      </c>
      <c r="F105" t="s">
        <v>78</v>
      </c>
      <c r="G105" t="s">
        <v>104</v>
      </c>
      <c r="H105" s="25">
        <v>40941</v>
      </c>
      <c r="I105" s="26" t="str">
        <f t="shared" si="8"/>
        <v>Thu</v>
      </c>
      <c r="J105" s="1">
        <f t="shared" si="9"/>
        <v>16</v>
      </c>
      <c r="K105" s="1" t="str">
        <f t="shared" si="10"/>
        <v>30D</v>
      </c>
      <c r="L105" s="25">
        <v>40957</v>
      </c>
      <c r="M105" s="26" t="str">
        <f t="shared" si="11"/>
        <v>Sat</v>
      </c>
      <c r="N105" s="25">
        <v>40959</v>
      </c>
      <c r="O105" s="1">
        <f t="shared" si="12"/>
        <v>2</v>
      </c>
      <c r="P105" s="27">
        <f t="shared" si="13"/>
        <v>2012</v>
      </c>
      <c r="Q105" s="1">
        <f t="shared" si="14"/>
        <v>2</v>
      </c>
      <c r="R105" s="1">
        <f t="shared" si="15"/>
        <v>18</v>
      </c>
      <c r="S105" t="s">
        <v>72</v>
      </c>
      <c r="T105" s="2">
        <v>1697850</v>
      </c>
      <c r="U105">
        <v>0</v>
      </c>
      <c r="V105" s="2">
        <v>1470000</v>
      </c>
      <c r="W105" s="2">
        <v>0</v>
      </c>
      <c r="X105" s="2">
        <v>0</v>
      </c>
      <c r="Y105" s="2">
        <v>0</v>
      </c>
      <c r="Z105" s="2">
        <v>227850</v>
      </c>
      <c r="AA105">
        <v>4</v>
      </c>
      <c r="AB105">
        <v>0</v>
      </c>
      <c r="AC105">
        <v>2</v>
      </c>
      <c r="AD105">
        <v>0</v>
      </c>
      <c r="AE105">
        <v>4</v>
      </c>
      <c r="AF105">
        <v>6</v>
      </c>
      <c r="AG105">
        <v>2</v>
      </c>
      <c r="AH105" s="2">
        <v>735000</v>
      </c>
    </row>
    <row r="106" spans="1:34" x14ac:dyDescent="0.5">
      <c r="A106">
        <v>3321</v>
      </c>
      <c r="B106">
        <v>9794</v>
      </c>
      <c r="C106" t="s">
        <v>251</v>
      </c>
      <c r="D106" s="25">
        <v>25630</v>
      </c>
      <c r="E106" t="s">
        <v>79</v>
      </c>
      <c r="F106" t="s">
        <v>80</v>
      </c>
      <c r="G106" t="s">
        <v>81</v>
      </c>
      <c r="H106" s="25">
        <v>40941</v>
      </c>
      <c r="I106" s="26" t="str">
        <f t="shared" si="8"/>
        <v>Thu</v>
      </c>
      <c r="J106" s="1">
        <f t="shared" si="9"/>
        <v>32</v>
      </c>
      <c r="K106" s="1" t="str">
        <f t="shared" si="10"/>
        <v>45D</v>
      </c>
      <c r="L106" s="25">
        <v>40973</v>
      </c>
      <c r="M106" s="26" t="str">
        <f t="shared" si="11"/>
        <v>Mon</v>
      </c>
      <c r="N106" s="25">
        <v>40978</v>
      </c>
      <c r="O106" s="1">
        <f t="shared" si="12"/>
        <v>5</v>
      </c>
      <c r="P106" s="27">
        <f t="shared" si="13"/>
        <v>2012</v>
      </c>
      <c r="Q106" s="1">
        <f t="shared" si="14"/>
        <v>3</v>
      </c>
      <c r="R106" s="1">
        <f t="shared" si="15"/>
        <v>5</v>
      </c>
      <c r="S106" t="s">
        <v>72</v>
      </c>
      <c r="T106" s="2">
        <v>28747795.760000002</v>
      </c>
      <c r="U106">
        <v>24638116.75</v>
      </c>
      <c r="V106" s="2">
        <v>16388733.4</v>
      </c>
      <c r="W106" s="2">
        <v>5244232.1500000004</v>
      </c>
      <c r="X106" s="2">
        <v>0</v>
      </c>
      <c r="Y106" s="2">
        <v>2838936.17</v>
      </c>
      <c r="Z106" s="2">
        <v>4275894.04</v>
      </c>
      <c r="AA106">
        <v>10</v>
      </c>
      <c r="AB106">
        <v>0</v>
      </c>
      <c r="AC106">
        <v>0</v>
      </c>
      <c r="AD106">
        <v>0</v>
      </c>
      <c r="AE106">
        <v>10</v>
      </c>
      <c r="AF106">
        <v>10</v>
      </c>
      <c r="AG106">
        <v>5</v>
      </c>
      <c r="AH106" s="2">
        <v>3277746.68</v>
      </c>
    </row>
    <row r="107" spans="1:34" x14ac:dyDescent="0.5">
      <c r="A107">
        <v>3334</v>
      </c>
      <c r="B107">
        <v>9832</v>
      </c>
      <c r="C107" t="s">
        <v>252</v>
      </c>
      <c r="D107" s="25">
        <v>21513</v>
      </c>
      <c r="E107" t="s">
        <v>79</v>
      </c>
      <c r="F107" t="s">
        <v>105</v>
      </c>
      <c r="G107" t="s">
        <v>106</v>
      </c>
      <c r="H107" s="25">
        <v>40942</v>
      </c>
      <c r="I107" s="26" t="str">
        <f t="shared" si="8"/>
        <v>Fri</v>
      </c>
      <c r="J107" s="1">
        <f t="shared" si="9"/>
        <v>61</v>
      </c>
      <c r="K107" s="1" t="str">
        <f t="shared" si="10"/>
        <v>90D</v>
      </c>
      <c r="L107" s="25">
        <v>41003</v>
      </c>
      <c r="M107" s="26" t="str">
        <f t="shared" si="11"/>
        <v>Wed</v>
      </c>
      <c r="N107" s="25">
        <v>41008</v>
      </c>
      <c r="O107" s="1">
        <f t="shared" si="12"/>
        <v>5</v>
      </c>
      <c r="P107" s="27">
        <f t="shared" si="13"/>
        <v>2012</v>
      </c>
      <c r="Q107" s="1">
        <f t="shared" si="14"/>
        <v>4</v>
      </c>
      <c r="R107" s="1">
        <f t="shared" si="15"/>
        <v>4</v>
      </c>
      <c r="S107" t="s">
        <v>72</v>
      </c>
      <c r="T107" s="2">
        <v>25460750</v>
      </c>
      <c r="U107">
        <v>0</v>
      </c>
      <c r="V107" s="2">
        <v>11550000</v>
      </c>
      <c r="W107" s="2">
        <v>5979000</v>
      </c>
      <c r="X107" s="2">
        <v>0</v>
      </c>
      <c r="Y107" s="2">
        <v>4514939.3899999997</v>
      </c>
      <c r="Z107" s="2">
        <v>3416810.61</v>
      </c>
      <c r="AA107">
        <v>15</v>
      </c>
      <c r="AB107">
        <v>0</v>
      </c>
      <c r="AC107">
        <v>5</v>
      </c>
      <c r="AD107">
        <v>0</v>
      </c>
      <c r="AE107">
        <v>15</v>
      </c>
      <c r="AF107">
        <v>20</v>
      </c>
      <c r="AG107">
        <v>5</v>
      </c>
      <c r="AH107" s="2">
        <v>2310000</v>
      </c>
    </row>
    <row r="108" spans="1:34" x14ac:dyDescent="0.5">
      <c r="A108">
        <v>3340</v>
      </c>
      <c r="B108">
        <v>9852</v>
      </c>
      <c r="C108" t="s">
        <v>253</v>
      </c>
      <c r="D108" s="25">
        <v>22957</v>
      </c>
      <c r="E108" t="s">
        <v>69</v>
      </c>
      <c r="F108" t="s">
        <v>75</v>
      </c>
      <c r="G108" t="s">
        <v>91</v>
      </c>
      <c r="H108" s="25">
        <v>40943</v>
      </c>
      <c r="I108" s="26" t="str">
        <f t="shared" si="8"/>
        <v>Sat</v>
      </c>
      <c r="J108" s="1">
        <f t="shared" si="9"/>
        <v>53</v>
      </c>
      <c r="K108" s="1" t="str">
        <f t="shared" si="10"/>
        <v>60D</v>
      </c>
      <c r="L108" s="25">
        <v>40996</v>
      </c>
      <c r="M108" s="26" t="str">
        <f t="shared" si="11"/>
        <v>Wed</v>
      </c>
      <c r="N108" s="25">
        <v>40999</v>
      </c>
      <c r="O108" s="1">
        <f t="shared" si="12"/>
        <v>3</v>
      </c>
      <c r="P108" s="27">
        <f t="shared" si="13"/>
        <v>2012</v>
      </c>
      <c r="Q108" s="1">
        <f t="shared" si="14"/>
        <v>3</v>
      </c>
      <c r="R108" s="1">
        <f t="shared" si="15"/>
        <v>28</v>
      </c>
      <c r="S108" t="s">
        <v>72</v>
      </c>
      <c r="T108" s="2">
        <v>3395700</v>
      </c>
      <c r="U108">
        <v>0</v>
      </c>
      <c r="V108" s="2">
        <v>2940000</v>
      </c>
      <c r="W108" s="2">
        <v>0</v>
      </c>
      <c r="X108" s="2">
        <v>0</v>
      </c>
      <c r="Y108" s="2">
        <v>0</v>
      </c>
      <c r="Z108" s="2">
        <v>455700</v>
      </c>
      <c r="AA108">
        <v>12</v>
      </c>
      <c r="AB108">
        <v>0</v>
      </c>
      <c r="AC108">
        <v>6</v>
      </c>
      <c r="AD108">
        <v>0</v>
      </c>
      <c r="AE108">
        <v>12</v>
      </c>
      <c r="AF108">
        <v>18</v>
      </c>
      <c r="AG108">
        <v>6</v>
      </c>
      <c r="AH108" s="2">
        <v>490000</v>
      </c>
    </row>
    <row r="109" spans="1:34" x14ac:dyDescent="0.5">
      <c r="A109">
        <v>3357</v>
      </c>
      <c r="B109">
        <v>9890</v>
      </c>
      <c r="C109" t="s">
        <v>254</v>
      </c>
      <c r="D109" s="25">
        <v>23900</v>
      </c>
      <c r="E109" t="s">
        <v>69</v>
      </c>
      <c r="F109" t="s">
        <v>70</v>
      </c>
      <c r="G109" t="s">
        <v>74</v>
      </c>
      <c r="H109" s="25">
        <v>40945</v>
      </c>
      <c r="I109" s="26" t="str">
        <f t="shared" si="8"/>
        <v>Mon</v>
      </c>
      <c r="J109" s="1">
        <f t="shared" si="9"/>
        <v>11</v>
      </c>
      <c r="K109" s="1" t="str">
        <f t="shared" si="10"/>
        <v>14D</v>
      </c>
      <c r="L109" s="25">
        <v>40956</v>
      </c>
      <c r="M109" s="26" t="str">
        <f t="shared" si="11"/>
        <v>Fri</v>
      </c>
      <c r="N109" s="25">
        <v>40958</v>
      </c>
      <c r="O109" s="1">
        <f t="shared" si="12"/>
        <v>2</v>
      </c>
      <c r="P109" s="27">
        <f t="shared" si="13"/>
        <v>2012</v>
      </c>
      <c r="Q109" s="1">
        <f t="shared" si="14"/>
        <v>2</v>
      </c>
      <c r="R109" s="1">
        <f t="shared" si="15"/>
        <v>17</v>
      </c>
      <c r="S109" t="s">
        <v>72</v>
      </c>
      <c r="T109" s="2">
        <v>42919805.939999998</v>
      </c>
      <c r="U109">
        <v>39501000</v>
      </c>
      <c r="V109" s="2">
        <v>28200000</v>
      </c>
      <c r="W109" s="2">
        <v>5999999.9400000004</v>
      </c>
      <c r="X109" s="2">
        <v>0</v>
      </c>
      <c r="Y109" s="2">
        <v>2960000</v>
      </c>
      <c r="Z109" s="2">
        <v>5759806</v>
      </c>
      <c r="AA109">
        <v>4</v>
      </c>
      <c r="AB109">
        <v>0</v>
      </c>
      <c r="AC109">
        <v>0</v>
      </c>
      <c r="AD109">
        <v>0</v>
      </c>
      <c r="AE109">
        <v>4</v>
      </c>
      <c r="AF109">
        <v>4</v>
      </c>
      <c r="AG109">
        <v>2</v>
      </c>
      <c r="AH109" s="2">
        <v>14100000</v>
      </c>
    </row>
    <row r="110" spans="1:34" x14ac:dyDescent="0.5">
      <c r="A110">
        <v>3358</v>
      </c>
      <c r="B110">
        <v>9892</v>
      </c>
      <c r="C110" t="s">
        <v>255</v>
      </c>
      <c r="D110" s="25">
        <v>19796</v>
      </c>
      <c r="E110" t="s">
        <v>69</v>
      </c>
      <c r="F110" t="s">
        <v>78</v>
      </c>
      <c r="G110" t="s">
        <v>104</v>
      </c>
      <c r="H110" s="25">
        <v>40945</v>
      </c>
      <c r="I110" s="26" t="str">
        <f t="shared" si="8"/>
        <v>Mon</v>
      </c>
      <c r="J110" s="1">
        <f t="shared" si="9"/>
        <v>2</v>
      </c>
      <c r="K110" s="1" t="str">
        <f t="shared" si="10"/>
        <v>7D</v>
      </c>
      <c r="L110" s="25">
        <v>40947</v>
      </c>
      <c r="M110" s="26" t="str">
        <f t="shared" si="11"/>
        <v>Wed</v>
      </c>
      <c r="N110" s="25">
        <v>40949</v>
      </c>
      <c r="O110" s="1">
        <f t="shared" si="12"/>
        <v>2</v>
      </c>
      <c r="P110" s="27">
        <f t="shared" si="13"/>
        <v>2012</v>
      </c>
      <c r="Q110" s="1">
        <f t="shared" si="14"/>
        <v>2</v>
      </c>
      <c r="R110" s="1">
        <f t="shared" si="15"/>
        <v>8</v>
      </c>
      <c r="S110" t="s">
        <v>72</v>
      </c>
      <c r="T110" s="2">
        <v>21420000</v>
      </c>
      <c r="U110">
        <v>0</v>
      </c>
      <c r="V110" s="2">
        <v>18545454.559999999</v>
      </c>
      <c r="W110" s="2">
        <v>0</v>
      </c>
      <c r="X110" s="2">
        <v>0</v>
      </c>
      <c r="Y110" s="2">
        <v>0</v>
      </c>
      <c r="Z110" s="2">
        <v>2874545.44</v>
      </c>
      <c r="AA110">
        <v>4</v>
      </c>
      <c r="AB110">
        <v>0</v>
      </c>
      <c r="AC110">
        <v>0</v>
      </c>
      <c r="AD110">
        <v>0</v>
      </c>
      <c r="AE110">
        <v>4</v>
      </c>
      <c r="AF110">
        <v>4</v>
      </c>
      <c r="AG110">
        <v>2</v>
      </c>
      <c r="AH110" s="2">
        <v>9272727.2799999993</v>
      </c>
    </row>
    <row r="111" spans="1:34" x14ac:dyDescent="0.5">
      <c r="A111">
        <v>3379</v>
      </c>
      <c r="B111">
        <v>9977</v>
      </c>
      <c r="C111" t="s">
        <v>130</v>
      </c>
      <c r="D111" s="25">
        <v>27240</v>
      </c>
      <c r="E111" t="s">
        <v>69</v>
      </c>
      <c r="F111" t="s">
        <v>75</v>
      </c>
      <c r="G111" t="s">
        <v>91</v>
      </c>
      <c r="H111" s="25">
        <v>40946</v>
      </c>
      <c r="I111" s="26" t="str">
        <f t="shared" si="8"/>
        <v>Tue</v>
      </c>
      <c r="J111" s="1">
        <f t="shared" si="9"/>
        <v>109</v>
      </c>
      <c r="K111" s="1" t="str">
        <f t="shared" si="10"/>
        <v>120D</v>
      </c>
      <c r="L111" s="25">
        <v>41055</v>
      </c>
      <c r="M111" s="26" t="str">
        <f t="shared" si="11"/>
        <v>Sat</v>
      </c>
      <c r="N111" s="25">
        <v>41058</v>
      </c>
      <c r="O111" s="1">
        <f t="shared" si="12"/>
        <v>3</v>
      </c>
      <c r="P111" s="27">
        <f t="shared" si="13"/>
        <v>2012</v>
      </c>
      <c r="Q111" s="1">
        <f t="shared" si="14"/>
        <v>5</v>
      </c>
      <c r="R111" s="1">
        <f t="shared" si="15"/>
        <v>26</v>
      </c>
      <c r="S111" t="s">
        <v>72</v>
      </c>
      <c r="T111" s="2">
        <v>1108800</v>
      </c>
      <c r="U111">
        <v>0</v>
      </c>
      <c r="V111" s="2">
        <v>840000</v>
      </c>
      <c r="W111" s="2">
        <v>120000</v>
      </c>
      <c r="X111" s="2">
        <v>0</v>
      </c>
      <c r="Y111" s="2">
        <v>0</v>
      </c>
      <c r="Z111" s="2">
        <v>148800</v>
      </c>
      <c r="AA111">
        <v>14</v>
      </c>
      <c r="AB111">
        <v>0</v>
      </c>
      <c r="AC111">
        <v>5</v>
      </c>
      <c r="AD111">
        <v>0</v>
      </c>
      <c r="AE111">
        <v>14</v>
      </c>
      <c r="AF111">
        <v>19</v>
      </c>
      <c r="AG111">
        <v>5</v>
      </c>
      <c r="AH111" s="2">
        <v>168000</v>
      </c>
    </row>
    <row r="112" spans="1:34" x14ac:dyDescent="0.5">
      <c r="A112">
        <v>3372</v>
      </c>
      <c r="B112">
        <v>9958</v>
      </c>
      <c r="C112" t="s">
        <v>256</v>
      </c>
      <c r="D112" s="25">
        <v>25436</v>
      </c>
      <c r="E112" t="s">
        <v>69</v>
      </c>
      <c r="F112" t="s">
        <v>78</v>
      </c>
      <c r="G112" t="s">
        <v>104</v>
      </c>
      <c r="H112" s="25">
        <v>40946</v>
      </c>
      <c r="I112" s="26" t="str">
        <f t="shared" si="8"/>
        <v>Tue</v>
      </c>
      <c r="J112" s="1">
        <f t="shared" si="9"/>
        <v>2</v>
      </c>
      <c r="K112" s="1" t="str">
        <f t="shared" si="10"/>
        <v>7D</v>
      </c>
      <c r="L112" s="25">
        <v>40948</v>
      </c>
      <c r="M112" s="26" t="str">
        <f t="shared" si="11"/>
        <v>Thu</v>
      </c>
      <c r="N112" s="25">
        <v>40950</v>
      </c>
      <c r="O112" s="1">
        <f t="shared" si="12"/>
        <v>2</v>
      </c>
      <c r="P112" s="27">
        <f t="shared" si="13"/>
        <v>2012</v>
      </c>
      <c r="Q112" s="1">
        <f t="shared" si="14"/>
        <v>2</v>
      </c>
      <c r="R112" s="1">
        <f t="shared" si="15"/>
        <v>9</v>
      </c>
      <c r="S112" t="s">
        <v>72</v>
      </c>
      <c r="T112" s="2">
        <v>3638250</v>
      </c>
      <c r="U112">
        <v>0</v>
      </c>
      <c r="V112" s="2">
        <v>3150000</v>
      </c>
      <c r="W112" s="2">
        <v>0</v>
      </c>
      <c r="X112" s="2">
        <v>0</v>
      </c>
      <c r="Y112" s="2">
        <v>0</v>
      </c>
      <c r="Z112" s="2">
        <v>488250</v>
      </c>
      <c r="AA112">
        <v>6</v>
      </c>
      <c r="AB112">
        <v>0</v>
      </c>
      <c r="AC112">
        <v>0</v>
      </c>
      <c r="AD112">
        <v>0</v>
      </c>
      <c r="AE112">
        <v>6</v>
      </c>
      <c r="AF112">
        <v>6</v>
      </c>
      <c r="AG112">
        <v>2</v>
      </c>
      <c r="AH112" s="2">
        <v>1575000</v>
      </c>
    </row>
    <row r="113" spans="1:34" x14ac:dyDescent="0.5">
      <c r="A113">
        <v>3370</v>
      </c>
      <c r="B113">
        <v>9931</v>
      </c>
      <c r="C113" t="s">
        <v>257</v>
      </c>
      <c r="D113" s="25">
        <v>23628</v>
      </c>
      <c r="E113" t="s">
        <v>69</v>
      </c>
      <c r="F113" t="s">
        <v>70</v>
      </c>
      <c r="G113" t="s">
        <v>74</v>
      </c>
      <c r="H113" s="25">
        <v>40946</v>
      </c>
      <c r="I113" s="26" t="str">
        <f t="shared" si="8"/>
        <v>Tue</v>
      </c>
      <c r="J113" s="1">
        <f t="shared" si="9"/>
        <v>2</v>
      </c>
      <c r="K113" s="1" t="str">
        <f t="shared" si="10"/>
        <v>7D</v>
      </c>
      <c r="L113" s="25">
        <v>40948</v>
      </c>
      <c r="M113" s="26" t="str">
        <f t="shared" si="11"/>
        <v>Thu</v>
      </c>
      <c r="N113" s="25">
        <v>40950</v>
      </c>
      <c r="O113" s="1">
        <f t="shared" si="12"/>
        <v>2</v>
      </c>
      <c r="P113" s="27">
        <f t="shared" si="13"/>
        <v>2012</v>
      </c>
      <c r="Q113" s="1">
        <f t="shared" si="14"/>
        <v>2</v>
      </c>
      <c r="R113" s="1">
        <f t="shared" si="15"/>
        <v>9</v>
      </c>
      <c r="S113" t="s">
        <v>72</v>
      </c>
      <c r="T113" s="2">
        <v>11053350</v>
      </c>
      <c r="U113">
        <v>10799250</v>
      </c>
      <c r="V113" s="2">
        <v>8350000</v>
      </c>
      <c r="W113" s="2">
        <v>1000000</v>
      </c>
      <c r="X113" s="2">
        <v>0</v>
      </c>
      <c r="Y113" s="2">
        <v>220000</v>
      </c>
      <c r="Z113" s="2">
        <v>1483350</v>
      </c>
      <c r="AA113">
        <v>2</v>
      </c>
      <c r="AB113">
        <v>0</v>
      </c>
      <c r="AC113">
        <v>0</v>
      </c>
      <c r="AD113">
        <v>0</v>
      </c>
      <c r="AE113">
        <v>2</v>
      </c>
      <c r="AF113">
        <v>2</v>
      </c>
      <c r="AG113">
        <v>2</v>
      </c>
      <c r="AH113" s="2">
        <v>4175000</v>
      </c>
    </row>
    <row r="114" spans="1:34" x14ac:dyDescent="0.5">
      <c r="A114">
        <v>3378</v>
      </c>
      <c r="B114">
        <v>9975</v>
      </c>
      <c r="C114" t="s">
        <v>258</v>
      </c>
      <c r="D114" s="25">
        <v>21963</v>
      </c>
      <c r="E114" t="s">
        <v>69</v>
      </c>
      <c r="F114" t="s">
        <v>70</v>
      </c>
      <c r="G114" t="s">
        <v>97</v>
      </c>
      <c r="H114" s="25">
        <v>40946</v>
      </c>
      <c r="I114" s="26" t="str">
        <f t="shared" si="8"/>
        <v>Tue</v>
      </c>
      <c r="J114" s="1">
        <f t="shared" si="9"/>
        <v>0</v>
      </c>
      <c r="K114" s="1" t="str">
        <f t="shared" si="10"/>
        <v>7D</v>
      </c>
      <c r="L114" s="25">
        <v>40946</v>
      </c>
      <c r="M114" s="26" t="str">
        <f t="shared" si="11"/>
        <v>Tue</v>
      </c>
      <c r="N114" s="25">
        <v>40947</v>
      </c>
      <c r="O114" s="1">
        <f t="shared" si="12"/>
        <v>1</v>
      </c>
      <c r="P114" s="27">
        <f t="shared" si="13"/>
        <v>2012</v>
      </c>
      <c r="Q114" s="1">
        <f t="shared" si="14"/>
        <v>2</v>
      </c>
      <c r="R114" s="1">
        <f t="shared" si="15"/>
        <v>7</v>
      </c>
      <c r="S114" t="s">
        <v>72</v>
      </c>
      <c r="T114" s="2">
        <v>6745200.9900000002</v>
      </c>
      <c r="U114">
        <v>5775000</v>
      </c>
      <c r="V114" s="2">
        <v>4000000</v>
      </c>
      <c r="W114" s="2">
        <v>1839999.99</v>
      </c>
      <c r="X114" s="2">
        <v>0</v>
      </c>
      <c r="Y114" s="2">
        <v>0</v>
      </c>
      <c r="Z114" s="2">
        <v>905201</v>
      </c>
      <c r="AA114">
        <v>2</v>
      </c>
      <c r="AB114">
        <v>0</v>
      </c>
      <c r="AC114">
        <v>0</v>
      </c>
      <c r="AD114">
        <v>0</v>
      </c>
      <c r="AE114">
        <v>2</v>
      </c>
      <c r="AF114">
        <v>2</v>
      </c>
      <c r="AG114">
        <v>1</v>
      </c>
      <c r="AH114" s="2">
        <v>4000000</v>
      </c>
    </row>
    <row r="115" spans="1:34" x14ac:dyDescent="0.5">
      <c r="A115">
        <v>2535</v>
      </c>
      <c r="B115">
        <v>10081</v>
      </c>
      <c r="C115" t="s">
        <v>259</v>
      </c>
      <c r="D115" s="25">
        <v>25905</v>
      </c>
      <c r="E115" t="s">
        <v>138</v>
      </c>
      <c r="F115" t="s">
        <v>94</v>
      </c>
      <c r="G115" t="s">
        <v>141</v>
      </c>
      <c r="H115" s="25">
        <v>40949</v>
      </c>
      <c r="I115" s="26" t="str">
        <f t="shared" si="8"/>
        <v>Fri</v>
      </c>
      <c r="J115" s="1">
        <f t="shared" si="9"/>
        <v>16</v>
      </c>
      <c r="K115" s="1" t="str">
        <f t="shared" si="10"/>
        <v>30D</v>
      </c>
      <c r="L115" s="25">
        <v>40965</v>
      </c>
      <c r="M115" s="26" t="str">
        <f t="shared" si="11"/>
        <v>Sun</v>
      </c>
      <c r="N115" s="25">
        <v>40971</v>
      </c>
      <c r="O115" s="1">
        <f t="shared" si="12"/>
        <v>6</v>
      </c>
      <c r="P115" s="27">
        <f t="shared" si="13"/>
        <v>2012</v>
      </c>
      <c r="Q115" s="1">
        <f t="shared" si="14"/>
        <v>2</v>
      </c>
      <c r="R115" s="1">
        <f t="shared" si="15"/>
        <v>26</v>
      </c>
      <c r="S115" t="s">
        <v>72</v>
      </c>
      <c r="T115" s="2">
        <v>8404401.6400000006</v>
      </c>
      <c r="U115">
        <v>8404400</v>
      </c>
      <c r="V115" s="2">
        <v>6276536.7999999998</v>
      </c>
      <c r="W115" s="2">
        <v>1000000</v>
      </c>
      <c r="X115" s="2">
        <v>0</v>
      </c>
      <c r="Y115" s="2">
        <v>0</v>
      </c>
      <c r="Z115" s="2">
        <v>1127864.8400000001</v>
      </c>
      <c r="AA115">
        <v>6</v>
      </c>
      <c r="AB115">
        <v>0</v>
      </c>
      <c r="AC115">
        <v>0</v>
      </c>
      <c r="AD115">
        <v>0</v>
      </c>
      <c r="AE115">
        <v>6</v>
      </c>
      <c r="AF115">
        <v>6</v>
      </c>
      <c r="AG115">
        <v>6</v>
      </c>
      <c r="AH115" s="2">
        <v>1046089.47</v>
      </c>
    </row>
    <row r="116" spans="1:34" x14ac:dyDescent="0.5">
      <c r="A116">
        <v>2535</v>
      </c>
      <c r="B116">
        <v>10084</v>
      </c>
      <c r="C116" t="s">
        <v>260</v>
      </c>
      <c r="D116" s="25">
        <v>22519</v>
      </c>
      <c r="E116" t="s">
        <v>142</v>
      </c>
      <c r="F116" t="s">
        <v>94</v>
      </c>
      <c r="G116" t="s">
        <v>141</v>
      </c>
      <c r="H116" s="25">
        <v>40949</v>
      </c>
      <c r="I116" s="26" t="str">
        <f t="shared" si="8"/>
        <v>Fri</v>
      </c>
      <c r="J116" s="1">
        <f t="shared" si="9"/>
        <v>15</v>
      </c>
      <c r="K116" s="1" t="str">
        <f t="shared" si="10"/>
        <v>30D</v>
      </c>
      <c r="L116" s="25">
        <v>40964</v>
      </c>
      <c r="M116" s="26" t="str">
        <f t="shared" si="11"/>
        <v>Sat</v>
      </c>
      <c r="N116" s="25">
        <v>40970</v>
      </c>
      <c r="O116" s="1">
        <f t="shared" si="12"/>
        <v>6</v>
      </c>
      <c r="P116" s="27">
        <f t="shared" si="13"/>
        <v>2012</v>
      </c>
      <c r="Q116" s="1">
        <f t="shared" si="14"/>
        <v>2</v>
      </c>
      <c r="R116" s="1">
        <f t="shared" si="15"/>
        <v>25</v>
      </c>
      <c r="S116" t="s">
        <v>72</v>
      </c>
      <c r="T116" s="2">
        <v>9665060.1799999997</v>
      </c>
      <c r="U116">
        <v>9665060</v>
      </c>
      <c r="V116" s="2">
        <v>7368017.3200000003</v>
      </c>
      <c r="W116" s="2">
        <v>1000000</v>
      </c>
      <c r="X116" s="2">
        <v>0</v>
      </c>
      <c r="Y116" s="2">
        <v>0</v>
      </c>
      <c r="Z116" s="2">
        <v>1297042.8600000001</v>
      </c>
      <c r="AA116">
        <v>6</v>
      </c>
      <c r="AB116">
        <v>0</v>
      </c>
      <c r="AC116">
        <v>0</v>
      </c>
      <c r="AD116">
        <v>0</v>
      </c>
      <c r="AE116">
        <v>6</v>
      </c>
      <c r="AF116">
        <v>6</v>
      </c>
      <c r="AG116">
        <v>6</v>
      </c>
      <c r="AH116" s="2">
        <v>1228002.8899999999</v>
      </c>
    </row>
    <row r="117" spans="1:34" x14ac:dyDescent="0.5">
      <c r="A117">
        <v>2535</v>
      </c>
      <c r="B117">
        <v>10086</v>
      </c>
      <c r="C117" t="s">
        <v>261</v>
      </c>
      <c r="D117" s="25">
        <v>27149</v>
      </c>
      <c r="E117" t="s">
        <v>138</v>
      </c>
      <c r="F117" t="s">
        <v>94</v>
      </c>
      <c r="G117" t="s">
        <v>141</v>
      </c>
      <c r="H117" s="25">
        <v>40949</v>
      </c>
      <c r="I117" s="26" t="str">
        <f t="shared" si="8"/>
        <v>Fri</v>
      </c>
      <c r="J117" s="1">
        <f t="shared" si="9"/>
        <v>15</v>
      </c>
      <c r="K117" s="1" t="str">
        <f t="shared" si="10"/>
        <v>30D</v>
      </c>
      <c r="L117" s="25">
        <v>40964</v>
      </c>
      <c r="M117" s="26" t="str">
        <f t="shared" si="11"/>
        <v>Sat</v>
      </c>
      <c r="N117" s="25">
        <v>40971</v>
      </c>
      <c r="O117" s="1">
        <f t="shared" si="12"/>
        <v>7</v>
      </c>
      <c r="P117" s="27">
        <f t="shared" si="13"/>
        <v>2012</v>
      </c>
      <c r="Q117" s="1">
        <f t="shared" si="14"/>
        <v>2</v>
      </c>
      <c r="R117" s="1">
        <f t="shared" si="15"/>
        <v>25</v>
      </c>
      <c r="S117" t="s">
        <v>72</v>
      </c>
      <c r="T117" s="2">
        <v>13022402.460000001</v>
      </c>
      <c r="U117">
        <v>12606600</v>
      </c>
      <c r="V117" s="2">
        <v>9414805.1999999993</v>
      </c>
      <c r="W117" s="2">
        <v>1860000</v>
      </c>
      <c r="X117" s="2">
        <v>0</v>
      </c>
      <c r="Y117" s="2">
        <v>0</v>
      </c>
      <c r="Z117" s="2">
        <v>1747597.26</v>
      </c>
      <c r="AA117">
        <v>7</v>
      </c>
      <c r="AB117">
        <v>0</v>
      </c>
      <c r="AC117">
        <v>0</v>
      </c>
      <c r="AD117">
        <v>0</v>
      </c>
      <c r="AE117">
        <v>7</v>
      </c>
      <c r="AF117">
        <v>7</v>
      </c>
      <c r="AG117">
        <v>7</v>
      </c>
      <c r="AH117" s="2">
        <v>1344972.17</v>
      </c>
    </row>
    <row r="118" spans="1:34" x14ac:dyDescent="0.5">
      <c r="A118">
        <v>2535</v>
      </c>
      <c r="B118">
        <v>10087</v>
      </c>
      <c r="C118" t="s">
        <v>262</v>
      </c>
      <c r="D118" s="25">
        <v>29782</v>
      </c>
      <c r="E118" t="s">
        <v>69</v>
      </c>
      <c r="F118" t="s">
        <v>94</v>
      </c>
      <c r="G118" t="s">
        <v>141</v>
      </c>
      <c r="H118" s="25">
        <v>40949</v>
      </c>
      <c r="I118" s="26" t="str">
        <f t="shared" si="8"/>
        <v>Fri</v>
      </c>
      <c r="J118" s="1">
        <f t="shared" si="9"/>
        <v>14</v>
      </c>
      <c r="K118" s="1" t="str">
        <f t="shared" si="10"/>
        <v>14D</v>
      </c>
      <c r="L118" s="25">
        <v>40963</v>
      </c>
      <c r="M118" s="26" t="str">
        <f t="shared" si="11"/>
        <v>Fri</v>
      </c>
      <c r="N118" s="25">
        <v>40969</v>
      </c>
      <c r="O118" s="1">
        <f t="shared" si="12"/>
        <v>6</v>
      </c>
      <c r="P118" s="27">
        <f t="shared" si="13"/>
        <v>2012</v>
      </c>
      <c r="Q118" s="1">
        <f t="shared" si="14"/>
        <v>2</v>
      </c>
      <c r="R118" s="1">
        <f t="shared" si="15"/>
        <v>24</v>
      </c>
      <c r="S118" t="s">
        <v>72</v>
      </c>
      <c r="T118" s="2">
        <v>2052016.17</v>
      </c>
      <c r="U118">
        <v>0</v>
      </c>
      <c r="V118" s="2">
        <v>1090908</v>
      </c>
      <c r="W118" s="2">
        <v>280000</v>
      </c>
      <c r="X118" s="2">
        <v>0</v>
      </c>
      <c r="Y118" s="2">
        <v>406534.18</v>
      </c>
      <c r="Z118" s="2">
        <v>274573.99</v>
      </c>
      <c r="AA118">
        <v>12</v>
      </c>
      <c r="AB118">
        <v>0</v>
      </c>
      <c r="AC118">
        <v>0</v>
      </c>
      <c r="AD118">
        <v>0</v>
      </c>
      <c r="AE118">
        <v>12</v>
      </c>
      <c r="AF118">
        <v>12</v>
      </c>
      <c r="AG118">
        <v>6</v>
      </c>
      <c r="AH118" s="2">
        <v>181818</v>
      </c>
    </row>
    <row r="119" spans="1:34" x14ac:dyDescent="0.5">
      <c r="A119">
        <v>3426</v>
      </c>
      <c r="B119">
        <v>10151</v>
      </c>
      <c r="C119" t="s">
        <v>263</v>
      </c>
      <c r="D119" s="25">
        <v>27307</v>
      </c>
      <c r="E119" t="s">
        <v>122</v>
      </c>
      <c r="F119" t="s">
        <v>80</v>
      </c>
      <c r="G119" t="s">
        <v>89</v>
      </c>
      <c r="H119" s="25">
        <v>40952</v>
      </c>
      <c r="I119" s="26" t="str">
        <f t="shared" si="8"/>
        <v>Mon</v>
      </c>
      <c r="J119" s="1">
        <f t="shared" si="9"/>
        <v>48</v>
      </c>
      <c r="K119" s="1" t="str">
        <f t="shared" si="10"/>
        <v>60D</v>
      </c>
      <c r="L119" s="25">
        <v>41000</v>
      </c>
      <c r="M119" s="26" t="str">
        <f t="shared" si="11"/>
        <v>Sun</v>
      </c>
      <c r="N119" s="25">
        <v>41001</v>
      </c>
      <c r="O119" s="1">
        <f t="shared" si="12"/>
        <v>1</v>
      </c>
      <c r="P119" s="27">
        <f t="shared" si="13"/>
        <v>2012</v>
      </c>
      <c r="Q119" s="1">
        <f t="shared" si="14"/>
        <v>4</v>
      </c>
      <c r="R119" s="1">
        <f t="shared" si="15"/>
        <v>1</v>
      </c>
      <c r="S119" t="s">
        <v>72</v>
      </c>
      <c r="T119" s="2">
        <v>762300</v>
      </c>
      <c r="U119">
        <v>0</v>
      </c>
      <c r="V119" s="2">
        <v>420000</v>
      </c>
      <c r="W119" s="2">
        <v>240000</v>
      </c>
      <c r="X119" s="2">
        <v>0</v>
      </c>
      <c r="Y119" s="2">
        <v>0</v>
      </c>
      <c r="Z119" s="2">
        <v>102300</v>
      </c>
      <c r="AA119">
        <v>2</v>
      </c>
      <c r="AB119">
        <v>1</v>
      </c>
      <c r="AC119">
        <v>1</v>
      </c>
      <c r="AD119">
        <v>1</v>
      </c>
      <c r="AE119">
        <v>3</v>
      </c>
      <c r="AF119">
        <v>5</v>
      </c>
      <c r="AG119">
        <v>1</v>
      </c>
      <c r="AH119" s="2">
        <v>420000</v>
      </c>
    </row>
    <row r="120" spans="1:34" x14ac:dyDescent="0.5">
      <c r="A120">
        <v>2535</v>
      </c>
      <c r="B120">
        <v>10256</v>
      </c>
      <c r="C120" t="s">
        <v>264</v>
      </c>
      <c r="D120" s="25">
        <v>26015</v>
      </c>
      <c r="E120" t="s">
        <v>100</v>
      </c>
      <c r="F120" t="s">
        <v>94</v>
      </c>
      <c r="G120" t="s">
        <v>141</v>
      </c>
      <c r="H120" s="25">
        <v>40953</v>
      </c>
      <c r="I120" s="26" t="str">
        <f t="shared" si="8"/>
        <v>Tue</v>
      </c>
      <c r="J120" s="1">
        <f t="shared" si="9"/>
        <v>11</v>
      </c>
      <c r="K120" s="1" t="str">
        <f t="shared" si="10"/>
        <v>14D</v>
      </c>
      <c r="L120" s="25">
        <v>40964</v>
      </c>
      <c r="M120" s="26" t="str">
        <f t="shared" si="11"/>
        <v>Sat</v>
      </c>
      <c r="N120" s="25">
        <v>40969</v>
      </c>
      <c r="O120" s="1">
        <f t="shared" si="12"/>
        <v>5</v>
      </c>
      <c r="P120" s="27">
        <f t="shared" si="13"/>
        <v>2012</v>
      </c>
      <c r="Q120" s="1">
        <f t="shared" si="14"/>
        <v>2</v>
      </c>
      <c r="R120" s="1">
        <f t="shared" si="15"/>
        <v>25</v>
      </c>
      <c r="S120" t="s">
        <v>72</v>
      </c>
      <c r="T120" s="2">
        <v>8002150.8200000003</v>
      </c>
      <c r="U120">
        <v>4202200</v>
      </c>
      <c r="V120" s="2">
        <v>3138268.4</v>
      </c>
      <c r="W120" s="2">
        <v>3790000</v>
      </c>
      <c r="X120" s="2">
        <v>0</v>
      </c>
      <c r="Y120" s="2">
        <v>0</v>
      </c>
      <c r="Z120" s="2">
        <v>1073882.42</v>
      </c>
      <c r="AA120">
        <v>5</v>
      </c>
      <c r="AB120">
        <v>0</v>
      </c>
      <c r="AC120">
        <v>0</v>
      </c>
      <c r="AD120">
        <v>0</v>
      </c>
      <c r="AE120">
        <v>5</v>
      </c>
      <c r="AF120">
        <v>5</v>
      </c>
      <c r="AG120">
        <v>5</v>
      </c>
      <c r="AH120" s="2">
        <v>627653.68000000005</v>
      </c>
    </row>
    <row r="121" spans="1:34" x14ac:dyDescent="0.5">
      <c r="A121">
        <v>2535</v>
      </c>
      <c r="B121">
        <v>10257</v>
      </c>
      <c r="C121" t="s">
        <v>265</v>
      </c>
      <c r="D121" s="25">
        <v>24949</v>
      </c>
      <c r="E121" t="s">
        <v>100</v>
      </c>
      <c r="F121" t="s">
        <v>94</v>
      </c>
      <c r="G121" t="s">
        <v>141</v>
      </c>
      <c r="H121" s="25">
        <v>40953</v>
      </c>
      <c r="I121" s="26" t="str">
        <f t="shared" si="8"/>
        <v>Tue</v>
      </c>
      <c r="J121" s="1">
        <f t="shared" si="9"/>
        <v>11</v>
      </c>
      <c r="K121" s="1" t="str">
        <f t="shared" si="10"/>
        <v>14D</v>
      </c>
      <c r="L121" s="25">
        <v>40964</v>
      </c>
      <c r="M121" s="26" t="str">
        <f t="shared" si="11"/>
        <v>Sat</v>
      </c>
      <c r="N121" s="25">
        <v>40969</v>
      </c>
      <c r="O121" s="1">
        <f t="shared" si="12"/>
        <v>5</v>
      </c>
      <c r="P121" s="27">
        <f t="shared" si="13"/>
        <v>2012</v>
      </c>
      <c r="Q121" s="1">
        <f t="shared" si="14"/>
        <v>2</v>
      </c>
      <c r="R121" s="1">
        <f t="shared" si="15"/>
        <v>25</v>
      </c>
      <c r="S121" t="s">
        <v>72</v>
      </c>
      <c r="T121" s="2">
        <v>8013700.8200000003</v>
      </c>
      <c r="U121">
        <v>4202200</v>
      </c>
      <c r="V121" s="2">
        <v>3138268.4</v>
      </c>
      <c r="W121" s="2">
        <v>3800000</v>
      </c>
      <c r="X121" s="2">
        <v>0</v>
      </c>
      <c r="Y121" s="2">
        <v>0</v>
      </c>
      <c r="Z121" s="2">
        <v>1075432.42</v>
      </c>
      <c r="AA121">
        <v>5</v>
      </c>
      <c r="AB121">
        <v>0</v>
      </c>
      <c r="AC121">
        <v>0</v>
      </c>
      <c r="AD121">
        <v>0</v>
      </c>
      <c r="AE121">
        <v>5</v>
      </c>
      <c r="AF121">
        <v>5</v>
      </c>
      <c r="AG121">
        <v>5</v>
      </c>
      <c r="AH121" s="2">
        <v>627653.68000000005</v>
      </c>
    </row>
    <row r="122" spans="1:34" x14ac:dyDescent="0.5">
      <c r="A122">
        <v>2535</v>
      </c>
      <c r="B122">
        <v>10193</v>
      </c>
      <c r="C122" t="s">
        <v>266</v>
      </c>
      <c r="D122" s="25">
        <v>26564</v>
      </c>
      <c r="E122" t="s">
        <v>100</v>
      </c>
      <c r="F122" t="s">
        <v>94</v>
      </c>
      <c r="G122" t="s">
        <v>141</v>
      </c>
      <c r="H122" s="25">
        <v>40953</v>
      </c>
      <c r="I122" s="26" t="str">
        <f t="shared" si="8"/>
        <v>Tue</v>
      </c>
      <c r="J122" s="1">
        <f t="shared" si="9"/>
        <v>9</v>
      </c>
      <c r="K122" s="1" t="str">
        <f t="shared" si="10"/>
        <v>14D</v>
      </c>
      <c r="L122" s="25">
        <v>40962</v>
      </c>
      <c r="M122" s="26" t="str">
        <f t="shared" si="11"/>
        <v>Thu</v>
      </c>
      <c r="N122" s="25">
        <v>40969</v>
      </c>
      <c r="O122" s="1">
        <f t="shared" si="12"/>
        <v>7</v>
      </c>
      <c r="P122" s="27">
        <f t="shared" si="13"/>
        <v>2012</v>
      </c>
      <c r="Q122" s="1">
        <f t="shared" si="14"/>
        <v>2</v>
      </c>
      <c r="R122" s="1">
        <f t="shared" si="15"/>
        <v>23</v>
      </c>
      <c r="S122" t="s">
        <v>72</v>
      </c>
      <c r="T122" s="2">
        <v>20327377.5</v>
      </c>
      <c r="U122">
        <v>12606600</v>
      </c>
      <c r="V122" s="2">
        <v>11233939.4</v>
      </c>
      <c r="W122" s="2">
        <v>2750000</v>
      </c>
      <c r="X122" s="2">
        <v>0</v>
      </c>
      <c r="Y122" s="2">
        <v>2997137.87</v>
      </c>
      <c r="Z122" s="2">
        <v>3346300.23</v>
      </c>
      <c r="AA122">
        <v>7</v>
      </c>
      <c r="AB122">
        <v>0</v>
      </c>
      <c r="AC122">
        <v>0</v>
      </c>
      <c r="AD122">
        <v>0</v>
      </c>
      <c r="AE122">
        <v>7</v>
      </c>
      <c r="AF122">
        <v>7</v>
      </c>
      <c r="AG122">
        <v>7</v>
      </c>
      <c r="AH122" s="2">
        <v>1604848.49</v>
      </c>
    </row>
    <row r="123" spans="1:34" x14ac:dyDescent="0.5">
      <c r="A123">
        <v>3466</v>
      </c>
      <c r="B123">
        <v>10346</v>
      </c>
      <c r="C123" t="s">
        <v>267</v>
      </c>
      <c r="D123" s="25">
        <v>24912</v>
      </c>
      <c r="E123" t="s">
        <v>87</v>
      </c>
      <c r="F123" t="s">
        <v>70</v>
      </c>
      <c r="G123" t="s">
        <v>74</v>
      </c>
      <c r="H123" s="25">
        <v>40953</v>
      </c>
      <c r="I123" s="26" t="str">
        <f t="shared" si="8"/>
        <v>Tue</v>
      </c>
      <c r="J123" s="1">
        <f t="shared" si="9"/>
        <v>8</v>
      </c>
      <c r="K123" s="1" t="str">
        <f t="shared" si="10"/>
        <v>14D</v>
      </c>
      <c r="L123" s="25">
        <v>40961</v>
      </c>
      <c r="M123" s="26" t="str">
        <f t="shared" si="11"/>
        <v>Wed</v>
      </c>
      <c r="N123" s="25">
        <v>40962</v>
      </c>
      <c r="O123" s="1">
        <f t="shared" si="12"/>
        <v>1</v>
      </c>
      <c r="P123" s="27">
        <f t="shared" si="13"/>
        <v>2012</v>
      </c>
      <c r="Q123" s="1">
        <f t="shared" si="14"/>
        <v>2</v>
      </c>
      <c r="R123" s="1">
        <f t="shared" si="15"/>
        <v>22</v>
      </c>
      <c r="S123" t="s">
        <v>72</v>
      </c>
      <c r="T123" s="2">
        <v>6444900</v>
      </c>
      <c r="U123">
        <v>6352500</v>
      </c>
      <c r="V123" s="2">
        <v>5000000</v>
      </c>
      <c r="W123" s="2">
        <v>580000</v>
      </c>
      <c r="X123" s="2">
        <v>0</v>
      </c>
      <c r="Y123" s="2">
        <v>0</v>
      </c>
      <c r="Z123" s="2">
        <v>864900</v>
      </c>
      <c r="AA123">
        <v>1</v>
      </c>
      <c r="AB123">
        <v>0</v>
      </c>
      <c r="AC123">
        <v>0</v>
      </c>
      <c r="AD123">
        <v>0</v>
      </c>
      <c r="AE123">
        <v>1</v>
      </c>
      <c r="AF123">
        <v>1</v>
      </c>
      <c r="AG123">
        <v>1</v>
      </c>
      <c r="AH123" s="2">
        <v>5000000</v>
      </c>
    </row>
    <row r="124" spans="1:34" x14ac:dyDescent="0.5">
      <c r="A124">
        <v>2535</v>
      </c>
      <c r="B124">
        <v>10254</v>
      </c>
      <c r="C124" t="s">
        <v>268</v>
      </c>
      <c r="D124" s="25">
        <v>25531</v>
      </c>
      <c r="E124" t="s">
        <v>100</v>
      </c>
      <c r="F124" t="s">
        <v>94</v>
      </c>
      <c r="G124" t="s">
        <v>141</v>
      </c>
      <c r="H124" s="25">
        <v>40953</v>
      </c>
      <c r="I124" s="26" t="str">
        <f t="shared" si="8"/>
        <v>Tue</v>
      </c>
      <c r="J124" s="1">
        <f t="shared" si="9"/>
        <v>11</v>
      </c>
      <c r="K124" s="1" t="str">
        <f t="shared" si="10"/>
        <v>14D</v>
      </c>
      <c r="L124" s="25">
        <v>40964</v>
      </c>
      <c r="M124" s="26" t="str">
        <f t="shared" si="11"/>
        <v>Sat</v>
      </c>
      <c r="N124" s="25">
        <v>40969</v>
      </c>
      <c r="O124" s="1">
        <f t="shared" si="12"/>
        <v>5</v>
      </c>
      <c r="P124" s="27">
        <f t="shared" si="13"/>
        <v>2012</v>
      </c>
      <c r="Q124" s="1">
        <f t="shared" si="14"/>
        <v>2</v>
      </c>
      <c r="R124" s="1">
        <f t="shared" si="15"/>
        <v>25</v>
      </c>
      <c r="S124" t="s">
        <v>72</v>
      </c>
      <c r="T124" s="2">
        <v>19825205.100000001</v>
      </c>
      <c r="U124">
        <v>4832530</v>
      </c>
      <c r="V124" s="2">
        <v>3684008.66</v>
      </c>
      <c r="W124" s="2">
        <v>11480000</v>
      </c>
      <c r="X124" s="2">
        <v>0</v>
      </c>
      <c r="Y124" s="2">
        <v>1770900.77</v>
      </c>
      <c r="Z124" s="2">
        <v>2890295.67</v>
      </c>
      <c r="AA124">
        <v>5</v>
      </c>
      <c r="AB124">
        <v>0</v>
      </c>
      <c r="AC124">
        <v>0</v>
      </c>
      <c r="AD124">
        <v>0</v>
      </c>
      <c r="AE124">
        <v>5</v>
      </c>
      <c r="AF124">
        <v>5</v>
      </c>
      <c r="AG124">
        <v>5</v>
      </c>
      <c r="AH124" s="2">
        <v>736801.73</v>
      </c>
    </row>
    <row r="125" spans="1:34" x14ac:dyDescent="0.5">
      <c r="A125">
        <v>2535</v>
      </c>
      <c r="B125">
        <v>10258</v>
      </c>
      <c r="C125" t="s">
        <v>269</v>
      </c>
      <c r="D125" s="25">
        <v>17512</v>
      </c>
      <c r="E125" t="s">
        <v>79</v>
      </c>
      <c r="F125" t="s">
        <v>94</v>
      </c>
      <c r="G125" t="s">
        <v>141</v>
      </c>
      <c r="H125" s="25">
        <v>40953</v>
      </c>
      <c r="I125" s="26" t="str">
        <f t="shared" si="8"/>
        <v>Tue</v>
      </c>
      <c r="J125" s="1">
        <f t="shared" si="9"/>
        <v>11</v>
      </c>
      <c r="K125" s="1" t="str">
        <f t="shared" si="10"/>
        <v>14D</v>
      </c>
      <c r="L125" s="25">
        <v>40964</v>
      </c>
      <c r="M125" s="26" t="str">
        <f t="shared" si="11"/>
        <v>Sat</v>
      </c>
      <c r="N125" s="25">
        <v>40969</v>
      </c>
      <c r="O125" s="1">
        <f t="shared" si="12"/>
        <v>5</v>
      </c>
      <c r="P125" s="27">
        <f t="shared" si="13"/>
        <v>2012</v>
      </c>
      <c r="Q125" s="1">
        <f t="shared" si="14"/>
        <v>2</v>
      </c>
      <c r="R125" s="1">
        <f t="shared" si="15"/>
        <v>25</v>
      </c>
      <c r="S125" t="s">
        <v>72</v>
      </c>
      <c r="T125" s="2">
        <v>4836152.91</v>
      </c>
      <c r="U125">
        <v>4832530</v>
      </c>
      <c r="V125" s="2">
        <v>3684008.66</v>
      </c>
      <c r="W125" s="2">
        <v>500000</v>
      </c>
      <c r="X125" s="2">
        <v>0</v>
      </c>
      <c r="Y125" s="2">
        <v>3293.47</v>
      </c>
      <c r="Z125" s="2">
        <v>648850.78</v>
      </c>
      <c r="AA125">
        <v>5</v>
      </c>
      <c r="AB125">
        <v>0</v>
      </c>
      <c r="AC125">
        <v>0</v>
      </c>
      <c r="AD125">
        <v>0</v>
      </c>
      <c r="AE125">
        <v>5</v>
      </c>
      <c r="AF125">
        <v>5</v>
      </c>
      <c r="AG125">
        <v>5</v>
      </c>
      <c r="AH125" s="2">
        <v>736801.73</v>
      </c>
    </row>
    <row r="126" spans="1:34" x14ac:dyDescent="0.5">
      <c r="A126">
        <v>2535</v>
      </c>
      <c r="B126">
        <v>10252</v>
      </c>
      <c r="C126" t="s">
        <v>270</v>
      </c>
      <c r="D126" s="25">
        <v>29003</v>
      </c>
      <c r="E126" t="s">
        <v>271</v>
      </c>
      <c r="F126" t="s">
        <v>94</v>
      </c>
      <c r="G126" t="s">
        <v>141</v>
      </c>
      <c r="H126" s="25">
        <v>40953</v>
      </c>
      <c r="I126" s="26" t="str">
        <f t="shared" si="8"/>
        <v>Tue</v>
      </c>
      <c r="J126" s="1">
        <f t="shared" si="9"/>
        <v>11</v>
      </c>
      <c r="K126" s="1" t="str">
        <f t="shared" si="10"/>
        <v>14D</v>
      </c>
      <c r="L126" s="25">
        <v>40964</v>
      </c>
      <c r="M126" s="26" t="str">
        <f t="shared" si="11"/>
        <v>Sat</v>
      </c>
      <c r="N126" s="25">
        <v>40970</v>
      </c>
      <c r="O126" s="1">
        <f t="shared" si="12"/>
        <v>6</v>
      </c>
      <c r="P126" s="27">
        <f t="shared" si="13"/>
        <v>2012</v>
      </c>
      <c r="Q126" s="1">
        <f t="shared" si="14"/>
        <v>2</v>
      </c>
      <c r="R126" s="1">
        <f t="shared" si="15"/>
        <v>25</v>
      </c>
      <c r="S126" t="s">
        <v>72</v>
      </c>
      <c r="T126" s="2">
        <v>12148460.18</v>
      </c>
      <c r="U126">
        <v>9665060</v>
      </c>
      <c r="V126" s="2">
        <v>7368017.3200000003</v>
      </c>
      <c r="W126" s="2">
        <v>2080000</v>
      </c>
      <c r="X126" s="2">
        <v>0</v>
      </c>
      <c r="Y126" s="2">
        <v>1070129.8700000001</v>
      </c>
      <c r="Z126" s="2">
        <v>1630312.99</v>
      </c>
      <c r="AA126">
        <v>6</v>
      </c>
      <c r="AB126">
        <v>0</v>
      </c>
      <c r="AC126">
        <v>0</v>
      </c>
      <c r="AD126">
        <v>0</v>
      </c>
      <c r="AE126">
        <v>6</v>
      </c>
      <c r="AF126">
        <v>6</v>
      </c>
      <c r="AG126">
        <v>6</v>
      </c>
      <c r="AH126" s="2">
        <v>1228002.8899999999</v>
      </c>
    </row>
    <row r="127" spans="1:34" x14ac:dyDescent="0.5">
      <c r="A127">
        <v>2535</v>
      </c>
      <c r="B127">
        <v>10285</v>
      </c>
      <c r="C127" t="s">
        <v>272</v>
      </c>
      <c r="D127" s="25">
        <v>22089</v>
      </c>
      <c r="E127" t="s">
        <v>136</v>
      </c>
      <c r="F127" t="s">
        <v>94</v>
      </c>
      <c r="G127" t="s">
        <v>141</v>
      </c>
      <c r="H127" s="25">
        <v>40953</v>
      </c>
      <c r="I127" s="26" t="str">
        <f t="shared" si="8"/>
        <v>Tue</v>
      </c>
      <c r="J127" s="1">
        <f t="shared" si="9"/>
        <v>12</v>
      </c>
      <c r="K127" s="1" t="str">
        <f t="shared" si="10"/>
        <v>14D</v>
      </c>
      <c r="L127" s="25">
        <v>40965</v>
      </c>
      <c r="M127" s="26" t="str">
        <f t="shared" si="11"/>
        <v>Sun</v>
      </c>
      <c r="N127" s="25">
        <v>40969</v>
      </c>
      <c r="O127" s="1">
        <f t="shared" si="12"/>
        <v>4</v>
      </c>
      <c r="P127" s="27">
        <f t="shared" si="13"/>
        <v>2012</v>
      </c>
      <c r="Q127" s="1">
        <f t="shared" si="14"/>
        <v>2</v>
      </c>
      <c r="R127" s="1">
        <f t="shared" si="15"/>
        <v>26</v>
      </c>
      <c r="S127" t="s">
        <v>72</v>
      </c>
      <c r="T127" s="2">
        <v>420000</v>
      </c>
      <c r="U127">
        <v>0</v>
      </c>
      <c r="V127" s="2">
        <v>363636.18</v>
      </c>
      <c r="W127" s="2">
        <v>0</v>
      </c>
      <c r="X127" s="2">
        <v>0</v>
      </c>
      <c r="Y127" s="2">
        <v>0</v>
      </c>
      <c r="Z127" s="2">
        <v>56363.82</v>
      </c>
      <c r="AA127">
        <v>4</v>
      </c>
      <c r="AB127">
        <v>0</v>
      </c>
      <c r="AC127">
        <v>0</v>
      </c>
      <c r="AD127">
        <v>0</v>
      </c>
      <c r="AE127">
        <v>4</v>
      </c>
      <c r="AF127">
        <v>4</v>
      </c>
      <c r="AG127">
        <v>4</v>
      </c>
      <c r="AH127" s="2">
        <v>90909.05</v>
      </c>
    </row>
    <row r="128" spans="1:34" x14ac:dyDescent="0.5">
      <c r="A128">
        <v>2535</v>
      </c>
      <c r="B128">
        <v>10293</v>
      </c>
      <c r="C128" t="s">
        <v>273</v>
      </c>
      <c r="D128" s="25">
        <v>25024</v>
      </c>
      <c r="E128" t="s">
        <v>274</v>
      </c>
      <c r="F128" t="s">
        <v>94</v>
      </c>
      <c r="G128" t="s">
        <v>141</v>
      </c>
      <c r="H128" s="25">
        <v>40954</v>
      </c>
      <c r="I128" s="26" t="str">
        <f t="shared" ref="I128:I191" si="16">TEXT(H128,"ddd")</f>
        <v>Wed</v>
      </c>
      <c r="J128" s="1">
        <f t="shared" ref="J128:J191" si="17">L128-H128</f>
        <v>10</v>
      </c>
      <c r="K128" s="1" t="str">
        <f t="shared" ref="K128:K191" si="18">IF(J128&lt;=7,"7D",IF(J128&lt;=14,"14D",IF(J128&lt;=30,"30D",IF(J128&lt;=45,"45D",IF(J128&lt;=60,"60D",IF(J128&lt;=90,"90D","120D"))))))</f>
        <v>14D</v>
      </c>
      <c r="L128" s="25">
        <v>40964</v>
      </c>
      <c r="M128" s="26" t="str">
        <f t="shared" ref="M128:M191" si="19">TEXT(L128,"ddd")</f>
        <v>Sat</v>
      </c>
      <c r="N128" s="25">
        <v>40969</v>
      </c>
      <c r="O128" s="1">
        <f t="shared" ref="O128:O191" si="20">N128-L128</f>
        <v>5</v>
      </c>
      <c r="P128" s="27">
        <f t="shared" ref="P128:P191" si="21">YEAR(L128)</f>
        <v>2012</v>
      </c>
      <c r="Q128" s="1">
        <f t="shared" ref="Q128:Q191" si="22">MONTH(L128)</f>
        <v>2</v>
      </c>
      <c r="R128" s="1">
        <f t="shared" ref="R128:R191" si="23">DAY(L128)</f>
        <v>25</v>
      </c>
      <c r="S128" t="s">
        <v>72</v>
      </c>
      <c r="T128" s="2">
        <v>4971130.09</v>
      </c>
      <c r="U128">
        <v>4832530</v>
      </c>
      <c r="V128" s="2">
        <v>3684008.66</v>
      </c>
      <c r="W128" s="2">
        <v>620000</v>
      </c>
      <c r="X128" s="2">
        <v>0</v>
      </c>
      <c r="Y128" s="2">
        <v>0</v>
      </c>
      <c r="Z128" s="2">
        <v>667121.43000000005</v>
      </c>
      <c r="AA128">
        <v>5</v>
      </c>
      <c r="AB128">
        <v>0</v>
      </c>
      <c r="AC128">
        <v>0</v>
      </c>
      <c r="AD128">
        <v>0</v>
      </c>
      <c r="AE128">
        <v>5</v>
      </c>
      <c r="AF128">
        <v>5</v>
      </c>
      <c r="AG128">
        <v>5</v>
      </c>
      <c r="AH128" s="2">
        <v>736801.73</v>
      </c>
    </row>
    <row r="129" spans="1:34" x14ac:dyDescent="0.5">
      <c r="A129">
        <v>2535</v>
      </c>
      <c r="B129">
        <v>10314</v>
      </c>
      <c r="C129" t="s">
        <v>275</v>
      </c>
      <c r="D129" s="25">
        <v>20541</v>
      </c>
      <c r="E129" t="s">
        <v>276</v>
      </c>
      <c r="F129" t="s">
        <v>94</v>
      </c>
      <c r="G129" t="s">
        <v>141</v>
      </c>
      <c r="H129" s="25">
        <v>40954</v>
      </c>
      <c r="I129" s="26" t="str">
        <f t="shared" si="16"/>
        <v>Wed</v>
      </c>
      <c r="J129" s="1">
        <f t="shared" si="17"/>
        <v>10</v>
      </c>
      <c r="K129" s="1" t="str">
        <f t="shared" si="18"/>
        <v>14D</v>
      </c>
      <c r="L129" s="25">
        <v>40964</v>
      </c>
      <c r="M129" s="26" t="str">
        <f t="shared" si="19"/>
        <v>Sat</v>
      </c>
      <c r="N129" s="25">
        <v>40970</v>
      </c>
      <c r="O129" s="1">
        <f t="shared" si="20"/>
        <v>6</v>
      </c>
      <c r="P129" s="27">
        <f t="shared" si="21"/>
        <v>2012</v>
      </c>
      <c r="Q129" s="1">
        <f t="shared" si="22"/>
        <v>2</v>
      </c>
      <c r="R129" s="1">
        <f t="shared" si="23"/>
        <v>25</v>
      </c>
      <c r="S129" t="s">
        <v>72</v>
      </c>
      <c r="T129" s="2">
        <v>10665060.18</v>
      </c>
      <c r="U129">
        <v>9665060</v>
      </c>
      <c r="V129" s="2">
        <v>7368017.3200000003</v>
      </c>
      <c r="W129" s="2">
        <v>1000000</v>
      </c>
      <c r="X129" s="2">
        <v>0</v>
      </c>
      <c r="Y129" s="2">
        <v>666000.67000000004</v>
      </c>
      <c r="Z129" s="2">
        <v>1631042.19</v>
      </c>
      <c r="AA129">
        <v>6</v>
      </c>
      <c r="AB129">
        <v>0</v>
      </c>
      <c r="AC129">
        <v>0</v>
      </c>
      <c r="AD129">
        <v>0</v>
      </c>
      <c r="AE129">
        <v>6</v>
      </c>
      <c r="AF129">
        <v>6</v>
      </c>
      <c r="AG129">
        <v>6</v>
      </c>
      <c r="AH129" s="2">
        <v>1228002.8899999999</v>
      </c>
    </row>
    <row r="130" spans="1:34" x14ac:dyDescent="0.5">
      <c r="A130">
        <v>2535</v>
      </c>
      <c r="B130">
        <v>10308</v>
      </c>
      <c r="C130" t="s">
        <v>277</v>
      </c>
      <c r="D130" s="25">
        <v>18218</v>
      </c>
      <c r="E130" t="s">
        <v>271</v>
      </c>
      <c r="F130" t="s">
        <v>94</v>
      </c>
      <c r="G130" t="s">
        <v>141</v>
      </c>
      <c r="H130" s="25">
        <v>40954</v>
      </c>
      <c r="I130" s="26" t="str">
        <f t="shared" si="16"/>
        <v>Wed</v>
      </c>
      <c r="J130" s="1">
        <f t="shared" si="17"/>
        <v>10</v>
      </c>
      <c r="K130" s="1" t="str">
        <f t="shared" si="18"/>
        <v>14D</v>
      </c>
      <c r="L130" s="25">
        <v>40964</v>
      </c>
      <c r="M130" s="26" t="str">
        <f t="shared" si="19"/>
        <v>Sat</v>
      </c>
      <c r="N130" s="25">
        <v>40970</v>
      </c>
      <c r="O130" s="1">
        <f t="shared" si="20"/>
        <v>6</v>
      </c>
      <c r="P130" s="27">
        <f t="shared" si="21"/>
        <v>2012</v>
      </c>
      <c r="Q130" s="1">
        <f t="shared" si="22"/>
        <v>2</v>
      </c>
      <c r="R130" s="1">
        <f t="shared" si="23"/>
        <v>25</v>
      </c>
      <c r="S130" t="s">
        <v>72</v>
      </c>
      <c r="T130" s="2">
        <v>31644163.449999999</v>
      </c>
      <c r="U130">
        <v>24162650</v>
      </c>
      <c r="V130" s="2">
        <v>18420043.300000001</v>
      </c>
      <c r="W130" s="2">
        <v>6510000</v>
      </c>
      <c r="X130" s="2">
        <v>0</v>
      </c>
      <c r="Y130" s="2">
        <v>2467500.4300000002</v>
      </c>
      <c r="Z130" s="2">
        <v>4246619.72</v>
      </c>
      <c r="AA130">
        <v>6</v>
      </c>
      <c r="AB130">
        <v>0</v>
      </c>
      <c r="AC130">
        <v>0</v>
      </c>
      <c r="AD130">
        <v>0</v>
      </c>
      <c r="AE130">
        <v>6</v>
      </c>
      <c r="AF130">
        <v>6</v>
      </c>
      <c r="AG130">
        <v>6</v>
      </c>
      <c r="AH130" s="2">
        <v>3070007.22</v>
      </c>
    </row>
    <row r="131" spans="1:34" x14ac:dyDescent="0.5">
      <c r="A131">
        <v>2535</v>
      </c>
      <c r="B131">
        <v>10297</v>
      </c>
      <c r="C131" t="s">
        <v>278</v>
      </c>
      <c r="D131" s="25">
        <v>25352</v>
      </c>
      <c r="E131" t="s">
        <v>100</v>
      </c>
      <c r="F131" t="s">
        <v>94</v>
      </c>
      <c r="G131" t="s">
        <v>141</v>
      </c>
      <c r="H131" s="25">
        <v>40954</v>
      </c>
      <c r="I131" s="26" t="str">
        <f t="shared" si="16"/>
        <v>Wed</v>
      </c>
      <c r="J131" s="1">
        <f t="shared" si="17"/>
        <v>10</v>
      </c>
      <c r="K131" s="1" t="str">
        <f t="shared" si="18"/>
        <v>14D</v>
      </c>
      <c r="L131" s="25">
        <v>40964</v>
      </c>
      <c r="M131" s="26" t="str">
        <f t="shared" si="19"/>
        <v>Sat</v>
      </c>
      <c r="N131" s="25">
        <v>40970</v>
      </c>
      <c r="O131" s="1">
        <f t="shared" si="20"/>
        <v>6</v>
      </c>
      <c r="P131" s="27">
        <f t="shared" si="21"/>
        <v>2012</v>
      </c>
      <c r="Q131" s="1">
        <f t="shared" si="22"/>
        <v>2</v>
      </c>
      <c r="R131" s="1">
        <f t="shared" si="23"/>
        <v>25</v>
      </c>
      <c r="S131" t="s">
        <v>72</v>
      </c>
      <c r="T131" s="2">
        <v>9168101.6400000006</v>
      </c>
      <c r="U131">
        <v>8404400</v>
      </c>
      <c r="V131" s="2">
        <v>6276536.7999999998</v>
      </c>
      <c r="W131" s="2">
        <v>1540000</v>
      </c>
      <c r="X131" s="2">
        <v>0</v>
      </c>
      <c r="Y131" s="2">
        <v>121212.12</v>
      </c>
      <c r="Z131" s="2">
        <v>1230352.72</v>
      </c>
      <c r="AA131">
        <v>6</v>
      </c>
      <c r="AB131">
        <v>0</v>
      </c>
      <c r="AC131">
        <v>0</v>
      </c>
      <c r="AD131">
        <v>0</v>
      </c>
      <c r="AE131">
        <v>6</v>
      </c>
      <c r="AF131">
        <v>6</v>
      </c>
      <c r="AG131">
        <v>6</v>
      </c>
      <c r="AH131" s="2">
        <v>1046089.47</v>
      </c>
    </row>
    <row r="132" spans="1:34" x14ac:dyDescent="0.5">
      <c r="A132">
        <v>2535</v>
      </c>
      <c r="B132">
        <v>10310</v>
      </c>
      <c r="C132" t="s">
        <v>279</v>
      </c>
      <c r="D132" s="25">
        <v>28874</v>
      </c>
      <c r="E132" t="s">
        <v>271</v>
      </c>
      <c r="F132" t="s">
        <v>94</v>
      </c>
      <c r="G132" t="s">
        <v>141</v>
      </c>
      <c r="H132" s="25">
        <v>40954</v>
      </c>
      <c r="I132" s="26" t="str">
        <f t="shared" si="16"/>
        <v>Wed</v>
      </c>
      <c r="J132" s="1">
        <f t="shared" si="17"/>
        <v>10</v>
      </c>
      <c r="K132" s="1" t="str">
        <f t="shared" si="18"/>
        <v>14D</v>
      </c>
      <c r="L132" s="25">
        <v>40964</v>
      </c>
      <c r="M132" s="26" t="str">
        <f t="shared" si="19"/>
        <v>Sat</v>
      </c>
      <c r="N132" s="25">
        <v>40970</v>
      </c>
      <c r="O132" s="1">
        <f t="shared" si="20"/>
        <v>6</v>
      </c>
      <c r="P132" s="27">
        <f t="shared" si="21"/>
        <v>2012</v>
      </c>
      <c r="Q132" s="1">
        <f t="shared" si="22"/>
        <v>2</v>
      </c>
      <c r="R132" s="1">
        <f t="shared" si="23"/>
        <v>25</v>
      </c>
      <c r="S132" t="s">
        <v>72</v>
      </c>
      <c r="T132" s="2">
        <v>14845060.199999999</v>
      </c>
      <c r="U132">
        <v>9665060</v>
      </c>
      <c r="V132" s="2">
        <v>7368017.3200000003</v>
      </c>
      <c r="W132" s="2">
        <v>2200000</v>
      </c>
      <c r="X132" s="2">
        <v>0</v>
      </c>
      <c r="Y132" s="2">
        <v>2902231.12</v>
      </c>
      <c r="Z132" s="2">
        <v>2374811.7599999998</v>
      </c>
      <c r="AA132">
        <v>6</v>
      </c>
      <c r="AB132">
        <v>0</v>
      </c>
      <c r="AC132">
        <v>0</v>
      </c>
      <c r="AD132">
        <v>0</v>
      </c>
      <c r="AE132">
        <v>6</v>
      </c>
      <c r="AF132">
        <v>6</v>
      </c>
      <c r="AG132">
        <v>6</v>
      </c>
      <c r="AH132" s="2">
        <v>1228002.8899999999</v>
      </c>
    </row>
    <row r="133" spans="1:34" x14ac:dyDescent="0.5">
      <c r="A133">
        <v>2535</v>
      </c>
      <c r="B133">
        <v>10323</v>
      </c>
      <c r="C133" t="s">
        <v>280</v>
      </c>
      <c r="D133" s="25">
        <v>23472</v>
      </c>
      <c r="E133" t="s">
        <v>100</v>
      </c>
      <c r="F133" t="s">
        <v>94</v>
      </c>
      <c r="G133" t="s">
        <v>141</v>
      </c>
      <c r="H133" s="25">
        <v>40954</v>
      </c>
      <c r="I133" s="26" t="str">
        <f t="shared" si="16"/>
        <v>Wed</v>
      </c>
      <c r="J133" s="1">
        <f t="shared" si="17"/>
        <v>10</v>
      </c>
      <c r="K133" s="1" t="str">
        <f t="shared" si="18"/>
        <v>14D</v>
      </c>
      <c r="L133" s="25">
        <v>40964</v>
      </c>
      <c r="M133" s="26" t="str">
        <f t="shared" si="19"/>
        <v>Sat</v>
      </c>
      <c r="N133" s="25">
        <v>40969</v>
      </c>
      <c r="O133" s="1">
        <f t="shared" si="20"/>
        <v>5</v>
      </c>
      <c r="P133" s="27">
        <f t="shared" si="21"/>
        <v>2012</v>
      </c>
      <c r="Q133" s="1">
        <f t="shared" si="22"/>
        <v>2</v>
      </c>
      <c r="R133" s="1">
        <f t="shared" si="23"/>
        <v>25</v>
      </c>
      <c r="S133" t="s">
        <v>72</v>
      </c>
      <c r="T133" s="2">
        <v>5207050.82</v>
      </c>
      <c r="U133">
        <v>4202200</v>
      </c>
      <c r="V133" s="2">
        <v>3138268.4</v>
      </c>
      <c r="W133" s="2">
        <v>1370000</v>
      </c>
      <c r="X133" s="2">
        <v>0</v>
      </c>
      <c r="Y133" s="2">
        <v>0</v>
      </c>
      <c r="Z133" s="2">
        <v>698782.42</v>
      </c>
      <c r="AA133">
        <v>5</v>
      </c>
      <c r="AB133">
        <v>0</v>
      </c>
      <c r="AC133">
        <v>0</v>
      </c>
      <c r="AD133">
        <v>0</v>
      </c>
      <c r="AE133">
        <v>5</v>
      </c>
      <c r="AF133">
        <v>5</v>
      </c>
      <c r="AG133">
        <v>5</v>
      </c>
      <c r="AH133" s="2">
        <v>627653.68000000005</v>
      </c>
    </row>
    <row r="134" spans="1:34" x14ac:dyDescent="0.5">
      <c r="A134">
        <v>2535</v>
      </c>
      <c r="B134">
        <v>10325</v>
      </c>
      <c r="C134" t="s">
        <v>281</v>
      </c>
      <c r="D134" s="25">
        <v>27461</v>
      </c>
      <c r="E134" t="s">
        <v>100</v>
      </c>
      <c r="F134" t="s">
        <v>94</v>
      </c>
      <c r="G134" t="s">
        <v>141</v>
      </c>
      <c r="H134" s="25">
        <v>40954</v>
      </c>
      <c r="I134" s="26" t="str">
        <f t="shared" si="16"/>
        <v>Wed</v>
      </c>
      <c r="J134" s="1">
        <f t="shared" si="17"/>
        <v>10</v>
      </c>
      <c r="K134" s="1" t="str">
        <f t="shared" si="18"/>
        <v>14D</v>
      </c>
      <c r="L134" s="25">
        <v>40964</v>
      </c>
      <c r="M134" s="26" t="str">
        <f t="shared" si="19"/>
        <v>Sat</v>
      </c>
      <c r="N134" s="25">
        <v>40969</v>
      </c>
      <c r="O134" s="1">
        <f t="shared" si="20"/>
        <v>5</v>
      </c>
      <c r="P134" s="27">
        <f t="shared" si="21"/>
        <v>2012</v>
      </c>
      <c r="Q134" s="1">
        <f t="shared" si="22"/>
        <v>2</v>
      </c>
      <c r="R134" s="1">
        <f t="shared" si="23"/>
        <v>25</v>
      </c>
      <c r="S134" t="s">
        <v>72</v>
      </c>
      <c r="T134" s="2">
        <v>5368750.8200000003</v>
      </c>
      <c r="U134">
        <v>4202200</v>
      </c>
      <c r="V134" s="2">
        <v>3138268.4</v>
      </c>
      <c r="W134" s="2">
        <v>1510000</v>
      </c>
      <c r="X134" s="2">
        <v>0</v>
      </c>
      <c r="Y134" s="2">
        <v>0</v>
      </c>
      <c r="Z134" s="2">
        <v>720482.42</v>
      </c>
      <c r="AA134">
        <v>5</v>
      </c>
      <c r="AB134">
        <v>0</v>
      </c>
      <c r="AC134">
        <v>0</v>
      </c>
      <c r="AD134">
        <v>0</v>
      </c>
      <c r="AE134">
        <v>5</v>
      </c>
      <c r="AF134">
        <v>5</v>
      </c>
      <c r="AG134">
        <v>5</v>
      </c>
      <c r="AH134" s="2">
        <v>627653.68000000005</v>
      </c>
    </row>
    <row r="135" spans="1:34" x14ac:dyDescent="0.5">
      <c r="A135">
        <v>2535</v>
      </c>
      <c r="B135">
        <v>10317</v>
      </c>
      <c r="C135" t="s">
        <v>282</v>
      </c>
      <c r="D135" s="25">
        <v>19560</v>
      </c>
      <c r="E135" t="s">
        <v>271</v>
      </c>
      <c r="F135" t="s">
        <v>94</v>
      </c>
      <c r="G135" t="s">
        <v>141</v>
      </c>
      <c r="H135" s="25">
        <v>40954</v>
      </c>
      <c r="I135" s="26" t="str">
        <f t="shared" si="16"/>
        <v>Wed</v>
      </c>
      <c r="J135" s="1">
        <f t="shared" si="17"/>
        <v>10</v>
      </c>
      <c r="K135" s="1" t="str">
        <f t="shared" si="18"/>
        <v>14D</v>
      </c>
      <c r="L135" s="25">
        <v>40964</v>
      </c>
      <c r="M135" s="26" t="str">
        <f t="shared" si="19"/>
        <v>Sat</v>
      </c>
      <c r="N135" s="25">
        <v>40970</v>
      </c>
      <c r="O135" s="1">
        <f t="shared" si="20"/>
        <v>6</v>
      </c>
      <c r="P135" s="27">
        <f t="shared" si="21"/>
        <v>2012</v>
      </c>
      <c r="Q135" s="1">
        <f t="shared" si="22"/>
        <v>2</v>
      </c>
      <c r="R135" s="1">
        <f t="shared" si="23"/>
        <v>25</v>
      </c>
      <c r="S135" t="s">
        <v>72</v>
      </c>
      <c r="T135" s="2">
        <v>12503660.189999999</v>
      </c>
      <c r="U135">
        <v>9665060</v>
      </c>
      <c r="V135" s="2">
        <v>7368017.3200000003</v>
      </c>
      <c r="W135" s="2">
        <v>1120000</v>
      </c>
      <c r="X135" s="2">
        <v>0</v>
      </c>
      <c r="Y135" s="2">
        <v>1798201.8</v>
      </c>
      <c r="Z135" s="2">
        <v>2217441.0699999998</v>
      </c>
      <c r="AA135">
        <v>6</v>
      </c>
      <c r="AB135">
        <v>0</v>
      </c>
      <c r="AC135">
        <v>0</v>
      </c>
      <c r="AD135">
        <v>0</v>
      </c>
      <c r="AE135">
        <v>6</v>
      </c>
      <c r="AF135">
        <v>6</v>
      </c>
      <c r="AG135">
        <v>6</v>
      </c>
      <c r="AH135" s="2">
        <v>1228002.8899999999</v>
      </c>
    </row>
    <row r="136" spans="1:34" x14ac:dyDescent="0.5">
      <c r="A136">
        <v>2535</v>
      </c>
      <c r="B136">
        <v>10330</v>
      </c>
      <c r="C136" t="s">
        <v>283</v>
      </c>
      <c r="D136" s="25">
        <v>27473</v>
      </c>
      <c r="E136" t="s">
        <v>122</v>
      </c>
      <c r="F136" t="s">
        <v>94</v>
      </c>
      <c r="G136" t="s">
        <v>141</v>
      </c>
      <c r="H136" s="25">
        <v>40954</v>
      </c>
      <c r="I136" s="26" t="str">
        <f t="shared" si="16"/>
        <v>Wed</v>
      </c>
      <c r="J136" s="1">
        <f t="shared" si="17"/>
        <v>10</v>
      </c>
      <c r="K136" s="1" t="str">
        <f t="shared" si="18"/>
        <v>14D</v>
      </c>
      <c r="L136" s="25">
        <v>40964</v>
      </c>
      <c r="M136" s="26" t="str">
        <f t="shared" si="19"/>
        <v>Sat</v>
      </c>
      <c r="N136" s="25">
        <v>40969</v>
      </c>
      <c r="O136" s="1">
        <f t="shared" si="20"/>
        <v>5</v>
      </c>
      <c r="P136" s="27">
        <f t="shared" si="21"/>
        <v>2012</v>
      </c>
      <c r="Q136" s="1">
        <f t="shared" si="22"/>
        <v>2</v>
      </c>
      <c r="R136" s="1">
        <f t="shared" si="23"/>
        <v>25</v>
      </c>
      <c r="S136" t="s">
        <v>72</v>
      </c>
      <c r="T136" s="2">
        <v>4913380.09</v>
      </c>
      <c r="U136">
        <v>4832530</v>
      </c>
      <c r="V136" s="2">
        <v>3684008.66</v>
      </c>
      <c r="W136" s="2">
        <v>570000</v>
      </c>
      <c r="X136" s="2">
        <v>0</v>
      </c>
      <c r="Y136" s="2">
        <v>0</v>
      </c>
      <c r="Z136" s="2">
        <v>659371.43000000005</v>
      </c>
      <c r="AA136">
        <v>5</v>
      </c>
      <c r="AB136">
        <v>0</v>
      </c>
      <c r="AC136">
        <v>0</v>
      </c>
      <c r="AD136">
        <v>0</v>
      </c>
      <c r="AE136">
        <v>5</v>
      </c>
      <c r="AF136">
        <v>5</v>
      </c>
      <c r="AG136">
        <v>5</v>
      </c>
      <c r="AH136" s="2">
        <v>736801.73</v>
      </c>
    </row>
    <row r="137" spans="1:34" x14ac:dyDescent="0.5">
      <c r="A137">
        <v>2535</v>
      </c>
      <c r="B137">
        <v>10300</v>
      </c>
      <c r="C137" t="s">
        <v>284</v>
      </c>
      <c r="D137" s="25">
        <v>26969</v>
      </c>
      <c r="E137" t="s">
        <v>142</v>
      </c>
      <c r="F137" t="s">
        <v>94</v>
      </c>
      <c r="G137" t="s">
        <v>141</v>
      </c>
      <c r="H137" s="25">
        <v>40954</v>
      </c>
      <c r="I137" s="26" t="str">
        <f t="shared" si="16"/>
        <v>Wed</v>
      </c>
      <c r="J137" s="1">
        <f t="shared" si="17"/>
        <v>10</v>
      </c>
      <c r="K137" s="1" t="str">
        <f t="shared" si="18"/>
        <v>14D</v>
      </c>
      <c r="L137" s="25">
        <v>40964</v>
      </c>
      <c r="M137" s="26" t="str">
        <f t="shared" si="19"/>
        <v>Sat</v>
      </c>
      <c r="N137" s="25">
        <v>40970</v>
      </c>
      <c r="O137" s="1">
        <f t="shared" si="20"/>
        <v>6</v>
      </c>
      <c r="P137" s="27">
        <f t="shared" si="21"/>
        <v>2012</v>
      </c>
      <c r="Q137" s="1">
        <f t="shared" si="22"/>
        <v>2</v>
      </c>
      <c r="R137" s="1">
        <f t="shared" si="23"/>
        <v>25</v>
      </c>
      <c r="S137" t="s">
        <v>72</v>
      </c>
      <c r="T137" s="2">
        <v>8404401.6400000006</v>
      </c>
      <c r="U137">
        <v>8404400</v>
      </c>
      <c r="V137" s="2">
        <v>6276536.7999999998</v>
      </c>
      <c r="W137" s="2">
        <v>1000000</v>
      </c>
      <c r="X137" s="2">
        <v>0</v>
      </c>
      <c r="Y137" s="2">
        <v>0</v>
      </c>
      <c r="Z137" s="2">
        <v>1127864.8400000001</v>
      </c>
      <c r="AA137">
        <v>6</v>
      </c>
      <c r="AB137">
        <v>0</v>
      </c>
      <c r="AC137">
        <v>0</v>
      </c>
      <c r="AD137">
        <v>0</v>
      </c>
      <c r="AE137">
        <v>6</v>
      </c>
      <c r="AF137">
        <v>6</v>
      </c>
      <c r="AG137">
        <v>6</v>
      </c>
      <c r="AH137" s="2">
        <v>1046089.47</v>
      </c>
    </row>
    <row r="138" spans="1:34" x14ac:dyDescent="0.5">
      <c r="A138">
        <v>2535</v>
      </c>
      <c r="B138">
        <v>10318</v>
      </c>
      <c r="C138" t="s">
        <v>285</v>
      </c>
      <c r="D138" s="25">
        <v>29575</v>
      </c>
      <c r="E138" t="s">
        <v>286</v>
      </c>
      <c r="F138" t="s">
        <v>94</v>
      </c>
      <c r="G138" t="s">
        <v>141</v>
      </c>
      <c r="H138" s="25">
        <v>40954</v>
      </c>
      <c r="I138" s="26" t="str">
        <f t="shared" si="16"/>
        <v>Wed</v>
      </c>
      <c r="J138" s="1">
        <f t="shared" si="17"/>
        <v>10</v>
      </c>
      <c r="K138" s="1" t="str">
        <f t="shared" si="18"/>
        <v>14D</v>
      </c>
      <c r="L138" s="25">
        <v>40964</v>
      </c>
      <c r="M138" s="26" t="str">
        <f t="shared" si="19"/>
        <v>Sat</v>
      </c>
      <c r="N138" s="25">
        <v>40970</v>
      </c>
      <c r="O138" s="1">
        <f t="shared" si="20"/>
        <v>6</v>
      </c>
      <c r="P138" s="27">
        <f t="shared" si="21"/>
        <v>2012</v>
      </c>
      <c r="Q138" s="1">
        <f t="shared" si="22"/>
        <v>2</v>
      </c>
      <c r="R138" s="1">
        <f t="shared" si="23"/>
        <v>25</v>
      </c>
      <c r="S138" t="s">
        <v>72</v>
      </c>
      <c r="T138" s="2">
        <v>9896060.1799999997</v>
      </c>
      <c r="U138">
        <v>9665060</v>
      </c>
      <c r="V138" s="2">
        <v>7368017.3200000003</v>
      </c>
      <c r="W138" s="2">
        <v>1200000</v>
      </c>
      <c r="X138" s="2">
        <v>0</v>
      </c>
      <c r="Y138" s="2">
        <v>0</v>
      </c>
      <c r="Z138" s="2">
        <v>1328042.8600000001</v>
      </c>
      <c r="AA138">
        <v>6</v>
      </c>
      <c r="AB138">
        <v>0</v>
      </c>
      <c r="AC138">
        <v>0</v>
      </c>
      <c r="AD138">
        <v>0</v>
      </c>
      <c r="AE138">
        <v>6</v>
      </c>
      <c r="AF138">
        <v>6</v>
      </c>
      <c r="AG138">
        <v>6</v>
      </c>
      <c r="AH138" s="2">
        <v>1228002.8899999999</v>
      </c>
    </row>
    <row r="139" spans="1:34" x14ac:dyDescent="0.5">
      <c r="A139">
        <v>2535</v>
      </c>
      <c r="B139">
        <v>10321</v>
      </c>
      <c r="C139" t="s">
        <v>287</v>
      </c>
      <c r="D139" s="25">
        <v>22812</v>
      </c>
      <c r="E139" t="s">
        <v>271</v>
      </c>
      <c r="F139" t="s">
        <v>94</v>
      </c>
      <c r="G139" t="s">
        <v>141</v>
      </c>
      <c r="H139" s="25">
        <v>40954</v>
      </c>
      <c r="I139" s="26" t="str">
        <f t="shared" si="16"/>
        <v>Wed</v>
      </c>
      <c r="J139" s="1">
        <f t="shared" si="17"/>
        <v>10</v>
      </c>
      <c r="K139" s="1" t="str">
        <f t="shared" si="18"/>
        <v>14D</v>
      </c>
      <c r="L139" s="25">
        <v>40964</v>
      </c>
      <c r="M139" s="26" t="str">
        <f t="shared" si="19"/>
        <v>Sat</v>
      </c>
      <c r="N139" s="25">
        <v>40970</v>
      </c>
      <c r="O139" s="1">
        <f t="shared" si="20"/>
        <v>6</v>
      </c>
      <c r="P139" s="27">
        <f t="shared" si="21"/>
        <v>2012</v>
      </c>
      <c r="Q139" s="1">
        <f t="shared" si="22"/>
        <v>2</v>
      </c>
      <c r="R139" s="1">
        <f t="shared" si="23"/>
        <v>25</v>
      </c>
      <c r="S139" t="s">
        <v>72</v>
      </c>
      <c r="T139" s="2">
        <v>10103960.18</v>
      </c>
      <c r="U139">
        <v>9665060</v>
      </c>
      <c r="V139" s="2">
        <v>7368017.3200000003</v>
      </c>
      <c r="W139" s="2">
        <v>1380000</v>
      </c>
      <c r="X139" s="2">
        <v>0</v>
      </c>
      <c r="Y139" s="2">
        <v>0</v>
      </c>
      <c r="Z139" s="2">
        <v>1355942.86</v>
      </c>
      <c r="AA139">
        <v>6</v>
      </c>
      <c r="AB139">
        <v>0</v>
      </c>
      <c r="AC139">
        <v>0</v>
      </c>
      <c r="AD139">
        <v>0</v>
      </c>
      <c r="AE139">
        <v>6</v>
      </c>
      <c r="AF139">
        <v>6</v>
      </c>
      <c r="AG139">
        <v>6</v>
      </c>
      <c r="AH139" s="2">
        <v>1228002.8899999999</v>
      </c>
    </row>
    <row r="140" spans="1:34" x14ac:dyDescent="0.5">
      <c r="A140">
        <v>2535</v>
      </c>
      <c r="B140">
        <v>10332</v>
      </c>
      <c r="C140" t="s">
        <v>288</v>
      </c>
      <c r="D140" s="25">
        <v>23064</v>
      </c>
      <c r="E140" t="s">
        <v>129</v>
      </c>
      <c r="F140" t="s">
        <v>94</v>
      </c>
      <c r="G140" t="s">
        <v>141</v>
      </c>
      <c r="H140" s="25">
        <v>40954</v>
      </c>
      <c r="I140" s="26" t="str">
        <f t="shared" si="16"/>
        <v>Wed</v>
      </c>
      <c r="J140" s="1">
        <f t="shared" si="17"/>
        <v>11</v>
      </c>
      <c r="K140" s="1" t="str">
        <f t="shared" si="18"/>
        <v>14D</v>
      </c>
      <c r="L140" s="25">
        <v>40965</v>
      </c>
      <c r="M140" s="26" t="str">
        <f t="shared" si="19"/>
        <v>Sun</v>
      </c>
      <c r="N140" s="25">
        <v>40970</v>
      </c>
      <c r="O140" s="1">
        <f t="shared" si="20"/>
        <v>5</v>
      </c>
      <c r="P140" s="27">
        <f t="shared" si="21"/>
        <v>2012</v>
      </c>
      <c r="Q140" s="1">
        <f t="shared" si="22"/>
        <v>2</v>
      </c>
      <c r="R140" s="1">
        <f t="shared" si="23"/>
        <v>26</v>
      </c>
      <c r="S140" t="s">
        <v>72</v>
      </c>
      <c r="T140" s="2">
        <v>4832530.09</v>
      </c>
      <c r="U140">
        <v>4832530</v>
      </c>
      <c r="V140" s="2">
        <v>3684008.66</v>
      </c>
      <c r="W140" s="2">
        <v>500000</v>
      </c>
      <c r="X140" s="2">
        <v>0</v>
      </c>
      <c r="Y140" s="2">
        <v>0</v>
      </c>
      <c r="Z140" s="2">
        <v>648521.43000000005</v>
      </c>
      <c r="AA140">
        <v>5</v>
      </c>
      <c r="AB140">
        <v>0</v>
      </c>
      <c r="AC140">
        <v>0</v>
      </c>
      <c r="AD140">
        <v>0</v>
      </c>
      <c r="AE140">
        <v>5</v>
      </c>
      <c r="AF140">
        <v>5</v>
      </c>
      <c r="AG140">
        <v>5</v>
      </c>
      <c r="AH140" s="2">
        <v>736801.73</v>
      </c>
    </row>
    <row r="141" spans="1:34" x14ac:dyDescent="0.5">
      <c r="A141">
        <v>2535</v>
      </c>
      <c r="B141">
        <v>10307</v>
      </c>
      <c r="C141" t="s">
        <v>289</v>
      </c>
      <c r="D141" s="25">
        <v>23829</v>
      </c>
      <c r="E141" t="s">
        <v>138</v>
      </c>
      <c r="F141" t="s">
        <v>94</v>
      </c>
      <c r="G141" t="s">
        <v>141</v>
      </c>
      <c r="H141" s="25">
        <v>40954</v>
      </c>
      <c r="I141" s="26" t="str">
        <f t="shared" si="16"/>
        <v>Wed</v>
      </c>
      <c r="J141" s="1">
        <f t="shared" si="17"/>
        <v>10</v>
      </c>
      <c r="K141" s="1" t="str">
        <f t="shared" si="18"/>
        <v>14D</v>
      </c>
      <c r="L141" s="25">
        <v>40964</v>
      </c>
      <c r="M141" s="26" t="str">
        <f t="shared" si="19"/>
        <v>Sat</v>
      </c>
      <c r="N141" s="25">
        <v>40971</v>
      </c>
      <c r="O141" s="1">
        <f t="shared" si="20"/>
        <v>7</v>
      </c>
      <c r="P141" s="27">
        <f t="shared" si="21"/>
        <v>2012</v>
      </c>
      <c r="Q141" s="1">
        <f t="shared" si="22"/>
        <v>2</v>
      </c>
      <c r="R141" s="1">
        <f t="shared" si="23"/>
        <v>25</v>
      </c>
      <c r="S141" t="s">
        <v>72</v>
      </c>
      <c r="T141" s="2">
        <v>12607361.460000001</v>
      </c>
      <c r="U141">
        <v>12606600</v>
      </c>
      <c r="V141" s="2">
        <v>9414805.1999999993</v>
      </c>
      <c r="W141" s="2">
        <v>1500000</v>
      </c>
      <c r="X141" s="2">
        <v>0</v>
      </c>
      <c r="Y141" s="2">
        <v>690</v>
      </c>
      <c r="Z141" s="2">
        <v>1691866.26</v>
      </c>
      <c r="AA141">
        <v>7</v>
      </c>
      <c r="AB141">
        <v>0</v>
      </c>
      <c r="AC141">
        <v>0</v>
      </c>
      <c r="AD141">
        <v>0</v>
      </c>
      <c r="AE141">
        <v>7</v>
      </c>
      <c r="AF141">
        <v>7</v>
      </c>
      <c r="AG141">
        <v>7</v>
      </c>
      <c r="AH141" s="2">
        <v>1344972.17</v>
      </c>
    </row>
    <row r="142" spans="1:34" x14ac:dyDescent="0.5">
      <c r="A142">
        <v>2535</v>
      </c>
      <c r="B142">
        <v>10298</v>
      </c>
      <c r="C142" t="s">
        <v>290</v>
      </c>
      <c r="D142" s="25">
        <v>25478</v>
      </c>
      <c r="E142" t="s">
        <v>129</v>
      </c>
      <c r="F142" t="s">
        <v>94</v>
      </c>
      <c r="G142" t="s">
        <v>141</v>
      </c>
      <c r="H142" s="25">
        <v>40954</v>
      </c>
      <c r="I142" s="26" t="str">
        <f t="shared" si="16"/>
        <v>Wed</v>
      </c>
      <c r="J142" s="1">
        <f t="shared" si="17"/>
        <v>10</v>
      </c>
      <c r="K142" s="1" t="str">
        <f t="shared" si="18"/>
        <v>14D</v>
      </c>
      <c r="L142" s="25">
        <v>40964</v>
      </c>
      <c r="M142" s="26" t="str">
        <f t="shared" si="19"/>
        <v>Sat</v>
      </c>
      <c r="N142" s="25">
        <v>40970</v>
      </c>
      <c r="O142" s="1">
        <f t="shared" si="20"/>
        <v>6</v>
      </c>
      <c r="P142" s="27">
        <f t="shared" si="21"/>
        <v>2012</v>
      </c>
      <c r="Q142" s="1">
        <f t="shared" si="22"/>
        <v>2</v>
      </c>
      <c r="R142" s="1">
        <f t="shared" si="23"/>
        <v>25</v>
      </c>
      <c r="S142" t="s">
        <v>72</v>
      </c>
      <c r="T142" s="2">
        <v>8404401.6400000006</v>
      </c>
      <c r="U142">
        <v>8404400</v>
      </c>
      <c r="V142" s="2">
        <v>6276536.7999999998</v>
      </c>
      <c r="W142" s="2">
        <v>1000000</v>
      </c>
      <c r="X142" s="2">
        <v>0</v>
      </c>
      <c r="Y142" s="2">
        <v>0</v>
      </c>
      <c r="Z142" s="2">
        <v>1127864.8400000001</v>
      </c>
      <c r="AA142">
        <v>6</v>
      </c>
      <c r="AB142">
        <v>0</v>
      </c>
      <c r="AC142">
        <v>0</v>
      </c>
      <c r="AD142">
        <v>0</v>
      </c>
      <c r="AE142">
        <v>6</v>
      </c>
      <c r="AF142">
        <v>6</v>
      </c>
      <c r="AG142">
        <v>6</v>
      </c>
      <c r="AH142" s="2">
        <v>1046089.47</v>
      </c>
    </row>
    <row r="143" spans="1:34" x14ac:dyDescent="0.5">
      <c r="A143">
        <v>2535</v>
      </c>
      <c r="B143">
        <v>10319</v>
      </c>
      <c r="C143" t="s">
        <v>291</v>
      </c>
      <c r="D143" s="25">
        <v>25611</v>
      </c>
      <c r="E143" t="s">
        <v>100</v>
      </c>
      <c r="F143" t="s">
        <v>94</v>
      </c>
      <c r="G143" t="s">
        <v>141</v>
      </c>
      <c r="H143" s="25">
        <v>40954</v>
      </c>
      <c r="I143" s="26" t="str">
        <f t="shared" si="16"/>
        <v>Wed</v>
      </c>
      <c r="J143" s="1">
        <f t="shared" si="17"/>
        <v>10</v>
      </c>
      <c r="K143" s="1" t="str">
        <f t="shared" si="18"/>
        <v>14D</v>
      </c>
      <c r="L143" s="25">
        <v>40964</v>
      </c>
      <c r="M143" s="26" t="str">
        <f t="shared" si="19"/>
        <v>Sat</v>
      </c>
      <c r="N143" s="25">
        <v>40970</v>
      </c>
      <c r="O143" s="1">
        <f t="shared" si="20"/>
        <v>6</v>
      </c>
      <c r="P143" s="27">
        <f t="shared" si="21"/>
        <v>2012</v>
      </c>
      <c r="Q143" s="1">
        <f t="shared" si="22"/>
        <v>2</v>
      </c>
      <c r="R143" s="1">
        <f t="shared" si="23"/>
        <v>25</v>
      </c>
      <c r="S143" t="s">
        <v>72</v>
      </c>
      <c r="T143" s="2">
        <v>24690095.370000001</v>
      </c>
      <c r="U143">
        <v>19330120</v>
      </c>
      <c r="V143" s="2">
        <v>14736034.640000001</v>
      </c>
      <c r="W143" s="2">
        <v>5645000</v>
      </c>
      <c r="X143" s="2">
        <v>0</v>
      </c>
      <c r="Y143" s="2">
        <v>765900.77</v>
      </c>
      <c r="Z143" s="2">
        <v>3543159.96</v>
      </c>
      <c r="AA143">
        <v>6</v>
      </c>
      <c r="AB143">
        <v>0</v>
      </c>
      <c r="AC143">
        <v>0</v>
      </c>
      <c r="AD143">
        <v>0</v>
      </c>
      <c r="AE143">
        <v>6</v>
      </c>
      <c r="AF143">
        <v>6</v>
      </c>
      <c r="AG143">
        <v>6</v>
      </c>
      <c r="AH143" s="2">
        <v>2456005.77</v>
      </c>
    </row>
    <row r="144" spans="1:34" x14ac:dyDescent="0.5">
      <c r="A144">
        <v>2535</v>
      </c>
      <c r="B144">
        <v>10327</v>
      </c>
      <c r="C144" t="s">
        <v>292</v>
      </c>
      <c r="D144" s="25">
        <v>17218</v>
      </c>
      <c r="E144" t="s">
        <v>122</v>
      </c>
      <c r="F144" t="s">
        <v>94</v>
      </c>
      <c r="G144" t="s">
        <v>141</v>
      </c>
      <c r="H144" s="25">
        <v>40954</v>
      </c>
      <c r="I144" s="26" t="str">
        <f t="shared" si="16"/>
        <v>Wed</v>
      </c>
      <c r="J144" s="1">
        <f t="shared" si="17"/>
        <v>10</v>
      </c>
      <c r="K144" s="1" t="str">
        <f t="shared" si="18"/>
        <v>14D</v>
      </c>
      <c r="L144" s="25">
        <v>40964</v>
      </c>
      <c r="M144" s="26" t="str">
        <f t="shared" si="19"/>
        <v>Sat</v>
      </c>
      <c r="N144" s="25">
        <v>40969</v>
      </c>
      <c r="O144" s="1">
        <f t="shared" si="20"/>
        <v>5</v>
      </c>
      <c r="P144" s="27">
        <f t="shared" si="21"/>
        <v>2012</v>
      </c>
      <c r="Q144" s="1">
        <f t="shared" si="22"/>
        <v>2</v>
      </c>
      <c r="R144" s="1">
        <f t="shared" si="23"/>
        <v>25</v>
      </c>
      <c r="S144" t="s">
        <v>72</v>
      </c>
      <c r="T144" s="2">
        <v>4832530.09</v>
      </c>
      <c r="U144">
        <v>4832530</v>
      </c>
      <c r="V144" s="2">
        <v>3684008.66</v>
      </c>
      <c r="W144" s="2">
        <v>500000</v>
      </c>
      <c r="X144" s="2">
        <v>0</v>
      </c>
      <c r="Y144" s="2">
        <v>0</v>
      </c>
      <c r="Z144" s="2">
        <v>648521.43000000005</v>
      </c>
      <c r="AA144">
        <v>5</v>
      </c>
      <c r="AB144">
        <v>0</v>
      </c>
      <c r="AC144">
        <v>0</v>
      </c>
      <c r="AD144">
        <v>0</v>
      </c>
      <c r="AE144">
        <v>5</v>
      </c>
      <c r="AF144">
        <v>5</v>
      </c>
      <c r="AG144">
        <v>5</v>
      </c>
      <c r="AH144" s="2">
        <v>736801.73</v>
      </c>
    </row>
    <row r="145" spans="1:34" x14ac:dyDescent="0.5">
      <c r="A145">
        <v>2535</v>
      </c>
      <c r="B145">
        <v>10306</v>
      </c>
      <c r="C145" t="s">
        <v>293</v>
      </c>
      <c r="D145" s="25">
        <v>21995</v>
      </c>
      <c r="E145" t="s">
        <v>138</v>
      </c>
      <c r="F145" t="s">
        <v>94</v>
      </c>
      <c r="G145" t="s">
        <v>141</v>
      </c>
      <c r="H145" s="25">
        <v>40954</v>
      </c>
      <c r="I145" s="26" t="str">
        <f t="shared" si="16"/>
        <v>Wed</v>
      </c>
      <c r="J145" s="1">
        <f t="shared" si="17"/>
        <v>10</v>
      </c>
      <c r="K145" s="1" t="str">
        <f t="shared" si="18"/>
        <v>14D</v>
      </c>
      <c r="L145" s="25">
        <v>40964</v>
      </c>
      <c r="M145" s="26" t="str">
        <f t="shared" si="19"/>
        <v>Sat</v>
      </c>
      <c r="N145" s="25">
        <v>40971</v>
      </c>
      <c r="O145" s="1">
        <f t="shared" si="20"/>
        <v>7</v>
      </c>
      <c r="P145" s="27">
        <f t="shared" si="21"/>
        <v>2012</v>
      </c>
      <c r="Q145" s="1">
        <f t="shared" si="22"/>
        <v>2</v>
      </c>
      <c r="R145" s="1">
        <f t="shared" si="23"/>
        <v>25</v>
      </c>
      <c r="S145" t="s">
        <v>72</v>
      </c>
      <c r="T145" s="2">
        <v>13854002.460000001</v>
      </c>
      <c r="U145">
        <v>12606600</v>
      </c>
      <c r="V145" s="2">
        <v>9414805.1999999993</v>
      </c>
      <c r="W145" s="2">
        <v>2580000</v>
      </c>
      <c r="X145" s="2">
        <v>0</v>
      </c>
      <c r="Y145" s="2">
        <v>0</v>
      </c>
      <c r="Z145" s="2">
        <v>1859197.26</v>
      </c>
      <c r="AA145">
        <v>7</v>
      </c>
      <c r="AB145">
        <v>0</v>
      </c>
      <c r="AC145">
        <v>0</v>
      </c>
      <c r="AD145">
        <v>0</v>
      </c>
      <c r="AE145">
        <v>7</v>
      </c>
      <c r="AF145">
        <v>7</v>
      </c>
      <c r="AG145">
        <v>7</v>
      </c>
      <c r="AH145" s="2">
        <v>1344972.17</v>
      </c>
    </row>
    <row r="146" spans="1:34" x14ac:dyDescent="0.5">
      <c r="A146">
        <v>2535</v>
      </c>
      <c r="B146">
        <v>10299</v>
      </c>
      <c r="C146" t="s">
        <v>294</v>
      </c>
      <c r="D146" s="25">
        <v>27372</v>
      </c>
      <c r="E146" t="s">
        <v>142</v>
      </c>
      <c r="F146" t="s">
        <v>94</v>
      </c>
      <c r="G146" t="s">
        <v>141</v>
      </c>
      <c r="H146" s="25">
        <v>40954</v>
      </c>
      <c r="I146" s="26" t="str">
        <f t="shared" si="16"/>
        <v>Wed</v>
      </c>
      <c r="J146" s="1">
        <f t="shared" si="17"/>
        <v>10</v>
      </c>
      <c r="K146" s="1" t="str">
        <f t="shared" si="18"/>
        <v>14D</v>
      </c>
      <c r="L146" s="25">
        <v>40964</v>
      </c>
      <c r="M146" s="26" t="str">
        <f t="shared" si="19"/>
        <v>Sat</v>
      </c>
      <c r="N146" s="25">
        <v>40970</v>
      </c>
      <c r="O146" s="1">
        <f t="shared" si="20"/>
        <v>6</v>
      </c>
      <c r="P146" s="27">
        <f t="shared" si="21"/>
        <v>2012</v>
      </c>
      <c r="Q146" s="1">
        <f t="shared" si="22"/>
        <v>2</v>
      </c>
      <c r="R146" s="1">
        <f t="shared" si="23"/>
        <v>25</v>
      </c>
      <c r="S146" t="s">
        <v>72</v>
      </c>
      <c r="T146" s="2">
        <v>8404401.6400000006</v>
      </c>
      <c r="U146">
        <v>8404400</v>
      </c>
      <c r="V146" s="2">
        <v>6276536.7999999998</v>
      </c>
      <c r="W146" s="2">
        <v>1000000</v>
      </c>
      <c r="X146" s="2">
        <v>0</v>
      </c>
      <c r="Y146" s="2">
        <v>0</v>
      </c>
      <c r="Z146" s="2">
        <v>1127864.8400000001</v>
      </c>
      <c r="AA146">
        <v>6</v>
      </c>
      <c r="AB146">
        <v>0</v>
      </c>
      <c r="AC146">
        <v>0</v>
      </c>
      <c r="AD146">
        <v>0</v>
      </c>
      <c r="AE146">
        <v>6</v>
      </c>
      <c r="AF146">
        <v>6</v>
      </c>
      <c r="AG146">
        <v>6</v>
      </c>
      <c r="AH146" s="2">
        <v>1046089.47</v>
      </c>
    </row>
    <row r="147" spans="1:34" x14ac:dyDescent="0.5">
      <c r="A147">
        <v>2535</v>
      </c>
      <c r="B147">
        <v>10292</v>
      </c>
      <c r="C147" t="s">
        <v>295</v>
      </c>
      <c r="D147" s="25">
        <v>25639</v>
      </c>
      <c r="E147" t="s">
        <v>296</v>
      </c>
      <c r="F147" t="s">
        <v>94</v>
      </c>
      <c r="G147" t="s">
        <v>141</v>
      </c>
      <c r="H147" s="25">
        <v>40954</v>
      </c>
      <c r="I147" s="26" t="str">
        <f t="shared" si="16"/>
        <v>Wed</v>
      </c>
      <c r="J147" s="1">
        <f t="shared" si="17"/>
        <v>10</v>
      </c>
      <c r="K147" s="1" t="str">
        <f t="shared" si="18"/>
        <v>14D</v>
      </c>
      <c r="L147" s="25">
        <v>40964</v>
      </c>
      <c r="M147" s="26" t="str">
        <f t="shared" si="19"/>
        <v>Sat</v>
      </c>
      <c r="N147" s="25">
        <v>40969</v>
      </c>
      <c r="O147" s="1">
        <f t="shared" si="20"/>
        <v>5</v>
      </c>
      <c r="P147" s="27">
        <f t="shared" si="21"/>
        <v>2012</v>
      </c>
      <c r="Q147" s="1">
        <f t="shared" si="22"/>
        <v>2</v>
      </c>
      <c r="R147" s="1">
        <f t="shared" si="23"/>
        <v>25</v>
      </c>
      <c r="S147" t="s">
        <v>72</v>
      </c>
      <c r="T147" s="2">
        <v>4971130.09</v>
      </c>
      <c r="U147">
        <v>4832530</v>
      </c>
      <c r="V147" s="2">
        <v>3684008.66</v>
      </c>
      <c r="W147" s="2">
        <v>620000</v>
      </c>
      <c r="X147" s="2">
        <v>0</v>
      </c>
      <c r="Y147" s="2">
        <v>0</v>
      </c>
      <c r="Z147" s="2">
        <v>667121.43000000005</v>
      </c>
      <c r="AA147">
        <v>5</v>
      </c>
      <c r="AB147">
        <v>0</v>
      </c>
      <c r="AC147">
        <v>0</v>
      </c>
      <c r="AD147">
        <v>0</v>
      </c>
      <c r="AE147">
        <v>5</v>
      </c>
      <c r="AF147">
        <v>5</v>
      </c>
      <c r="AG147">
        <v>5</v>
      </c>
      <c r="AH147" s="2">
        <v>736801.73</v>
      </c>
    </row>
    <row r="148" spans="1:34" x14ac:dyDescent="0.5">
      <c r="A148">
        <v>2535</v>
      </c>
      <c r="B148">
        <v>10311</v>
      </c>
      <c r="C148" t="s">
        <v>297</v>
      </c>
      <c r="D148" s="25">
        <v>25332</v>
      </c>
      <c r="E148" t="s">
        <v>296</v>
      </c>
      <c r="F148" t="s">
        <v>94</v>
      </c>
      <c r="G148" t="s">
        <v>141</v>
      </c>
      <c r="H148" s="25">
        <v>40954</v>
      </c>
      <c r="I148" s="26" t="str">
        <f t="shared" si="16"/>
        <v>Wed</v>
      </c>
      <c r="J148" s="1">
        <f t="shared" si="17"/>
        <v>10</v>
      </c>
      <c r="K148" s="1" t="str">
        <f t="shared" si="18"/>
        <v>14D</v>
      </c>
      <c r="L148" s="25">
        <v>40964</v>
      </c>
      <c r="M148" s="26" t="str">
        <f t="shared" si="19"/>
        <v>Sat</v>
      </c>
      <c r="N148" s="25">
        <v>40970</v>
      </c>
      <c r="O148" s="1">
        <f t="shared" si="20"/>
        <v>6</v>
      </c>
      <c r="P148" s="27">
        <f t="shared" si="21"/>
        <v>2012</v>
      </c>
      <c r="Q148" s="1">
        <f t="shared" si="22"/>
        <v>2</v>
      </c>
      <c r="R148" s="1">
        <f t="shared" si="23"/>
        <v>25</v>
      </c>
      <c r="S148" t="s">
        <v>72</v>
      </c>
      <c r="T148" s="2">
        <v>9665060.1799999997</v>
      </c>
      <c r="U148">
        <v>9665060</v>
      </c>
      <c r="V148" s="2">
        <v>7368017.3200000003</v>
      </c>
      <c r="W148" s="2">
        <v>1000000</v>
      </c>
      <c r="X148" s="2">
        <v>0</v>
      </c>
      <c r="Y148" s="2">
        <v>0</v>
      </c>
      <c r="Z148" s="2">
        <v>1297042.8600000001</v>
      </c>
      <c r="AA148">
        <v>6</v>
      </c>
      <c r="AB148">
        <v>0</v>
      </c>
      <c r="AC148">
        <v>0</v>
      </c>
      <c r="AD148">
        <v>0</v>
      </c>
      <c r="AE148">
        <v>6</v>
      </c>
      <c r="AF148">
        <v>6</v>
      </c>
      <c r="AG148">
        <v>6</v>
      </c>
      <c r="AH148" s="2">
        <v>1228002.8899999999</v>
      </c>
    </row>
    <row r="149" spans="1:34" x14ac:dyDescent="0.5">
      <c r="A149">
        <v>2535</v>
      </c>
      <c r="B149">
        <v>10331</v>
      </c>
      <c r="C149" t="s">
        <v>298</v>
      </c>
      <c r="D149" s="25">
        <v>25160</v>
      </c>
      <c r="E149" t="s">
        <v>110</v>
      </c>
      <c r="F149" t="s">
        <v>94</v>
      </c>
      <c r="G149" t="s">
        <v>141</v>
      </c>
      <c r="H149" s="25">
        <v>40954</v>
      </c>
      <c r="I149" s="26" t="str">
        <f t="shared" si="16"/>
        <v>Wed</v>
      </c>
      <c r="J149" s="1">
        <f t="shared" si="17"/>
        <v>11</v>
      </c>
      <c r="K149" s="1" t="str">
        <f t="shared" si="18"/>
        <v>14D</v>
      </c>
      <c r="L149" s="25">
        <v>40965</v>
      </c>
      <c r="M149" s="26" t="str">
        <f t="shared" si="19"/>
        <v>Sun</v>
      </c>
      <c r="N149" s="25">
        <v>40970</v>
      </c>
      <c r="O149" s="1">
        <f t="shared" si="20"/>
        <v>5</v>
      </c>
      <c r="P149" s="27">
        <f t="shared" si="21"/>
        <v>2012</v>
      </c>
      <c r="Q149" s="1">
        <f t="shared" si="22"/>
        <v>2</v>
      </c>
      <c r="R149" s="1">
        <f t="shared" si="23"/>
        <v>26</v>
      </c>
      <c r="S149" t="s">
        <v>72</v>
      </c>
      <c r="T149" s="2">
        <v>5017330.09</v>
      </c>
      <c r="U149">
        <v>4832530</v>
      </c>
      <c r="V149" s="2">
        <v>3684008.66</v>
      </c>
      <c r="W149" s="2">
        <v>660000</v>
      </c>
      <c r="X149" s="2">
        <v>0</v>
      </c>
      <c r="Y149" s="2">
        <v>0</v>
      </c>
      <c r="Z149" s="2">
        <v>673321.43</v>
      </c>
      <c r="AA149">
        <v>5</v>
      </c>
      <c r="AB149">
        <v>0</v>
      </c>
      <c r="AC149">
        <v>0</v>
      </c>
      <c r="AD149">
        <v>0</v>
      </c>
      <c r="AE149">
        <v>5</v>
      </c>
      <c r="AF149">
        <v>5</v>
      </c>
      <c r="AG149">
        <v>5</v>
      </c>
      <c r="AH149" s="2">
        <v>736801.73</v>
      </c>
    </row>
    <row r="150" spans="1:34" x14ac:dyDescent="0.5">
      <c r="A150">
        <v>2535</v>
      </c>
      <c r="B150">
        <v>10315</v>
      </c>
      <c r="C150" t="s">
        <v>299</v>
      </c>
      <c r="D150" s="25">
        <v>27818</v>
      </c>
      <c r="E150" t="s">
        <v>276</v>
      </c>
      <c r="F150" t="s">
        <v>94</v>
      </c>
      <c r="G150" t="s">
        <v>141</v>
      </c>
      <c r="H150" s="25">
        <v>40954</v>
      </c>
      <c r="I150" s="26" t="str">
        <f t="shared" si="16"/>
        <v>Wed</v>
      </c>
      <c r="J150" s="1">
        <f t="shared" si="17"/>
        <v>10</v>
      </c>
      <c r="K150" s="1" t="str">
        <f t="shared" si="18"/>
        <v>14D</v>
      </c>
      <c r="L150" s="25">
        <v>40964</v>
      </c>
      <c r="M150" s="26" t="str">
        <f t="shared" si="19"/>
        <v>Sat</v>
      </c>
      <c r="N150" s="25">
        <v>40970</v>
      </c>
      <c r="O150" s="1">
        <f t="shared" si="20"/>
        <v>6</v>
      </c>
      <c r="P150" s="27">
        <f t="shared" si="21"/>
        <v>2012</v>
      </c>
      <c r="Q150" s="1">
        <f t="shared" si="22"/>
        <v>2</v>
      </c>
      <c r="R150" s="1">
        <f t="shared" si="23"/>
        <v>25</v>
      </c>
      <c r="S150" t="s">
        <v>72</v>
      </c>
      <c r="T150" s="2">
        <v>9803660.1799999997</v>
      </c>
      <c r="U150">
        <v>9665060</v>
      </c>
      <c r="V150" s="2">
        <v>7368017.3200000003</v>
      </c>
      <c r="W150" s="2">
        <v>1120000</v>
      </c>
      <c r="X150" s="2">
        <v>0</v>
      </c>
      <c r="Y150" s="2">
        <v>0</v>
      </c>
      <c r="Z150" s="2">
        <v>1315642.8600000001</v>
      </c>
      <c r="AA150">
        <v>6</v>
      </c>
      <c r="AB150">
        <v>0</v>
      </c>
      <c r="AC150">
        <v>0</v>
      </c>
      <c r="AD150">
        <v>0</v>
      </c>
      <c r="AE150">
        <v>6</v>
      </c>
      <c r="AF150">
        <v>6</v>
      </c>
      <c r="AG150">
        <v>6</v>
      </c>
      <c r="AH150" s="2">
        <v>1228002.8899999999</v>
      </c>
    </row>
    <row r="151" spans="1:34" x14ac:dyDescent="0.5">
      <c r="A151">
        <v>2535</v>
      </c>
      <c r="B151">
        <v>10324</v>
      </c>
      <c r="C151" t="s">
        <v>300</v>
      </c>
      <c r="D151" s="25">
        <v>26903</v>
      </c>
      <c r="E151" t="s">
        <v>100</v>
      </c>
      <c r="F151" t="s">
        <v>94</v>
      </c>
      <c r="G151" t="s">
        <v>141</v>
      </c>
      <c r="H151" s="25">
        <v>40954</v>
      </c>
      <c r="I151" s="26" t="str">
        <f t="shared" si="16"/>
        <v>Wed</v>
      </c>
      <c r="J151" s="1">
        <f t="shared" si="17"/>
        <v>10</v>
      </c>
      <c r="K151" s="1" t="str">
        <f t="shared" si="18"/>
        <v>14D</v>
      </c>
      <c r="L151" s="25">
        <v>40964</v>
      </c>
      <c r="M151" s="26" t="str">
        <f t="shared" si="19"/>
        <v>Sat</v>
      </c>
      <c r="N151" s="25">
        <v>40969</v>
      </c>
      <c r="O151" s="1">
        <f t="shared" si="20"/>
        <v>5</v>
      </c>
      <c r="P151" s="27">
        <f t="shared" si="21"/>
        <v>2012</v>
      </c>
      <c r="Q151" s="1">
        <f t="shared" si="22"/>
        <v>2</v>
      </c>
      <c r="R151" s="1">
        <f t="shared" si="23"/>
        <v>25</v>
      </c>
      <c r="S151" t="s">
        <v>72</v>
      </c>
      <c r="T151" s="2">
        <v>9485105.8200000003</v>
      </c>
      <c r="U151">
        <v>4202200</v>
      </c>
      <c r="V151" s="2">
        <v>3138268.4</v>
      </c>
      <c r="W151" s="2">
        <v>5058420</v>
      </c>
      <c r="X151" s="2">
        <v>0</v>
      </c>
      <c r="Y151" s="2">
        <v>15523.81</v>
      </c>
      <c r="Z151" s="2">
        <v>1272893.6100000001</v>
      </c>
      <c r="AA151">
        <v>5</v>
      </c>
      <c r="AB151">
        <v>0</v>
      </c>
      <c r="AC151">
        <v>0</v>
      </c>
      <c r="AD151">
        <v>0</v>
      </c>
      <c r="AE151">
        <v>5</v>
      </c>
      <c r="AF151">
        <v>5</v>
      </c>
      <c r="AG151">
        <v>5</v>
      </c>
      <c r="AH151" s="2">
        <v>627653.68000000005</v>
      </c>
    </row>
    <row r="152" spans="1:34" x14ac:dyDescent="0.5">
      <c r="A152">
        <v>2535</v>
      </c>
      <c r="B152">
        <v>10316</v>
      </c>
      <c r="C152" t="s">
        <v>301</v>
      </c>
      <c r="D152" s="25">
        <v>20860</v>
      </c>
      <c r="E152" t="s">
        <v>274</v>
      </c>
      <c r="F152" t="s">
        <v>94</v>
      </c>
      <c r="G152" t="s">
        <v>141</v>
      </c>
      <c r="H152" s="25">
        <v>40954</v>
      </c>
      <c r="I152" s="26" t="str">
        <f t="shared" si="16"/>
        <v>Wed</v>
      </c>
      <c r="J152" s="1">
        <f t="shared" si="17"/>
        <v>10</v>
      </c>
      <c r="K152" s="1" t="str">
        <f t="shared" si="18"/>
        <v>14D</v>
      </c>
      <c r="L152" s="25">
        <v>40964</v>
      </c>
      <c r="M152" s="26" t="str">
        <f t="shared" si="19"/>
        <v>Sat</v>
      </c>
      <c r="N152" s="25">
        <v>40970</v>
      </c>
      <c r="O152" s="1">
        <f t="shared" si="20"/>
        <v>6</v>
      </c>
      <c r="P152" s="27">
        <f t="shared" si="21"/>
        <v>2012</v>
      </c>
      <c r="Q152" s="1">
        <f t="shared" si="22"/>
        <v>2</v>
      </c>
      <c r="R152" s="1">
        <f t="shared" si="23"/>
        <v>25</v>
      </c>
      <c r="S152" t="s">
        <v>72</v>
      </c>
      <c r="T152" s="2">
        <v>15728810.18</v>
      </c>
      <c r="U152">
        <v>9665060</v>
      </c>
      <c r="V152" s="2">
        <v>7368017.3200000003</v>
      </c>
      <c r="W152" s="2">
        <v>6250000</v>
      </c>
      <c r="X152" s="2">
        <v>0</v>
      </c>
      <c r="Y152" s="2">
        <v>0</v>
      </c>
      <c r="Z152" s="2">
        <v>2110792.86</v>
      </c>
      <c r="AA152">
        <v>6</v>
      </c>
      <c r="AB152">
        <v>0</v>
      </c>
      <c r="AC152">
        <v>0</v>
      </c>
      <c r="AD152">
        <v>0</v>
      </c>
      <c r="AE152">
        <v>6</v>
      </c>
      <c r="AF152">
        <v>6</v>
      </c>
      <c r="AG152">
        <v>6</v>
      </c>
      <c r="AH152" s="2">
        <v>1228002.8899999999</v>
      </c>
    </row>
    <row r="153" spans="1:34" x14ac:dyDescent="0.5">
      <c r="A153">
        <v>2535</v>
      </c>
      <c r="B153">
        <v>10291</v>
      </c>
      <c r="C153" t="s">
        <v>302</v>
      </c>
      <c r="D153" s="25">
        <v>24556</v>
      </c>
      <c r="E153" t="s">
        <v>113</v>
      </c>
      <c r="F153" t="s">
        <v>94</v>
      </c>
      <c r="G153" t="s">
        <v>141</v>
      </c>
      <c r="H153" s="25">
        <v>40954</v>
      </c>
      <c r="I153" s="26" t="str">
        <f t="shared" si="16"/>
        <v>Wed</v>
      </c>
      <c r="J153" s="1">
        <f t="shared" si="17"/>
        <v>10</v>
      </c>
      <c r="K153" s="1" t="str">
        <f t="shared" si="18"/>
        <v>14D</v>
      </c>
      <c r="L153" s="25">
        <v>40964</v>
      </c>
      <c r="M153" s="26" t="str">
        <f t="shared" si="19"/>
        <v>Sat</v>
      </c>
      <c r="N153" s="25">
        <v>40969</v>
      </c>
      <c r="O153" s="1">
        <f t="shared" si="20"/>
        <v>5</v>
      </c>
      <c r="P153" s="27">
        <f t="shared" si="21"/>
        <v>2012</v>
      </c>
      <c r="Q153" s="1">
        <f t="shared" si="22"/>
        <v>2</v>
      </c>
      <c r="R153" s="1">
        <f t="shared" si="23"/>
        <v>25</v>
      </c>
      <c r="S153" t="s">
        <v>72</v>
      </c>
      <c r="T153" s="2">
        <v>4924930.09</v>
      </c>
      <c r="U153">
        <v>4832530</v>
      </c>
      <c r="V153" s="2">
        <v>3684008.66</v>
      </c>
      <c r="W153" s="2">
        <v>580000</v>
      </c>
      <c r="X153" s="2">
        <v>0</v>
      </c>
      <c r="Y153" s="2">
        <v>0</v>
      </c>
      <c r="Z153" s="2">
        <v>660921.43000000005</v>
      </c>
      <c r="AA153">
        <v>5</v>
      </c>
      <c r="AB153">
        <v>0</v>
      </c>
      <c r="AC153">
        <v>0</v>
      </c>
      <c r="AD153">
        <v>0</v>
      </c>
      <c r="AE153">
        <v>5</v>
      </c>
      <c r="AF153">
        <v>5</v>
      </c>
      <c r="AG153">
        <v>5</v>
      </c>
      <c r="AH153" s="2">
        <v>736801.73</v>
      </c>
    </row>
    <row r="154" spans="1:34" x14ac:dyDescent="0.5">
      <c r="A154">
        <v>2535</v>
      </c>
      <c r="B154">
        <v>10326</v>
      </c>
      <c r="C154" t="s">
        <v>303</v>
      </c>
      <c r="D154" s="25">
        <v>29459</v>
      </c>
      <c r="E154" t="s">
        <v>73</v>
      </c>
      <c r="F154" t="s">
        <v>94</v>
      </c>
      <c r="G154" t="s">
        <v>141</v>
      </c>
      <c r="H154" s="25">
        <v>40954</v>
      </c>
      <c r="I154" s="26" t="str">
        <f t="shared" si="16"/>
        <v>Wed</v>
      </c>
      <c r="J154" s="1">
        <f t="shared" si="17"/>
        <v>10</v>
      </c>
      <c r="K154" s="1" t="str">
        <f t="shared" si="18"/>
        <v>14D</v>
      </c>
      <c r="L154" s="25">
        <v>40964</v>
      </c>
      <c r="M154" s="26" t="str">
        <f t="shared" si="19"/>
        <v>Sat</v>
      </c>
      <c r="N154" s="25">
        <v>40969</v>
      </c>
      <c r="O154" s="1">
        <f t="shared" si="20"/>
        <v>5</v>
      </c>
      <c r="P154" s="27">
        <f t="shared" si="21"/>
        <v>2012</v>
      </c>
      <c r="Q154" s="1">
        <f t="shared" si="22"/>
        <v>2</v>
      </c>
      <c r="R154" s="1">
        <f t="shared" si="23"/>
        <v>25</v>
      </c>
      <c r="S154" t="s">
        <v>72</v>
      </c>
      <c r="T154" s="2">
        <v>4976050.82</v>
      </c>
      <c r="U154">
        <v>4202200</v>
      </c>
      <c r="V154" s="2">
        <v>3138268.4</v>
      </c>
      <c r="W154" s="2">
        <v>1170000</v>
      </c>
      <c r="X154" s="2">
        <v>0</v>
      </c>
      <c r="Y154" s="2">
        <v>0</v>
      </c>
      <c r="Z154" s="2">
        <v>667782.42000000004</v>
      </c>
      <c r="AA154">
        <v>5</v>
      </c>
      <c r="AB154">
        <v>0</v>
      </c>
      <c r="AC154">
        <v>0</v>
      </c>
      <c r="AD154">
        <v>0</v>
      </c>
      <c r="AE154">
        <v>5</v>
      </c>
      <c r="AF154">
        <v>5</v>
      </c>
      <c r="AG154">
        <v>5</v>
      </c>
      <c r="AH154" s="2">
        <v>627653.68000000005</v>
      </c>
    </row>
    <row r="155" spans="1:34" x14ac:dyDescent="0.5">
      <c r="A155">
        <v>2535</v>
      </c>
      <c r="B155">
        <v>10294</v>
      </c>
      <c r="C155" t="s">
        <v>304</v>
      </c>
      <c r="D155" s="25">
        <v>26693</v>
      </c>
      <c r="E155" t="s">
        <v>129</v>
      </c>
      <c r="F155" t="s">
        <v>94</v>
      </c>
      <c r="G155" t="s">
        <v>141</v>
      </c>
      <c r="H155" s="25">
        <v>40954</v>
      </c>
      <c r="I155" s="26" t="str">
        <f t="shared" si="16"/>
        <v>Wed</v>
      </c>
      <c r="J155" s="1">
        <f t="shared" si="17"/>
        <v>11</v>
      </c>
      <c r="K155" s="1" t="str">
        <f t="shared" si="18"/>
        <v>14D</v>
      </c>
      <c r="L155" s="25">
        <v>40965</v>
      </c>
      <c r="M155" s="26" t="str">
        <f t="shared" si="19"/>
        <v>Sun</v>
      </c>
      <c r="N155" s="25">
        <v>40970</v>
      </c>
      <c r="O155" s="1">
        <f t="shared" si="20"/>
        <v>5</v>
      </c>
      <c r="P155" s="27">
        <f t="shared" si="21"/>
        <v>2012</v>
      </c>
      <c r="Q155" s="1">
        <f t="shared" si="22"/>
        <v>2</v>
      </c>
      <c r="R155" s="1">
        <f t="shared" si="23"/>
        <v>26</v>
      </c>
      <c r="S155" t="s">
        <v>72</v>
      </c>
      <c r="T155" s="2">
        <v>4202200.82</v>
      </c>
      <c r="U155">
        <v>4202200</v>
      </c>
      <c r="V155" s="2">
        <v>3138268.4</v>
      </c>
      <c r="W155" s="2">
        <v>500000</v>
      </c>
      <c r="X155" s="2">
        <v>0</v>
      </c>
      <c r="Y155" s="2">
        <v>0</v>
      </c>
      <c r="Z155" s="2">
        <v>563932.42000000004</v>
      </c>
      <c r="AA155">
        <v>5</v>
      </c>
      <c r="AB155">
        <v>0</v>
      </c>
      <c r="AC155">
        <v>0</v>
      </c>
      <c r="AD155">
        <v>0</v>
      </c>
      <c r="AE155">
        <v>5</v>
      </c>
      <c r="AF155">
        <v>5</v>
      </c>
      <c r="AG155">
        <v>5</v>
      </c>
      <c r="AH155" s="2">
        <v>627653.68000000005</v>
      </c>
    </row>
    <row r="156" spans="1:34" x14ac:dyDescent="0.5">
      <c r="A156">
        <v>2535</v>
      </c>
      <c r="B156">
        <v>10312</v>
      </c>
      <c r="C156" t="s">
        <v>305</v>
      </c>
      <c r="D156" s="25">
        <v>26588</v>
      </c>
      <c r="E156" t="s">
        <v>296</v>
      </c>
      <c r="F156" t="s">
        <v>94</v>
      </c>
      <c r="G156" t="s">
        <v>141</v>
      </c>
      <c r="H156" s="25">
        <v>40954</v>
      </c>
      <c r="I156" s="26" t="str">
        <f t="shared" si="16"/>
        <v>Wed</v>
      </c>
      <c r="J156" s="1">
        <f t="shared" si="17"/>
        <v>10</v>
      </c>
      <c r="K156" s="1" t="str">
        <f t="shared" si="18"/>
        <v>14D</v>
      </c>
      <c r="L156" s="25">
        <v>40964</v>
      </c>
      <c r="M156" s="26" t="str">
        <f t="shared" si="19"/>
        <v>Sat</v>
      </c>
      <c r="N156" s="25">
        <v>40970</v>
      </c>
      <c r="O156" s="1">
        <f t="shared" si="20"/>
        <v>6</v>
      </c>
      <c r="P156" s="27">
        <f t="shared" si="21"/>
        <v>2012</v>
      </c>
      <c r="Q156" s="1">
        <f t="shared" si="22"/>
        <v>2</v>
      </c>
      <c r="R156" s="1">
        <f t="shared" si="23"/>
        <v>25</v>
      </c>
      <c r="S156" t="s">
        <v>72</v>
      </c>
      <c r="T156" s="2">
        <v>9665060.1799999997</v>
      </c>
      <c r="U156">
        <v>9665060</v>
      </c>
      <c r="V156" s="2">
        <v>7368017.3200000003</v>
      </c>
      <c r="W156" s="2">
        <v>1000000</v>
      </c>
      <c r="X156" s="2">
        <v>0</v>
      </c>
      <c r="Y156" s="2">
        <v>0</v>
      </c>
      <c r="Z156" s="2">
        <v>1297042.8600000001</v>
      </c>
      <c r="AA156">
        <v>6</v>
      </c>
      <c r="AB156">
        <v>0</v>
      </c>
      <c r="AC156">
        <v>0</v>
      </c>
      <c r="AD156">
        <v>0</v>
      </c>
      <c r="AE156">
        <v>6</v>
      </c>
      <c r="AF156">
        <v>6</v>
      </c>
      <c r="AG156">
        <v>6</v>
      </c>
      <c r="AH156" s="2">
        <v>1228002.8899999999</v>
      </c>
    </row>
    <row r="157" spans="1:34" x14ac:dyDescent="0.5">
      <c r="A157">
        <v>2535</v>
      </c>
      <c r="B157">
        <v>10329</v>
      </c>
      <c r="C157" t="s">
        <v>306</v>
      </c>
      <c r="D157" s="25">
        <v>24443</v>
      </c>
      <c r="E157" t="s">
        <v>113</v>
      </c>
      <c r="F157" t="s">
        <v>94</v>
      </c>
      <c r="G157" t="s">
        <v>141</v>
      </c>
      <c r="H157" s="25">
        <v>40954</v>
      </c>
      <c r="I157" s="26" t="str">
        <f t="shared" si="16"/>
        <v>Wed</v>
      </c>
      <c r="J157" s="1">
        <f t="shared" si="17"/>
        <v>10</v>
      </c>
      <c r="K157" s="1" t="str">
        <f t="shared" si="18"/>
        <v>14D</v>
      </c>
      <c r="L157" s="25">
        <v>40964</v>
      </c>
      <c r="M157" s="26" t="str">
        <f t="shared" si="19"/>
        <v>Sat</v>
      </c>
      <c r="N157" s="25">
        <v>40969</v>
      </c>
      <c r="O157" s="1">
        <f t="shared" si="20"/>
        <v>5</v>
      </c>
      <c r="P157" s="27">
        <f t="shared" si="21"/>
        <v>2012</v>
      </c>
      <c r="Q157" s="1">
        <f t="shared" si="22"/>
        <v>2</v>
      </c>
      <c r="R157" s="1">
        <f t="shared" si="23"/>
        <v>25</v>
      </c>
      <c r="S157" t="s">
        <v>72</v>
      </c>
      <c r="T157" s="2">
        <v>4953030.09</v>
      </c>
      <c r="U157">
        <v>4832530</v>
      </c>
      <c r="V157" s="2">
        <v>3684008.66</v>
      </c>
      <c r="W157" s="2">
        <v>600000</v>
      </c>
      <c r="X157" s="2">
        <v>0</v>
      </c>
      <c r="Y157" s="2">
        <v>4329</v>
      </c>
      <c r="Z157" s="2">
        <v>664692.43000000005</v>
      </c>
      <c r="AA157">
        <v>5</v>
      </c>
      <c r="AB157">
        <v>0</v>
      </c>
      <c r="AC157">
        <v>0</v>
      </c>
      <c r="AD157">
        <v>0</v>
      </c>
      <c r="AE157">
        <v>5</v>
      </c>
      <c r="AF157">
        <v>5</v>
      </c>
      <c r="AG157">
        <v>5</v>
      </c>
      <c r="AH157" s="2">
        <v>736801.73</v>
      </c>
    </row>
    <row r="158" spans="1:34" x14ac:dyDescent="0.5">
      <c r="A158">
        <v>2535</v>
      </c>
      <c r="B158">
        <v>10322</v>
      </c>
      <c r="C158" t="s">
        <v>307</v>
      </c>
      <c r="D158" s="25">
        <v>23993</v>
      </c>
      <c r="E158" t="s">
        <v>271</v>
      </c>
      <c r="F158" t="s">
        <v>94</v>
      </c>
      <c r="G158" t="s">
        <v>141</v>
      </c>
      <c r="H158" s="25">
        <v>40954</v>
      </c>
      <c r="I158" s="26" t="str">
        <f t="shared" si="16"/>
        <v>Wed</v>
      </c>
      <c r="J158" s="1">
        <f t="shared" si="17"/>
        <v>10</v>
      </c>
      <c r="K158" s="1" t="str">
        <f t="shared" si="18"/>
        <v>14D</v>
      </c>
      <c r="L158" s="25">
        <v>40964</v>
      </c>
      <c r="M158" s="26" t="str">
        <f t="shared" si="19"/>
        <v>Sat</v>
      </c>
      <c r="N158" s="25">
        <v>40970</v>
      </c>
      <c r="O158" s="1">
        <f t="shared" si="20"/>
        <v>6</v>
      </c>
      <c r="P158" s="27">
        <f t="shared" si="21"/>
        <v>2012</v>
      </c>
      <c r="Q158" s="1">
        <f t="shared" si="22"/>
        <v>2</v>
      </c>
      <c r="R158" s="1">
        <f t="shared" si="23"/>
        <v>25</v>
      </c>
      <c r="S158" t="s">
        <v>72</v>
      </c>
      <c r="T158" s="2">
        <v>10577510.18</v>
      </c>
      <c r="U158">
        <v>9665060</v>
      </c>
      <c r="V158" s="2">
        <v>7368017.3200000003</v>
      </c>
      <c r="W158" s="2">
        <v>1120000</v>
      </c>
      <c r="X158" s="2">
        <v>0</v>
      </c>
      <c r="Y158" s="2">
        <v>670000</v>
      </c>
      <c r="Z158" s="2">
        <v>1419492.86</v>
      </c>
      <c r="AA158">
        <v>6</v>
      </c>
      <c r="AB158">
        <v>0</v>
      </c>
      <c r="AC158">
        <v>0</v>
      </c>
      <c r="AD158">
        <v>0</v>
      </c>
      <c r="AE158">
        <v>6</v>
      </c>
      <c r="AF158">
        <v>6</v>
      </c>
      <c r="AG158">
        <v>6</v>
      </c>
      <c r="AH158" s="2">
        <v>1228002.8899999999</v>
      </c>
    </row>
    <row r="159" spans="1:34" x14ac:dyDescent="0.5">
      <c r="A159">
        <v>2535</v>
      </c>
      <c r="B159">
        <v>10328</v>
      </c>
      <c r="C159" t="s">
        <v>308</v>
      </c>
      <c r="D159" s="25">
        <v>23586</v>
      </c>
      <c r="E159" t="s">
        <v>122</v>
      </c>
      <c r="F159" t="s">
        <v>94</v>
      </c>
      <c r="G159" t="s">
        <v>141</v>
      </c>
      <c r="H159" s="25">
        <v>40954</v>
      </c>
      <c r="I159" s="26" t="str">
        <f t="shared" si="16"/>
        <v>Wed</v>
      </c>
      <c r="J159" s="1">
        <f t="shared" si="17"/>
        <v>10</v>
      </c>
      <c r="K159" s="1" t="str">
        <f t="shared" si="18"/>
        <v>14D</v>
      </c>
      <c r="L159" s="25">
        <v>40964</v>
      </c>
      <c r="M159" s="26" t="str">
        <f t="shared" si="19"/>
        <v>Sat</v>
      </c>
      <c r="N159" s="25">
        <v>40969</v>
      </c>
      <c r="O159" s="1">
        <f t="shared" si="20"/>
        <v>5</v>
      </c>
      <c r="P159" s="27">
        <f t="shared" si="21"/>
        <v>2012</v>
      </c>
      <c r="Q159" s="1">
        <f t="shared" si="22"/>
        <v>2</v>
      </c>
      <c r="R159" s="1">
        <f t="shared" si="23"/>
        <v>25</v>
      </c>
      <c r="S159" t="s">
        <v>72</v>
      </c>
      <c r="T159" s="2">
        <v>4832530.09</v>
      </c>
      <c r="U159">
        <v>4832530</v>
      </c>
      <c r="V159" s="2">
        <v>3684008.66</v>
      </c>
      <c r="W159" s="2">
        <v>500000</v>
      </c>
      <c r="X159" s="2">
        <v>0</v>
      </c>
      <c r="Y159" s="2">
        <v>0</v>
      </c>
      <c r="Z159" s="2">
        <v>648521.43000000005</v>
      </c>
      <c r="AA159">
        <v>5</v>
      </c>
      <c r="AB159">
        <v>0</v>
      </c>
      <c r="AC159">
        <v>0</v>
      </c>
      <c r="AD159">
        <v>0</v>
      </c>
      <c r="AE159">
        <v>5</v>
      </c>
      <c r="AF159">
        <v>5</v>
      </c>
      <c r="AG159">
        <v>5</v>
      </c>
      <c r="AH159" s="2">
        <v>736801.73</v>
      </c>
    </row>
    <row r="160" spans="1:34" x14ac:dyDescent="0.5">
      <c r="A160">
        <v>3468</v>
      </c>
      <c r="B160">
        <v>9510</v>
      </c>
      <c r="C160" t="s">
        <v>226</v>
      </c>
      <c r="D160" s="25">
        <v>27179</v>
      </c>
      <c r="E160" t="s">
        <v>69</v>
      </c>
      <c r="F160" t="s">
        <v>75</v>
      </c>
      <c r="G160" t="s">
        <v>91</v>
      </c>
      <c r="H160" s="25">
        <v>40956</v>
      </c>
      <c r="I160" s="26" t="str">
        <f t="shared" si="16"/>
        <v>Fri</v>
      </c>
      <c r="J160" s="1">
        <f t="shared" si="17"/>
        <v>1</v>
      </c>
      <c r="K160" s="1" t="str">
        <f t="shared" si="18"/>
        <v>7D</v>
      </c>
      <c r="L160" s="25">
        <v>40957</v>
      </c>
      <c r="M160" s="26" t="str">
        <f t="shared" si="19"/>
        <v>Sat</v>
      </c>
      <c r="N160" s="25">
        <v>40960</v>
      </c>
      <c r="O160" s="1">
        <f t="shared" si="20"/>
        <v>3</v>
      </c>
      <c r="P160" s="27">
        <f t="shared" si="21"/>
        <v>2012</v>
      </c>
      <c r="Q160" s="1">
        <f t="shared" si="22"/>
        <v>2</v>
      </c>
      <c r="R160" s="1">
        <f t="shared" si="23"/>
        <v>18</v>
      </c>
      <c r="S160" t="s">
        <v>72</v>
      </c>
      <c r="T160" s="2">
        <v>13369124.01</v>
      </c>
      <c r="U160">
        <v>11550000</v>
      </c>
      <c r="V160" s="2">
        <v>9075000</v>
      </c>
      <c r="W160" s="2">
        <v>2500000</v>
      </c>
      <c r="X160" s="2">
        <v>0</v>
      </c>
      <c r="Y160" s="2">
        <v>0</v>
      </c>
      <c r="Z160" s="2">
        <v>1794124.01</v>
      </c>
      <c r="AA160">
        <v>3</v>
      </c>
      <c r="AB160">
        <v>0</v>
      </c>
      <c r="AC160">
        <v>0</v>
      </c>
      <c r="AD160">
        <v>0</v>
      </c>
      <c r="AE160">
        <v>3</v>
      </c>
      <c r="AF160">
        <v>3</v>
      </c>
      <c r="AG160">
        <v>1</v>
      </c>
      <c r="AH160" s="2">
        <v>9075000</v>
      </c>
    </row>
    <row r="161" spans="1:34" x14ac:dyDescent="0.5">
      <c r="A161">
        <v>3496</v>
      </c>
      <c r="B161">
        <v>10454</v>
      </c>
      <c r="C161" t="s">
        <v>309</v>
      </c>
      <c r="D161" s="25">
        <v>31651</v>
      </c>
      <c r="E161" t="s">
        <v>69</v>
      </c>
      <c r="F161" t="s">
        <v>70</v>
      </c>
      <c r="G161" t="s">
        <v>97</v>
      </c>
      <c r="H161" s="25">
        <v>40956</v>
      </c>
      <c r="I161" s="26" t="str">
        <f t="shared" si="16"/>
        <v>Fri</v>
      </c>
      <c r="J161" s="1">
        <f t="shared" si="17"/>
        <v>0</v>
      </c>
      <c r="K161" s="1" t="str">
        <f t="shared" si="18"/>
        <v>7D</v>
      </c>
      <c r="L161" s="25">
        <v>40956</v>
      </c>
      <c r="M161" s="26" t="str">
        <f t="shared" si="19"/>
        <v>Fri</v>
      </c>
      <c r="N161" s="25">
        <v>40959</v>
      </c>
      <c r="O161" s="1">
        <f t="shared" si="20"/>
        <v>3</v>
      </c>
      <c r="P161" s="27">
        <f t="shared" si="21"/>
        <v>2012</v>
      </c>
      <c r="Q161" s="1">
        <f t="shared" si="22"/>
        <v>2</v>
      </c>
      <c r="R161" s="1">
        <f t="shared" si="23"/>
        <v>17</v>
      </c>
      <c r="S161" t="s">
        <v>72</v>
      </c>
      <c r="T161" s="2">
        <v>21483002.969999999</v>
      </c>
      <c r="U161">
        <v>21483000</v>
      </c>
      <c r="V161" s="2">
        <v>15600000</v>
      </c>
      <c r="W161" s="2">
        <v>2999999.97</v>
      </c>
      <c r="X161" s="2">
        <v>0</v>
      </c>
      <c r="Y161" s="2">
        <v>0</v>
      </c>
      <c r="Z161" s="2">
        <v>2883003</v>
      </c>
      <c r="AA161">
        <v>6</v>
      </c>
      <c r="AB161">
        <v>0</v>
      </c>
      <c r="AC161">
        <v>0</v>
      </c>
      <c r="AD161">
        <v>0</v>
      </c>
      <c r="AE161">
        <v>6</v>
      </c>
      <c r="AF161">
        <v>6</v>
      </c>
      <c r="AG161">
        <v>3</v>
      </c>
      <c r="AH161" s="2">
        <v>5200000</v>
      </c>
    </row>
    <row r="162" spans="1:34" x14ac:dyDescent="0.5">
      <c r="A162">
        <v>3506</v>
      </c>
      <c r="B162">
        <v>10575</v>
      </c>
      <c r="C162" t="s">
        <v>310</v>
      </c>
      <c r="D162" s="25">
        <v>22881</v>
      </c>
      <c r="E162" t="s">
        <v>69</v>
      </c>
      <c r="F162" t="s">
        <v>80</v>
      </c>
      <c r="G162" t="s">
        <v>81</v>
      </c>
      <c r="H162" s="25">
        <v>40959</v>
      </c>
      <c r="I162" s="26" t="str">
        <f t="shared" si="16"/>
        <v>Mon</v>
      </c>
      <c r="J162" s="1">
        <f t="shared" si="17"/>
        <v>0</v>
      </c>
      <c r="K162" s="1" t="str">
        <f t="shared" si="18"/>
        <v>7D</v>
      </c>
      <c r="L162" s="25">
        <v>40959</v>
      </c>
      <c r="M162" s="26" t="str">
        <f t="shared" si="19"/>
        <v>Mon</v>
      </c>
      <c r="N162" s="25">
        <v>40960</v>
      </c>
      <c r="O162" s="1">
        <f t="shared" si="20"/>
        <v>1</v>
      </c>
      <c r="P162" s="27">
        <f t="shared" si="21"/>
        <v>2012</v>
      </c>
      <c r="Q162" s="1">
        <f t="shared" si="22"/>
        <v>2</v>
      </c>
      <c r="R162" s="1">
        <f t="shared" si="23"/>
        <v>20</v>
      </c>
      <c r="S162" t="s">
        <v>72</v>
      </c>
      <c r="T162" s="2">
        <v>5901146.25</v>
      </c>
      <c r="U162">
        <v>4930946.25</v>
      </c>
      <c r="V162" s="2">
        <v>3279957</v>
      </c>
      <c r="W162" s="2">
        <v>1829513.25</v>
      </c>
      <c r="X162" s="2">
        <v>0</v>
      </c>
      <c r="Y162" s="2">
        <v>0</v>
      </c>
      <c r="Z162" s="2">
        <v>791676</v>
      </c>
      <c r="AA162">
        <v>2</v>
      </c>
      <c r="AB162">
        <v>0</v>
      </c>
      <c r="AC162">
        <v>0</v>
      </c>
      <c r="AD162">
        <v>0</v>
      </c>
      <c r="AE162">
        <v>2</v>
      </c>
      <c r="AF162">
        <v>2</v>
      </c>
      <c r="AG162">
        <v>1</v>
      </c>
      <c r="AH162" s="2">
        <v>3279957</v>
      </c>
    </row>
    <row r="163" spans="1:34" x14ac:dyDescent="0.5">
      <c r="A163">
        <v>3533</v>
      </c>
      <c r="B163">
        <v>10682</v>
      </c>
      <c r="C163" t="s">
        <v>311</v>
      </c>
      <c r="D163" s="25">
        <v>20696</v>
      </c>
      <c r="E163" t="s">
        <v>312</v>
      </c>
      <c r="F163" t="s">
        <v>105</v>
      </c>
      <c r="G163" t="s">
        <v>106</v>
      </c>
      <c r="H163" s="25">
        <v>40960</v>
      </c>
      <c r="I163" s="26" t="str">
        <f t="shared" si="16"/>
        <v>Tue</v>
      </c>
      <c r="J163" s="1">
        <f t="shared" si="17"/>
        <v>90</v>
      </c>
      <c r="K163" s="1" t="str">
        <f t="shared" si="18"/>
        <v>90D</v>
      </c>
      <c r="L163" s="25">
        <v>41050</v>
      </c>
      <c r="M163" s="26" t="str">
        <f t="shared" si="19"/>
        <v>Mon</v>
      </c>
      <c r="N163" s="25">
        <v>41055</v>
      </c>
      <c r="O163" s="1">
        <f t="shared" si="20"/>
        <v>5</v>
      </c>
      <c r="P163" s="27">
        <f t="shared" si="21"/>
        <v>2012</v>
      </c>
      <c r="Q163" s="1">
        <f t="shared" si="22"/>
        <v>5</v>
      </c>
      <c r="R163" s="1">
        <f t="shared" si="23"/>
        <v>21</v>
      </c>
      <c r="S163" t="s">
        <v>72</v>
      </c>
      <c r="T163" s="2">
        <v>19148427.809999999</v>
      </c>
      <c r="U163">
        <v>0</v>
      </c>
      <c r="V163" s="2">
        <v>9866700</v>
      </c>
      <c r="W163" s="2">
        <v>3354000</v>
      </c>
      <c r="X163" s="2">
        <v>0</v>
      </c>
      <c r="Y163" s="2">
        <v>2638295.04</v>
      </c>
      <c r="Z163" s="2">
        <v>3289432.77</v>
      </c>
      <c r="AA163">
        <v>10</v>
      </c>
      <c r="AB163">
        <v>0</v>
      </c>
      <c r="AC163">
        <v>0</v>
      </c>
      <c r="AD163">
        <v>0</v>
      </c>
      <c r="AE163">
        <v>10</v>
      </c>
      <c r="AF163">
        <v>10</v>
      </c>
      <c r="AG163">
        <v>5</v>
      </c>
      <c r="AH163" s="2">
        <v>1973340</v>
      </c>
    </row>
    <row r="164" spans="1:34" x14ac:dyDescent="0.5">
      <c r="A164">
        <v>3536</v>
      </c>
      <c r="B164">
        <v>10687</v>
      </c>
      <c r="C164" t="s">
        <v>313</v>
      </c>
      <c r="D164" s="25">
        <v>32353</v>
      </c>
      <c r="E164" t="s">
        <v>79</v>
      </c>
      <c r="F164" t="s">
        <v>105</v>
      </c>
      <c r="G164" t="s">
        <v>106</v>
      </c>
      <c r="H164" s="25">
        <v>40960</v>
      </c>
      <c r="I164" s="26" t="str">
        <f t="shared" si="16"/>
        <v>Tue</v>
      </c>
      <c r="J164" s="1">
        <f t="shared" si="17"/>
        <v>133</v>
      </c>
      <c r="K164" s="1" t="str">
        <f t="shared" si="18"/>
        <v>120D</v>
      </c>
      <c r="L164" s="25">
        <v>41093</v>
      </c>
      <c r="M164" s="26" t="str">
        <f t="shared" si="19"/>
        <v>Tue</v>
      </c>
      <c r="N164" s="25">
        <v>41101</v>
      </c>
      <c r="O164" s="1">
        <f t="shared" si="20"/>
        <v>8</v>
      </c>
      <c r="P164" s="27">
        <f t="shared" si="21"/>
        <v>2012</v>
      </c>
      <c r="Q164" s="1">
        <f t="shared" si="22"/>
        <v>7</v>
      </c>
      <c r="R164" s="1">
        <f t="shared" si="23"/>
        <v>3</v>
      </c>
      <c r="S164" t="s">
        <v>72</v>
      </c>
      <c r="T164" s="2">
        <v>19871388.010000002</v>
      </c>
      <c r="U164">
        <v>274483.90000000002</v>
      </c>
      <c r="V164" s="2">
        <v>10574535.1</v>
      </c>
      <c r="W164" s="2">
        <v>4820544.2</v>
      </c>
      <c r="X164" s="2">
        <v>0</v>
      </c>
      <c r="Y164" s="2">
        <v>1498429.1</v>
      </c>
      <c r="Z164" s="2">
        <v>2977879.61</v>
      </c>
      <c r="AA164">
        <v>24</v>
      </c>
      <c r="AB164">
        <v>0</v>
      </c>
      <c r="AC164">
        <v>0</v>
      </c>
      <c r="AD164">
        <v>0</v>
      </c>
      <c r="AE164">
        <v>24</v>
      </c>
      <c r="AF164">
        <v>24</v>
      </c>
      <c r="AG164">
        <v>8</v>
      </c>
      <c r="AH164" s="2">
        <v>1321816.8899999999</v>
      </c>
    </row>
    <row r="165" spans="1:34" x14ac:dyDescent="0.5">
      <c r="A165">
        <v>3538</v>
      </c>
      <c r="B165">
        <v>16416</v>
      </c>
      <c r="C165" t="s">
        <v>314</v>
      </c>
      <c r="D165" s="25">
        <v>20860</v>
      </c>
      <c r="E165" t="s">
        <v>79</v>
      </c>
      <c r="F165" t="s">
        <v>105</v>
      </c>
      <c r="G165" t="s">
        <v>106</v>
      </c>
      <c r="H165" s="25">
        <v>40960</v>
      </c>
      <c r="I165" s="26" t="str">
        <f t="shared" si="16"/>
        <v>Tue</v>
      </c>
      <c r="J165" s="1">
        <f t="shared" si="17"/>
        <v>132</v>
      </c>
      <c r="K165" s="1" t="str">
        <f t="shared" si="18"/>
        <v>120D</v>
      </c>
      <c r="L165" s="25">
        <v>41092</v>
      </c>
      <c r="M165" s="26" t="str">
        <f t="shared" si="19"/>
        <v>Mon</v>
      </c>
      <c r="N165" s="25">
        <v>41098</v>
      </c>
      <c r="O165" s="1">
        <f t="shared" si="20"/>
        <v>6</v>
      </c>
      <c r="P165" s="27">
        <f t="shared" si="21"/>
        <v>2012</v>
      </c>
      <c r="Q165" s="1">
        <f t="shared" si="22"/>
        <v>7</v>
      </c>
      <c r="R165" s="1">
        <f t="shared" si="23"/>
        <v>2</v>
      </c>
      <c r="S165" t="s">
        <v>72</v>
      </c>
      <c r="T165" s="2">
        <v>4867170</v>
      </c>
      <c r="U165">
        <v>0</v>
      </c>
      <c r="V165" s="2">
        <v>3000000</v>
      </c>
      <c r="W165" s="2">
        <v>1214000</v>
      </c>
      <c r="X165" s="2">
        <v>0</v>
      </c>
      <c r="Y165" s="2">
        <v>0</v>
      </c>
      <c r="Z165" s="2">
        <v>653170</v>
      </c>
      <c r="AA165">
        <v>12</v>
      </c>
      <c r="AB165">
        <v>0</v>
      </c>
      <c r="AC165">
        <v>0</v>
      </c>
      <c r="AD165">
        <v>0</v>
      </c>
      <c r="AE165">
        <v>12</v>
      </c>
      <c r="AF165">
        <v>12</v>
      </c>
      <c r="AG165">
        <v>6</v>
      </c>
      <c r="AH165" s="2">
        <v>500000</v>
      </c>
    </row>
    <row r="166" spans="1:34" x14ac:dyDescent="0.5">
      <c r="A166">
        <v>3552</v>
      </c>
      <c r="B166">
        <v>10713</v>
      </c>
      <c r="C166" t="s">
        <v>315</v>
      </c>
      <c r="D166" s="25">
        <v>26175</v>
      </c>
      <c r="E166" t="s">
        <v>69</v>
      </c>
      <c r="F166" t="s">
        <v>70</v>
      </c>
      <c r="G166" t="s">
        <v>97</v>
      </c>
      <c r="H166" s="25">
        <v>40960</v>
      </c>
      <c r="I166" s="26" t="str">
        <f t="shared" si="16"/>
        <v>Tue</v>
      </c>
      <c r="J166" s="1">
        <f t="shared" si="17"/>
        <v>0</v>
      </c>
      <c r="K166" s="1" t="str">
        <f t="shared" si="18"/>
        <v>7D</v>
      </c>
      <c r="L166" s="25">
        <v>40960</v>
      </c>
      <c r="M166" s="26" t="str">
        <f t="shared" si="19"/>
        <v>Tue</v>
      </c>
      <c r="N166" s="25">
        <v>40964</v>
      </c>
      <c r="O166" s="1">
        <f t="shared" si="20"/>
        <v>4</v>
      </c>
      <c r="P166" s="27">
        <f t="shared" si="21"/>
        <v>2012</v>
      </c>
      <c r="Q166" s="1">
        <f t="shared" si="22"/>
        <v>2</v>
      </c>
      <c r="R166" s="1">
        <f t="shared" si="23"/>
        <v>21</v>
      </c>
      <c r="S166" t="s">
        <v>72</v>
      </c>
      <c r="T166" s="2">
        <v>54983781.93</v>
      </c>
      <c r="U166">
        <v>50589000</v>
      </c>
      <c r="V166" s="2">
        <v>36300000</v>
      </c>
      <c r="W166" s="2">
        <v>10799999.93</v>
      </c>
      <c r="X166" s="2">
        <v>0</v>
      </c>
      <c r="Y166" s="2">
        <v>505000</v>
      </c>
      <c r="Z166" s="2">
        <v>7378782</v>
      </c>
      <c r="AA166">
        <v>8</v>
      </c>
      <c r="AB166">
        <v>0</v>
      </c>
      <c r="AC166">
        <v>0</v>
      </c>
      <c r="AD166">
        <v>0</v>
      </c>
      <c r="AE166">
        <v>8</v>
      </c>
      <c r="AF166">
        <v>8</v>
      </c>
      <c r="AG166">
        <v>4</v>
      </c>
      <c r="AH166" s="2">
        <v>9075000</v>
      </c>
    </row>
    <row r="167" spans="1:34" x14ac:dyDescent="0.5">
      <c r="A167">
        <v>3529</v>
      </c>
      <c r="B167">
        <v>10666</v>
      </c>
      <c r="C167" t="s">
        <v>316</v>
      </c>
      <c r="D167" s="25">
        <v>26343</v>
      </c>
      <c r="E167" t="s">
        <v>79</v>
      </c>
      <c r="F167" t="s">
        <v>105</v>
      </c>
      <c r="G167" t="s">
        <v>106</v>
      </c>
      <c r="H167" s="25">
        <v>40960</v>
      </c>
      <c r="I167" s="26" t="str">
        <f t="shared" si="16"/>
        <v>Tue</v>
      </c>
      <c r="J167" s="1">
        <f t="shared" si="17"/>
        <v>40</v>
      </c>
      <c r="K167" s="1" t="str">
        <f t="shared" si="18"/>
        <v>45D</v>
      </c>
      <c r="L167" s="25">
        <v>41000</v>
      </c>
      <c r="M167" s="26" t="str">
        <f t="shared" si="19"/>
        <v>Sun</v>
      </c>
      <c r="N167" s="25">
        <v>41005</v>
      </c>
      <c r="O167" s="1">
        <f t="shared" si="20"/>
        <v>5</v>
      </c>
      <c r="P167" s="27">
        <f t="shared" si="21"/>
        <v>2012</v>
      </c>
      <c r="Q167" s="1">
        <f t="shared" si="22"/>
        <v>4</v>
      </c>
      <c r="R167" s="1">
        <f t="shared" si="23"/>
        <v>1</v>
      </c>
      <c r="S167" t="s">
        <v>72</v>
      </c>
      <c r="T167" s="2">
        <v>9123345</v>
      </c>
      <c r="U167">
        <v>0</v>
      </c>
      <c r="V167" s="2">
        <v>6300000</v>
      </c>
      <c r="W167" s="2">
        <v>1159000</v>
      </c>
      <c r="X167" s="2">
        <v>0</v>
      </c>
      <c r="Y167" s="2">
        <v>440000</v>
      </c>
      <c r="Z167" s="2">
        <v>1224345</v>
      </c>
      <c r="AA167">
        <v>10</v>
      </c>
      <c r="AB167">
        <v>5</v>
      </c>
      <c r="AC167">
        <v>5</v>
      </c>
      <c r="AD167">
        <v>0</v>
      </c>
      <c r="AE167">
        <v>15</v>
      </c>
      <c r="AF167">
        <v>20</v>
      </c>
      <c r="AG167">
        <v>5</v>
      </c>
      <c r="AH167" s="2">
        <v>1260000</v>
      </c>
    </row>
    <row r="168" spans="1:34" x14ac:dyDescent="0.5">
      <c r="A168">
        <v>3525</v>
      </c>
      <c r="B168">
        <v>10661</v>
      </c>
      <c r="C168" t="s">
        <v>317</v>
      </c>
      <c r="D168" s="25">
        <v>24974</v>
      </c>
      <c r="E168" t="s">
        <v>100</v>
      </c>
      <c r="F168" t="s">
        <v>80</v>
      </c>
      <c r="G168" t="s">
        <v>81</v>
      </c>
      <c r="H168" s="25">
        <v>40960</v>
      </c>
      <c r="I168" s="26" t="str">
        <f t="shared" si="16"/>
        <v>Tue</v>
      </c>
      <c r="J168" s="1">
        <f t="shared" si="17"/>
        <v>38</v>
      </c>
      <c r="K168" s="1" t="str">
        <f t="shared" si="18"/>
        <v>45D</v>
      </c>
      <c r="L168" s="25">
        <v>40998</v>
      </c>
      <c r="M168" s="26" t="str">
        <f t="shared" si="19"/>
        <v>Fri</v>
      </c>
      <c r="N168" s="25">
        <v>41000</v>
      </c>
      <c r="O168" s="1">
        <f t="shared" si="20"/>
        <v>2</v>
      </c>
      <c r="P168" s="27">
        <f t="shared" si="21"/>
        <v>2012</v>
      </c>
      <c r="Q168" s="1">
        <f t="shared" si="22"/>
        <v>3</v>
      </c>
      <c r="R168" s="1">
        <f t="shared" si="23"/>
        <v>30</v>
      </c>
      <c r="S168" t="s">
        <v>72</v>
      </c>
      <c r="T168" s="2">
        <v>9850025</v>
      </c>
      <c r="U168">
        <v>9850025</v>
      </c>
      <c r="V168" s="2">
        <v>6552020</v>
      </c>
      <c r="W168" s="2">
        <v>1976645</v>
      </c>
      <c r="X168" s="2">
        <v>0</v>
      </c>
      <c r="Y168" s="2">
        <v>0</v>
      </c>
      <c r="Z168" s="2">
        <v>1321360</v>
      </c>
      <c r="AA168">
        <v>4</v>
      </c>
      <c r="AB168">
        <v>0</v>
      </c>
      <c r="AC168">
        <v>0</v>
      </c>
      <c r="AD168">
        <v>0</v>
      </c>
      <c r="AE168">
        <v>4</v>
      </c>
      <c r="AF168">
        <v>4</v>
      </c>
      <c r="AG168">
        <v>2</v>
      </c>
      <c r="AH168" s="2">
        <v>3276010</v>
      </c>
    </row>
    <row r="169" spans="1:34" x14ac:dyDescent="0.5">
      <c r="A169">
        <v>3644</v>
      </c>
      <c r="B169">
        <v>10871</v>
      </c>
      <c r="C169" t="s">
        <v>318</v>
      </c>
      <c r="D169" s="25">
        <v>13710</v>
      </c>
      <c r="E169" t="s">
        <v>79</v>
      </c>
      <c r="F169" t="s">
        <v>105</v>
      </c>
      <c r="G169" t="s">
        <v>106</v>
      </c>
      <c r="H169" s="25">
        <v>40961</v>
      </c>
      <c r="I169" s="26" t="str">
        <f t="shared" si="16"/>
        <v>Wed</v>
      </c>
      <c r="J169" s="1">
        <f t="shared" si="17"/>
        <v>72</v>
      </c>
      <c r="K169" s="1" t="str">
        <f t="shared" si="18"/>
        <v>90D</v>
      </c>
      <c r="L169" s="25">
        <v>41033</v>
      </c>
      <c r="M169" s="26" t="str">
        <f t="shared" si="19"/>
        <v>Fri</v>
      </c>
      <c r="N169" s="25">
        <v>41039</v>
      </c>
      <c r="O169" s="1">
        <f t="shared" si="20"/>
        <v>6</v>
      </c>
      <c r="P169" s="27">
        <f t="shared" si="21"/>
        <v>2012</v>
      </c>
      <c r="Q169" s="1">
        <f t="shared" si="22"/>
        <v>5</v>
      </c>
      <c r="R169" s="1">
        <f t="shared" si="23"/>
        <v>4</v>
      </c>
      <c r="S169" t="s">
        <v>72</v>
      </c>
      <c r="T169" s="2">
        <v>3600758.4</v>
      </c>
      <c r="U169">
        <v>0</v>
      </c>
      <c r="V169" s="2">
        <v>3117000</v>
      </c>
      <c r="W169" s="2">
        <v>0</v>
      </c>
      <c r="X169" s="2">
        <v>0</v>
      </c>
      <c r="Y169" s="2">
        <v>0</v>
      </c>
      <c r="Z169" s="2">
        <v>483758.4</v>
      </c>
      <c r="AA169">
        <v>12</v>
      </c>
      <c r="AB169">
        <v>0</v>
      </c>
      <c r="AC169">
        <v>0</v>
      </c>
      <c r="AD169">
        <v>0</v>
      </c>
      <c r="AE169">
        <v>12</v>
      </c>
      <c r="AF169">
        <v>12</v>
      </c>
      <c r="AG169">
        <v>6</v>
      </c>
      <c r="AH169" s="2">
        <v>519500</v>
      </c>
    </row>
    <row r="170" spans="1:34" x14ac:dyDescent="0.5">
      <c r="A170">
        <v>3632</v>
      </c>
      <c r="B170">
        <v>16426</v>
      </c>
      <c r="C170" t="s">
        <v>319</v>
      </c>
      <c r="D170" s="25">
        <v>19764</v>
      </c>
      <c r="E170" t="s">
        <v>79</v>
      </c>
      <c r="F170" t="s">
        <v>105</v>
      </c>
      <c r="G170" t="s">
        <v>106</v>
      </c>
      <c r="H170" s="25">
        <v>40961</v>
      </c>
      <c r="I170" s="26" t="str">
        <f t="shared" si="16"/>
        <v>Wed</v>
      </c>
      <c r="J170" s="1">
        <f t="shared" si="17"/>
        <v>240</v>
      </c>
      <c r="K170" s="1" t="str">
        <f t="shared" si="18"/>
        <v>120D</v>
      </c>
      <c r="L170" s="25">
        <v>41201</v>
      </c>
      <c r="M170" s="26" t="str">
        <f t="shared" si="19"/>
        <v>Fri</v>
      </c>
      <c r="N170" s="25">
        <v>41210</v>
      </c>
      <c r="O170" s="1">
        <f t="shared" si="20"/>
        <v>9</v>
      </c>
      <c r="P170" s="27">
        <f t="shared" si="21"/>
        <v>2012</v>
      </c>
      <c r="Q170" s="1">
        <f t="shared" si="22"/>
        <v>10</v>
      </c>
      <c r="R170" s="1">
        <f t="shared" si="23"/>
        <v>19</v>
      </c>
      <c r="S170" t="s">
        <v>72</v>
      </c>
      <c r="T170" s="2">
        <v>12228425</v>
      </c>
      <c r="U170">
        <v>6961625</v>
      </c>
      <c r="V170" s="2">
        <v>5533402.5</v>
      </c>
      <c r="W170" s="2">
        <v>5054057.5</v>
      </c>
      <c r="X170" s="2">
        <v>0</v>
      </c>
      <c r="Y170" s="2">
        <v>0</v>
      </c>
      <c r="Z170" s="2">
        <v>1640965</v>
      </c>
      <c r="AA170">
        <v>9</v>
      </c>
      <c r="AB170">
        <v>0</v>
      </c>
      <c r="AC170">
        <v>0</v>
      </c>
      <c r="AD170">
        <v>0</v>
      </c>
      <c r="AE170">
        <v>9</v>
      </c>
      <c r="AF170">
        <v>9</v>
      </c>
      <c r="AG170">
        <v>9</v>
      </c>
      <c r="AH170" s="2">
        <v>614822.5</v>
      </c>
    </row>
    <row r="171" spans="1:34" x14ac:dyDescent="0.5">
      <c r="A171">
        <v>3631</v>
      </c>
      <c r="B171">
        <v>10847</v>
      </c>
      <c r="C171" t="s">
        <v>320</v>
      </c>
      <c r="D171" s="25">
        <v>23059</v>
      </c>
      <c r="E171" t="s">
        <v>79</v>
      </c>
      <c r="F171" t="s">
        <v>105</v>
      </c>
      <c r="G171" t="s">
        <v>106</v>
      </c>
      <c r="H171" s="25">
        <v>40961</v>
      </c>
      <c r="I171" s="26" t="str">
        <f t="shared" si="16"/>
        <v>Wed</v>
      </c>
      <c r="J171" s="1">
        <f t="shared" si="17"/>
        <v>137</v>
      </c>
      <c r="K171" s="1" t="str">
        <f t="shared" si="18"/>
        <v>120D</v>
      </c>
      <c r="L171" s="25">
        <v>41098</v>
      </c>
      <c r="M171" s="26" t="str">
        <f t="shared" si="19"/>
        <v>Sun</v>
      </c>
      <c r="N171" s="25">
        <v>41104</v>
      </c>
      <c r="O171" s="1">
        <f t="shared" si="20"/>
        <v>6</v>
      </c>
      <c r="P171" s="27">
        <f t="shared" si="21"/>
        <v>2012</v>
      </c>
      <c r="Q171" s="1">
        <f t="shared" si="22"/>
        <v>7</v>
      </c>
      <c r="R171" s="1">
        <f t="shared" si="23"/>
        <v>8</v>
      </c>
      <c r="S171" t="s">
        <v>72</v>
      </c>
      <c r="T171" s="2">
        <v>12363118.1</v>
      </c>
      <c r="U171">
        <v>0</v>
      </c>
      <c r="V171" s="2">
        <v>3782500.5</v>
      </c>
      <c r="W171" s="2">
        <v>5103000</v>
      </c>
      <c r="X171" s="2">
        <v>0</v>
      </c>
      <c r="Y171" s="2">
        <v>1818155.6</v>
      </c>
      <c r="Z171" s="2">
        <v>1659462</v>
      </c>
      <c r="AA171">
        <v>12</v>
      </c>
      <c r="AB171">
        <v>0</v>
      </c>
      <c r="AC171">
        <v>6</v>
      </c>
      <c r="AD171">
        <v>0</v>
      </c>
      <c r="AE171">
        <v>12</v>
      </c>
      <c r="AF171">
        <v>18</v>
      </c>
      <c r="AG171">
        <v>6</v>
      </c>
      <c r="AH171" s="2">
        <v>630416.75</v>
      </c>
    </row>
    <row r="172" spans="1:34" x14ac:dyDescent="0.5">
      <c r="A172">
        <v>3621</v>
      </c>
      <c r="B172">
        <v>10836</v>
      </c>
      <c r="C172" t="s">
        <v>321</v>
      </c>
      <c r="D172" s="25">
        <v>24772</v>
      </c>
      <c r="E172" t="s">
        <v>79</v>
      </c>
      <c r="F172" t="s">
        <v>105</v>
      </c>
      <c r="G172" t="s">
        <v>106</v>
      </c>
      <c r="H172" s="25">
        <v>40961</v>
      </c>
      <c r="I172" s="26" t="str">
        <f t="shared" si="16"/>
        <v>Wed</v>
      </c>
      <c r="J172" s="1">
        <f t="shared" si="17"/>
        <v>130</v>
      </c>
      <c r="K172" s="1" t="str">
        <f t="shared" si="18"/>
        <v>120D</v>
      </c>
      <c r="L172" s="25">
        <v>41091</v>
      </c>
      <c r="M172" s="26" t="str">
        <f t="shared" si="19"/>
        <v>Sun</v>
      </c>
      <c r="N172" s="25">
        <v>41097</v>
      </c>
      <c r="O172" s="1">
        <f t="shared" si="20"/>
        <v>6</v>
      </c>
      <c r="P172" s="27">
        <f t="shared" si="21"/>
        <v>2012</v>
      </c>
      <c r="Q172" s="1">
        <f t="shared" si="22"/>
        <v>7</v>
      </c>
      <c r="R172" s="1">
        <f t="shared" si="23"/>
        <v>1</v>
      </c>
      <c r="S172" t="s">
        <v>72</v>
      </c>
      <c r="T172" s="2">
        <v>13764373.949999999</v>
      </c>
      <c r="U172">
        <v>6008744.9500000002</v>
      </c>
      <c r="V172" s="2">
        <v>4536299</v>
      </c>
      <c r="W172" s="2">
        <v>6406856.7999999998</v>
      </c>
      <c r="X172" s="2">
        <v>0</v>
      </c>
      <c r="Y172" s="2">
        <v>881415.18</v>
      </c>
      <c r="Z172" s="2">
        <v>1939802.97</v>
      </c>
      <c r="AA172">
        <v>12</v>
      </c>
      <c r="AB172">
        <v>6</v>
      </c>
      <c r="AC172">
        <v>6</v>
      </c>
      <c r="AD172">
        <v>0</v>
      </c>
      <c r="AE172">
        <v>18</v>
      </c>
      <c r="AF172">
        <v>24</v>
      </c>
      <c r="AG172">
        <v>6</v>
      </c>
      <c r="AH172" s="2">
        <v>756049.83</v>
      </c>
    </row>
    <row r="173" spans="1:34" x14ac:dyDescent="0.5">
      <c r="A173">
        <v>3608</v>
      </c>
      <c r="B173">
        <v>10815</v>
      </c>
      <c r="C173" t="s">
        <v>322</v>
      </c>
      <c r="D173" s="25">
        <v>26768</v>
      </c>
      <c r="E173" t="s">
        <v>69</v>
      </c>
      <c r="F173" t="s">
        <v>75</v>
      </c>
      <c r="G173" t="s">
        <v>91</v>
      </c>
      <c r="H173" s="25">
        <v>40961</v>
      </c>
      <c r="I173" s="26" t="str">
        <f t="shared" si="16"/>
        <v>Wed</v>
      </c>
      <c r="J173" s="1">
        <f t="shared" si="17"/>
        <v>87</v>
      </c>
      <c r="K173" s="1" t="str">
        <f t="shared" si="18"/>
        <v>90D</v>
      </c>
      <c r="L173" s="25">
        <v>41048</v>
      </c>
      <c r="M173" s="26" t="str">
        <f t="shared" si="19"/>
        <v>Sat</v>
      </c>
      <c r="N173" s="25">
        <v>41051</v>
      </c>
      <c r="O173" s="1">
        <f t="shared" si="20"/>
        <v>3</v>
      </c>
      <c r="P173" s="27">
        <f t="shared" si="21"/>
        <v>2012</v>
      </c>
      <c r="Q173" s="1">
        <f t="shared" si="22"/>
        <v>5</v>
      </c>
      <c r="R173" s="1">
        <f t="shared" si="23"/>
        <v>19</v>
      </c>
      <c r="S173" t="s">
        <v>72</v>
      </c>
      <c r="T173" s="2">
        <v>45508700</v>
      </c>
      <c r="U173">
        <v>37485000</v>
      </c>
      <c r="V173" s="2">
        <v>29073595</v>
      </c>
      <c r="W173" s="2">
        <v>10248216</v>
      </c>
      <c r="X173" s="2">
        <v>0</v>
      </c>
      <c r="Y173" s="2">
        <v>79653.679999999993</v>
      </c>
      <c r="Z173" s="2">
        <v>6107235.3200000003</v>
      </c>
      <c r="AA173">
        <v>6</v>
      </c>
      <c r="AB173">
        <v>0</v>
      </c>
      <c r="AC173">
        <v>0</v>
      </c>
      <c r="AD173">
        <v>3</v>
      </c>
      <c r="AE173">
        <v>6</v>
      </c>
      <c r="AF173">
        <v>9</v>
      </c>
      <c r="AG173">
        <v>3</v>
      </c>
      <c r="AH173" s="2">
        <v>9691198.3300000001</v>
      </c>
    </row>
    <row r="174" spans="1:34" x14ac:dyDescent="0.5">
      <c r="A174">
        <v>3609</v>
      </c>
      <c r="B174">
        <v>10819</v>
      </c>
      <c r="C174" t="s">
        <v>323</v>
      </c>
      <c r="D174" s="25">
        <v>24692</v>
      </c>
      <c r="E174" t="s">
        <v>79</v>
      </c>
      <c r="F174" t="s">
        <v>105</v>
      </c>
      <c r="G174" t="s">
        <v>106</v>
      </c>
      <c r="H174" s="25">
        <v>40961</v>
      </c>
      <c r="I174" s="26" t="str">
        <f t="shared" si="16"/>
        <v>Wed</v>
      </c>
      <c r="J174" s="1">
        <f t="shared" si="17"/>
        <v>216</v>
      </c>
      <c r="K174" s="1" t="str">
        <f t="shared" si="18"/>
        <v>120D</v>
      </c>
      <c r="L174" s="25">
        <v>41177</v>
      </c>
      <c r="M174" s="26" t="str">
        <f t="shared" si="19"/>
        <v>Tue</v>
      </c>
      <c r="N174" s="25">
        <v>41183</v>
      </c>
      <c r="O174" s="1">
        <f t="shared" si="20"/>
        <v>6</v>
      </c>
      <c r="P174" s="27">
        <f t="shared" si="21"/>
        <v>2012</v>
      </c>
      <c r="Q174" s="1">
        <f t="shared" si="22"/>
        <v>9</v>
      </c>
      <c r="R174" s="1">
        <f t="shared" si="23"/>
        <v>25</v>
      </c>
      <c r="S174" t="s">
        <v>72</v>
      </c>
      <c r="T174" s="2">
        <v>13943113</v>
      </c>
      <c r="U174">
        <v>0</v>
      </c>
      <c r="V174" s="2">
        <v>8089251.0999999996</v>
      </c>
      <c r="W174" s="2">
        <v>2795000</v>
      </c>
      <c r="X174" s="2">
        <v>0</v>
      </c>
      <c r="Y174" s="2">
        <v>1188273.5</v>
      </c>
      <c r="Z174" s="2">
        <v>1870588.4</v>
      </c>
      <c r="AA174">
        <v>18</v>
      </c>
      <c r="AB174">
        <v>0</v>
      </c>
      <c r="AC174">
        <v>0</v>
      </c>
      <c r="AD174">
        <v>0</v>
      </c>
      <c r="AE174">
        <v>18</v>
      </c>
      <c r="AF174">
        <v>18</v>
      </c>
      <c r="AG174">
        <v>6</v>
      </c>
      <c r="AH174" s="2">
        <v>1348208.52</v>
      </c>
    </row>
    <row r="175" spans="1:34" x14ac:dyDescent="0.5">
      <c r="A175">
        <v>3560</v>
      </c>
      <c r="B175">
        <v>10692</v>
      </c>
      <c r="C175" t="s">
        <v>324</v>
      </c>
      <c r="D175" s="25">
        <v>16955</v>
      </c>
      <c r="E175" t="s">
        <v>100</v>
      </c>
      <c r="F175" t="s">
        <v>105</v>
      </c>
      <c r="G175" t="s">
        <v>106</v>
      </c>
      <c r="H175" s="25">
        <v>40961</v>
      </c>
      <c r="I175" s="26" t="str">
        <f t="shared" si="16"/>
        <v>Wed</v>
      </c>
      <c r="J175" s="1">
        <f t="shared" si="17"/>
        <v>45</v>
      </c>
      <c r="K175" s="1" t="str">
        <f t="shared" si="18"/>
        <v>45D</v>
      </c>
      <c r="L175" s="25">
        <v>41006</v>
      </c>
      <c r="M175" s="26" t="str">
        <f t="shared" si="19"/>
        <v>Sat</v>
      </c>
      <c r="N175" s="25">
        <v>41012</v>
      </c>
      <c r="O175" s="1">
        <f t="shared" si="20"/>
        <v>6</v>
      </c>
      <c r="P175" s="27">
        <f t="shared" si="21"/>
        <v>2012</v>
      </c>
      <c r="Q175" s="1">
        <f t="shared" si="22"/>
        <v>4</v>
      </c>
      <c r="R175" s="1">
        <f t="shared" si="23"/>
        <v>7</v>
      </c>
      <c r="S175" t="s">
        <v>72</v>
      </c>
      <c r="T175" s="2">
        <v>33397227</v>
      </c>
      <c r="U175">
        <v>1869300</v>
      </c>
      <c r="V175" s="2">
        <v>2456052.5</v>
      </c>
      <c r="W175" s="2">
        <v>23454447.5</v>
      </c>
      <c r="X175" s="2">
        <v>0</v>
      </c>
      <c r="Y175" s="2">
        <v>3016452.57</v>
      </c>
      <c r="Z175" s="2">
        <v>4470274.43</v>
      </c>
      <c r="AA175">
        <v>64</v>
      </c>
      <c r="AB175">
        <v>0</v>
      </c>
      <c r="AC175">
        <v>0</v>
      </c>
      <c r="AD175">
        <v>6</v>
      </c>
      <c r="AE175">
        <v>64</v>
      </c>
      <c r="AF175">
        <v>70</v>
      </c>
      <c r="AG175">
        <v>32</v>
      </c>
      <c r="AH175" s="2">
        <v>76751.64</v>
      </c>
    </row>
    <row r="176" spans="1:34" x14ac:dyDescent="0.5">
      <c r="A176">
        <v>3562</v>
      </c>
      <c r="B176">
        <v>10692</v>
      </c>
      <c r="C176" t="s">
        <v>324</v>
      </c>
      <c r="D176" s="25">
        <v>16955</v>
      </c>
      <c r="E176" t="s">
        <v>79</v>
      </c>
      <c r="F176" t="s">
        <v>105</v>
      </c>
      <c r="G176" t="s">
        <v>106</v>
      </c>
      <c r="H176" s="25">
        <v>40961</v>
      </c>
      <c r="I176" s="26" t="str">
        <f t="shared" si="16"/>
        <v>Wed</v>
      </c>
      <c r="J176" s="1">
        <f t="shared" si="17"/>
        <v>59</v>
      </c>
      <c r="K176" s="1" t="str">
        <f t="shared" si="18"/>
        <v>60D</v>
      </c>
      <c r="L176" s="25">
        <v>41020</v>
      </c>
      <c r="M176" s="26" t="str">
        <f t="shared" si="19"/>
        <v>Sat</v>
      </c>
      <c r="N176" s="25">
        <v>41026</v>
      </c>
      <c r="O176" s="1">
        <f t="shared" si="20"/>
        <v>6</v>
      </c>
      <c r="P176" s="27">
        <f t="shared" si="21"/>
        <v>2012</v>
      </c>
      <c r="Q176" s="1">
        <f t="shared" si="22"/>
        <v>4</v>
      </c>
      <c r="R176" s="1">
        <f t="shared" si="23"/>
        <v>21</v>
      </c>
      <c r="S176" t="s">
        <v>72</v>
      </c>
      <c r="T176" s="2">
        <v>33397227</v>
      </c>
      <c r="U176">
        <v>1869300</v>
      </c>
      <c r="V176" s="2">
        <v>2456052.5</v>
      </c>
      <c r="W176" s="2">
        <v>23454447.5</v>
      </c>
      <c r="X176" s="2">
        <v>0</v>
      </c>
      <c r="Y176" s="2">
        <v>3016452.57</v>
      </c>
      <c r="Z176" s="2">
        <v>4470274.43</v>
      </c>
      <c r="AA176">
        <v>64</v>
      </c>
      <c r="AB176">
        <v>0</v>
      </c>
      <c r="AC176">
        <v>0</v>
      </c>
      <c r="AD176">
        <v>6</v>
      </c>
      <c r="AE176">
        <v>64</v>
      </c>
      <c r="AF176">
        <v>70</v>
      </c>
      <c r="AG176">
        <v>32</v>
      </c>
      <c r="AH176" s="2">
        <v>76751.64</v>
      </c>
    </row>
    <row r="177" spans="1:34" x14ac:dyDescent="0.5">
      <c r="A177">
        <v>3601</v>
      </c>
      <c r="B177">
        <v>10800</v>
      </c>
      <c r="C177" t="s">
        <v>325</v>
      </c>
      <c r="D177" s="25">
        <v>18321</v>
      </c>
      <c r="E177" t="s">
        <v>79</v>
      </c>
      <c r="F177" t="s">
        <v>105</v>
      </c>
      <c r="G177" t="s">
        <v>106</v>
      </c>
      <c r="H177" s="25">
        <v>40961</v>
      </c>
      <c r="I177" s="26" t="str">
        <f t="shared" si="16"/>
        <v>Wed</v>
      </c>
      <c r="J177" s="1">
        <f t="shared" si="17"/>
        <v>147</v>
      </c>
      <c r="K177" s="1" t="str">
        <f t="shared" si="18"/>
        <v>120D</v>
      </c>
      <c r="L177" s="25">
        <v>41108</v>
      </c>
      <c r="M177" s="26" t="str">
        <f t="shared" si="19"/>
        <v>Wed</v>
      </c>
      <c r="N177" s="25">
        <v>41114</v>
      </c>
      <c r="O177" s="1">
        <f t="shared" si="20"/>
        <v>6</v>
      </c>
      <c r="P177" s="27">
        <f t="shared" si="21"/>
        <v>2012</v>
      </c>
      <c r="Q177" s="1">
        <f t="shared" si="22"/>
        <v>7</v>
      </c>
      <c r="R177" s="1">
        <f t="shared" si="23"/>
        <v>18</v>
      </c>
      <c r="S177" t="s">
        <v>72</v>
      </c>
      <c r="T177" s="2">
        <v>24297786.800000001</v>
      </c>
      <c r="U177">
        <v>0</v>
      </c>
      <c r="V177" s="2">
        <v>8102900</v>
      </c>
      <c r="W177" s="2">
        <v>10118000</v>
      </c>
      <c r="X177" s="2">
        <v>0</v>
      </c>
      <c r="Y177" s="2">
        <v>2815692.82</v>
      </c>
      <c r="Z177" s="2">
        <v>3261193.98</v>
      </c>
      <c r="AA177">
        <v>12</v>
      </c>
      <c r="AB177">
        <v>0</v>
      </c>
      <c r="AC177">
        <v>0</v>
      </c>
      <c r="AD177">
        <v>0</v>
      </c>
      <c r="AE177">
        <v>12</v>
      </c>
      <c r="AF177">
        <v>12</v>
      </c>
      <c r="AG177">
        <v>6</v>
      </c>
      <c r="AH177" s="2">
        <v>1350483.33</v>
      </c>
    </row>
    <row r="178" spans="1:34" x14ac:dyDescent="0.5">
      <c r="A178">
        <v>3637</v>
      </c>
      <c r="B178">
        <v>10859</v>
      </c>
      <c r="C178" t="s">
        <v>326</v>
      </c>
      <c r="D178" s="25">
        <v>22348</v>
      </c>
      <c r="E178" t="s">
        <v>79</v>
      </c>
      <c r="F178" t="s">
        <v>105</v>
      </c>
      <c r="G178" t="s">
        <v>106</v>
      </c>
      <c r="H178" s="25">
        <v>40961</v>
      </c>
      <c r="I178" s="26" t="str">
        <f t="shared" si="16"/>
        <v>Wed</v>
      </c>
      <c r="J178" s="1">
        <f t="shared" si="17"/>
        <v>286</v>
      </c>
      <c r="K178" s="1" t="str">
        <f t="shared" si="18"/>
        <v>120D</v>
      </c>
      <c r="L178" s="25">
        <v>41247</v>
      </c>
      <c r="M178" s="26" t="str">
        <f t="shared" si="19"/>
        <v>Tue</v>
      </c>
      <c r="N178" s="25">
        <v>41253</v>
      </c>
      <c r="O178" s="1">
        <f t="shared" si="20"/>
        <v>6</v>
      </c>
      <c r="P178" s="27">
        <f t="shared" si="21"/>
        <v>2012</v>
      </c>
      <c r="Q178" s="1">
        <f t="shared" si="22"/>
        <v>12</v>
      </c>
      <c r="R178" s="1">
        <f t="shared" si="23"/>
        <v>4</v>
      </c>
      <c r="S178" t="s">
        <v>72</v>
      </c>
      <c r="T178" s="2">
        <v>13015002</v>
      </c>
      <c r="U178">
        <v>0</v>
      </c>
      <c r="V178" s="2">
        <v>1200000</v>
      </c>
      <c r="W178" s="2">
        <v>9848400</v>
      </c>
      <c r="X178" s="2">
        <v>0</v>
      </c>
      <c r="Y178" s="2">
        <v>220000</v>
      </c>
      <c r="Z178" s="2">
        <v>1746602</v>
      </c>
      <c r="AA178">
        <v>12</v>
      </c>
      <c r="AB178">
        <v>0</v>
      </c>
      <c r="AC178">
        <v>1</v>
      </c>
      <c r="AD178">
        <v>0</v>
      </c>
      <c r="AE178">
        <v>12</v>
      </c>
      <c r="AF178">
        <v>13</v>
      </c>
      <c r="AG178">
        <v>6</v>
      </c>
      <c r="AH178" s="2">
        <v>200000</v>
      </c>
    </row>
    <row r="179" spans="1:34" x14ac:dyDescent="0.5">
      <c r="A179">
        <v>3660</v>
      </c>
      <c r="B179">
        <v>23047</v>
      </c>
      <c r="C179" t="s">
        <v>327</v>
      </c>
      <c r="D179" s="25">
        <v>25527</v>
      </c>
      <c r="E179" t="s">
        <v>79</v>
      </c>
      <c r="F179" t="s">
        <v>105</v>
      </c>
      <c r="G179" t="s">
        <v>106</v>
      </c>
      <c r="H179" s="25">
        <v>40962</v>
      </c>
      <c r="I179" s="26" t="str">
        <f t="shared" si="16"/>
        <v>Thu</v>
      </c>
      <c r="J179" s="1">
        <f t="shared" si="17"/>
        <v>131</v>
      </c>
      <c r="K179" s="1" t="str">
        <f t="shared" si="18"/>
        <v>120D</v>
      </c>
      <c r="L179" s="25">
        <v>41093</v>
      </c>
      <c r="M179" s="26" t="str">
        <f t="shared" si="19"/>
        <v>Tue</v>
      </c>
      <c r="N179" s="25">
        <v>41101</v>
      </c>
      <c r="O179" s="1">
        <f t="shared" si="20"/>
        <v>8</v>
      </c>
      <c r="P179" s="27">
        <f t="shared" si="21"/>
        <v>2012</v>
      </c>
      <c r="Q179" s="1">
        <f t="shared" si="22"/>
        <v>7</v>
      </c>
      <c r="R179" s="1">
        <f t="shared" si="23"/>
        <v>3</v>
      </c>
      <c r="S179" t="s">
        <v>72</v>
      </c>
      <c r="T179" s="2">
        <v>17522300</v>
      </c>
      <c r="U179">
        <v>0</v>
      </c>
      <c r="V179" s="2">
        <v>12600000</v>
      </c>
      <c r="W179" s="2">
        <v>2060000</v>
      </c>
      <c r="X179" s="2">
        <v>0</v>
      </c>
      <c r="Y179" s="2">
        <v>510822.51</v>
      </c>
      <c r="Z179" s="2">
        <v>2351477.4900000002</v>
      </c>
      <c r="AA179">
        <v>16</v>
      </c>
      <c r="AB179">
        <v>0</v>
      </c>
      <c r="AC179">
        <v>0</v>
      </c>
      <c r="AD179">
        <v>0</v>
      </c>
      <c r="AE179">
        <v>16</v>
      </c>
      <c r="AF179">
        <v>16</v>
      </c>
      <c r="AG179">
        <v>8</v>
      </c>
      <c r="AH179" s="2">
        <v>1575000</v>
      </c>
    </row>
    <row r="180" spans="1:34" x14ac:dyDescent="0.5">
      <c r="A180">
        <v>3652</v>
      </c>
      <c r="B180">
        <v>16445</v>
      </c>
      <c r="C180" t="s">
        <v>328</v>
      </c>
      <c r="D180" s="25">
        <v>15375</v>
      </c>
      <c r="E180" t="s">
        <v>79</v>
      </c>
      <c r="F180" t="s">
        <v>105</v>
      </c>
      <c r="G180" t="s">
        <v>106</v>
      </c>
      <c r="H180" s="25">
        <v>40962</v>
      </c>
      <c r="I180" s="26" t="str">
        <f t="shared" si="16"/>
        <v>Thu</v>
      </c>
      <c r="J180" s="1">
        <f t="shared" si="17"/>
        <v>89</v>
      </c>
      <c r="K180" s="1" t="str">
        <f t="shared" si="18"/>
        <v>90D</v>
      </c>
      <c r="L180" s="25">
        <v>41051</v>
      </c>
      <c r="M180" s="26" t="str">
        <f t="shared" si="19"/>
        <v>Tue</v>
      </c>
      <c r="N180" s="25">
        <v>41058</v>
      </c>
      <c r="O180" s="1">
        <f t="shared" si="20"/>
        <v>7</v>
      </c>
      <c r="P180" s="27">
        <f t="shared" si="21"/>
        <v>2012</v>
      </c>
      <c r="Q180" s="1">
        <f t="shared" si="22"/>
        <v>5</v>
      </c>
      <c r="R180" s="1">
        <f t="shared" si="23"/>
        <v>22</v>
      </c>
      <c r="S180" t="s">
        <v>72</v>
      </c>
      <c r="T180" s="2">
        <v>6803643</v>
      </c>
      <c r="U180">
        <v>6480243</v>
      </c>
      <c r="V180" s="2">
        <v>4621056.4000000004</v>
      </c>
      <c r="W180" s="2">
        <v>1269751.3999999999</v>
      </c>
      <c r="X180" s="2">
        <v>0</v>
      </c>
      <c r="Y180" s="2">
        <v>0</v>
      </c>
      <c r="Z180" s="2">
        <v>912835.2</v>
      </c>
      <c r="AA180">
        <v>14</v>
      </c>
      <c r="AB180">
        <v>0</v>
      </c>
      <c r="AC180">
        <v>0</v>
      </c>
      <c r="AD180">
        <v>0</v>
      </c>
      <c r="AE180">
        <v>14</v>
      </c>
      <c r="AF180">
        <v>14</v>
      </c>
      <c r="AG180">
        <v>7</v>
      </c>
      <c r="AH180" s="2">
        <v>660150.91</v>
      </c>
    </row>
    <row r="181" spans="1:34" x14ac:dyDescent="0.5">
      <c r="A181">
        <v>3738</v>
      </c>
      <c r="B181">
        <v>11052</v>
      </c>
      <c r="C181" t="s">
        <v>329</v>
      </c>
      <c r="D181" s="25">
        <v>25434</v>
      </c>
      <c r="E181" t="s">
        <v>79</v>
      </c>
      <c r="F181" t="s">
        <v>105</v>
      </c>
      <c r="G181" t="s">
        <v>106</v>
      </c>
      <c r="H181" s="25">
        <v>40962</v>
      </c>
      <c r="I181" s="26" t="str">
        <f t="shared" si="16"/>
        <v>Thu</v>
      </c>
      <c r="J181" s="1">
        <f t="shared" si="17"/>
        <v>295</v>
      </c>
      <c r="K181" s="1" t="str">
        <f t="shared" si="18"/>
        <v>120D</v>
      </c>
      <c r="L181" s="25">
        <v>41257</v>
      </c>
      <c r="M181" s="26" t="str">
        <f t="shared" si="19"/>
        <v>Fri</v>
      </c>
      <c r="N181" s="25">
        <v>41263</v>
      </c>
      <c r="O181" s="1">
        <f t="shared" si="20"/>
        <v>6</v>
      </c>
      <c r="P181" s="27">
        <f t="shared" si="21"/>
        <v>2012</v>
      </c>
      <c r="Q181" s="1">
        <f t="shared" si="22"/>
        <v>12</v>
      </c>
      <c r="R181" s="1">
        <f t="shared" si="23"/>
        <v>14</v>
      </c>
      <c r="S181" t="s">
        <v>72</v>
      </c>
      <c r="T181" s="2">
        <v>24109257.899999999</v>
      </c>
      <c r="U181">
        <v>460842.8</v>
      </c>
      <c r="V181" s="2">
        <v>9297231</v>
      </c>
      <c r="W181" s="2">
        <v>2605152.6</v>
      </c>
      <c r="X181" s="2">
        <v>0</v>
      </c>
      <c r="Y181" s="2">
        <v>8945984.7200000007</v>
      </c>
      <c r="Z181" s="2">
        <v>3260889.58</v>
      </c>
      <c r="AA181">
        <v>12</v>
      </c>
      <c r="AB181">
        <v>6</v>
      </c>
      <c r="AC181">
        <v>6</v>
      </c>
      <c r="AD181">
        <v>0</v>
      </c>
      <c r="AE181">
        <v>18</v>
      </c>
      <c r="AF181">
        <v>24</v>
      </c>
      <c r="AG181">
        <v>6</v>
      </c>
      <c r="AH181" s="2">
        <v>1549538.5</v>
      </c>
    </row>
    <row r="182" spans="1:34" x14ac:dyDescent="0.5">
      <c r="A182">
        <v>3705</v>
      </c>
      <c r="B182">
        <v>10998</v>
      </c>
      <c r="C182" t="s">
        <v>330</v>
      </c>
      <c r="D182" s="25">
        <v>27955</v>
      </c>
      <c r="E182" t="s">
        <v>79</v>
      </c>
      <c r="F182" t="s">
        <v>105</v>
      </c>
      <c r="G182" t="s">
        <v>106</v>
      </c>
      <c r="H182" s="25">
        <v>40962</v>
      </c>
      <c r="I182" s="26" t="str">
        <f t="shared" si="16"/>
        <v>Thu</v>
      </c>
      <c r="J182" s="1">
        <f t="shared" si="17"/>
        <v>133</v>
      </c>
      <c r="K182" s="1" t="str">
        <f t="shared" si="18"/>
        <v>120D</v>
      </c>
      <c r="L182" s="25">
        <v>41095</v>
      </c>
      <c r="M182" s="26" t="str">
        <f t="shared" si="19"/>
        <v>Thu</v>
      </c>
      <c r="N182" s="25">
        <v>41101</v>
      </c>
      <c r="O182" s="1">
        <f t="shared" si="20"/>
        <v>6</v>
      </c>
      <c r="P182" s="27">
        <f t="shared" si="21"/>
        <v>2012</v>
      </c>
      <c r="Q182" s="1">
        <f t="shared" si="22"/>
        <v>7</v>
      </c>
      <c r="R182" s="1">
        <f t="shared" si="23"/>
        <v>5</v>
      </c>
      <c r="S182" t="s">
        <v>72</v>
      </c>
      <c r="T182" s="2">
        <v>11448731.92</v>
      </c>
      <c r="U182">
        <v>0</v>
      </c>
      <c r="V182" s="2">
        <v>5206526.0999999996</v>
      </c>
      <c r="W182" s="2">
        <v>4415278.05</v>
      </c>
      <c r="X182" s="2">
        <v>0</v>
      </c>
      <c r="Y182" s="2">
        <v>290758.92</v>
      </c>
      <c r="Z182" s="2">
        <v>1536168.85</v>
      </c>
      <c r="AA182">
        <v>12</v>
      </c>
      <c r="AB182">
        <v>0</v>
      </c>
      <c r="AC182">
        <v>0</v>
      </c>
      <c r="AD182">
        <v>0</v>
      </c>
      <c r="AE182">
        <v>12</v>
      </c>
      <c r="AF182">
        <v>12</v>
      </c>
      <c r="AG182">
        <v>6</v>
      </c>
      <c r="AH182" s="2">
        <v>867754.35</v>
      </c>
    </row>
    <row r="183" spans="1:34" x14ac:dyDescent="0.5">
      <c r="A183">
        <v>3750</v>
      </c>
      <c r="B183">
        <v>11072</v>
      </c>
      <c r="C183" t="s">
        <v>331</v>
      </c>
      <c r="D183" s="25">
        <v>24717</v>
      </c>
      <c r="E183" t="s">
        <v>79</v>
      </c>
      <c r="F183" t="s">
        <v>105</v>
      </c>
      <c r="G183" t="s">
        <v>106</v>
      </c>
      <c r="H183" s="25">
        <v>40962</v>
      </c>
      <c r="I183" s="26" t="str">
        <f t="shared" si="16"/>
        <v>Thu</v>
      </c>
      <c r="J183" s="1">
        <f t="shared" si="17"/>
        <v>211</v>
      </c>
      <c r="K183" s="1" t="str">
        <f t="shared" si="18"/>
        <v>120D</v>
      </c>
      <c r="L183" s="25">
        <v>41173</v>
      </c>
      <c r="M183" s="26" t="str">
        <f t="shared" si="19"/>
        <v>Fri</v>
      </c>
      <c r="N183" s="25">
        <v>41179</v>
      </c>
      <c r="O183" s="1">
        <f t="shared" si="20"/>
        <v>6</v>
      </c>
      <c r="P183" s="27">
        <f t="shared" si="21"/>
        <v>2012</v>
      </c>
      <c r="Q183" s="1">
        <f t="shared" si="22"/>
        <v>9</v>
      </c>
      <c r="R183" s="1">
        <f t="shared" si="23"/>
        <v>21</v>
      </c>
      <c r="S183" t="s">
        <v>72</v>
      </c>
      <c r="T183" s="2">
        <v>12146692</v>
      </c>
      <c r="U183">
        <v>0</v>
      </c>
      <c r="V183" s="2">
        <v>8085679.4000000004</v>
      </c>
      <c r="W183" s="2">
        <v>1630000</v>
      </c>
      <c r="X183" s="2">
        <v>0</v>
      </c>
      <c r="Y183" s="2">
        <v>801502.09</v>
      </c>
      <c r="Z183" s="2">
        <v>1629510.51</v>
      </c>
      <c r="AA183">
        <v>18</v>
      </c>
      <c r="AB183">
        <v>0</v>
      </c>
      <c r="AC183">
        <v>0</v>
      </c>
      <c r="AD183">
        <v>0</v>
      </c>
      <c r="AE183">
        <v>18</v>
      </c>
      <c r="AF183">
        <v>18</v>
      </c>
      <c r="AG183">
        <v>6</v>
      </c>
      <c r="AH183" s="2">
        <v>1347613.23</v>
      </c>
    </row>
    <row r="184" spans="1:34" x14ac:dyDescent="0.5">
      <c r="A184">
        <v>3703</v>
      </c>
      <c r="B184">
        <v>10996</v>
      </c>
      <c r="C184" t="s">
        <v>332</v>
      </c>
      <c r="D184" s="25">
        <v>20796</v>
      </c>
      <c r="E184" t="s">
        <v>134</v>
      </c>
      <c r="F184" t="s">
        <v>80</v>
      </c>
      <c r="G184" t="s">
        <v>81</v>
      </c>
      <c r="H184" s="25">
        <v>40962</v>
      </c>
      <c r="I184" s="26" t="str">
        <f t="shared" si="16"/>
        <v>Thu</v>
      </c>
      <c r="J184" s="1">
        <f t="shared" si="17"/>
        <v>11</v>
      </c>
      <c r="K184" s="1" t="str">
        <f t="shared" si="18"/>
        <v>14D</v>
      </c>
      <c r="L184" s="25">
        <v>40973</v>
      </c>
      <c r="M184" s="26" t="str">
        <f t="shared" si="19"/>
        <v>Mon</v>
      </c>
      <c r="N184" s="25">
        <v>40974</v>
      </c>
      <c r="O184" s="1">
        <f t="shared" si="20"/>
        <v>1</v>
      </c>
      <c r="P184" s="27">
        <f t="shared" si="21"/>
        <v>2012</v>
      </c>
      <c r="Q184" s="1">
        <f t="shared" si="22"/>
        <v>3</v>
      </c>
      <c r="R184" s="1">
        <f t="shared" si="23"/>
        <v>5</v>
      </c>
      <c r="S184" t="s">
        <v>72</v>
      </c>
      <c r="T184" s="2">
        <v>9216368.5999999996</v>
      </c>
      <c r="U184">
        <v>6837068.5999999996</v>
      </c>
      <c r="V184" s="2">
        <v>4930382.5999999996</v>
      </c>
      <c r="W184" s="2">
        <v>3049275.1</v>
      </c>
      <c r="X184" s="2">
        <v>0</v>
      </c>
      <c r="Y184" s="2">
        <v>0</v>
      </c>
      <c r="Z184" s="2">
        <v>1236710.8999999999</v>
      </c>
      <c r="AA184">
        <v>2</v>
      </c>
      <c r="AB184">
        <v>0</v>
      </c>
      <c r="AC184">
        <v>0</v>
      </c>
      <c r="AD184">
        <v>0</v>
      </c>
      <c r="AE184">
        <v>2</v>
      </c>
      <c r="AF184">
        <v>2</v>
      </c>
      <c r="AG184">
        <v>1</v>
      </c>
      <c r="AH184" s="2">
        <v>4930382.5999999996</v>
      </c>
    </row>
    <row r="185" spans="1:34" x14ac:dyDescent="0.5">
      <c r="A185">
        <v>3707</v>
      </c>
      <c r="B185">
        <v>10999</v>
      </c>
      <c r="C185" t="s">
        <v>333</v>
      </c>
      <c r="D185" s="25">
        <v>20804</v>
      </c>
      <c r="E185" t="s">
        <v>79</v>
      </c>
      <c r="F185" t="s">
        <v>80</v>
      </c>
      <c r="G185" t="s">
        <v>89</v>
      </c>
      <c r="H185" s="25">
        <v>40962</v>
      </c>
      <c r="I185" s="26" t="str">
        <f t="shared" si="16"/>
        <v>Thu</v>
      </c>
      <c r="J185" s="1">
        <f t="shared" si="17"/>
        <v>75</v>
      </c>
      <c r="K185" s="1" t="str">
        <f t="shared" si="18"/>
        <v>90D</v>
      </c>
      <c r="L185" s="25">
        <v>41037</v>
      </c>
      <c r="M185" s="26" t="str">
        <f t="shared" si="19"/>
        <v>Tue</v>
      </c>
      <c r="N185" s="25">
        <v>41041</v>
      </c>
      <c r="O185" s="1">
        <f t="shared" si="20"/>
        <v>4</v>
      </c>
      <c r="P185" s="27">
        <f t="shared" si="21"/>
        <v>2012</v>
      </c>
      <c r="Q185" s="1">
        <f t="shared" si="22"/>
        <v>5</v>
      </c>
      <c r="R185" s="1">
        <f t="shared" si="23"/>
        <v>8</v>
      </c>
      <c r="S185" t="s">
        <v>72</v>
      </c>
      <c r="T185" s="2">
        <v>40965216.200000003</v>
      </c>
      <c r="U185">
        <v>38348616.200000003</v>
      </c>
      <c r="V185" s="2">
        <v>27265897.699999999</v>
      </c>
      <c r="W185" s="2">
        <v>7657378.4000000004</v>
      </c>
      <c r="X185" s="2">
        <v>0</v>
      </c>
      <c r="Y185" s="2">
        <v>419580.42</v>
      </c>
      <c r="Z185" s="2">
        <v>5622359.6799999997</v>
      </c>
      <c r="AA185">
        <v>8</v>
      </c>
      <c r="AB185">
        <v>0</v>
      </c>
      <c r="AC185">
        <v>0</v>
      </c>
      <c r="AD185">
        <v>0</v>
      </c>
      <c r="AE185">
        <v>8</v>
      </c>
      <c r="AF185">
        <v>8</v>
      </c>
      <c r="AG185">
        <v>4</v>
      </c>
      <c r="AH185" s="2">
        <v>6816474.4299999997</v>
      </c>
    </row>
    <row r="186" spans="1:34" x14ac:dyDescent="0.5">
      <c r="A186">
        <v>3686</v>
      </c>
      <c r="B186">
        <v>10955</v>
      </c>
      <c r="C186" t="s">
        <v>334</v>
      </c>
      <c r="D186" s="25">
        <v>23215</v>
      </c>
      <c r="E186" t="s">
        <v>79</v>
      </c>
      <c r="F186" t="s">
        <v>105</v>
      </c>
      <c r="G186" t="s">
        <v>106</v>
      </c>
      <c r="H186" s="25">
        <v>40962</v>
      </c>
      <c r="I186" s="26" t="str">
        <f t="shared" si="16"/>
        <v>Thu</v>
      </c>
      <c r="J186" s="1">
        <f t="shared" si="17"/>
        <v>44</v>
      </c>
      <c r="K186" s="1" t="str">
        <f t="shared" si="18"/>
        <v>45D</v>
      </c>
      <c r="L186" s="25">
        <v>41006</v>
      </c>
      <c r="M186" s="26" t="str">
        <f t="shared" si="19"/>
        <v>Sat</v>
      </c>
      <c r="N186" s="25">
        <v>41012</v>
      </c>
      <c r="O186" s="1">
        <f t="shared" si="20"/>
        <v>6</v>
      </c>
      <c r="P186" s="27">
        <f t="shared" si="21"/>
        <v>2012</v>
      </c>
      <c r="Q186" s="1">
        <f t="shared" si="22"/>
        <v>4</v>
      </c>
      <c r="R186" s="1">
        <f t="shared" si="23"/>
        <v>7</v>
      </c>
      <c r="S186" t="s">
        <v>72</v>
      </c>
      <c r="T186" s="2">
        <v>17731040.699999999</v>
      </c>
      <c r="U186">
        <v>1869300</v>
      </c>
      <c r="V186" s="2">
        <v>7101157.7999999998</v>
      </c>
      <c r="W186" s="2">
        <v>7094275.0999999996</v>
      </c>
      <c r="X186" s="2">
        <v>0</v>
      </c>
      <c r="Y186" s="2">
        <v>1156940</v>
      </c>
      <c r="Z186" s="2">
        <v>2378667.7999999998</v>
      </c>
      <c r="AA186">
        <v>18</v>
      </c>
      <c r="AB186">
        <v>0</v>
      </c>
      <c r="AC186">
        <v>0</v>
      </c>
      <c r="AD186">
        <v>0</v>
      </c>
      <c r="AE186">
        <v>18</v>
      </c>
      <c r="AF186">
        <v>18</v>
      </c>
      <c r="AG186">
        <v>6</v>
      </c>
      <c r="AH186" s="2">
        <v>1183526.3</v>
      </c>
    </row>
    <row r="187" spans="1:34" x14ac:dyDescent="0.5">
      <c r="A187">
        <v>3749</v>
      </c>
      <c r="B187">
        <v>11071</v>
      </c>
      <c r="C187" t="s">
        <v>335</v>
      </c>
      <c r="D187" s="25">
        <v>20311</v>
      </c>
      <c r="E187" t="s">
        <v>79</v>
      </c>
      <c r="F187" t="s">
        <v>105</v>
      </c>
      <c r="G187" t="s">
        <v>106</v>
      </c>
      <c r="H187" s="25">
        <v>40962</v>
      </c>
      <c r="I187" s="26" t="str">
        <f t="shared" si="16"/>
        <v>Thu</v>
      </c>
      <c r="J187" s="1">
        <f t="shared" si="17"/>
        <v>238</v>
      </c>
      <c r="K187" s="1" t="str">
        <f t="shared" si="18"/>
        <v>120D</v>
      </c>
      <c r="L187" s="25">
        <v>41200</v>
      </c>
      <c r="M187" s="26" t="str">
        <f t="shared" si="19"/>
        <v>Thu</v>
      </c>
      <c r="N187" s="25">
        <v>41206</v>
      </c>
      <c r="O187" s="1">
        <f t="shared" si="20"/>
        <v>6</v>
      </c>
      <c r="P187" s="27">
        <f t="shared" si="21"/>
        <v>2012</v>
      </c>
      <c r="Q187" s="1">
        <f t="shared" si="22"/>
        <v>10</v>
      </c>
      <c r="R187" s="1">
        <f t="shared" si="23"/>
        <v>18</v>
      </c>
      <c r="S187" t="s">
        <v>72</v>
      </c>
      <c r="T187" s="2">
        <v>26135264.989999998</v>
      </c>
      <c r="U187">
        <v>0</v>
      </c>
      <c r="V187" s="2">
        <v>14400000</v>
      </c>
      <c r="W187" s="2">
        <v>4713000</v>
      </c>
      <c r="X187" s="2">
        <v>0</v>
      </c>
      <c r="Y187" s="2">
        <v>3514935.06</v>
      </c>
      <c r="Z187" s="2">
        <v>3507329.93</v>
      </c>
      <c r="AA187">
        <v>12</v>
      </c>
      <c r="AB187">
        <v>0</v>
      </c>
      <c r="AC187">
        <v>0</v>
      </c>
      <c r="AD187">
        <v>0</v>
      </c>
      <c r="AE187">
        <v>12</v>
      </c>
      <c r="AF187">
        <v>12</v>
      </c>
      <c r="AG187">
        <v>6</v>
      </c>
      <c r="AH187" s="2">
        <v>2400000</v>
      </c>
    </row>
    <row r="188" spans="1:34" x14ac:dyDescent="0.5">
      <c r="A188">
        <v>3713</v>
      </c>
      <c r="B188">
        <v>11010</v>
      </c>
      <c r="C188" t="s">
        <v>336</v>
      </c>
      <c r="D188" s="25">
        <v>28865</v>
      </c>
      <c r="E188" t="s">
        <v>69</v>
      </c>
      <c r="F188" t="s">
        <v>70</v>
      </c>
      <c r="G188" t="s">
        <v>74</v>
      </c>
      <c r="H188" s="25">
        <v>40962</v>
      </c>
      <c r="I188" s="26" t="str">
        <f t="shared" si="16"/>
        <v>Thu</v>
      </c>
      <c r="J188" s="1">
        <f t="shared" si="17"/>
        <v>65</v>
      </c>
      <c r="K188" s="1" t="str">
        <f t="shared" si="18"/>
        <v>90D</v>
      </c>
      <c r="L188" s="25">
        <v>41027</v>
      </c>
      <c r="M188" s="26" t="str">
        <f t="shared" si="19"/>
        <v>Sat</v>
      </c>
      <c r="N188" s="25">
        <v>41030</v>
      </c>
      <c r="O188" s="1">
        <f t="shared" si="20"/>
        <v>3</v>
      </c>
      <c r="P188" s="27">
        <f t="shared" si="21"/>
        <v>2012</v>
      </c>
      <c r="Q188" s="1">
        <f t="shared" si="22"/>
        <v>4</v>
      </c>
      <c r="R188" s="1">
        <f t="shared" si="23"/>
        <v>28</v>
      </c>
      <c r="S188" t="s">
        <v>72</v>
      </c>
      <c r="T188" s="2">
        <v>38285362.5</v>
      </c>
      <c r="U188">
        <v>24948000</v>
      </c>
      <c r="V188" s="2">
        <v>22170000</v>
      </c>
      <c r="W188" s="2">
        <v>7449994</v>
      </c>
      <c r="X188" s="2">
        <v>0</v>
      </c>
      <c r="Y188" s="2">
        <v>3527500</v>
      </c>
      <c r="Z188" s="2">
        <v>5137868.5</v>
      </c>
      <c r="AA188">
        <v>12</v>
      </c>
      <c r="AB188">
        <v>6</v>
      </c>
      <c r="AC188">
        <v>6</v>
      </c>
      <c r="AD188">
        <v>0</v>
      </c>
      <c r="AE188">
        <v>18</v>
      </c>
      <c r="AF188">
        <v>24</v>
      </c>
      <c r="AG188">
        <v>6</v>
      </c>
      <c r="AH188" s="2">
        <v>3695000</v>
      </c>
    </row>
    <row r="189" spans="1:34" x14ac:dyDescent="0.5">
      <c r="A189">
        <v>3664</v>
      </c>
      <c r="B189">
        <v>10923</v>
      </c>
      <c r="C189" t="s">
        <v>337</v>
      </c>
      <c r="D189" s="25">
        <v>20185</v>
      </c>
      <c r="E189" t="s">
        <v>79</v>
      </c>
      <c r="F189" t="s">
        <v>105</v>
      </c>
      <c r="G189" t="s">
        <v>106</v>
      </c>
      <c r="H189" s="25">
        <v>40962</v>
      </c>
      <c r="I189" s="26" t="str">
        <f t="shared" si="16"/>
        <v>Thu</v>
      </c>
      <c r="J189" s="1">
        <f t="shared" si="17"/>
        <v>157</v>
      </c>
      <c r="K189" s="1" t="str">
        <f t="shared" si="18"/>
        <v>120D</v>
      </c>
      <c r="L189" s="25">
        <v>41119</v>
      </c>
      <c r="M189" s="26" t="str">
        <f t="shared" si="19"/>
        <v>Sun</v>
      </c>
      <c r="N189" s="25">
        <v>41127</v>
      </c>
      <c r="O189" s="1">
        <f t="shared" si="20"/>
        <v>8</v>
      </c>
      <c r="P189" s="27">
        <f t="shared" si="21"/>
        <v>2012</v>
      </c>
      <c r="Q189" s="1">
        <f t="shared" si="22"/>
        <v>7</v>
      </c>
      <c r="R189" s="1">
        <f t="shared" si="23"/>
        <v>29</v>
      </c>
      <c r="S189" t="s">
        <v>72</v>
      </c>
      <c r="T189" s="2">
        <v>20551491.420000002</v>
      </c>
      <c r="U189">
        <v>12797400</v>
      </c>
      <c r="V189" s="2">
        <v>9101527.5</v>
      </c>
      <c r="W189" s="2">
        <v>5919026.5</v>
      </c>
      <c r="X189" s="2">
        <v>0</v>
      </c>
      <c r="Y189" s="2">
        <v>2394025.5</v>
      </c>
      <c r="Z189" s="2">
        <v>3136911.92</v>
      </c>
      <c r="AA189">
        <v>16</v>
      </c>
      <c r="AB189">
        <v>0</v>
      </c>
      <c r="AC189">
        <v>0</v>
      </c>
      <c r="AD189">
        <v>0</v>
      </c>
      <c r="AE189">
        <v>16</v>
      </c>
      <c r="AF189">
        <v>16</v>
      </c>
      <c r="AG189">
        <v>8</v>
      </c>
      <c r="AH189" s="2">
        <v>1137690.94</v>
      </c>
    </row>
    <row r="190" spans="1:34" x14ac:dyDescent="0.5">
      <c r="A190">
        <v>3708</v>
      </c>
      <c r="B190">
        <v>87003</v>
      </c>
      <c r="C190" t="s">
        <v>338</v>
      </c>
      <c r="D190" s="25">
        <v>26952</v>
      </c>
      <c r="E190" t="s">
        <v>69</v>
      </c>
      <c r="F190" t="s">
        <v>70</v>
      </c>
      <c r="G190" t="s">
        <v>74</v>
      </c>
      <c r="H190" s="25">
        <v>40962</v>
      </c>
      <c r="I190" s="26" t="str">
        <f t="shared" si="16"/>
        <v>Thu</v>
      </c>
      <c r="J190" s="1">
        <f t="shared" si="17"/>
        <v>1</v>
      </c>
      <c r="K190" s="1" t="str">
        <f t="shared" si="18"/>
        <v>7D</v>
      </c>
      <c r="L190" s="25">
        <v>40963</v>
      </c>
      <c r="M190" s="26" t="str">
        <f t="shared" si="19"/>
        <v>Fri</v>
      </c>
      <c r="N190" s="25">
        <v>40964</v>
      </c>
      <c r="O190" s="1">
        <f t="shared" si="20"/>
        <v>1</v>
      </c>
      <c r="P190" s="27">
        <f t="shared" si="21"/>
        <v>2012</v>
      </c>
      <c r="Q190" s="1">
        <f t="shared" si="22"/>
        <v>2</v>
      </c>
      <c r="R190" s="1">
        <f t="shared" si="23"/>
        <v>24</v>
      </c>
      <c r="S190" t="s">
        <v>72</v>
      </c>
      <c r="T190" s="2">
        <v>37779550</v>
      </c>
      <c r="U190">
        <v>26680500</v>
      </c>
      <c r="V190" s="2">
        <v>22327273</v>
      </c>
      <c r="W190" s="2">
        <v>2442727</v>
      </c>
      <c r="X190" s="2">
        <v>0</v>
      </c>
      <c r="Y190" s="2">
        <v>7460046.6200000001</v>
      </c>
      <c r="Z190" s="2">
        <v>5549503.3799999999</v>
      </c>
      <c r="AA190">
        <v>3</v>
      </c>
      <c r="AB190">
        <v>0</v>
      </c>
      <c r="AC190">
        <v>1</v>
      </c>
      <c r="AD190">
        <v>0</v>
      </c>
      <c r="AE190">
        <v>3</v>
      </c>
      <c r="AF190">
        <v>4</v>
      </c>
      <c r="AG190">
        <v>2</v>
      </c>
      <c r="AH190" s="2">
        <v>11163636.5</v>
      </c>
    </row>
    <row r="191" spans="1:34" x14ac:dyDescent="0.5">
      <c r="A191">
        <v>3657</v>
      </c>
      <c r="B191">
        <v>16430</v>
      </c>
      <c r="C191" t="s">
        <v>339</v>
      </c>
      <c r="D191" s="25">
        <v>11329</v>
      </c>
      <c r="E191" t="s">
        <v>79</v>
      </c>
      <c r="F191" t="s">
        <v>105</v>
      </c>
      <c r="G191" t="s">
        <v>106</v>
      </c>
      <c r="H191" s="25">
        <v>40962</v>
      </c>
      <c r="I191" s="26" t="str">
        <f t="shared" si="16"/>
        <v>Thu</v>
      </c>
      <c r="J191" s="1">
        <f t="shared" si="17"/>
        <v>109</v>
      </c>
      <c r="K191" s="1" t="str">
        <f t="shared" si="18"/>
        <v>120D</v>
      </c>
      <c r="L191" s="25">
        <v>41071</v>
      </c>
      <c r="M191" s="26" t="str">
        <f t="shared" si="19"/>
        <v>Mon</v>
      </c>
      <c r="N191" s="25">
        <v>41077</v>
      </c>
      <c r="O191" s="1">
        <f t="shared" si="20"/>
        <v>6</v>
      </c>
      <c r="P191" s="27">
        <f t="shared" si="21"/>
        <v>2012</v>
      </c>
      <c r="Q191" s="1">
        <f t="shared" si="22"/>
        <v>6</v>
      </c>
      <c r="R191" s="1">
        <f t="shared" si="23"/>
        <v>11</v>
      </c>
      <c r="S191" t="s">
        <v>72</v>
      </c>
      <c r="T191" s="2">
        <v>14265675.189999999</v>
      </c>
      <c r="U191">
        <v>0</v>
      </c>
      <c r="V191" s="2">
        <v>3132250</v>
      </c>
      <c r="W191" s="2">
        <v>7660000</v>
      </c>
      <c r="X191" s="2">
        <v>0</v>
      </c>
      <c r="Y191" s="2">
        <v>1558441.56</v>
      </c>
      <c r="Z191" s="2">
        <v>1914983.63</v>
      </c>
      <c r="AA191">
        <v>12</v>
      </c>
      <c r="AB191">
        <v>0</v>
      </c>
      <c r="AC191">
        <v>0</v>
      </c>
      <c r="AD191">
        <v>0</v>
      </c>
      <c r="AE191">
        <v>12</v>
      </c>
      <c r="AF191">
        <v>12</v>
      </c>
      <c r="AG191">
        <v>6</v>
      </c>
      <c r="AH191" s="2">
        <v>522041.67</v>
      </c>
    </row>
    <row r="192" spans="1:34" x14ac:dyDescent="0.5">
      <c r="A192">
        <v>3724</v>
      </c>
      <c r="B192">
        <v>11031</v>
      </c>
      <c r="C192" t="s">
        <v>340</v>
      </c>
      <c r="D192" s="25">
        <v>18010</v>
      </c>
      <c r="E192" t="s">
        <v>79</v>
      </c>
      <c r="F192" t="s">
        <v>105</v>
      </c>
      <c r="G192" t="s">
        <v>106</v>
      </c>
      <c r="H192" s="25">
        <v>40962</v>
      </c>
      <c r="I192" s="26" t="str">
        <f t="shared" ref="I192:I255" si="24">TEXT(H192,"ddd")</f>
        <v>Thu</v>
      </c>
      <c r="J192" s="1">
        <f t="shared" ref="J192:J255" si="25">L192-H192</f>
        <v>169</v>
      </c>
      <c r="K192" s="1" t="str">
        <f t="shared" ref="K192:K255" si="26">IF(J192&lt;=7,"7D",IF(J192&lt;=14,"14D",IF(J192&lt;=30,"30D",IF(J192&lt;=45,"45D",IF(J192&lt;=60,"60D",IF(J192&lt;=90,"90D","120D"))))))</f>
        <v>120D</v>
      </c>
      <c r="L192" s="25">
        <v>41131</v>
      </c>
      <c r="M192" s="26" t="str">
        <f t="shared" ref="M192:M255" si="27">TEXT(L192,"ddd")</f>
        <v>Fri</v>
      </c>
      <c r="N192" s="25">
        <v>41139</v>
      </c>
      <c r="O192" s="1">
        <f t="shared" ref="O192:O255" si="28">N192-L192</f>
        <v>8</v>
      </c>
      <c r="P192" s="27">
        <f t="shared" ref="P192:P255" si="29">YEAR(L192)</f>
        <v>2012</v>
      </c>
      <c r="Q192" s="1">
        <f t="shared" ref="Q192:Q255" si="30">MONTH(L192)</f>
        <v>8</v>
      </c>
      <c r="R192" s="1">
        <f t="shared" ref="R192:R255" si="31">DAY(L192)</f>
        <v>10</v>
      </c>
      <c r="S192" t="s">
        <v>72</v>
      </c>
      <c r="T192" s="2">
        <v>53289938.049999997</v>
      </c>
      <c r="U192">
        <v>0</v>
      </c>
      <c r="V192" s="2">
        <v>39041725</v>
      </c>
      <c r="W192" s="2">
        <v>4365000</v>
      </c>
      <c r="X192" s="2">
        <v>0</v>
      </c>
      <c r="Y192" s="2">
        <v>2731119.32</v>
      </c>
      <c r="Z192" s="2">
        <v>7152093.7300000004</v>
      </c>
      <c r="AA192">
        <v>16</v>
      </c>
      <c r="AB192">
        <v>0</v>
      </c>
      <c r="AC192">
        <v>0</v>
      </c>
      <c r="AD192">
        <v>0</v>
      </c>
      <c r="AE192">
        <v>16</v>
      </c>
      <c r="AF192">
        <v>16</v>
      </c>
      <c r="AG192">
        <v>8</v>
      </c>
      <c r="AH192" s="2">
        <v>4880215.63</v>
      </c>
    </row>
    <row r="193" spans="1:34" x14ac:dyDescent="0.5">
      <c r="A193">
        <v>3748</v>
      </c>
      <c r="B193">
        <v>11068</v>
      </c>
      <c r="C193" t="s">
        <v>341</v>
      </c>
      <c r="D193" s="25">
        <v>26399</v>
      </c>
      <c r="E193" t="s">
        <v>79</v>
      </c>
      <c r="F193" t="s">
        <v>105</v>
      </c>
      <c r="G193" t="s">
        <v>106</v>
      </c>
      <c r="H193" s="25">
        <v>40962</v>
      </c>
      <c r="I193" s="26" t="str">
        <f t="shared" si="24"/>
        <v>Thu</v>
      </c>
      <c r="J193" s="1">
        <f t="shared" si="25"/>
        <v>51</v>
      </c>
      <c r="K193" s="1" t="str">
        <f t="shared" si="26"/>
        <v>60D</v>
      </c>
      <c r="L193" s="25">
        <v>41013</v>
      </c>
      <c r="M193" s="26" t="str">
        <f t="shared" si="27"/>
        <v>Sat</v>
      </c>
      <c r="N193" s="25">
        <v>41021</v>
      </c>
      <c r="O193" s="1">
        <f t="shared" si="28"/>
        <v>8</v>
      </c>
      <c r="P193" s="27">
        <f t="shared" si="29"/>
        <v>2012</v>
      </c>
      <c r="Q193" s="1">
        <f t="shared" si="30"/>
        <v>4</v>
      </c>
      <c r="R193" s="1">
        <f t="shared" si="31"/>
        <v>14</v>
      </c>
      <c r="S193" t="s">
        <v>72</v>
      </c>
      <c r="T193" s="2">
        <v>73573060.299999997</v>
      </c>
      <c r="U193">
        <v>0</v>
      </c>
      <c r="V193" s="2">
        <v>39047600</v>
      </c>
      <c r="W193" s="2">
        <v>21106300</v>
      </c>
      <c r="X193" s="2">
        <v>0</v>
      </c>
      <c r="Y193" s="2">
        <v>3545000</v>
      </c>
      <c r="Z193" s="2">
        <v>9874160.3000000007</v>
      </c>
      <c r="AA193">
        <v>16</v>
      </c>
      <c r="AB193">
        <v>0</v>
      </c>
      <c r="AC193">
        <v>0</v>
      </c>
      <c r="AD193">
        <v>0</v>
      </c>
      <c r="AE193">
        <v>16</v>
      </c>
      <c r="AF193">
        <v>16</v>
      </c>
      <c r="AG193">
        <v>8</v>
      </c>
      <c r="AH193" s="2">
        <v>4880950</v>
      </c>
    </row>
    <row r="194" spans="1:34" x14ac:dyDescent="0.5">
      <c r="A194">
        <v>3747</v>
      </c>
      <c r="B194">
        <v>11067</v>
      </c>
      <c r="C194" t="s">
        <v>342</v>
      </c>
      <c r="D194" s="25">
        <v>26275</v>
      </c>
      <c r="E194" t="s">
        <v>79</v>
      </c>
      <c r="F194" t="s">
        <v>105</v>
      </c>
      <c r="G194" t="s">
        <v>106</v>
      </c>
      <c r="H194" s="25">
        <v>40962</v>
      </c>
      <c r="I194" s="26" t="str">
        <f t="shared" si="24"/>
        <v>Thu</v>
      </c>
      <c r="J194" s="1">
        <f t="shared" si="25"/>
        <v>56</v>
      </c>
      <c r="K194" s="1" t="str">
        <f t="shared" si="26"/>
        <v>60D</v>
      </c>
      <c r="L194" s="25">
        <v>41018</v>
      </c>
      <c r="M194" s="26" t="str">
        <f t="shared" si="27"/>
        <v>Thu</v>
      </c>
      <c r="N194" s="25">
        <v>41024</v>
      </c>
      <c r="O194" s="1">
        <f t="shared" si="28"/>
        <v>6</v>
      </c>
      <c r="P194" s="27">
        <f t="shared" si="29"/>
        <v>2012</v>
      </c>
      <c r="Q194" s="1">
        <f t="shared" si="30"/>
        <v>4</v>
      </c>
      <c r="R194" s="1">
        <f t="shared" si="31"/>
        <v>19</v>
      </c>
      <c r="S194" t="s">
        <v>72</v>
      </c>
      <c r="T194" s="2">
        <v>11096525.6</v>
      </c>
      <c r="U194">
        <v>0</v>
      </c>
      <c r="V194" s="2">
        <v>3115500</v>
      </c>
      <c r="W194" s="2">
        <v>4900000</v>
      </c>
      <c r="X194" s="2">
        <v>0</v>
      </c>
      <c r="Y194" s="2">
        <v>1591341.99</v>
      </c>
      <c r="Z194" s="2">
        <v>1489683.61</v>
      </c>
      <c r="AA194">
        <v>12</v>
      </c>
      <c r="AB194">
        <v>0</v>
      </c>
      <c r="AC194">
        <v>0</v>
      </c>
      <c r="AD194">
        <v>0</v>
      </c>
      <c r="AE194">
        <v>12</v>
      </c>
      <c r="AF194">
        <v>12</v>
      </c>
      <c r="AG194">
        <v>6</v>
      </c>
      <c r="AH194" s="2">
        <v>519250</v>
      </c>
    </row>
    <row r="195" spans="1:34" x14ac:dyDescent="0.5">
      <c r="A195">
        <v>3774</v>
      </c>
      <c r="B195">
        <v>11117</v>
      </c>
      <c r="C195" t="s">
        <v>343</v>
      </c>
      <c r="D195" s="25">
        <v>26555</v>
      </c>
      <c r="E195" t="s">
        <v>79</v>
      </c>
      <c r="F195" t="s">
        <v>105</v>
      </c>
      <c r="G195" t="s">
        <v>106</v>
      </c>
      <c r="H195" s="25">
        <v>40963</v>
      </c>
      <c r="I195" s="26" t="str">
        <f t="shared" si="24"/>
        <v>Fri</v>
      </c>
      <c r="J195" s="1">
        <f t="shared" si="25"/>
        <v>251</v>
      </c>
      <c r="K195" s="1" t="str">
        <f t="shared" si="26"/>
        <v>120D</v>
      </c>
      <c r="L195" s="25">
        <v>41214</v>
      </c>
      <c r="M195" s="26" t="str">
        <f t="shared" si="27"/>
        <v>Thu</v>
      </c>
      <c r="N195" s="25">
        <v>41220</v>
      </c>
      <c r="O195" s="1">
        <f t="shared" si="28"/>
        <v>6</v>
      </c>
      <c r="P195" s="27">
        <f t="shared" si="29"/>
        <v>2012</v>
      </c>
      <c r="Q195" s="1">
        <f t="shared" si="30"/>
        <v>11</v>
      </c>
      <c r="R195" s="1">
        <f t="shared" si="31"/>
        <v>1</v>
      </c>
      <c r="S195" t="s">
        <v>72</v>
      </c>
      <c r="T195" s="2">
        <v>11725100</v>
      </c>
      <c r="U195">
        <v>8316000</v>
      </c>
      <c r="V195" s="2">
        <v>6645888</v>
      </c>
      <c r="W195" s="2">
        <v>1774112</v>
      </c>
      <c r="X195" s="2">
        <v>0</v>
      </c>
      <c r="Y195" s="2">
        <v>1731601.73</v>
      </c>
      <c r="Z195" s="2">
        <v>1573498.27</v>
      </c>
      <c r="AA195">
        <v>16</v>
      </c>
      <c r="AB195">
        <v>0</v>
      </c>
      <c r="AC195">
        <v>0</v>
      </c>
      <c r="AD195">
        <v>0</v>
      </c>
      <c r="AE195">
        <v>16</v>
      </c>
      <c r="AF195">
        <v>16</v>
      </c>
      <c r="AG195">
        <v>8</v>
      </c>
      <c r="AH195" s="2">
        <v>830736</v>
      </c>
    </row>
    <row r="196" spans="1:34" x14ac:dyDescent="0.5">
      <c r="A196">
        <v>3820</v>
      </c>
      <c r="B196">
        <v>11196</v>
      </c>
      <c r="C196" t="s">
        <v>344</v>
      </c>
      <c r="D196" s="25">
        <v>22873</v>
      </c>
      <c r="E196" t="s">
        <v>79</v>
      </c>
      <c r="F196" t="s">
        <v>105</v>
      </c>
      <c r="G196" t="s">
        <v>106</v>
      </c>
      <c r="H196" s="25">
        <v>40963</v>
      </c>
      <c r="I196" s="26" t="str">
        <f t="shared" si="24"/>
        <v>Fri</v>
      </c>
      <c r="J196" s="1">
        <f t="shared" si="25"/>
        <v>129</v>
      </c>
      <c r="K196" s="1" t="str">
        <f t="shared" si="26"/>
        <v>120D</v>
      </c>
      <c r="L196" s="25">
        <v>41092</v>
      </c>
      <c r="M196" s="26" t="str">
        <f t="shared" si="27"/>
        <v>Mon</v>
      </c>
      <c r="N196" s="25">
        <v>41098</v>
      </c>
      <c r="O196" s="1">
        <f t="shared" si="28"/>
        <v>6</v>
      </c>
      <c r="P196" s="27">
        <f t="shared" si="29"/>
        <v>2012</v>
      </c>
      <c r="Q196" s="1">
        <f t="shared" si="30"/>
        <v>7</v>
      </c>
      <c r="R196" s="1">
        <f t="shared" si="31"/>
        <v>2</v>
      </c>
      <c r="S196" t="s">
        <v>72</v>
      </c>
      <c r="T196" s="2">
        <v>16613876.99</v>
      </c>
      <c r="U196">
        <v>0</v>
      </c>
      <c r="V196" s="2">
        <v>8109382.5</v>
      </c>
      <c r="W196" s="2">
        <v>2030000</v>
      </c>
      <c r="X196" s="2">
        <v>0</v>
      </c>
      <c r="Y196" s="2">
        <v>4245493.3099999996</v>
      </c>
      <c r="Z196" s="2">
        <v>2229001.1800000002</v>
      </c>
      <c r="AA196">
        <v>18</v>
      </c>
      <c r="AB196">
        <v>0</v>
      </c>
      <c r="AC196">
        <v>0</v>
      </c>
      <c r="AD196">
        <v>0</v>
      </c>
      <c r="AE196">
        <v>18</v>
      </c>
      <c r="AF196">
        <v>18</v>
      </c>
      <c r="AG196">
        <v>6</v>
      </c>
      <c r="AH196" s="2">
        <v>1351563.75</v>
      </c>
    </row>
    <row r="197" spans="1:34" x14ac:dyDescent="0.5">
      <c r="A197">
        <v>3761</v>
      </c>
      <c r="B197">
        <v>11092</v>
      </c>
      <c r="C197" t="s">
        <v>345</v>
      </c>
      <c r="D197" s="25">
        <v>26704</v>
      </c>
      <c r="E197" t="s">
        <v>79</v>
      </c>
      <c r="F197" t="s">
        <v>105</v>
      </c>
      <c r="G197" t="s">
        <v>106</v>
      </c>
      <c r="H197" s="25">
        <v>40963</v>
      </c>
      <c r="I197" s="26" t="str">
        <f t="shared" si="24"/>
        <v>Fri</v>
      </c>
      <c r="J197" s="1">
        <f t="shared" si="25"/>
        <v>95</v>
      </c>
      <c r="K197" s="1" t="str">
        <f t="shared" si="26"/>
        <v>120D</v>
      </c>
      <c r="L197" s="25">
        <v>41058</v>
      </c>
      <c r="M197" s="26" t="str">
        <f t="shared" si="27"/>
        <v>Tue</v>
      </c>
      <c r="N197" s="25">
        <v>41064</v>
      </c>
      <c r="O197" s="1">
        <f t="shared" si="28"/>
        <v>6</v>
      </c>
      <c r="P197" s="27">
        <f t="shared" si="29"/>
        <v>2012</v>
      </c>
      <c r="Q197" s="1">
        <f t="shared" si="30"/>
        <v>5</v>
      </c>
      <c r="R197" s="1">
        <f t="shared" si="31"/>
        <v>29</v>
      </c>
      <c r="S197" t="s">
        <v>72</v>
      </c>
      <c r="T197" s="2">
        <v>3540819.96</v>
      </c>
      <c r="U197">
        <v>0</v>
      </c>
      <c r="V197" s="2">
        <v>989543.6</v>
      </c>
      <c r="W197" s="2">
        <v>1238000</v>
      </c>
      <c r="X197" s="2">
        <v>0</v>
      </c>
      <c r="Y197" s="2">
        <v>838183.08</v>
      </c>
      <c r="Z197" s="2">
        <v>475093.28</v>
      </c>
      <c r="AA197">
        <v>12</v>
      </c>
      <c r="AB197">
        <v>6</v>
      </c>
      <c r="AC197">
        <v>0</v>
      </c>
      <c r="AD197">
        <v>6</v>
      </c>
      <c r="AE197">
        <v>18</v>
      </c>
      <c r="AF197">
        <v>24</v>
      </c>
      <c r="AG197">
        <v>6</v>
      </c>
      <c r="AH197" s="2">
        <v>164923.93</v>
      </c>
    </row>
    <row r="198" spans="1:34" x14ac:dyDescent="0.5">
      <c r="A198">
        <v>3790</v>
      </c>
      <c r="B198">
        <v>11148</v>
      </c>
      <c r="C198" t="s">
        <v>346</v>
      </c>
      <c r="D198" s="25">
        <v>26425</v>
      </c>
      <c r="E198" t="s">
        <v>79</v>
      </c>
      <c r="F198" t="s">
        <v>105</v>
      </c>
      <c r="G198" t="s">
        <v>106</v>
      </c>
      <c r="H198" s="25">
        <v>40963</v>
      </c>
      <c r="I198" s="26" t="str">
        <f t="shared" si="24"/>
        <v>Fri</v>
      </c>
      <c r="J198" s="1">
        <f t="shared" si="25"/>
        <v>50</v>
      </c>
      <c r="K198" s="1" t="str">
        <f t="shared" si="26"/>
        <v>60D</v>
      </c>
      <c r="L198" s="25">
        <v>41013</v>
      </c>
      <c r="M198" s="26" t="str">
        <f t="shared" si="27"/>
        <v>Sat</v>
      </c>
      <c r="N198" s="25">
        <v>41019</v>
      </c>
      <c r="O198" s="1">
        <f t="shared" si="28"/>
        <v>6</v>
      </c>
      <c r="P198" s="27">
        <f t="shared" si="29"/>
        <v>2012</v>
      </c>
      <c r="Q198" s="1">
        <f t="shared" si="30"/>
        <v>4</v>
      </c>
      <c r="R198" s="1">
        <f t="shared" si="31"/>
        <v>14</v>
      </c>
      <c r="S198" t="s">
        <v>72</v>
      </c>
      <c r="T198" s="2">
        <v>18405480</v>
      </c>
      <c r="U198">
        <v>522573.2</v>
      </c>
      <c r="V198" s="2">
        <v>9263212.3000000007</v>
      </c>
      <c r="W198" s="2">
        <v>5541666.5</v>
      </c>
      <c r="X198" s="2">
        <v>0</v>
      </c>
      <c r="Y198" s="2">
        <v>1109588.95</v>
      </c>
      <c r="Z198" s="2">
        <v>2491012.25</v>
      </c>
      <c r="AA198">
        <v>12</v>
      </c>
      <c r="AB198">
        <v>6</v>
      </c>
      <c r="AC198">
        <v>6</v>
      </c>
      <c r="AD198">
        <v>0</v>
      </c>
      <c r="AE198">
        <v>18</v>
      </c>
      <c r="AF198">
        <v>24</v>
      </c>
      <c r="AG198">
        <v>6</v>
      </c>
      <c r="AH198" s="2">
        <v>1543868.72</v>
      </c>
    </row>
    <row r="199" spans="1:34" x14ac:dyDescent="0.5">
      <c r="A199">
        <v>3832</v>
      </c>
      <c r="B199">
        <v>10692</v>
      </c>
      <c r="C199" t="s">
        <v>324</v>
      </c>
      <c r="D199" s="25">
        <v>16955</v>
      </c>
      <c r="E199" t="s">
        <v>79</v>
      </c>
      <c r="F199" t="s">
        <v>105</v>
      </c>
      <c r="G199" t="s">
        <v>106</v>
      </c>
      <c r="H199" s="25">
        <v>40963</v>
      </c>
      <c r="I199" s="26" t="str">
        <f t="shared" si="24"/>
        <v>Fri</v>
      </c>
      <c r="J199" s="1">
        <f t="shared" si="25"/>
        <v>30</v>
      </c>
      <c r="K199" s="1" t="str">
        <f t="shared" si="26"/>
        <v>30D</v>
      </c>
      <c r="L199" s="25">
        <v>40993</v>
      </c>
      <c r="M199" s="26" t="str">
        <f t="shared" si="27"/>
        <v>Sun</v>
      </c>
      <c r="N199" s="25">
        <v>41001</v>
      </c>
      <c r="O199" s="1">
        <f t="shared" si="28"/>
        <v>8</v>
      </c>
      <c r="P199" s="27">
        <f t="shared" si="29"/>
        <v>2012</v>
      </c>
      <c r="Q199" s="1">
        <f t="shared" si="30"/>
        <v>3</v>
      </c>
      <c r="R199" s="1">
        <f t="shared" si="31"/>
        <v>25</v>
      </c>
      <c r="S199" t="s">
        <v>72</v>
      </c>
      <c r="T199" s="2">
        <v>33397227</v>
      </c>
      <c r="U199">
        <v>1869300</v>
      </c>
      <c r="V199" s="2">
        <v>2456052.5</v>
      </c>
      <c r="W199" s="2">
        <v>23454447.5</v>
      </c>
      <c r="X199" s="2">
        <v>0</v>
      </c>
      <c r="Y199" s="2">
        <v>3016452.57</v>
      </c>
      <c r="Z199" s="2">
        <v>4470274.43</v>
      </c>
      <c r="AA199">
        <v>64</v>
      </c>
      <c r="AB199">
        <v>0</v>
      </c>
      <c r="AC199">
        <v>0</v>
      </c>
      <c r="AD199">
        <v>6</v>
      </c>
      <c r="AE199">
        <v>64</v>
      </c>
      <c r="AF199">
        <v>70</v>
      </c>
      <c r="AG199">
        <v>32</v>
      </c>
      <c r="AH199" s="2">
        <v>76751.64</v>
      </c>
    </row>
    <row r="200" spans="1:34" x14ac:dyDescent="0.5">
      <c r="A200">
        <v>3825</v>
      </c>
      <c r="B200">
        <v>11203</v>
      </c>
      <c r="C200" t="s">
        <v>347</v>
      </c>
      <c r="D200" s="25">
        <v>32907</v>
      </c>
      <c r="E200" t="s">
        <v>79</v>
      </c>
      <c r="F200" t="s">
        <v>105</v>
      </c>
      <c r="G200" t="s">
        <v>106</v>
      </c>
      <c r="H200" s="25">
        <v>40963</v>
      </c>
      <c r="I200" s="26" t="str">
        <f t="shared" si="24"/>
        <v>Fri</v>
      </c>
      <c r="J200" s="1">
        <f t="shared" si="25"/>
        <v>40</v>
      </c>
      <c r="K200" s="1" t="str">
        <f t="shared" si="26"/>
        <v>45D</v>
      </c>
      <c r="L200" s="25">
        <v>41003</v>
      </c>
      <c r="M200" s="26" t="str">
        <f t="shared" si="27"/>
        <v>Wed</v>
      </c>
      <c r="N200" s="25">
        <v>41009</v>
      </c>
      <c r="O200" s="1">
        <f t="shared" si="28"/>
        <v>6</v>
      </c>
      <c r="P200" s="27">
        <f t="shared" si="29"/>
        <v>2012</v>
      </c>
      <c r="Q200" s="1">
        <f t="shared" si="30"/>
        <v>4</v>
      </c>
      <c r="R200" s="1">
        <f t="shared" si="31"/>
        <v>4</v>
      </c>
      <c r="S200" t="s">
        <v>72</v>
      </c>
      <c r="T200" s="2">
        <v>37690239.229999997</v>
      </c>
      <c r="U200">
        <v>3736800</v>
      </c>
      <c r="V200" s="2">
        <v>15440231.1</v>
      </c>
      <c r="W200" s="2">
        <v>13974721.199999999</v>
      </c>
      <c r="X200" s="2">
        <v>0</v>
      </c>
      <c r="Y200" s="2">
        <v>2918316.74</v>
      </c>
      <c r="Z200" s="2">
        <v>5356970.1900000004</v>
      </c>
      <c r="AA200">
        <v>30</v>
      </c>
      <c r="AB200">
        <v>0</v>
      </c>
      <c r="AC200">
        <v>0</v>
      </c>
      <c r="AD200">
        <v>0</v>
      </c>
      <c r="AE200">
        <v>30</v>
      </c>
      <c r="AF200">
        <v>30</v>
      </c>
      <c r="AG200">
        <v>12</v>
      </c>
      <c r="AH200" s="2">
        <v>1286685.93</v>
      </c>
    </row>
    <row r="201" spans="1:34" x14ac:dyDescent="0.5">
      <c r="A201">
        <v>3771</v>
      </c>
      <c r="B201">
        <v>11108</v>
      </c>
      <c r="C201" t="s">
        <v>348</v>
      </c>
      <c r="D201" s="25">
        <v>27925</v>
      </c>
      <c r="E201" t="s">
        <v>79</v>
      </c>
      <c r="F201" t="s">
        <v>105</v>
      </c>
      <c r="G201" t="s">
        <v>106</v>
      </c>
      <c r="H201" s="25">
        <v>40963</v>
      </c>
      <c r="I201" s="26" t="str">
        <f t="shared" si="24"/>
        <v>Fri</v>
      </c>
      <c r="J201" s="1">
        <f t="shared" si="25"/>
        <v>32</v>
      </c>
      <c r="K201" s="1" t="str">
        <f t="shared" si="26"/>
        <v>45D</v>
      </c>
      <c r="L201" s="25">
        <v>40995</v>
      </c>
      <c r="M201" s="26" t="str">
        <f t="shared" si="27"/>
        <v>Tue</v>
      </c>
      <c r="N201" s="25">
        <v>41001</v>
      </c>
      <c r="O201" s="1">
        <f t="shared" si="28"/>
        <v>6</v>
      </c>
      <c r="P201" s="27">
        <f t="shared" si="29"/>
        <v>2012</v>
      </c>
      <c r="Q201" s="1">
        <f t="shared" si="30"/>
        <v>3</v>
      </c>
      <c r="R201" s="1">
        <f t="shared" si="31"/>
        <v>27</v>
      </c>
      <c r="S201" t="s">
        <v>72</v>
      </c>
      <c r="T201" s="2">
        <v>15920523.4</v>
      </c>
      <c r="U201">
        <v>0</v>
      </c>
      <c r="V201" s="2">
        <v>3114500</v>
      </c>
      <c r="W201" s="2">
        <v>8950000</v>
      </c>
      <c r="X201" s="2">
        <v>0</v>
      </c>
      <c r="Y201" s="2">
        <v>1718974.59</v>
      </c>
      <c r="Z201" s="2">
        <v>2137048.81</v>
      </c>
      <c r="AA201">
        <v>12</v>
      </c>
      <c r="AB201">
        <v>0</v>
      </c>
      <c r="AC201">
        <v>0</v>
      </c>
      <c r="AD201">
        <v>0</v>
      </c>
      <c r="AE201">
        <v>12</v>
      </c>
      <c r="AF201">
        <v>12</v>
      </c>
      <c r="AG201">
        <v>6</v>
      </c>
      <c r="AH201" s="2">
        <v>519083.33</v>
      </c>
    </row>
    <row r="202" spans="1:34" x14ac:dyDescent="0.5">
      <c r="A202">
        <v>3802</v>
      </c>
      <c r="B202">
        <v>16441</v>
      </c>
      <c r="C202" t="s">
        <v>349</v>
      </c>
      <c r="D202" s="25">
        <v>17680</v>
      </c>
      <c r="E202" t="s">
        <v>79</v>
      </c>
      <c r="F202" t="s">
        <v>105</v>
      </c>
      <c r="G202" t="s">
        <v>106</v>
      </c>
      <c r="H202" s="25">
        <v>40963</v>
      </c>
      <c r="I202" s="26" t="str">
        <f t="shared" si="24"/>
        <v>Fri</v>
      </c>
      <c r="J202" s="1">
        <f t="shared" si="25"/>
        <v>163</v>
      </c>
      <c r="K202" s="1" t="str">
        <f t="shared" si="26"/>
        <v>120D</v>
      </c>
      <c r="L202" s="25">
        <v>41126</v>
      </c>
      <c r="M202" s="26" t="str">
        <f t="shared" si="27"/>
        <v>Sun</v>
      </c>
      <c r="N202" s="25">
        <v>41131</v>
      </c>
      <c r="O202" s="1">
        <f t="shared" si="28"/>
        <v>5</v>
      </c>
      <c r="P202" s="27">
        <f t="shared" si="29"/>
        <v>2012</v>
      </c>
      <c r="Q202" s="1">
        <f t="shared" si="30"/>
        <v>8</v>
      </c>
      <c r="R202" s="1">
        <f t="shared" si="31"/>
        <v>5</v>
      </c>
      <c r="S202" t="s">
        <v>72</v>
      </c>
      <c r="T202" s="2">
        <v>3458700</v>
      </c>
      <c r="U202">
        <v>0</v>
      </c>
      <c r="V202" s="2">
        <v>2156964</v>
      </c>
      <c r="W202" s="2">
        <v>700000</v>
      </c>
      <c r="X202" s="2">
        <v>0</v>
      </c>
      <c r="Y202" s="2">
        <v>137662.34</v>
      </c>
      <c r="Z202" s="2">
        <v>464073.66</v>
      </c>
      <c r="AA202">
        <v>10</v>
      </c>
      <c r="AB202">
        <v>0</v>
      </c>
      <c r="AC202">
        <v>0</v>
      </c>
      <c r="AD202">
        <v>0</v>
      </c>
      <c r="AE202">
        <v>10</v>
      </c>
      <c r="AF202">
        <v>10</v>
      </c>
      <c r="AG202">
        <v>5</v>
      </c>
      <c r="AH202" s="2">
        <v>431392.8</v>
      </c>
    </row>
    <row r="203" spans="1:34" x14ac:dyDescent="0.5">
      <c r="A203">
        <v>3870</v>
      </c>
      <c r="B203">
        <v>10664</v>
      </c>
      <c r="C203" t="s">
        <v>350</v>
      </c>
      <c r="D203" s="25">
        <v>31181</v>
      </c>
      <c r="E203" t="s">
        <v>79</v>
      </c>
      <c r="F203" t="s">
        <v>105</v>
      </c>
      <c r="G203" t="s">
        <v>106</v>
      </c>
      <c r="H203" s="25">
        <v>40964</v>
      </c>
      <c r="I203" s="26" t="str">
        <f t="shared" si="24"/>
        <v>Sat</v>
      </c>
      <c r="J203" s="1">
        <f t="shared" si="25"/>
        <v>66</v>
      </c>
      <c r="K203" s="1" t="str">
        <f t="shared" si="26"/>
        <v>90D</v>
      </c>
      <c r="L203" s="25">
        <v>41030</v>
      </c>
      <c r="M203" s="26" t="str">
        <f t="shared" si="27"/>
        <v>Tue</v>
      </c>
      <c r="N203" s="25">
        <v>41036</v>
      </c>
      <c r="O203" s="1">
        <f t="shared" si="28"/>
        <v>6</v>
      </c>
      <c r="P203" s="27">
        <f t="shared" si="29"/>
        <v>2012</v>
      </c>
      <c r="Q203" s="1">
        <f t="shared" si="30"/>
        <v>5</v>
      </c>
      <c r="R203" s="1">
        <f t="shared" si="31"/>
        <v>1</v>
      </c>
      <c r="S203" t="s">
        <v>72</v>
      </c>
      <c r="T203" s="2">
        <v>6564291.2000000002</v>
      </c>
      <c r="U203">
        <v>0</v>
      </c>
      <c r="V203" s="2">
        <v>3118500</v>
      </c>
      <c r="W203" s="2">
        <v>2560000</v>
      </c>
      <c r="X203" s="2">
        <v>0</v>
      </c>
      <c r="Y203" s="2">
        <v>4329</v>
      </c>
      <c r="Z203" s="2">
        <v>881462.2</v>
      </c>
      <c r="AA203">
        <v>12</v>
      </c>
      <c r="AB203">
        <v>0</v>
      </c>
      <c r="AC203">
        <v>0</v>
      </c>
      <c r="AD203">
        <v>0</v>
      </c>
      <c r="AE203">
        <v>12</v>
      </c>
      <c r="AF203">
        <v>12</v>
      </c>
      <c r="AG203">
        <v>6</v>
      </c>
      <c r="AH203" s="2">
        <v>519750</v>
      </c>
    </row>
    <row r="204" spans="1:34" x14ac:dyDescent="0.5">
      <c r="A204">
        <v>3848</v>
      </c>
      <c r="B204">
        <v>16444</v>
      </c>
      <c r="C204" t="s">
        <v>351</v>
      </c>
      <c r="D204" s="25">
        <v>22810</v>
      </c>
      <c r="E204" t="s">
        <v>79</v>
      </c>
      <c r="F204" t="s">
        <v>105</v>
      </c>
      <c r="G204" t="s">
        <v>106</v>
      </c>
      <c r="H204" s="25">
        <v>40964</v>
      </c>
      <c r="I204" s="26" t="str">
        <f t="shared" si="24"/>
        <v>Sat</v>
      </c>
      <c r="J204" s="1">
        <f t="shared" si="25"/>
        <v>115</v>
      </c>
      <c r="K204" s="1" t="str">
        <f t="shared" si="26"/>
        <v>120D</v>
      </c>
      <c r="L204" s="25">
        <v>41079</v>
      </c>
      <c r="M204" s="26" t="str">
        <f t="shared" si="27"/>
        <v>Tue</v>
      </c>
      <c r="N204" s="25">
        <v>41085</v>
      </c>
      <c r="O204" s="1">
        <f t="shared" si="28"/>
        <v>6</v>
      </c>
      <c r="P204" s="27">
        <f t="shared" si="29"/>
        <v>2012</v>
      </c>
      <c r="Q204" s="1">
        <f t="shared" si="30"/>
        <v>6</v>
      </c>
      <c r="R204" s="1">
        <f t="shared" si="31"/>
        <v>19</v>
      </c>
      <c r="S204" t="s">
        <v>72</v>
      </c>
      <c r="T204" s="2">
        <v>17060753.199999999</v>
      </c>
      <c r="U204">
        <v>0</v>
      </c>
      <c r="V204" s="2">
        <v>5963114.4000000004</v>
      </c>
      <c r="W204" s="2">
        <v>8590000</v>
      </c>
      <c r="X204" s="2">
        <v>0</v>
      </c>
      <c r="Y204" s="2">
        <v>218298.4</v>
      </c>
      <c r="Z204" s="2">
        <v>2289340.4</v>
      </c>
      <c r="AA204">
        <v>12</v>
      </c>
      <c r="AB204">
        <v>0</v>
      </c>
      <c r="AC204">
        <v>6</v>
      </c>
      <c r="AD204">
        <v>0</v>
      </c>
      <c r="AE204">
        <v>12</v>
      </c>
      <c r="AF204">
        <v>18</v>
      </c>
      <c r="AG204">
        <v>6</v>
      </c>
      <c r="AH204" s="2">
        <v>993852.4</v>
      </c>
    </row>
    <row r="205" spans="1:34" x14ac:dyDescent="0.5">
      <c r="A205">
        <v>3874</v>
      </c>
      <c r="B205">
        <v>11351</v>
      </c>
      <c r="C205" t="s">
        <v>352</v>
      </c>
      <c r="D205" s="25">
        <v>19442</v>
      </c>
      <c r="E205" t="s">
        <v>79</v>
      </c>
      <c r="F205" t="s">
        <v>80</v>
      </c>
      <c r="G205" t="s">
        <v>81</v>
      </c>
      <c r="H205" s="25">
        <v>40964</v>
      </c>
      <c r="I205" s="26" t="str">
        <f t="shared" si="24"/>
        <v>Sat</v>
      </c>
      <c r="J205" s="1">
        <f t="shared" si="25"/>
        <v>47</v>
      </c>
      <c r="K205" s="1" t="str">
        <f t="shared" si="26"/>
        <v>60D</v>
      </c>
      <c r="L205" s="25">
        <v>41011</v>
      </c>
      <c r="M205" s="26" t="str">
        <f t="shared" si="27"/>
        <v>Thu</v>
      </c>
      <c r="N205" s="25">
        <v>41020</v>
      </c>
      <c r="O205" s="1">
        <f t="shared" si="28"/>
        <v>9</v>
      </c>
      <c r="P205" s="27">
        <f t="shared" si="29"/>
        <v>2012</v>
      </c>
      <c r="Q205" s="1">
        <f t="shared" si="30"/>
        <v>4</v>
      </c>
      <c r="R205" s="1">
        <f t="shared" si="31"/>
        <v>12</v>
      </c>
      <c r="S205" t="s">
        <v>72</v>
      </c>
      <c r="T205" s="2">
        <v>79267755.510000005</v>
      </c>
      <c r="U205">
        <v>54462055.5</v>
      </c>
      <c r="V205" s="2">
        <v>38251485.899999999</v>
      </c>
      <c r="W205" s="2">
        <v>25843475.899999999</v>
      </c>
      <c r="X205" s="2">
        <v>0</v>
      </c>
      <c r="Y205" s="2">
        <v>3877455.88</v>
      </c>
      <c r="Z205" s="2">
        <v>11295337.83</v>
      </c>
      <c r="AA205">
        <v>18</v>
      </c>
      <c r="AB205">
        <v>0</v>
      </c>
      <c r="AC205">
        <v>0</v>
      </c>
      <c r="AD205">
        <v>0</v>
      </c>
      <c r="AE205">
        <v>18</v>
      </c>
      <c r="AF205">
        <v>18</v>
      </c>
      <c r="AG205">
        <v>9</v>
      </c>
      <c r="AH205" s="2">
        <v>4250165.0999999996</v>
      </c>
    </row>
    <row r="206" spans="1:34" x14ac:dyDescent="0.5">
      <c r="A206">
        <v>3842</v>
      </c>
      <c r="B206">
        <v>11266</v>
      </c>
      <c r="C206" t="s">
        <v>353</v>
      </c>
      <c r="D206" s="25">
        <v>25045</v>
      </c>
      <c r="E206" t="s">
        <v>79</v>
      </c>
      <c r="F206" t="s">
        <v>105</v>
      </c>
      <c r="G206" t="s">
        <v>106</v>
      </c>
      <c r="H206" s="25">
        <v>40964</v>
      </c>
      <c r="I206" s="26" t="str">
        <f t="shared" si="24"/>
        <v>Sat</v>
      </c>
      <c r="J206" s="1">
        <f t="shared" si="25"/>
        <v>126</v>
      </c>
      <c r="K206" s="1" t="str">
        <f t="shared" si="26"/>
        <v>120D</v>
      </c>
      <c r="L206" s="25">
        <v>41090</v>
      </c>
      <c r="M206" s="26" t="str">
        <f t="shared" si="27"/>
        <v>Sat</v>
      </c>
      <c r="N206" s="25">
        <v>41096</v>
      </c>
      <c r="O206" s="1">
        <f t="shared" si="28"/>
        <v>6</v>
      </c>
      <c r="P206" s="27">
        <f t="shared" si="29"/>
        <v>2012</v>
      </c>
      <c r="Q206" s="1">
        <f t="shared" si="30"/>
        <v>6</v>
      </c>
      <c r="R206" s="1">
        <f t="shared" si="31"/>
        <v>30</v>
      </c>
      <c r="S206" t="s">
        <v>72</v>
      </c>
      <c r="T206" s="2">
        <v>10471293</v>
      </c>
      <c r="U206">
        <v>0</v>
      </c>
      <c r="V206" s="2">
        <v>5946071.2999999998</v>
      </c>
      <c r="W206" s="2">
        <v>2570000</v>
      </c>
      <c r="X206" s="2">
        <v>0</v>
      </c>
      <c r="Y206" s="2">
        <v>550012.12</v>
      </c>
      <c r="Z206" s="2">
        <v>1405209.58</v>
      </c>
      <c r="AA206">
        <v>12</v>
      </c>
      <c r="AB206">
        <v>0</v>
      </c>
      <c r="AC206">
        <v>6</v>
      </c>
      <c r="AD206">
        <v>0</v>
      </c>
      <c r="AE206">
        <v>12</v>
      </c>
      <c r="AF206">
        <v>18</v>
      </c>
      <c r="AG206">
        <v>6</v>
      </c>
      <c r="AH206" s="2">
        <v>991011.88</v>
      </c>
    </row>
    <row r="207" spans="1:34" x14ac:dyDescent="0.5">
      <c r="A207">
        <v>3880</v>
      </c>
      <c r="B207">
        <v>16495</v>
      </c>
      <c r="C207" t="s">
        <v>354</v>
      </c>
      <c r="D207" s="25">
        <v>19954</v>
      </c>
      <c r="E207" t="s">
        <v>79</v>
      </c>
      <c r="F207" t="s">
        <v>105</v>
      </c>
      <c r="G207" t="s">
        <v>106</v>
      </c>
      <c r="H207" s="25">
        <v>40964</v>
      </c>
      <c r="I207" s="26" t="str">
        <f t="shared" si="24"/>
        <v>Sat</v>
      </c>
      <c r="J207" s="1">
        <f t="shared" si="25"/>
        <v>178</v>
      </c>
      <c r="K207" s="1" t="str">
        <f t="shared" si="26"/>
        <v>120D</v>
      </c>
      <c r="L207" s="25">
        <v>41142</v>
      </c>
      <c r="M207" s="26" t="str">
        <f t="shared" si="27"/>
        <v>Tue</v>
      </c>
      <c r="N207" s="25">
        <v>41150</v>
      </c>
      <c r="O207" s="1">
        <f t="shared" si="28"/>
        <v>8</v>
      </c>
      <c r="P207" s="27">
        <f t="shared" si="29"/>
        <v>2012</v>
      </c>
      <c r="Q207" s="1">
        <f t="shared" si="30"/>
        <v>8</v>
      </c>
      <c r="R207" s="1">
        <f t="shared" si="31"/>
        <v>21</v>
      </c>
      <c r="S207" t="s">
        <v>72</v>
      </c>
      <c r="T207" s="2">
        <v>24721097.5</v>
      </c>
      <c r="U207">
        <v>13709002.5</v>
      </c>
      <c r="V207" s="2">
        <v>9735555.75</v>
      </c>
      <c r="W207" s="2">
        <v>11545151.800000001</v>
      </c>
      <c r="X207" s="2">
        <v>0</v>
      </c>
      <c r="Y207" s="2">
        <v>93997.5</v>
      </c>
      <c r="Z207" s="2">
        <v>3346392.45</v>
      </c>
      <c r="AA207">
        <v>16</v>
      </c>
      <c r="AB207">
        <v>0</v>
      </c>
      <c r="AC207">
        <v>0</v>
      </c>
      <c r="AD207">
        <v>0</v>
      </c>
      <c r="AE207">
        <v>16</v>
      </c>
      <c r="AF207">
        <v>16</v>
      </c>
      <c r="AG207">
        <v>8</v>
      </c>
      <c r="AH207" s="2">
        <v>1216944.47</v>
      </c>
    </row>
    <row r="208" spans="1:34" x14ac:dyDescent="0.5">
      <c r="A208">
        <v>3840</v>
      </c>
      <c r="B208">
        <v>11261</v>
      </c>
      <c r="C208" t="s">
        <v>355</v>
      </c>
      <c r="D208" s="25">
        <v>28129</v>
      </c>
      <c r="E208" t="s">
        <v>79</v>
      </c>
      <c r="F208" t="s">
        <v>80</v>
      </c>
      <c r="G208" t="s">
        <v>89</v>
      </c>
      <c r="H208" s="25">
        <v>40964</v>
      </c>
      <c r="I208" s="26" t="str">
        <f t="shared" si="24"/>
        <v>Sat</v>
      </c>
      <c r="J208" s="1">
        <f t="shared" si="25"/>
        <v>60</v>
      </c>
      <c r="K208" s="1" t="str">
        <f t="shared" si="26"/>
        <v>60D</v>
      </c>
      <c r="L208" s="25">
        <v>41024</v>
      </c>
      <c r="M208" s="26" t="str">
        <f t="shared" si="27"/>
        <v>Wed</v>
      </c>
      <c r="N208" s="25">
        <v>41027</v>
      </c>
      <c r="O208" s="1">
        <f t="shared" si="28"/>
        <v>3</v>
      </c>
      <c r="P208" s="27">
        <f t="shared" si="29"/>
        <v>2012</v>
      </c>
      <c r="Q208" s="1">
        <f t="shared" si="30"/>
        <v>4</v>
      </c>
      <c r="R208" s="1">
        <f t="shared" si="31"/>
        <v>25</v>
      </c>
      <c r="S208" t="s">
        <v>72</v>
      </c>
      <c r="T208" s="2">
        <v>2718870</v>
      </c>
      <c r="U208">
        <v>0</v>
      </c>
      <c r="V208" s="2">
        <v>630000</v>
      </c>
      <c r="W208" s="2">
        <v>1724000</v>
      </c>
      <c r="X208" s="2">
        <v>0</v>
      </c>
      <c r="Y208" s="2">
        <v>0</v>
      </c>
      <c r="Z208" s="2">
        <v>364870</v>
      </c>
      <c r="AA208">
        <v>6</v>
      </c>
      <c r="AB208">
        <v>0</v>
      </c>
      <c r="AC208">
        <v>0</v>
      </c>
      <c r="AD208">
        <v>0</v>
      </c>
      <c r="AE208">
        <v>6</v>
      </c>
      <c r="AF208">
        <v>6</v>
      </c>
      <c r="AG208">
        <v>3</v>
      </c>
      <c r="AH208" s="2">
        <v>210000</v>
      </c>
    </row>
    <row r="209" spans="1:34" x14ac:dyDescent="0.5">
      <c r="A209">
        <v>3875</v>
      </c>
      <c r="B209">
        <v>11354</v>
      </c>
      <c r="C209" t="s">
        <v>356</v>
      </c>
      <c r="D209" s="25">
        <v>19807</v>
      </c>
      <c r="E209" t="s">
        <v>79</v>
      </c>
      <c r="F209" t="s">
        <v>105</v>
      </c>
      <c r="G209" t="s">
        <v>106</v>
      </c>
      <c r="H209" s="25">
        <v>40964</v>
      </c>
      <c r="I209" s="26" t="str">
        <f t="shared" si="24"/>
        <v>Sat</v>
      </c>
      <c r="J209" s="1">
        <f t="shared" si="25"/>
        <v>230</v>
      </c>
      <c r="K209" s="1" t="str">
        <f t="shared" si="26"/>
        <v>120D</v>
      </c>
      <c r="L209" s="25">
        <v>41194</v>
      </c>
      <c r="M209" s="26" t="str">
        <f t="shared" si="27"/>
        <v>Fri</v>
      </c>
      <c r="N209" s="25">
        <v>41200</v>
      </c>
      <c r="O209" s="1">
        <f t="shared" si="28"/>
        <v>6</v>
      </c>
      <c r="P209" s="27">
        <f t="shared" si="29"/>
        <v>2012</v>
      </c>
      <c r="Q209" s="1">
        <f t="shared" si="30"/>
        <v>10</v>
      </c>
      <c r="R209" s="1">
        <f t="shared" si="31"/>
        <v>12</v>
      </c>
      <c r="S209" t="s">
        <v>72</v>
      </c>
      <c r="T209" s="2">
        <v>15444371</v>
      </c>
      <c r="U209">
        <v>0</v>
      </c>
      <c r="V209" s="2">
        <v>8086978.2000000002</v>
      </c>
      <c r="W209" s="2">
        <v>1370000</v>
      </c>
      <c r="X209" s="2">
        <v>0</v>
      </c>
      <c r="Y209" s="2">
        <v>3915336.73</v>
      </c>
      <c r="Z209" s="2">
        <v>2072056.07</v>
      </c>
      <c r="AA209">
        <v>18</v>
      </c>
      <c r="AB209">
        <v>0</v>
      </c>
      <c r="AC209">
        <v>0</v>
      </c>
      <c r="AD209">
        <v>0</v>
      </c>
      <c r="AE209">
        <v>18</v>
      </c>
      <c r="AF209">
        <v>18</v>
      </c>
      <c r="AG209">
        <v>6</v>
      </c>
      <c r="AH209" s="2">
        <v>1347829.7</v>
      </c>
    </row>
    <row r="210" spans="1:34" x14ac:dyDescent="0.5">
      <c r="A210">
        <v>3843</v>
      </c>
      <c r="B210">
        <v>10692</v>
      </c>
      <c r="C210" t="s">
        <v>324</v>
      </c>
      <c r="D210" s="25">
        <v>16955</v>
      </c>
      <c r="E210" t="s">
        <v>79</v>
      </c>
      <c r="F210" t="s">
        <v>105</v>
      </c>
      <c r="G210" t="s">
        <v>106</v>
      </c>
      <c r="H210" s="25">
        <v>40964</v>
      </c>
      <c r="I210" s="26" t="str">
        <f t="shared" si="24"/>
        <v>Sat</v>
      </c>
      <c r="J210" s="1">
        <f t="shared" si="25"/>
        <v>50</v>
      </c>
      <c r="K210" s="1" t="str">
        <f t="shared" si="26"/>
        <v>60D</v>
      </c>
      <c r="L210" s="25">
        <v>41014</v>
      </c>
      <c r="M210" s="26" t="str">
        <f t="shared" si="27"/>
        <v>Sun</v>
      </c>
      <c r="N210" s="25">
        <v>41020</v>
      </c>
      <c r="O210" s="1">
        <f t="shared" si="28"/>
        <v>6</v>
      </c>
      <c r="P210" s="27">
        <f t="shared" si="29"/>
        <v>2012</v>
      </c>
      <c r="Q210" s="1">
        <f t="shared" si="30"/>
        <v>4</v>
      </c>
      <c r="R210" s="1">
        <f t="shared" si="31"/>
        <v>15</v>
      </c>
      <c r="S210" t="s">
        <v>72</v>
      </c>
      <c r="T210" s="2">
        <v>33397227</v>
      </c>
      <c r="U210">
        <v>1869300</v>
      </c>
      <c r="V210" s="2">
        <v>2456052.5</v>
      </c>
      <c r="W210" s="2">
        <v>23454447.5</v>
      </c>
      <c r="X210" s="2">
        <v>0</v>
      </c>
      <c r="Y210" s="2">
        <v>3016452.57</v>
      </c>
      <c r="Z210" s="2">
        <v>4470274.43</v>
      </c>
      <c r="AA210">
        <v>64</v>
      </c>
      <c r="AB210">
        <v>0</v>
      </c>
      <c r="AC210">
        <v>0</v>
      </c>
      <c r="AD210">
        <v>6</v>
      </c>
      <c r="AE210">
        <v>64</v>
      </c>
      <c r="AF210">
        <v>70</v>
      </c>
      <c r="AG210">
        <v>32</v>
      </c>
      <c r="AH210" s="2">
        <v>76751.64</v>
      </c>
    </row>
    <row r="211" spans="1:34" x14ac:dyDescent="0.5">
      <c r="A211">
        <v>3851</v>
      </c>
      <c r="B211">
        <v>11300</v>
      </c>
      <c r="C211" t="s">
        <v>357</v>
      </c>
      <c r="D211" s="25">
        <v>25990</v>
      </c>
      <c r="E211" t="s">
        <v>79</v>
      </c>
      <c r="F211" t="s">
        <v>105</v>
      </c>
      <c r="G211" t="s">
        <v>106</v>
      </c>
      <c r="H211" s="25">
        <v>40964</v>
      </c>
      <c r="I211" s="26" t="str">
        <f t="shared" si="24"/>
        <v>Sat</v>
      </c>
      <c r="J211" s="1">
        <f t="shared" si="25"/>
        <v>41</v>
      </c>
      <c r="K211" s="1" t="str">
        <f t="shared" si="26"/>
        <v>45D</v>
      </c>
      <c r="L211" s="25">
        <v>41005</v>
      </c>
      <c r="M211" s="26" t="str">
        <f t="shared" si="27"/>
        <v>Fri</v>
      </c>
      <c r="N211" s="25">
        <v>41011</v>
      </c>
      <c r="O211" s="1">
        <f t="shared" si="28"/>
        <v>6</v>
      </c>
      <c r="P211" s="27">
        <f t="shared" si="29"/>
        <v>2012</v>
      </c>
      <c r="Q211" s="1">
        <f t="shared" si="30"/>
        <v>4</v>
      </c>
      <c r="R211" s="1">
        <f t="shared" si="31"/>
        <v>6</v>
      </c>
      <c r="S211" t="s">
        <v>72</v>
      </c>
      <c r="T211" s="2">
        <v>7350726</v>
      </c>
      <c r="U211">
        <v>0</v>
      </c>
      <c r="V211" s="2">
        <v>3114375</v>
      </c>
      <c r="W211" s="2">
        <v>2600000</v>
      </c>
      <c r="X211" s="2">
        <v>0</v>
      </c>
      <c r="Y211" s="2">
        <v>649350.65</v>
      </c>
      <c r="Z211" s="2">
        <v>987000.35</v>
      </c>
      <c r="AA211">
        <v>12</v>
      </c>
      <c r="AB211">
        <v>0</v>
      </c>
      <c r="AC211">
        <v>0</v>
      </c>
      <c r="AD211">
        <v>0</v>
      </c>
      <c r="AE211">
        <v>12</v>
      </c>
      <c r="AF211">
        <v>12</v>
      </c>
      <c r="AG211">
        <v>6</v>
      </c>
      <c r="AH211" s="2">
        <v>519062.5</v>
      </c>
    </row>
    <row r="212" spans="1:34" x14ac:dyDescent="0.5">
      <c r="A212">
        <v>3847</v>
      </c>
      <c r="B212">
        <v>11295</v>
      </c>
      <c r="C212" t="s">
        <v>358</v>
      </c>
      <c r="D212" s="25">
        <v>29361</v>
      </c>
      <c r="E212" t="s">
        <v>79</v>
      </c>
      <c r="F212" t="s">
        <v>105</v>
      </c>
      <c r="G212" t="s">
        <v>106</v>
      </c>
      <c r="H212" s="25">
        <v>40964</v>
      </c>
      <c r="I212" s="26" t="str">
        <f t="shared" si="24"/>
        <v>Sat</v>
      </c>
      <c r="J212" s="1">
        <f t="shared" si="25"/>
        <v>209</v>
      </c>
      <c r="K212" s="1" t="str">
        <f t="shared" si="26"/>
        <v>120D</v>
      </c>
      <c r="L212" s="25">
        <v>41173</v>
      </c>
      <c r="M212" s="26" t="str">
        <f t="shared" si="27"/>
        <v>Fri</v>
      </c>
      <c r="N212" s="25">
        <v>41179</v>
      </c>
      <c r="O212" s="1">
        <f t="shared" si="28"/>
        <v>6</v>
      </c>
      <c r="P212" s="27">
        <f t="shared" si="29"/>
        <v>2012</v>
      </c>
      <c r="Q212" s="1">
        <f t="shared" si="30"/>
        <v>9</v>
      </c>
      <c r="R212" s="1">
        <f t="shared" si="31"/>
        <v>21</v>
      </c>
      <c r="S212" t="s">
        <v>72</v>
      </c>
      <c r="T212" s="2">
        <v>7361250</v>
      </c>
      <c r="U212">
        <v>0</v>
      </c>
      <c r="V212" s="2">
        <v>5929166.2000000002</v>
      </c>
      <c r="W212" s="2">
        <v>0</v>
      </c>
      <c r="X212" s="2">
        <v>0</v>
      </c>
      <c r="Y212" s="2">
        <v>444329</v>
      </c>
      <c r="Z212" s="2">
        <v>987754.8</v>
      </c>
      <c r="AA212">
        <v>12</v>
      </c>
      <c r="AB212">
        <v>6</v>
      </c>
      <c r="AC212">
        <v>0</v>
      </c>
      <c r="AD212">
        <v>6</v>
      </c>
      <c r="AE212">
        <v>18</v>
      </c>
      <c r="AF212">
        <v>24</v>
      </c>
      <c r="AG212">
        <v>6</v>
      </c>
      <c r="AH212" s="2">
        <v>988194.37</v>
      </c>
    </row>
    <row r="213" spans="1:34" x14ac:dyDescent="0.5">
      <c r="A213">
        <v>3844</v>
      </c>
      <c r="B213">
        <v>11272</v>
      </c>
      <c r="C213" t="s">
        <v>359</v>
      </c>
      <c r="D213" s="25">
        <v>26315</v>
      </c>
      <c r="E213" t="s">
        <v>79</v>
      </c>
      <c r="F213" t="s">
        <v>105</v>
      </c>
      <c r="G213" t="s">
        <v>106</v>
      </c>
      <c r="H213" s="25">
        <v>40964</v>
      </c>
      <c r="I213" s="26" t="str">
        <f t="shared" si="24"/>
        <v>Sat</v>
      </c>
      <c r="J213" s="1">
        <f t="shared" si="25"/>
        <v>215</v>
      </c>
      <c r="K213" s="1" t="str">
        <f t="shared" si="26"/>
        <v>120D</v>
      </c>
      <c r="L213" s="25">
        <v>41179</v>
      </c>
      <c r="M213" s="26" t="str">
        <f t="shared" si="27"/>
        <v>Thu</v>
      </c>
      <c r="N213" s="25">
        <v>41185</v>
      </c>
      <c r="O213" s="1">
        <f t="shared" si="28"/>
        <v>6</v>
      </c>
      <c r="P213" s="27">
        <f t="shared" si="29"/>
        <v>2012</v>
      </c>
      <c r="Q213" s="1">
        <f t="shared" si="30"/>
        <v>9</v>
      </c>
      <c r="R213" s="1">
        <f t="shared" si="31"/>
        <v>27</v>
      </c>
      <c r="S213" t="s">
        <v>72</v>
      </c>
      <c r="T213" s="2">
        <v>53326061.240000002</v>
      </c>
      <c r="U213">
        <v>1382949</v>
      </c>
      <c r="V213" s="2">
        <v>41780423.549999997</v>
      </c>
      <c r="W213" s="2">
        <v>1464785.8</v>
      </c>
      <c r="X213" s="2">
        <v>0</v>
      </c>
      <c r="Y213" s="2">
        <v>2923356.86</v>
      </c>
      <c r="Z213" s="2">
        <v>7157495.0300000003</v>
      </c>
      <c r="AA213">
        <v>12</v>
      </c>
      <c r="AB213">
        <v>6</v>
      </c>
      <c r="AC213">
        <v>6</v>
      </c>
      <c r="AD213">
        <v>0</v>
      </c>
      <c r="AE213">
        <v>18</v>
      </c>
      <c r="AF213">
        <v>24</v>
      </c>
      <c r="AG213">
        <v>6</v>
      </c>
      <c r="AH213" s="2">
        <v>6963403.9299999997</v>
      </c>
    </row>
    <row r="214" spans="1:34" x14ac:dyDescent="0.5">
      <c r="A214">
        <v>3887</v>
      </c>
      <c r="B214">
        <v>11169</v>
      </c>
      <c r="C214" t="s">
        <v>360</v>
      </c>
      <c r="D214" s="25">
        <v>22047</v>
      </c>
      <c r="E214" t="s">
        <v>79</v>
      </c>
      <c r="F214" t="s">
        <v>105</v>
      </c>
      <c r="G214" t="s">
        <v>106</v>
      </c>
      <c r="H214" s="25">
        <v>40964</v>
      </c>
      <c r="I214" s="26" t="str">
        <f t="shared" si="24"/>
        <v>Sat</v>
      </c>
      <c r="J214" s="1">
        <f t="shared" si="25"/>
        <v>52</v>
      </c>
      <c r="K214" s="1" t="str">
        <f t="shared" si="26"/>
        <v>60D</v>
      </c>
      <c r="L214" s="25">
        <v>41016</v>
      </c>
      <c r="M214" s="26" t="str">
        <f t="shared" si="27"/>
        <v>Tue</v>
      </c>
      <c r="N214" s="25">
        <v>41022</v>
      </c>
      <c r="O214" s="1">
        <f t="shared" si="28"/>
        <v>6</v>
      </c>
      <c r="P214" s="27">
        <f t="shared" si="29"/>
        <v>2012</v>
      </c>
      <c r="Q214" s="1">
        <f t="shared" si="30"/>
        <v>4</v>
      </c>
      <c r="R214" s="1">
        <f t="shared" si="31"/>
        <v>17</v>
      </c>
      <c r="S214" t="s">
        <v>72</v>
      </c>
      <c r="T214" s="2">
        <v>34157754.93</v>
      </c>
      <c r="U214">
        <v>0</v>
      </c>
      <c r="V214" s="2">
        <v>12046600</v>
      </c>
      <c r="W214" s="2">
        <v>9880000</v>
      </c>
      <c r="X214" s="2">
        <v>0</v>
      </c>
      <c r="Y214" s="2">
        <v>7145385.5300000003</v>
      </c>
      <c r="Z214" s="2">
        <v>5085769.4000000004</v>
      </c>
      <c r="AA214">
        <v>24</v>
      </c>
      <c r="AB214">
        <v>0</v>
      </c>
      <c r="AC214">
        <v>6</v>
      </c>
      <c r="AD214">
        <v>0</v>
      </c>
      <c r="AE214">
        <v>24</v>
      </c>
      <c r="AF214">
        <v>30</v>
      </c>
      <c r="AG214">
        <v>12</v>
      </c>
      <c r="AH214" s="2">
        <v>1003883.33</v>
      </c>
    </row>
    <row r="215" spans="1:34" x14ac:dyDescent="0.5">
      <c r="A215">
        <v>3953</v>
      </c>
      <c r="B215">
        <v>11496</v>
      </c>
      <c r="C215" t="s">
        <v>361</v>
      </c>
      <c r="D215" s="25">
        <v>31756</v>
      </c>
      <c r="E215" t="s">
        <v>362</v>
      </c>
      <c r="F215" t="s">
        <v>70</v>
      </c>
      <c r="G215" t="s">
        <v>97</v>
      </c>
      <c r="H215" s="25">
        <v>40966</v>
      </c>
      <c r="I215" s="26" t="str">
        <f t="shared" si="24"/>
        <v>Mon</v>
      </c>
      <c r="J215" s="1">
        <f t="shared" si="25"/>
        <v>0</v>
      </c>
      <c r="K215" s="1" t="str">
        <f t="shared" si="26"/>
        <v>7D</v>
      </c>
      <c r="L215" s="25">
        <v>40966</v>
      </c>
      <c r="M215" s="26" t="str">
        <f t="shared" si="27"/>
        <v>Mon</v>
      </c>
      <c r="N215" s="25">
        <v>40968</v>
      </c>
      <c r="O215" s="1">
        <f t="shared" si="28"/>
        <v>2</v>
      </c>
      <c r="P215" s="27">
        <f t="shared" si="29"/>
        <v>2012</v>
      </c>
      <c r="Q215" s="1">
        <f t="shared" si="30"/>
        <v>2</v>
      </c>
      <c r="R215" s="1">
        <f t="shared" si="31"/>
        <v>27</v>
      </c>
      <c r="S215" t="s">
        <v>72</v>
      </c>
      <c r="T215" s="2">
        <v>11231699.99</v>
      </c>
      <c r="U215">
        <v>5544000</v>
      </c>
      <c r="V215" s="2">
        <v>5000000</v>
      </c>
      <c r="W215" s="2">
        <v>1140000</v>
      </c>
      <c r="X215" s="2">
        <v>0</v>
      </c>
      <c r="Y215" s="2">
        <v>3388611.38</v>
      </c>
      <c r="Z215" s="2">
        <v>1703088.61</v>
      </c>
      <c r="AA215">
        <v>2</v>
      </c>
      <c r="AB215">
        <v>0</v>
      </c>
      <c r="AC215">
        <v>0</v>
      </c>
      <c r="AD215">
        <v>0</v>
      </c>
      <c r="AE215">
        <v>2</v>
      </c>
      <c r="AF215">
        <v>2</v>
      </c>
      <c r="AG215">
        <v>2</v>
      </c>
      <c r="AH215" s="2">
        <v>2500000</v>
      </c>
    </row>
    <row r="216" spans="1:34" x14ac:dyDescent="0.5">
      <c r="A216">
        <v>3956</v>
      </c>
      <c r="B216">
        <v>11500</v>
      </c>
      <c r="C216" t="s">
        <v>363</v>
      </c>
      <c r="D216" s="25">
        <v>22755</v>
      </c>
      <c r="E216" t="s">
        <v>79</v>
      </c>
      <c r="F216" t="s">
        <v>105</v>
      </c>
      <c r="G216" t="s">
        <v>106</v>
      </c>
      <c r="H216" s="25">
        <v>40966</v>
      </c>
      <c r="I216" s="26" t="str">
        <f t="shared" si="24"/>
        <v>Mon</v>
      </c>
      <c r="J216" s="1">
        <f t="shared" si="25"/>
        <v>110</v>
      </c>
      <c r="K216" s="1" t="str">
        <f t="shared" si="26"/>
        <v>120D</v>
      </c>
      <c r="L216" s="25">
        <v>41076</v>
      </c>
      <c r="M216" s="26" t="str">
        <f t="shared" si="27"/>
        <v>Sat</v>
      </c>
      <c r="N216" s="25">
        <v>41082</v>
      </c>
      <c r="O216" s="1">
        <f t="shared" si="28"/>
        <v>6</v>
      </c>
      <c r="P216" s="27">
        <f t="shared" si="29"/>
        <v>2012</v>
      </c>
      <c r="Q216" s="1">
        <f t="shared" si="30"/>
        <v>6</v>
      </c>
      <c r="R216" s="1">
        <f t="shared" si="31"/>
        <v>16</v>
      </c>
      <c r="S216" t="s">
        <v>72</v>
      </c>
      <c r="T216" s="2">
        <v>14287299.99</v>
      </c>
      <c r="U216">
        <v>0</v>
      </c>
      <c r="V216" s="2">
        <v>8134384.4000000004</v>
      </c>
      <c r="W216" s="2">
        <v>2420000</v>
      </c>
      <c r="X216" s="2">
        <v>0</v>
      </c>
      <c r="Y216" s="2">
        <v>1816190.47</v>
      </c>
      <c r="Z216" s="2">
        <v>1916725.12</v>
      </c>
      <c r="AA216">
        <v>18</v>
      </c>
      <c r="AB216">
        <v>0</v>
      </c>
      <c r="AC216">
        <v>0</v>
      </c>
      <c r="AD216">
        <v>0</v>
      </c>
      <c r="AE216">
        <v>18</v>
      </c>
      <c r="AF216">
        <v>18</v>
      </c>
      <c r="AG216">
        <v>6</v>
      </c>
      <c r="AH216" s="2">
        <v>1355730.73</v>
      </c>
    </row>
    <row r="217" spans="1:34" x14ac:dyDescent="0.5">
      <c r="A217">
        <v>3955</v>
      </c>
      <c r="B217">
        <v>16464</v>
      </c>
      <c r="C217" t="s">
        <v>364</v>
      </c>
      <c r="D217" s="25">
        <v>21692</v>
      </c>
      <c r="E217" t="s">
        <v>79</v>
      </c>
      <c r="F217" t="s">
        <v>105</v>
      </c>
      <c r="G217" t="s">
        <v>106</v>
      </c>
      <c r="H217" s="25">
        <v>40966</v>
      </c>
      <c r="I217" s="26" t="str">
        <f t="shared" si="24"/>
        <v>Mon</v>
      </c>
      <c r="J217" s="1">
        <f t="shared" si="25"/>
        <v>114</v>
      </c>
      <c r="K217" s="1" t="str">
        <f t="shared" si="26"/>
        <v>120D</v>
      </c>
      <c r="L217" s="25">
        <v>41080</v>
      </c>
      <c r="M217" s="26" t="str">
        <f t="shared" si="27"/>
        <v>Wed</v>
      </c>
      <c r="N217" s="25">
        <v>41086</v>
      </c>
      <c r="O217" s="1">
        <f t="shared" si="28"/>
        <v>6</v>
      </c>
      <c r="P217" s="27">
        <f t="shared" si="29"/>
        <v>2012</v>
      </c>
      <c r="Q217" s="1">
        <f t="shared" si="30"/>
        <v>6</v>
      </c>
      <c r="R217" s="1">
        <f t="shared" si="31"/>
        <v>20</v>
      </c>
      <c r="S217" t="s">
        <v>72</v>
      </c>
      <c r="T217" s="2">
        <v>18311367.890000001</v>
      </c>
      <c r="U217">
        <v>0</v>
      </c>
      <c r="V217" s="2">
        <v>8122045.7999999998</v>
      </c>
      <c r="W217" s="2">
        <v>1862000</v>
      </c>
      <c r="X217" s="2">
        <v>0</v>
      </c>
      <c r="Y217" s="2">
        <v>5877379.3899999997</v>
      </c>
      <c r="Z217" s="2">
        <v>2449942.7000000002</v>
      </c>
      <c r="AA217">
        <v>18</v>
      </c>
      <c r="AB217">
        <v>0</v>
      </c>
      <c r="AC217">
        <v>0</v>
      </c>
      <c r="AD217">
        <v>0</v>
      </c>
      <c r="AE217">
        <v>18</v>
      </c>
      <c r="AF217">
        <v>18</v>
      </c>
      <c r="AG217">
        <v>6</v>
      </c>
      <c r="AH217" s="2">
        <v>1353674.3</v>
      </c>
    </row>
    <row r="218" spans="1:34" x14ac:dyDescent="0.5">
      <c r="A218">
        <v>3907</v>
      </c>
      <c r="B218">
        <v>11421</v>
      </c>
      <c r="C218" t="s">
        <v>365</v>
      </c>
      <c r="D218" s="25">
        <v>27496</v>
      </c>
      <c r="E218" t="s">
        <v>79</v>
      </c>
      <c r="F218" t="s">
        <v>105</v>
      </c>
      <c r="G218" t="s">
        <v>106</v>
      </c>
      <c r="H218" s="25">
        <v>40966</v>
      </c>
      <c r="I218" s="26" t="str">
        <f t="shared" si="24"/>
        <v>Mon</v>
      </c>
      <c r="J218" s="1">
        <f t="shared" si="25"/>
        <v>77</v>
      </c>
      <c r="K218" s="1" t="str">
        <f t="shared" si="26"/>
        <v>90D</v>
      </c>
      <c r="L218" s="25">
        <v>41043</v>
      </c>
      <c r="M218" s="26" t="str">
        <f t="shared" si="27"/>
        <v>Mon</v>
      </c>
      <c r="N218" s="25">
        <v>41049</v>
      </c>
      <c r="O218" s="1">
        <f t="shared" si="28"/>
        <v>6</v>
      </c>
      <c r="P218" s="27">
        <f t="shared" si="29"/>
        <v>2012</v>
      </c>
      <c r="Q218" s="1">
        <f t="shared" si="30"/>
        <v>5</v>
      </c>
      <c r="R218" s="1">
        <f t="shared" si="31"/>
        <v>14</v>
      </c>
      <c r="S218" t="s">
        <v>72</v>
      </c>
      <c r="T218" s="2">
        <v>6216452.5</v>
      </c>
      <c r="U218">
        <v>0</v>
      </c>
      <c r="V218" s="2">
        <v>3115500</v>
      </c>
      <c r="W218" s="2">
        <v>2189000</v>
      </c>
      <c r="X218" s="2">
        <v>0</v>
      </c>
      <c r="Y218" s="2">
        <v>81029</v>
      </c>
      <c r="Z218" s="2">
        <v>830923.5</v>
      </c>
      <c r="AA218">
        <v>12</v>
      </c>
      <c r="AB218">
        <v>0</v>
      </c>
      <c r="AC218">
        <v>0</v>
      </c>
      <c r="AD218">
        <v>0</v>
      </c>
      <c r="AE218">
        <v>12</v>
      </c>
      <c r="AF218">
        <v>12</v>
      </c>
      <c r="AG218">
        <v>6</v>
      </c>
      <c r="AH218" s="2">
        <v>519250</v>
      </c>
    </row>
    <row r="219" spans="1:34" x14ac:dyDescent="0.5">
      <c r="A219">
        <v>3948</v>
      </c>
      <c r="B219">
        <v>3976</v>
      </c>
      <c r="C219" t="s">
        <v>118</v>
      </c>
      <c r="D219" s="25">
        <v>29430</v>
      </c>
      <c r="E219" t="s">
        <v>69</v>
      </c>
      <c r="F219" t="s">
        <v>75</v>
      </c>
      <c r="G219" t="s">
        <v>91</v>
      </c>
      <c r="H219" s="25">
        <v>40966</v>
      </c>
      <c r="I219" s="26" t="str">
        <f t="shared" si="24"/>
        <v>Mon</v>
      </c>
      <c r="J219" s="1">
        <f t="shared" si="25"/>
        <v>25</v>
      </c>
      <c r="K219" s="1" t="str">
        <f t="shared" si="26"/>
        <v>30D</v>
      </c>
      <c r="L219" s="25">
        <v>40991</v>
      </c>
      <c r="M219" s="26" t="str">
        <f t="shared" si="27"/>
        <v>Fri</v>
      </c>
      <c r="N219" s="25">
        <v>40993</v>
      </c>
      <c r="O219" s="1">
        <f t="shared" si="28"/>
        <v>2</v>
      </c>
      <c r="P219" s="27">
        <f t="shared" si="29"/>
        <v>2012</v>
      </c>
      <c r="Q219" s="1">
        <f t="shared" si="30"/>
        <v>3</v>
      </c>
      <c r="R219" s="1">
        <f t="shared" si="31"/>
        <v>23</v>
      </c>
      <c r="S219" t="s">
        <v>72</v>
      </c>
      <c r="T219" s="2">
        <v>4169550</v>
      </c>
      <c r="U219">
        <v>0</v>
      </c>
      <c r="V219" s="2">
        <v>2310000</v>
      </c>
      <c r="W219" s="2">
        <v>1300000</v>
      </c>
      <c r="X219" s="2">
        <v>0</v>
      </c>
      <c r="Y219" s="2">
        <v>0</v>
      </c>
      <c r="Z219" s="2">
        <v>559550</v>
      </c>
      <c r="AA219">
        <v>8</v>
      </c>
      <c r="AB219">
        <v>0</v>
      </c>
      <c r="AC219">
        <v>2</v>
      </c>
      <c r="AD219">
        <v>1</v>
      </c>
      <c r="AE219">
        <v>8</v>
      </c>
      <c r="AF219">
        <v>11</v>
      </c>
      <c r="AG219">
        <v>4</v>
      </c>
      <c r="AH219" s="2">
        <v>577500</v>
      </c>
    </row>
    <row r="220" spans="1:34" x14ac:dyDescent="0.5">
      <c r="A220">
        <v>3913</v>
      </c>
      <c r="B220">
        <v>31781</v>
      </c>
      <c r="C220" t="s">
        <v>366</v>
      </c>
      <c r="D220" s="25">
        <v>27291</v>
      </c>
      <c r="E220" t="s">
        <v>79</v>
      </c>
      <c r="F220" t="s">
        <v>105</v>
      </c>
      <c r="G220" t="s">
        <v>106</v>
      </c>
      <c r="H220" s="25">
        <v>40966</v>
      </c>
      <c r="I220" s="26" t="str">
        <f t="shared" si="24"/>
        <v>Mon</v>
      </c>
      <c r="J220" s="1">
        <f t="shared" si="25"/>
        <v>246</v>
      </c>
      <c r="K220" s="1" t="str">
        <f t="shared" si="26"/>
        <v>120D</v>
      </c>
      <c r="L220" s="25">
        <v>41212</v>
      </c>
      <c r="M220" s="26" t="str">
        <f t="shared" si="27"/>
        <v>Tue</v>
      </c>
      <c r="N220" s="25">
        <v>41218</v>
      </c>
      <c r="O220" s="1">
        <f t="shared" si="28"/>
        <v>6</v>
      </c>
      <c r="P220" s="27">
        <f t="shared" si="29"/>
        <v>2012</v>
      </c>
      <c r="Q220" s="1">
        <f t="shared" si="30"/>
        <v>10</v>
      </c>
      <c r="R220" s="1">
        <f t="shared" si="31"/>
        <v>30</v>
      </c>
      <c r="S220" t="s">
        <v>72</v>
      </c>
      <c r="T220" s="2">
        <v>10452950</v>
      </c>
      <c r="U220">
        <v>0</v>
      </c>
      <c r="V220" s="2">
        <v>5928690</v>
      </c>
      <c r="W220" s="2">
        <v>1295000</v>
      </c>
      <c r="X220" s="2">
        <v>0</v>
      </c>
      <c r="Y220" s="2">
        <v>1646860.6</v>
      </c>
      <c r="Z220" s="2">
        <v>1582399.4</v>
      </c>
      <c r="AA220">
        <v>12</v>
      </c>
      <c r="AB220">
        <v>6</v>
      </c>
      <c r="AC220">
        <v>0</v>
      </c>
      <c r="AD220">
        <v>6</v>
      </c>
      <c r="AE220">
        <v>18</v>
      </c>
      <c r="AF220">
        <v>24</v>
      </c>
      <c r="AG220">
        <v>6</v>
      </c>
      <c r="AH220" s="2">
        <v>988115</v>
      </c>
    </row>
    <row r="221" spans="1:34" x14ac:dyDescent="0.5">
      <c r="A221">
        <v>3926</v>
      </c>
      <c r="B221">
        <v>16451</v>
      </c>
      <c r="C221" t="s">
        <v>367</v>
      </c>
      <c r="D221" s="25">
        <v>20412</v>
      </c>
      <c r="E221" t="s">
        <v>79</v>
      </c>
      <c r="F221" t="s">
        <v>105</v>
      </c>
      <c r="G221" t="s">
        <v>106</v>
      </c>
      <c r="H221" s="25">
        <v>40966</v>
      </c>
      <c r="I221" s="26" t="str">
        <f t="shared" si="24"/>
        <v>Mon</v>
      </c>
      <c r="J221" s="1">
        <f t="shared" si="25"/>
        <v>276</v>
      </c>
      <c r="K221" s="1" t="str">
        <f t="shared" si="26"/>
        <v>120D</v>
      </c>
      <c r="L221" s="25">
        <v>41242</v>
      </c>
      <c r="M221" s="26" t="str">
        <f t="shared" si="27"/>
        <v>Thu</v>
      </c>
      <c r="N221" s="25">
        <v>41250</v>
      </c>
      <c r="O221" s="1">
        <f t="shared" si="28"/>
        <v>8</v>
      </c>
      <c r="P221" s="27">
        <f t="shared" si="29"/>
        <v>2012</v>
      </c>
      <c r="Q221" s="1">
        <f t="shared" si="30"/>
        <v>11</v>
      </c>
      <c r="R221" s="1">
        <f t="shared" si="31"/>
        <v>29</v>
      </c>
      <c r="S221" t="s">
        <v>72</v>
      </c>
      <c r="T221" s="2">
        <v>13148268.109999999</v>
      </c>
      <c r="U221">
        <v>6278387.5</v>
      </c>
      <c r="V221" s="2">
        <v>4447588.95</v>
      </c>
      <c r="W221" s="2">
        <v>6652960.6500000004</v>
      </c>
      <c r="X221" s="2">
        <v>0</v>
      </c>
      <c r="Y221" s="2">
        <v>284089.64</v>
      </c>
      <c r="Z221" s="2">
        <v>1763628.87</v>
      </c>
      <c r="AA221">
        <v>16</v>
      </c>
      <c r="AB221">
        <v>0</v>
      </c>
      <c r="AC221">
        <v>0</v>
      </c>
      <c r="AD221">
        <v>0</v>
      </c>
      <c r="AE221">
        <v>16</v>
      </c>
      <c r="AF221">
        <v>16</v>
      </c>
      <c r="AG221">
        <v>8</v>
      </c>
      <c r="AH221" s="2">
        <v>555948.62</v>
      </c>
    </row>
    <row r="222" spans="1:34" x14ac:dyDescent="0.5">
      <c r="A222">
        <v>3952</v>
      </c>
      <c r="B222">
        <v>11495</v>
      </c>
      <c r="C222" t="s">
        <v>368</v>
      </c>
      <c r="D222" s="25">
        <v>18524</v>
      </c>
      <c r="E222" t="s">
        <v>79</v>
      </c>
      <c r="F222" t="s">
        <v>105</v>
      </c>
      <c r="G222" t="s">
        <v>106</v>
      </c>
      <c r="H222" s="25">
        <v>40966</v>
      </c>
      <c r="I222" s="26" t="str">
        <f t="shared" si="24"/>
        <v>Mon</v>
      </c>
      <c r="J222" s="1">
        <f t="shared" si="25"/>
        <v>46</v>
      </c>
      <c r="K222" s="1" t="str">
        <f t="shared" si="26"/>
        <v>60D</v>
      </c>
      <c r="L222" s="25">
        <v>41012</v>
      </c>
      <c r="M222" s="26" t="str">
        <f t="shared" si="27"/>
        <v>Fri</v>
      </c>
      <c r="N222" s="25">
        <v>41019</v>
      </c>
      <c r="O222" s="1">
        <f t="shared" si="28"/>
        <v>7</v>
      </c>
      <c r="P222" s="27">
        <f t="shared" si="29"/>
        <v>2012</v>
      </c>
      <c r="Q222" s="1">
        <f t="shared" si="30"/>
        <v>4</v>
      </c>
      <c r="R222" s="1">
        <f t="shared" si="31"/>
        <v>13</v>
      </c>
      <c r="S222" t="s">
        <v>72</v>
      </c>
      <c r="T222" s="2">
        <v>17577199.510000002</v>
      </c>
      <c r="U222">
        <v>6477124.5</v>
      </c>
      <c r="V222" s="2">
        <v>4618832.5999999996</v>
      </c>
      <c r="W222" s="2">
        <v>9054275.0999999996</v>
      </c>
      <c r="X222" s="2">
        <v>0</v>
      </c>
      <c r="Y222" s="2">
        <v>1545454.56</v>
      </c>
      <c r="Z222" s="2">
        <v>2358637.25</v>
      </c>
      <c r="AA222">
        <v>14</v>
      </c>
      <c r="AB222">
        <v>0</v>
      </c>
      <c r="AC222">
        <v>0</v>
      </c>
      <c r="AD222">
        <v>0</v>
      </c>
      <c r="AE222">
        <v>14</v>
      </c>
      <c r="AF222">
        <v>14</v>
      </c>
      <c r="AG222">
        <v>7</v>
      </c>
      <c r="AH222" s="2">
        <v>659833.23</v>
      </c>
    </row>
    <row r="223" spans="1:34" x14ac:dyDescent="0.5">
      <c r="A223">
        <v>3951</v>
      </c>
      <c r="B223">
        <v>16463</v>
      </c>
      <c r="C223" t="s">
        <v>369</v>
      </c>
      <c r="D223" s="25">
        <v>24833</v>
      </c>
      <c r="E223" t="s">
        <v>79</v>
      </c>
      <c r="F223" t="s">
        <v>105</v>
      </c>
      <c r="G223" t="s">
        <v>106</v>
      </c>
      <c r="H223" s="25">
        <v>40966</v>
      </c>
      <c r="I223" s="26" t="str">
        <f t="shared" si="24"/>
        <v>Mon</v>
      </c>
      <c r="J223" s="1">
        <f t="shared" si="25"/>
        <v>280</v>
      </c>
      <c r="K223" s="1" t="str">
        <f t="shared" si="26"/>
        <v>120D</v>
      </c>
      <c r="L223" s="25">
        <v>41246</v>
      </c>
      <c r="M223" s="26" t="str">
        <f t="shared" si="27"/>
        <v>Mon</v>
      </c>
      <c r="N223" s="25">
        <v>41252</v>
      </c>
      <c r="O223" s="1">
        <f t="shared" si="28"/>
        <v>6</v>
      </c>
      <c r="P223" s="27">
        <f t="shared" si="29"/>
        <v>2012</v>
      </c>
      <c r="Q223" s="1">
        <f t="shared" si="30"/>
        <v>12</v>
      </c>
      <c r="R223" s="1">
        <f t="shared" si="31"/>
        <v>3</v>
      </c>
      <c r="S223" t="s">
        <v>72</v>
      </c>
      <c r="T223" s="2">
        <v>3618310.5</v>
      </c>
      <c r="U223">
        <v>0</v>
      </c>
      <c r="V223" s="2">
        <v>2915051.5</v>
      </c>
      <c r="W223" s="2">
        <v>0</v>
      </c>
      <c r="X223" s="2">
        <v>0</v>
      </c>
      <c r="Y223" s="2">
        <v>217512.4</v>
      </c>
      <c r="Z223" s="2">
        <v>485746.6</v>
      </c>
      <c r="AA223">
        <v>12</v>
      </c>
      <c r="AB223">
        <v>0</v>
      </c>
      <c r="AC223">
        <v>6</v>
      </c>
      <c r="AD223">
        <v>6</v>
      </c>
      <c r="AE223">
        <v>12</v>
      </c>
      <c r="AF223">
        <v>24</v>
      </c>
      <c r="AG223">
        <v>6</v>
      </c>
      <c r="AH223" s="2">
        <v>485841.91999999998</v>
      </c>
    </row>
    <row r="224" spans="1:34" x14ac:dyDescent="0.5">
      <c r="A224">
        <v>3895</v>
      </c>
      <c r="B224">
        <v>11398</v>
      </c>
      <c r="C224" t="s">
        <v>370</v>
      </c>
      <c r="D224" s="25">
        <v>29237</v>
      </c>
      <c r="E224" t="s">
        <v>79</v>
      </c>
      <c r="F224" t="s">
        <v>105</v>
      </c>
      <c r="G224" t="s">
        <v>106</v>
      </c>
      <c r="H224" s="25">
        <v>40966</v>
      </c>
      <c r="I224" s="26" t="str">
        <f t="shared" si="24"/>
        <v>Mon</v>
      </c>
      <c r="J224" s="1">
        <f t="shared" si="25"/>
        <v>94</v>
      </c>
      <c r="K224" s="1" t="str">
        <f t="shared" si="26"/>
        <v>120D</v>
      </c>
      <c r="L224" s="25">
        <v>41060</v>
      </c>
      <c r="M224" s="26" t="str">
        <f t="shared" si="27"/>
        <v>Thu</v>
      </c>
      <c r="N224" s="25">
        <v>41067</v>
      </c>
      <c r="O224" s="1">
        <f t="shared" si="28"/>
        <v>7</v>
      </c>
      <c r="P224" s="27">
        <f t="shared" si="29"/>
        <v>2012</v>
      </c>
      <c r="Q224" s="1">
        <f t="shared" si="30"/>
        <v>5</v>
      </c>
      <c r="R224" s="1">
        <f t="shared" si="31"/>
        <v>31</v>
      </c>
      <c r="S224" t="s">
        <v>72</v>
      </c>
      <c r="T224" s="2">
        <v>8558760</v>
      </c>
      <c r="U224">
        <v>6517665</v>
      </c>
      <c r="V224" s="2">
        <v>4653009.9000000004</v>
      </c>
      <c r="W224" s="2">
        <v>2739227.7</v>
      </c>
      <c r="X224" s="2">
        <v>0</v>
      </c>
      <c r="Y224" s="2">
        <v>18181.82</v>
      </c>
      <c r="Z224" s="2">
        <v>1148340.58</v>
      </c>
      <c r="AA224">
        <v>14</v>
      </c>
      <c r="AB224">
        <v>0</v>
      </c>
      <c r="AC224">
        <v>0</v>
      </c>
      <c r="AD224">
        <v>0</v>
      </c>
      <c r="AE224">
        <v>14</v>
      </c>
      <c r="AF224">
        <v>14</v>
      </c>
      <c r="AG224">
        <v>7</v>
      </c>
      <c r="AH224" s="2">
        <v>664715.69999999995</v>
      </c>
    </row>
    <row r="225" spans="1:34" x14ac:dyDescent="0.5">
      <c r="A225">
        <v>3921</v>
      </c>
      <c r="B225">
        <v>11439</v>
      </c>
      <c r="C225" t="s">
        <v>371</v>
      </c>
      <c r="D225" s="25">
        <v>19464</v>
      </c>
      <c r="E225" t="s">
        <v>79</v>
      </c>
      <c r="F225" t="s">
        <v>105</v>
      </c>
      <c r="G225" t="s">
        <v>106</v>
      </c>
      <c r="H225" s="25">
        <v>40966</v>
      </c>
      <c r="I225" s="26" t="str">
        <f t="shared" si="24"/>
        <v>Mon</v>
      </c>
      <c r="J225" s="1">
        <f t="shared" si="25"/>
        <v>81</v>
      </c>
      <c r="K225" s="1" t="str">
        <f t="shared" si="26"/>
        <v>90D</v>
      </c>
      <c r="L225" s="25">
        <v>41047</v>
      </c>
      <c r="M225" s="26" t="str">
        <f t="shared" si="27"/>
        <v>Fri</v>
      </c>
      <c r="N225" s="25">
        <v>41055</v>
      </c>
      <c r="O225" s="1">
        <f t="shared" si="28"/>
        <v>8</v>
      </c>
      <c r="P225" s="27">
        <f t="shared" si="29"/>
        <v>2012</v>
      </c>
      <c r="Q225" s="1">
        <f t="shared" si="30"/>
        <v>5</v>
      </c>
      <c r="R225" s="1">
        <f t="shared" si="31"/>
        <v>18</v>
      </c>
      <c r="S225" t="s">
        <v>72</v>
      </c>
      <c r="T225" s="2">
        <v>8893464.5999999996</v>
      </c>
      <c r="U225">
        <v>228470</v>
      </c>
      <c r="V225" s="2">
        <v>3972720.2</v>
      </c>
      <c r="W225" s="2">
        <v>3461175.2</v>
      </c>
      <c r="X225" s="2">
        <v>0</v>
      </c>
      <c r="Y225" s="2">
        <v>265562.3</v>
      </c>
      <c r="Z225" s="2">
        <v>1194006.8999999999</v>
      </c>
      <c r="AA225">
        <v>16</v>
      </c>
      <c r="AB225">
        <v>0</v>
      </c>
      <c r="AC225">
        <v>0</v>
      </c>
      <c r="AD225">
        <v>0</v>
      </c>
      <c r="AE225">
        <v>16</v>
      </c>
      <c r="AF225">
        <v>16</v>
      </c>
      <c r="AG225">
        <v>8</v>
      </c>
      <c r="AH225" s="2">
        <v>496590.03</v>
      </c>
    </row>
    <row r="226" spans="1:34" x14ac:dyDescent="0.5">
      <c r="A226">
        <v>3897</v>
      </c>
      <c r="B226">
        <v>11169</v>
      </c>
      <c r="C226" t="s">
        <v>360</v>
      </c>
      <c r="D226" s="25">
        <v>22047</v>
      </c>
      <c r="E226" t="s">
        <v>79</v>
      </c>
      <c r="F226" t="s">
        <v>105</v>
      </c>
      <c r="G226" t="s">
        <v>106</v>
      </c>
      <c r="H226" s="25">
        <v>40966</v>
      </c>
      <c r="I226" s="26" t="str">
        <f t="shared" si="24"/>
        <v>Mon</v>
      </c>
      <c r="J226" s="1">
        <f t="shared" si="25"/>
        <v>274</v>
      </c>
      <c r="K226" s="1" t="str">
        <f t="shared" si="26"/>
        <v>120D</v>
      </c>
      <c r="L226" s="25">
        <v>41240</v>
      </c>
      <c r="M226" s="26" t="str">
        <f t="shared" si="27"/>
        <v>Tue</v>
      </c>
      <c r="N226" s="25">
        <v>41246</v>
      </c>
      <c r="O226" s="1">
        <f t="shared" si="28"/>
        <v>6</v>
      </c>
      <c r="P226" s="27">
        <f t="shared" si="29"/>
        <v>2012</v>
      </c>
      <c r="Q226" s="1">
        <f t="shared" si="30"/>
        <v>11</v>
      </c>
      <c r="R226" s="1">
        <f t="shared" si="31"/>
        <v>27</v>
      </c>
      <c r="S226" t="s">
        <v>72</v>
      </c>
      <c r="T226" s="2">
        <v>34157754.93</v>
      </c>
      <c r="U226">
        <v>0</v>
      </c>
      <c r="V226" s="2">
        <v>12046600</v>
      </c>
      <c r="W226" s="2">
        <v>9880000</v>
      </c>
      <c r="X226" s="2">
        <v>0</v>
      </c>
      <c r="Y226" s="2">
        <v>7145385.5300000003</v>
      </c>
      <c r="Z226" s="2">
        <v>5085769.4000000004</v>
      </c>
      <c r="AA226">
        <v>24</v>
      </c>
      <c r="AB226">
        <v>0</v>
      </c>
      <c r="AC226">
        <v>6</v>
      </c>
      <c r="AD226">
        <v>0</v>
      </c>
      <c r="AE226">
        <v>24</v>
      </c>
      <c r="AF226">
        <v>30</v>
      </c>
      <c r="AG226">
        <v>12</v>
      </c>
      <c r="AH226" s="2">
        <v>1003883.33</v>
      </c>
    </row>
    <row r="227" spans="1:34" x14ac:dyDescent="0.5">
      <c r="A227">
        <v>3996</v>
      </c>
      <c r="B227">
        <v>11579</v>
      </c>
      <c r="C227" t="s">
        <v>372</v>
      </c>
      <c r="D227" s="25">
        <v>22357</v>
      </c>
      <c r="E227" t="s">
        <v>79</v>
      </c>
      <c r="F227" t="s">
        <v>105</v>
      </c>
      <c r="G227" t="s">
        <v>106</v>
      </c>
      <c r="H227" s="25">
        <v>40967</v>
      </c>
      <c r="I227" s="26" t="str">
        <f t="shared" si="24"/>
        <v>Tue</v>
      </c>
      <c r="J227" s="1">
        <f t="shared" si="25"/>
        <v>120</v>
      </c>
      <c r="K227" s="1" t="str">
        <f t="shared" si="26"/>
        <v>120D</v>
      </c>
      <c r="L227" s="25">
        <v>41087</v>
      </c>
      <c r="M227" s="26" t="str">
        <f t="shared" si="27"/>
        <v>Wed</v>
      </c>
      <c r="N227" s="25">
        <v>41093</v>
      </c>
      <c r="O227" s="1">
        <f t="shared" si="28"/>
        <v>6</v>
      </c>
      <c r="P227" s="27">
        <f t="shared" si="29"/>
        <v>2012</v>
      </c>
      <c r="Q227" s="1">
        <f t="shared" si="30"/>
        <v>6</v>
      </c>
      <c r="R227" s="1">
        <f t="shared" si="31"/>
        <v>27</v>
      </c>
      <c r="S227" t="s">
        <v>72</v>
      </c>
      <c r="T227" s="2">
        <v>26939790.010000002</v>
      </c>
      <c r="U227">
        <v>0</v>
      </c>
      <c r="V227" s="2">
        <v>8107759</v>
      </c>
      <c r="W227" s="2">
        <v>11928000</v>
      </c>
      <c r="X227" s="2">
        <v>0</v>
      </c>
      <c r="Y227" s="2">
        <v>2989666.56</v>
      </c>
      <c r="Z227" s="2">
        <v>3914364.45</v>
      </c>
      <c r="AA227">
        <v>12</v>
      </c>
      <c r="AB227">
        <v>0</v>
      </c>
      <c r="AC227">
        <v>0</v>
      </c>
      <c r="AD227">
        <v>0</v>
      </c>
      <c r="AE227">
        <v>12</v>
      </c>
      <c r="AF227">
        <v>12</v>
      </c>
      <c r="AG227">
        <v>6</v>
      </c>
      <c r="AH227" s="2">
        <v>1351293.17</v>
      </c>
    </row>
    <row r="228" spans="1:34" x14ac:dyDescent="0.5">
      <c r="A228">
        <v>4001</v>
      </c>
      <c r="B228">
        <v>11586</v>
      </c>
      <c r="C228" t="s">
        <v>373</v>
      </c>
      <c r="D228" s="25">
        <v>26273</v>
      </c>
      <c r="E228" t="s">
        <v>79</v>
      </c>
      <c r="F228" t="s">
        <v>105</v>
      </c>
      <c r="G228" t="s">
        <v>106</v>
      </c>
      <c r="H228" s="25">
        <v>40967</v>
      </c>
      <c r="I228" s="26" t="str">
        <f t="shared" si="24"/>
        <v>Tue</v>
      </c>
      <c r="J228" s="1">
        <f t="shared" si="25"/>
        <v>150</v>
      </c>
      <c r="K228" s="1" t="str">
        <f t="shared" si="26"/>
        <v>120D</v>
      </c>
      <c r="L228" s="25">
        <v>41117</v>
      </c>
      <c r="M228" s="26" t="str">
        <f t="shared" si="27"/>
        <v>Fri</v>
      </c>
      <c r="N228" s="25">
        <v>41124</v>
      </c>
      <c r="O228" s="1">
        <f t="shared" si="28"/>
        <v>7</v>
      </c>
      <c r="P228" s="27">
        <f t="shared" si="29"/>
        <v>2012</v>
      </c>
      <c r="Q228" s="1">
        <f t="shared" si="30"/>
        <v>7</v>
      </c>
      <c r="R228" s="1">
        <f t="shared" si="31"/>
        <v>27</v>
      </c>
      <c r="S228" t="s">
        <v>72</v>
      </c>
      <c r="T228" s="2">
        <v>15481130</v>
      </c>
      <c r="U228">
        <v>0</v>
      </c>
      <c r="V228" s="2">
        <v>12953810.4</v>
      </c>
      <c r="W228" s="2">
        <v>0</v>
      </c>
      <c r="X228" s="2">
        <v>0</v>
      </c>
      <c r="Y228" s="2">
        <v>449436.12</v>
      </c>
      <c r="Z228" s="2">
        <v>2077883.48</v>
      </c>
      <c r="AA228">
        <v>14</v>
      </c>
      <c r="AB228">
        <v>7</v>
      </c>
      <c r="AC228">
        <v>7</v>
      </c>
      <c r="AD228">
        <v>0</v>
      </c>
      <c r="AE228">
        <v>21</v>
      </c>
      <c r="AF228">
        <v>28</v>
      </c>
      <c r="AG228">
        <v>7</v>
      </c>
      <c r="AH228" s="2">
        <v>1850544.34</v>
      </c>
    </row>
    <row r="229" spans="1:34" x14ac:dyDescent="0.5">
      <c r="A229">
        <v>3984</v>
      </c>
      <c r="B229">
        <v>11057</v>
      </c>
      <c r="C229" t="s">
        <v>374</v>
      </c>
      <c r="D229" s="25">
        <v>20371</v>
      </c>
      <c r="E229" t="s">
        <v>79</v>
      </c>
      <c r="F229" t="s">
        <v>105</v>
      </c>
      <c r="G229" t="s">
        <v>106</v>
      </c>
      <c r="H229" s="25">
        <v>40967</v>
      </c>
      <c r="I229" s="26" t="str">
        <f t="shared" si="24"/>
        <v>Tue</v>
      </c>
      <c r="J229" s="1">
        <f t="shared" si="25"/>
        <v>25</v>
      </c>
      <c r="K229" s="1" t="str">
        <f t="shared" si="26"/>
        <v>30D</v>
      </c>
      <c r="L229" s="25">
        <v>40992</v>
      </c>
      <c r="M229" s="26" t="str">
        <f t="shared" si="27"/>
        <v>Sat</v>
      </c>
      <c r="N229" s="25">
        <v>40998</v>
      </c>
      <c r="O229" s="1">
        <f t="shared" si="28"/>
        <v>6</v>
      </c>
      <c r="P229" s="27">
        <f t="shared" si="29"/>
        <v>2012</v>
      </c>
      <c r="Q229" s="1">
        <f t="shared" si="30"/>
        <v>3</v>
      </c>
      <c r="R229" s="1">
        <f t="shared" si="31"/>
        <v>24</v>
      </c>
      <c r="S229" t="s">
        <v>72</v>
      </c>
      <c r="T229" s="2">
        <v>33374508.370000001</v>
      </c>
      <c r="U229">
        <v>0</v>
      </c>
      <c r="V229" s="2">
        <v>4155750</v>
      </c>
      <c r="W229" s="2">
        <v>21072000</v>
      </c>
      <c r="X229" s="2">
        <v>0</v>
      </c>
      <c r="Y229" s="2">
        <v>3457778.85</v>
      </c>
      <c r="Z229" s="2">
        <v>4688979.5199999996</v>
      </c>
      <c r="AA229">
        <v>44</v>
      </c>
      <c r="AB229">
        <v>0</v>
      </c>
      <c r="AC229">
        <v>0</v>
      </c>
      <c r="AD229">
        <v>0</v>
      </c>
      <c r="AE229">
        <v>44</v>
      </c>
      <c r="AF229">
        <v>44</v>
      </c>
      <c r="AG229">
        <v>22</v>
      </c>
      <c r="AH229" s="2">
        <v>188897.73</v>
      </c>
    </row>
    <row r="230" spans="1:34" x14ac:dyDescent="0.5">
      <c r="A230">
        <v>4059</v>
      </c>
      <c r="B230">
        <v>11725</v>
      </c>
      <c r="C230" t="s">
        <v>375</v>
      </c>
      <c r="D230" s="25">
        <v>23555</v>
      </c>
      <c r="E230" t="s">
        <v>79</v>
      </c>
      <c r="F230" t="s">
        <v>105</v>
      </c>
      <c r="G230" t="s">
        <v>106</v>
      </c>
      <c r="H230" s="25">
        <v>40967</v>
      </c>
      <c r="I230" s="26" t="str">
        <f t="shared" si="24"/>
        <v>Tue</v>
      </c>
      <c r="J230" s="1">
        <f t="shared" si="25"/>
        <v>172</v>
      </c>
      <c r="K230" s="1" t="str">
        <f t="shared" si="26"/>
        <v>120D</v>
      </c>
      <c r="L230" s="25">
        <v>41139</v>
      </c>
      <c r="M230" s="26" t="str">
        <f t="shared" si="27"/>
        <v>Sat</v>
      </c>
      <c r="N230" s="25">
        <v>41146</v>
      </c>
      <c r="O230" s="1">
        <f t="shared" si="28"/>
        <v>7</v>
      </c>
      <c r="P230" s="27">
        <f t="shared" si="29"/>
        <v>2012</v>
      </c>
      <c r="Q230" s="1">
        <f t="shared" si="30"/>
        <v>8</v>
      </c>
      <c r="R230" s="1">
        <f t="shared" si="31"/>
        <v>18</v>
      </c>
      <c r="S230" t="s">
        <v>72</v>
      </c>
      <c r="T230" s="2">
        <v>14475384</v>
      </c>
      <c r="U230">
        <v>7683984</v>
      </c>
      <c r="V230" s="2">
        <v>5662780.2000000002</v>
      </c>
      <c r="W230" s="2">
        <v>6115227.7000000002</v>
      </c>
      <c r="X230" s="2">
        <v>0</v>
      </c>
      <c r="Y230" s="2">
        <v>755000</v>
      </c>
      <c r="Z230" s="2">
        <v>1942376.1</v>
      </c>
      <c r="AA230">
        <v>14</v>
      </c>
      <c r="AB230">
        <v>0</v>
      </c>
      <c r="AC230">
        <v>0</v>
      </c>
      <c r="AD230">
        <v>0</v>
      </c>
      <c r="AE230">
        <v>14</v>
      </c>
      <c r="AF230">
        <v>14</v>
      </c>
      <c r="AG230">
        <v>7</v>
      </c>
      <c r="AH230" s="2">
        <v>808968.6</v>
      </c>
    </row>
    <row r="231" spans="1:34" x14ac:dyDescent="0.5">
      <c r="A231">
        <v>4015</v>
      </c>
      <c r="B231">
        <v>11617</v>
      </c>
      <c r="C231" t="s">
        <v>376</v>
      </c>
      <c r="D231" s="25">
        <v>29765</v>
      </c>
      <c r="E231" t="s">
        <v>69</v>
      </c>
      <c r="F231" t="s">
        <v>70</v>
      </c>
      <c r="G231" t="s">
        <v>74</v>
      </c>
      <c r="H231" s="25">
        <v>40967</v>
      </c>
      <c r="I231" s="26" t="str">
        <f t="shared" si="24"/>
        <v>Tue</v>
      </c>
      <c r="J231" s="1">
        <f t="shared" si="25"/>
        <v>64</v>
      </c>
      <c r="K231" s="1" t="str">
        <f t="shared" si="26"/>
        <v>90D</v>
      </c>
      <c r="L231" s="25">
        <v>41031</v>
      </c>
      <c r="M231" s="26" t="str">
        <f t="shared" si="27"/>
        <v>Wed</v>
      </c>
      <c r="N231" s="25">
        <v>41033</v>
      </c>
      <c r="O231" s="1">
        <f t="shared" si="28"/>
        <v>2</v>
      </c>
      <c r="P231" s="27">
        <f t="shared" si="29"/>
        <v>2012</v>
      </c>
      <c r="Q231" s="1">
        <f t="shared" si="30"/>
        <v>5</v>
      </c>
      <c r="R231" s="1">
        <f t="shared" si="31"/>
        <v>2</v>
      </c>
      <c r="S231" t="s">
        <v>72</v>
      </c>
      <c r="T231" s="2">
        <v>13455750</v>
      </c>
      <c r="U231">
        <v>9817500</v>
      </c>
      <c r="V231" s="2">
        <v>8637012</v>
      </c>
      <c r="W231" s="2">
        <v>3012988</v>
      </c>
      <c r="X231" s="2">
        <v>0</v>
      </c>
      <c r="Y231" s="2">
        <v>0</v>
      </c>
      <c r="Z231" s="2">
        <v>1805750</v>
      </c>
      <c r="AA231">
        <v>6</v>
      </c>
      <c r="AB231">
        <v>0</v>
      </c>
      <c r="AC231">
        <v>0</v>
      </c>
      <c r="AD231">
        <v>0</v>
      </c>
      <c r="AE231">
        <v>6</v>
      </c>
      <c r="AF231">
        <v>6</v>
      </c>
      <c r="AG231">
        <v>2</v>
      </c>
      <c r="AH231" s="2">
        <v>4318506</v>
      </c>
    </row>
    <row r="232" spans="1:34" x14ac:dyDescent="0.5">
      <c r="A232">
        <v>4055</v>
      </c>
      <c r="B232">
        <v>11713</v>
      </c>
      <c r="C232" t="s">
        <v>377</v>
      </c>
      <c r="D232" s="25">
        <v>15564</v>
      </c>
      <c r="E232" t="s">
        <v>79</v>
      </c>
      <c r="F232" t="s">
        <v>105</v>
      </c>
      <c r="G232" t="s">
        <v>106</v>
      </c>
      <c r="H232" s="25">
        <v>40967</v>
      </c>
      <c r="I232" s="26" t="str">
        <f t="shared" si="24"/>
        <v>Tue</v>
      </c>
      <c r="J232" s="1">
        <f t="shared" si="25"/>
        <v>47</v>
      </c>
      <c r="K232" s="1" t="str">
        <f t="shared" si="26"/>
        <v>60D</v>
      </c>
      <c r="L232" s="25">
        <v>41014</v>
      </c>
      <c r="M232" s="26" t="str">
        <f t="shared" si="27"/>
        <v>Sun</v>
      </c>
      <c r="N232" s="25">
        <v>41020</v>
      </c>
      <c r="O232" s="1">
        <f t="shared" si="28"/>
        <v>6</v>
      </c>
      <c r="P232" s="27">
        <f t="shared" si="29"/>
        <v>2012</v>
      </c>
      <c r="Q232" s="1">
        <f t="shared" si="30"/>
        <v>4</v>
      </c>
      <c r="R232" s="1">
        <f t="shared" si="31"/>
        <v>15</v>
      </c>
      <c r="S232" t="s">
        <v>72</v>
      </c>
      <c r="T232" s="2">
        <v>12672121.210000001</v>
      </c>
      <c r="U232">
        <v>0</v>
      </c>
      <c r="V232" s="2">
        <v>6231000</v>
      </c>
      <c r="W232" s="2">
        <v>3194000</v>
      </c>
      <c r="X232" s="2">
        <v>0</v>
      </c>
      <c r="Y232" s="2">
        <v>1545454.56</v>
      </c>
      <c r="Z232" s="2">
        <v>1701666.65</v>
      </c>
      <c r="AA232">
        <v>12</v>
      </c>
      <c r="AB232">
        <v>0</v>
      </c>
      <c r="AC232">
        <v>0</v>
      </c>
      <c r="AD232">
        <v>0</v>
      </c>
      <c r="AE232">
        <v>12</v>
      </c>
      <c r="AF232">
        <v>12</v>
      </c>
      <c r="AG232">
        <v>6</v>
      </c>
      <c r="AH232" s="2">
        <v>1038500</v>
      </c>
    </row>
    <row r="233" spans="1:34" x14ac:dyDescent="0.5">
      <c r="A233">
        <v>4006</v>
      </c>
      <c r="B233">
        <v>11593</v>
      </c>
      <c r="C233" t="s">
        <v>378</v>
      </c>
      <c r="D233" s="25">
        <v>29563</v>
      </c>
      <c r="E233" t="s">
        <v>69</v>
      </c>
      <c r="F233" t="s">
        <v>70</v>
      </c>
      <c r="G233" t="s">
        <v>74</v>
      </c>
      <c r="H233" s="25">
        <v>40967</v>
      </c>
      <c r="I233" s="26" t="str">
        <f t="shared" si="24"/>
        <v>Tue</v>
      </c>
      <c r="J233" s="1">
        <f t="shared" si="25"/>
        <v>1</v>
      </c>
      <c r="K233" s="1" t="str">
        <f t="shared" si="26"/>
        <v>7D</v>
      </c>
      <c r="L233" s="25">
        <v>40968</v>
      </c>
      <c r="M233" s="26" t="str">
        <f t="shared" si="27"/>
        <v>Wed</v>
      </c>
      <c r="N233" s="25">
        <v>40971</v>
      </c>
      <c r="O233" s="1">
        <f t="shared" si="28"/>
        <v>3</v>
      </c>
      <c r="P233" s="27">
        <f t="shared" si="29"/>
        <v>2012</v>
      </c>
      <c r="Q233" s="1">
        <f t="shared" si="30"/>
        <v>2</v>
      </c>
      <c r="R233" s="1">
        <f t="shared" si="31"/>
        <v>29</v>
      </c>
      <c r="S233" t="s">
        <v>72</v>
      </c>
      <c r="T233" s="2">
        <v>44958372.030000001</v>
      </c>
      <c r="U233">
        <v>39501000</v>
      </c>
      <c r="V233" s="2">
        <v>31425000</v>
      </c>
      <c r="W233" s="2">
        <v>7500000</v>
      </c>
      <c r="X233" s="2">
        <v>0</v>
      </c>
      <c r="Y233" s="2">
        <v>0</v>
      </c>
      <c r="Z233" s="2">
        <v>6033372.0300000003</v>
      </c>
      <c r="AA233">
        <v>6</v>
      </c>
      <c r="AB233">
        <v>0</v>
      </c>
      <c r="AC233">
        <v>0</v>
      </c>
      <c r="AD233">
        <v>0</v>
      </c>
      <c r="AE233">
        <v>6</v>
      </c>
      <c r="AF233">
        <v>6</v>
      </c>
      <c r="AG233">
        <v>3</v>
      </c>
      <c r="AH233" s="2">
        <v>10475000</v>
      </c>
    </row>
    <row r="234" spans="1:34" x14ac:dyDescent="0.5">
      <c r="A234">
        <v>4014</v>
      </c>
      <c r="B234">
        <v>11611</v>
      </c>
      <c r="C234" t="s">
        <v>379</v>
      </c>
      <c r="D234" s="25">
        <v>18506</v>
      </c>
      <c r="E234" t="s">
        <v>79</v>
      </c>
      <c r="F234" t="s">
        <v>105</v>
      </c>
      <c r="G234" t="s">
        <v>106</v>
      </c>
      <c r="H234" s="25">
        <v>40967</v>
      </c>
      <c r="I234" s="26" t="str">
        <f t="shared" si="24"/>
        <v>Tue</v>
      </c>
      <c r="J234" s="1">
        <f t="shared" si="25"/>
        <v>69</v>
      </c>
      <c r="K234" s="1" t="str">
        <f t="shared" si="26"/>
        <v>90D</v>
      </c>
      <c r="L234" s="25">
        <v>41036</v>
      </c>
      <c r="M234" s="26" t="str">
        <f t="shared" si="27"/>
        <v>Mon</v>
      </c>
      <c r="N234" s="25">
        <v>41042</v>
      </c>
      <c r="O234" s="1">
        <f t="shared" si="28"/>
        <v>6</v>
      </c>
      <c r="P234" s="27">
        <f t="shared" si="29"/>
        <v>2012</v>
      </c>
      <c r="Q234" s="1">
        <f t="shared" si="30"/>
        <v>5</v>
      </c>
      <c r="R234" s="1">
        <f t="shared" si="31"/>
        <v>7</v>
      </c>
      <c r="S234" t="s">
        <v>72</v>
      </c>
      <c r="T234" s="2">
        <v>8150649.7999999998</v>
      </c>
      <c r="U234">
        <v>0</v>
      </c>
      <c r="V234" s="2">
        <v>6856300</v>
      </c>
      <c r="W234" s="2">
        <v>200000</v>
      </c>
      <c r="X234" s="2">
        <v>0</v>
      </c>
      <c r="Y234" s="2">
        <v>0</v>
      </c>
      <c r="Z234" s="2">
        <v>1094349.8</v>
      </c>
      <c r="AA234">
        <v>12</v>
      </c>
      <c r="AB234">
        <v>0</v>
      </c>
      <c r="AC234">
        <v>0</v>
      </c>
      <c r="AD234">
        <v>0</v>
      </c>
      <c r="AE234">
        <v>12</v>
      </c>
      <c r="AF234">
        <v>12</v>
      </c>
      <c r="AG234">
        <v>6</v>
      </c>
      <c r="AH234" s="2">
        <v>1142716.67</v>
      </c>
    </row>
    <row r="235" spans="1:34" x14ac:dyDescent="0.5">
      <c r="A235">
        <v>4113</v>
      </c>
      <c r="B235">
        <v>11834</v>
      </c>
      <c r="C235" t="s">
        <v>380</v>
      </c>
      <c r="D235" s="25">
        <v>26572</v>
      </c>
      <c r="E235" t="s">
        <v>79</v>
      </c>
      <c r="F235" t="s">
        <v>105</v>
      </c>
      <c r="G235" t="s">
        <v>106</v>
      </c>
      <c r="H235" s="25">
        <v>40968</v>
      </c>
      <c r="I235" s="26" t="str">
        <f t="shared" si="24"/>
        <v>Wed</v>
      </c>
      <c r="J235" s="1">
        <f t="shared" si="25"/>
        <v>49</v>
      </c>
      <c r="K235" s="1" t="str">
        <f t="shared" si="26"/>
        <v>60D</v>
      </c>
      <c r="L235" s="25">
        <v>41017</v>
      </c>
      <c r="M235" s="26" t="str">
        <f t="shared" si="27"/>
        <v>Wed</v>
      </c>
      <c r="N235" s="25">
        <v>41023</v>
      </c>
      <c r="O235" s="1">
        <f t="shared" si="28"/>
        <v>6</v>
      </c>
      <c r="P235" s="27">
        <f t="shared" si="29"/>
        <v>2012</v>
      </c>
      <c r="Q235" s="1">
        <f t="shared" si="30"/>
        <v>4</v>
      </c>
      <c r="R235" s="1">
        <f t="shared" si="31"/>
        <v>18</v>
      </c>
      <c r="S235" t="s">
        <v>72</v>
      </c>
      <c r="T235" s="2">
        <v>12016915.6</v>
      </c>
      <c r="U235">
        <v>0</v>
      </c>
      <c r="V235" s="2">
        <v>3115500</v>
      </c>
      <c r="W235" s="2">
        <v>6838000</v>
      </c>
      <c r="X235" s="2">
        <v>0</v>
      </c>
      <c r="Y235" s="2">
        <v>450216.45</v>
      </c>
      <c r="Z235" s="2">
        <v>1613199.15</v>
      </c>
      <c r="AA235">
        <v>12</v>
      </c>
      <c r="AB235">
        <v>0</v>
      </c>
      <c r="AC235">
        <v>0</v>
      </c>
      <c r="AD235">
        <v>0</v>
      </c>
      <c r="AE235">
        <v>12</v>
      </c>
      <c r="AF235">
        <v>12</v>
      </c>
      <c r="AG235">
        <v>6</v>
      </c>
      <c r="AH235" s="2">
        <v>519250</v>
      </c>
    </row>
    <row r="236" spans="1:34" x14ac:dyDescent="0.5">
      <c r="A236">
        <v>4085</v>
      </c>
      <c r="B236">
        <v>11773</v>
      </c>
      <c r="C236" t="s">
        <v>381</v>
      </c>
      <c r="D236" s="25">
        <v>20373</v>
      </c>
      <c r="E236" t="s">
        <v>79</v>
      </c>
      <c r="F236" t="s">
        <v>105</v>
      </c>
      <c r="G236" t="s">
        <v>106</v>
      </c>
      <c r="H236" s="25">
        <v>40968</v>
      </c>
      <c r="I236" s="26" t="str">
        <f t="shared" si="24"/>
        <v>Wed</v>
      </c>
      <c r="J236" s="1">
        <f t="shared" si="25"/>
        <v>232</v>
      </c>
      <c r="K236" s="1" t="str">
        <f t="shared" si="26"/>
        <v>120D</v>
      </c>
      <c r="L236" s="25">
        <v>41200</v>
      </c>
      <c r="M236" s="26" t="str">
        <f t="shared" si="27"/>
        <v>Thu</v>
      </c>
      <c r="N236" s="25">
        <v>41206</v>
      </c>
      <c r="O236" s="1">
        <f t="shared" si="28"/>
        <v>6</v>
      </c>
      <c r="P236" s="27">
        <f t="shared" si="29"/>
        <v>2012</v>
      </c>
      <c r="Q236" s="1">
        <f t="shared" si="30"/>
        <v>10</v>
      </c>
      <c r="R236" s="1">
        <f t="shared" si="31"/>
        <v>18</v>
      </c>
      <c r="S236" t="s">
        <v>72</v>
      </c>
      <c r="T236" s="2">
        <v>55568422.380000003</v>
      </c>
      <c r="U236">
        <v>0</v>
      </c>
      <c r="V236" s="2">
        <v>2185264.4</v>
      </c>
      <c r="W236" s="2">
        <v>39928758.18</v>
      </c>
      <c r="X236" s="2">
        <v>0</v>
      </c>
      <c r="Y236" s="2">
        <v>5997876.25</v>
      </c>
      <c r="Z236" s="2">
        <v>7456523.5499999998</v>
      </c>
      <c r="AA236">
        <v>56</v>
      </c>
      <c r="AB236">
        <v>0</v>
      </c>
      <c r="AC236">
        <v>0</v>
      </c>
      <c r="AD236">
        <v>0</v>
      </c>
      <c r="AE236">
        <v>56</v>
      </c>
      <c r="AF236">
        <v>56</v>
      </c>
      <c r="AG236">
        <v>28</v>
      </c>
      <c r="AH236" s="2">
        <v>78045.16</v>
      </c>
    </row>
    <row r="237" spans="1:34" x14ac:dyDescent="0.5">
      <c r="A237">
        <v>4065</v>
      </c>
      <c r="B237">
        <v>11739</v>
      </c>
      <c r="C237" t="s">
        <v>382</v>
      </c>
      <c r="D237" s="25">
        <v>27580</v>
      </c>
      <c r="E237" t="s">
        <v>69</v>
      </c>
      <c r="F237" t="s">
        <v>75</v>
      </c>
      <c r="G237" t="s">
        <v>91</v>
      </c>
      <c r="H237" s="25">
        <v>40968</v>
      </c>
      <c r="I237" s="26" t="str">
        <f t="shared" si="24"/>
        <v>Wed</v>
      </c>
      <c r="J237" s="1">
        <f t="shared" si="25"/>
        <v>30</v>
      </c>
      <c r="K237" s="1" t="str">
        <f t="shared" si="26"/>
        <v>30D</v>
      </c>
      <c r="L237" s="25">
        <v>40998</v>
      </c>
      <c r="M237" s="26" t="str">
        <f t="shared" si="27"/>
        <v>Fri</v>
      </c>
      <c r="N237" s="25">
        <v>41001</v>
      </c>
      <c r="O237" s="1">
        <f t="shared" si="28"/>
        <v>3</v>
      </c>
      <c r="P237" s="27">
        <f t="shared" si="29"/>
        <v>2012</v>
      </c>
      <c r="Q237" s="1">
        <f t="shared" si="30"/>
        <v>3</v>
      </c>
      <c r="R237" s="1">
        <f t="shared" si="31"/>
        <v>30</v>
      </c>
      <c r="S237" t="s">
        <v>72</v>
      </c>
      <c r="T237" s="2">
        <v>2640719.84</v>
      </c>
      <c r="U237">
        <v>0</v>
      </c>
      <c r="V237" s="2">
        <v>2205000</v>
      </c>
      <c r="W237" s="2">
        <v>0</v>
      </c>
      <c r="X237" s="2">
        <v>0</v>
      </c>
      <c r="Y237" s="2">
        <v>81421.72</v>
      </c>
      <c r="Z237" s="2">
        <v>354298.12</v>
      </c>
      <c r="AA237">
        <v>6</v>
      </c>
      <c r="AB237">
        <v>0</v>
      </c>
      <c r="AC237">
        <v>3</v>
      </c>
      <c r="AD237">
        <v>0</v>
      </c>
      <c r="AE237">
        <v>6</v>
      </c>
      <c r="AF237">
        <v>9</v>
      </c>
      <c r="AG237">
        <v>3</v>
      </c>
      <c r="AH237" s="2">
        <v>735000</v>
      </c>
    </row>
    <row r="238" spans="1:34" x14ac:dyDescent="0.5">
      <c r="A238">
        <v>4090</v>
      </c>
      <c r="B238">
        <v>16471</v>
      </c>
      <c r="C238" t="s">
        <v>383</v>
      </c>
      <c r="D238" s="25">
        <v>19228</v>
      </c>
      <c r="E238" t="s">
        <v>79</v>
      </c>
      <c r="F238" t="s">
        <v>105</v>
      </c>
      <c r="G238" t="s">
        <v>106</v>
      </c>
      <c r="H238" s="25">
        <v>40968</v>
      </c>
      <c r="I238" s="26" t="str">
        <f t="shared" si="24"/>
        <v>Wed</v>
      </c>
      <c r="J238" s="1">
        <f t="shared" si="25"/>
        <v>170</v>
      </c>
      <c r="K238" s="1" t="str">
        <f t="shared" si="26"/>
        <v>120D</v>
      </c>
      <c r="L238" s="25">
        <v>41138</v>
      </c>
      <c r="M238" s="26" t="str">
        <f t="shared" si="27"/>
        <v>Fri</v>
      </c>
      <c r="N238" s="25">
        <v>41146</v>
      </c>
      <c r="O238" s="1">
        <f t="shared" si="28"/>
        <v>8</v>
      </c>
      <c r="P238" s="27">
        <f t="shared" si="29"/>
        <v>2012</v>
      </c>
      <c r="Q238" s="1">
        <f t="shared" si="30"/>
        <v>8</v>
      </c>
      <c r="R238" s="1">
        <f t="shared" si="31"/>
        <v>17</v>
      </c>
      <c r="S238" t="s">
        <v>72</v>
      </c>
      <c r="T238" s="2">
        <v>19506468.699999999</v>
      </c>
      <c r="U238">
        <v>1560360.9</v>
      </c>
      <c r="V238" s="2">
        <v>2800527.8</v>
      </c>
      <c r="W238" s="2">
        <v>13127334.9</v>
      </c>
      <c r="X238" s="2">
        <v>0</v>
      </c>
      <c r="Y238" s="2">
        <v>887908.55</v>
      </c>
      <c r="Z238" s="2">
        <v>2690697.45</v>
      </c>
      <c r="AA238">
        <v>16</v>
      </c>
      <c r="AB238">
        <v>0</v>
      </c>
      <c r="AC238">
        <v>0</v>
      </c>
      <c r="AD238">
        <v>0</v>
      </c>
      <c r="AE238">
        <v>16</v>
      </c>
      <c r="AF238">
        <v>16</v>
      </c>
      <c r="AG238">
        <v>8</v>
      </c>
      <c r="AH238" s="2">
        <v>350065.98</v>
      </c>
    </row>
    <row r="239" spans="1:34" x14ac:dyDescent="0.5">
      <c r="A239">
        <v>4096</v>
      </c>
      <c r="B239">
        <v>11799</v>
      </c>
      <c r="C239" t="s">
        <v>384</v>
      </c>
      <c r="D239" s="25">
        <v>17336</v>
      </c>
      <c r="E239" t="s">
        <v>79</v>
      </c>
      <c r="F239" t="s">
        <v>105</v>
      </c>
      <c r="G239" t="s">
        <v>106</v>
      </c>
      <c r="H239" s="25">
        <v>40968</v>
      </c>
      <c r="I239" s="26" t="str">
        <f t="shared" si="24"/>
        <v>Wed</v>
      </c>
      <c r="J239" s="1">
        <f t="shared" si="25"/>
        <v>210</v>
      </c>
      <c r="K239" s="1" t="str">
        <f t="shared" si="26"/>
        <v>120D</v>
      </c>
      <c r="L239" s="25">
        <v>41178</v>
      </c>
      <c r="M239" s="26" t="str">
        <f t="shared" si="27"/>
        <v>Wed</v>
      </c>
      <c r="N239" s="25">
        <v>41184</v>
      </c>
      <c r="O239" s="1">
        <f t="shared" si="28"/>
        <v>6</v>
      </c>
      <c r="P239" s="27">
        <f t="shared" si="29"/>
        <v>2012</v>
      </c>
      <c r="Q239" s="1">
        <f t="shared" si="30"/>
        <v>9</v>
      </c>
      <c r="R239" s="1">
        <f t="shared" si="31"/>
        <v>26</v>
      </c>
      <c r="S239" t="s">
        <v>72</v>
      </c>
      <c r="T239" s="2">
        <v>9309056.5</v>
      </c>
      <c r="U239">
        <v>0</v>
      </c>
      <c r="V239" s="2">
        <v>5932499.5999999996</v>
      </c>
      <c r="W239" s="2">
        <v>1780000</v>
      </c>
      <c r="X239" s="2">
        <v>0</v>
      </c>
      <c r="Y239" s="2">
        <v>347487.33</v>
      </c>
      <c r="Z239" s="2">
        <v>1249069.57</v>
      </c>
      <c r="AA239">
        <v>12</v>
      </c>
      <c r="AB239">
        <v>6</v>
      </c>
      <c r="AC239">
        <v>0</v>
      </c>
      <c r="AD239">
        <v>0</v>
      </c>
      <c r="AE239">
        <v>18</v>
      </c>
      <c r="AF239">
        <v>18</v>
      </c>
      <c r="AG239">
        <v>6</v>
      </c>
      <c r="AH239" s="2">
        <v>988749.93</v>
      </c>
    </row>
    <row r="240" spans="1:34" x14ac:dyDescent="0.5">
      <c r="A240">
        <v>4105</v>
      </c>
      <c r="B240">
        <v>16475</v>
      </c>
      <c r="C240" t="s">
        <v>385</v>
      </c>
      <c r="D240" s="25">
        <v>19560</v>
      </c>
      <c r="E240" t="s">
        <v>79</v>
      </c>
      <c r="F240" t="s">
        <v>105</v>
      </c>
      <c r="G240" t="s">
        <v>106</v>
      </c>
      <c r="H240" s="25">
        <v>40968</v>
      </c>
      <c r="I240" s="26" t="str">
        <f t="shared" si="24"/>
        <v>Wed</v>
      </c>
      <c r="J240" s="1">
        <f t="shared" si="25"/>
        <v>67</v>
      </c>
      <c r="K240" s="1" t="str">
        <f t="shared" si="26"/>
        <v>90D</v>
      </c>
      <c r="L240" s="25">
        <v>41035</v>
      </c>
      <c r="M240" s="26" t="str">
        <f t="shared" si="27"/>
        <v>Sun</v>
      </c>
      <c r="N240" s="25">
        <v>41041</v>
      </c>
      <c r="O240" s="1">
        <f t="shared" si="28"/>
        <v>6</v>
      </c>
      <c r="P240" s="27">
        <f t="shared" si="29"/>
        <v>2012</v>
      </c>
      <c r="Q240" s="1">
        <f t="shared" si="30"/>
        <v>5</v>
      </c>
      <c r="R240" s="1">
        <f t="shared" si="31"/>
        <v>6</v>
      </c>
      <c r="S240" t="s">
        <v>72</v>
      </c>
      <c r="T240" s="2">
        <v>4154869.6</v>
      </c>
      <c r="U240">
        <v>0</v>
      </c>
      <c r="V240" s="2">
        <v>3116750</v>
      </c>
      <c r="W240" s="2">
        <v>480000</v>
      </c>
      <c r="X240" s="2">
        <v>0</v>
      </c>
      <c r="Y240" s="2">
        <v>0</v>
      </c>
      <c r="Z240" s="2">
        <v>558119.6</v>
      </c>
      <c r="AA240">
        <v>12</v>
      </c>
      <c r="AB240">
        <v>0</v>
      </c>
      <c r="AC240">
        <v>0</v>
      </c>
      <c r="AD240">
        <v>0</v>
      </c>
      <c r="AE240">
        <v>12</v>
      </c>
      <c r="AF240">
        <v>12</v>
      </c>
      <c r="AG240">
        <v>6</v>
      </c>
      <c r="AH240" s="2">
        <v>519458.33</v>
      </c>
    </row>
    <row r="241" spans="1:34" x14ac:dyDescent="0.5">
      <c r="A241">
        <v>4081</v>
      </c>
      <c r="B241">
        <v>11057</v>
      </c>
      <c r="C241" t="s">
        <v>374</v>
      </c>
      <c r="D241" s="25">
        <v>20371</v>
      </c>
      <c r="E241" t="s">
        <v>79</v>
      </c>
      <c r="F241" t="s">
        <v>105</v>
      </c>
      <c r="G241" t="s">
        <v>106</v>
      </c>
      <c r="H241" s="25">
        <v>40968</v>
      </c>
      <c r="I241" s="26" t="str">
        <f t="shared" si="24"/>
        <v>Wed</v>
      </c>
      <c r="J241" s="1">
        <f t="shared" si="25"/>
        <v>65</v>
      </c>
      <c r="K241" s="1" t="str">
        <f t="shared" si="26"/>
        <v>90D</v>
      </c>
      <c r="L241" s="25">
        <v>41033</v>
      </c>
      <c r="M241" s="26" t="str">
        <f t="shared" si="27"/>
        <v>Fri</v>
      </c>
      <c r="N241" s="25">
        <v>41041</v>
      </c>
      <c r="O241" s="1">
        <f t="shared" si="28"/>
        <v>8</v>
      </c>
      <c r="P241" s="27">
        <f t="shared" si="29"/>
        <v>2012</v>
      </c>
      <c r="Q241" s="1">
        <f t="shared" si="30"/>
        <v>5</v>
      </c>
      <c r="R241" s="1">
        <f t="shared" si="31"/>
        <v>4</v>
      </c>
      <c r="S241" t="s">
        <v>72</v>
      </c>
      <c r="T241" s="2">
        <v>33374508.370000001</v>
      </c>
      <c r="U241">
        <v>0</v>
      </c>
      <c r="V241" s="2">
        <v>4155750</v>
      </c>
      <c r="W241" s="2">
        <v>21072000</v>
      </c>
      <c r="X241" s="2">
        <v>0</v>
      </c>
      <c r="Y241" s="2">
        <v>3457778.85</v>
      </c>
      <c r="Z241" s="2">
        <v>4688979.5199999996</v>
      </c>
      <c r="AA241">
        <v>44</v>
      </c>
      <c r="AB241">
        <v>0</v>
      </c>
      <c r="AC241">
        <v>0</v>
      </c>
      <c r="AD241">
        <v>0</v>
      </c>
      <c r="AE241">
        <v>44</v>
      </c>
      <c r="AF241">
        <v>44</v>
      </c>
      <c r="AG241">
        <v>22</v>
      </c>
      <c r="AH241" s="2">
        <v>188897.73</v>
      </c>
    </row>
    <row r="242" spans="1:34" x14ac:dyDescent="0.5">
      <c r="A242">
        <v>4086</v>
      </c>
      <c r="B242">
        <v>11057</v>
      </c>
      <c r="C242" t="s">
        <v>374</v>
      </c>
      <c r="D242" s="25">
        <v>20371</v>
      </c>
      <c r="E242" t="s">
        <v>79</v>
      </c>
      <c r="F242" t="s">
        <v>105</v>
      </c>
      <c r="G242" t="s">
        <v>106</v>
      </c>
      <c r="H242" s="25">
        <v>40968</v>
      </c>
      <c r="I242" s="26" t="str">
        <f t="shared" si="24"/>
        <v>Wed</v>
      </c>
      <c r="J242" s="1">
        <f t="shared" si="25"/>
        <v>36</v>
      </c>
      <c r="K242" s="1" t="str">
        <f t="shared" si="26"/>
        <v>45D</v>
      </c>
      <c r="L242" s="25">
        <v>41004</v>
      </c>
      <c r="M242" s="26" t="str">
        <f t="shared" si="27"/>
        <v>Thu</v>
      </c>
      <c r="N242" s="25">
        <v>41012</v>
      </c>
      <c r="O242" s="1">
        <f t="shared" si="28"/>
        <v>8</v>
      </c>
      <c r="P242" s="27">
        <f t="shared" si="29"/>
        <v>2012</v>
      </c>
      <c r="Q242" s="1">
        <f t="shared" si="30"/>
        <v>4</v>
      </c>
      <c r="R242" s="1">
        <f t="shared" si="31"/>
        <v>5</v>
      </c>
      <c r="S242" t="s">
        <v>72</v>
      </c>
      <c r="T242" s="2">
        <v>33374508.370000001</v>
      </c>
      <c r="U242">
        <v>0</v>
      </c>
      <c r="V242" s="2">
        <v>4155750</v>
      </c>
      <c r="W242" s="2">
        <v>21072000</v>
      </c>
      <c r="X242" s="2">
        <v>0</v>
      </c>
      <c r="Y242" s="2">
        <v>3457778.85</v>
      </c>
      <c r="Z242" s="2">
        <v>4688979.5199999996</v>
      </c>
      <c r="AA242">
        <v>44</v>
      </c>
      <c r="AB242">
        <v>0</v>
      </c>
      <c r="AC242">
        <v>0</v>
      </c>
      <c r="AD242">
        <v>0</v>
      </c>
      <c r="AE242">
        <v>44</v>
      </c>
      <c r="AF242">
        <v>44</v>
      </c>
      <c r="AG242">
        <v>22</v>
      </c>
      <c r="AH242" s="2">
        <v>188897.73</v>
      </c>
    </row>
    <row r="243" spans="1:34" x14ac:dyDescent="0.5">
      <c r="A243">
        <v>4098</v>
      </c>
      <c r="B243">
        <v>11803</v>
      </c>
      <c r="C243" t="s">
        <v>386</v>
      </c>
      <c r="D243" s="25">
        <v>27095</v>
      </c>
      <c r="E243" t="s">
        <v>79</v>
      </c>
      <c r="F243" t="s">
        <v>105</v>
      </c>
      <c r="G243" t="s">
        <v>106</v>
      </c>
      <c r="H243" s="25">
        <v>40968</v>
      </c>
      <c r="I243" s="26" t="str">
        <f t="shared" si="24"/>
        <v>Wed</v>
      </c>
      <c r="J243" s="1">
        <f t="shared" si="25"/>
        <v>259</v>
      </c>
      <c r="K243" s="1" t="str">
        <f t="shared" si="26"/>
        <v>120D</v>
      </c>
      <c r="L243" s="25">
        <v>41227</v>
      </c>
      <c r="M243" s="26" t="str">
        <f t="shared" si="27"/>
        <v>Wed</v>
      </c>
      <c r="N243" s="25">
        <v>41233</v>
      </c>
      <c r="O243" s="1">
        <f t="shared" si="28"/>
        <v>6</v>
      </c>
      <c r="P243" s="27">
        <f t="shared" si="29"/>
        <v>2012</v>
      </c>
      <c r="Q243" s="1">
        <f t="shared" si="30"/>
        <v>11</v>
      </c>
      <c r="R243" s="1">
        <f t="shared" si="31"/>
        <v>14</v>
      </c>
      <c r="S243" t="s">
        <v>72</v>
      </c>
      <c r="T243" s="2">
        <v>28678731.989999998</v>
      </c>
      <c r="U243">
        <v>460650</v>
      </c>
      <c r="V243" s="2">
        <v>9302225</v>
      </c>
      <c r="W243" s="2">
        <v>13948877.5</v>
      </c>
      <c r="X243" s="2">
        <v>0</v>
      </c>
      <c r="Y243" s="2">
        <v>1556803.36</v>
      </c>
      <c r="Z243" s="2">
        <v>3870826.13</v>
      </c>
      <c r="AA243">
        <v>12</v>
      </c>
      <c r="AB243">
        <v>6</v>
      </c>
      <c r="AC243">
        <v>6</v>
      </c>
      <c r="AD243">
        <v>0</v>
      </c>
      <c r="AE243">
        <v>18</v>
      </c>
      <c r="AF243">
        <v>24</v>
      </c>
      <c r="AG243">
        <v>6</v>
      </c>
      <c r="AH243" s="2">
        <v>1550370.83</v>
      </c>
    </row>
    <row r="244" spans="1:34" x14ac:dyDescent="0.5">
      <c r="A244">
        <v>4121</v>
      </c>
      <c r="B244">
        <v>11875</v>
      </c>
      <c r="C244" t="s">
        <v>387</v>
      </c>
      <c r="D244" s="25">
        <v>33912</v>
      </c>
      <c r="E244" t="s">
        <v>79</v>
      </c>
      <c r="F244" t="s">
        <v>105</v>
      </c>
      <c r="G244" t="s">
        <v>106</v>
      </c>
      <c r="H244" s="25">
        <v>40968</v>
      </c>
      <c r="I244" s="26" t="str">
        <f t="shared" si="24"/>
        <v>Wed</v>
      </c>
      <c r="J244" s="1">
        <f t="shared" si="25"/>
        <v>130</v>
      </c>
      <c r="K244" s="1" t="str">
        <f t="shared" si="26"/>
        <v>120D</v>
      </c>
      <c r="L244" s="25">
        <v>41098</v>
      </c>
      <c r="M244" s="26" t="str">
        <f t="shared" si="27"/>
        <v>Sun</v>
      </c>
      <c r="N244" s="25">
        <v>41104</v>
      </c>
      <c r="O244" s="1">
        <f t="shared" si="28"/>
        <v>6</v>
      </c>
      <c r="P244" s="27">
        <f t="shared" si="29"/>
        <v>2012</v>
      </c>
      <c r="Q244" s="1">
        <f t="shared" si="30"/>
        <v>7</v>
      </c>
      <c r="R244" s="1">
        <f t="shared" si="31"/>
        <v>8</v>
      </c>
      <c r="S244" t="s">
        <v>72</v>
      </c>
      <c r="T244" s="2">
        <v>18739862.559999999</v>
      </c>
      <c r="U244">
        <v>0</v>
      </c>
      <c r="V244" s="2">
        <v>6241750</v>
      </c>
      <c r="W244" s="2">
        <v>8474000</v>
      </c>
      <c r="X244" s="2">
        <v>0</v>
      </c>
      <c r="Y244" s="2">
        <v>1508231.26</v>
      </c>
      <c r="Z244" s="2">
        <v>2515881.2999999998</v>
      </c>
      <c r="AA244">
        <v>12</v>
      </c>
      <c r="AB244">
        <v>0</v>
      </c>
      <c r="AC244">
        <v>0</v>
      </c>
      <c r="AD244">
        <v>0</v>
      </c>
      <c r="AE244">
        <v>12</v>
      </c>
      <c r="AF244">
        <v>12</v>
      </c>
      <c r="AG244">
        <v>6</v>
      </c>
      <c r="AH244" s="2">
        <v>1040291.67</v>
      </c>
    </row>
    <row r="245" spans="1:34" x14ac:dyDescent="0.5">
      <c r="A245">
        <v>4122</v>
      </c>
      <c r="B245">
        <v>11868</v>
      </c>
      <c r="C245" t="s">
        <v>388</v>
      </c>
      <c r="D245" s="25">
        <v>28913</v>
      </c>
      <c r="E245" t="s">
        <v>79</v>
      </c>
      <c r="F245" t="s">
        <v>105</v>
      </c>
      <c r="G245" t="s">
        <v>106</v>
      </c>
      <c r="H245" s="25">
        <v>40968</v>
      </c>
      <c r="I245" s="26" t="str">
        <f t="shared" si="24"/>
        <v>Wed</v>
      </c>
      <c r="J245" s="1">
        <f t="shared" si="25"/>
        <v>216</v>
      </c>
      <c r="K245" s="1" t="str">
        <f t="shared" si="26"/>
        <v>120D</v>
      </c>
      <c r="L245" s="25">
        <v>41184</v>
      </c>
      <c r="M245" s="26" t="str">
        <f t="shared" si="27"/>
        <v>Tue</v>
      </c>
      <c r="N245" s="25">
        <v>41192</v>
      </c>
      <c r="O245" s="1">
        <f t="shared" si="28"/>
        <v>8</v>
      </c>
      <c r="P245" s="27">
        <f t="shared" si="29"/>
        <v>2012</v>
      </c>
      <c r="Q245" s="1">
        <f t="shared" si="30"/>
        <v>10</v>
      </c>
      <c r="R245" s="1">
        <f t="shared" si="31"/>
        <v>2</v>
      </c>
      <c r="S245" t="s">
        <v>72</v>
      </c>
      <c r="T245" s="2">
        <v>5816650</v>
      </c>
      <c r="U245">
        <v>0</v>
      </c>
      <c r="V245" s="2">
        <v>5035557</v>
      </c>
      <c r="W245" s="2">
        <v>0</v>
      </c>
      <c r="X245" s="2">
        <v>0</v>
      </c>
      <c r="Y245" s="2">
        <v>0</v>
      </c>
      <c r="Z245" s="2">
        <v>781093</v>
      </c>
      <c r="AA245">
        <v>16</v>
      </c>
      <c r="AB245">
        <v>0</v>
      </c>
      <c r="AC245">
        <v>7</v>
      </c>
      <c r="AD245">
        <v>0</v>
      </c>
      <c r="AE245">
        <v>16</v>
      </c>
      <c r="AF245">
        <v>23</v>
      </c>
      <c r="AG245">
        <v>8</v>
      </c>
      <c r="AH245" s="2">
        <v>629444.63</v>
      </c>
    </row>
    <row r="246" spans="1:34" x14ac:dyDescent="0.5">
      <c r="A246">
        <v>4121</v>
      </c>
      <c r="B246">
        <v>16537</v>
      </c>
      <c r="C246" t="s">
        <v>389</v>
      </c>
      <c r="D246" s="25">
        <v>25402</v>
      </c>
      <c r="E246" t="s">
        <v>79</v>
      </c>
      <c r="F246" t="s">
        <v>105</v>
      </c>
      <c r="G246" t="s">
        <v>106</v>
      </c>
      <c r="H246" s="25">
        <v>40968</v>
      </c>
      <c r="I246" s="26" t="str">
        <f t="shared" si="24"/>
        <v>Wed</v>
      </c>
      <c r="J246" s="1">
        <f t="shared" si="25"/>
        <v>130</v>
      </c>
      <c r="K246" s="1" t="str">
        <f t="shared" si="26"/>
        <v>120D</v>
      </c>
      <c r="L246" s="25">
        <v>41098</v>
      </c>
      <c r="M246" s="26" t="str">
        <f t="shared" si="27"/>
        <v>Sun</v>
      </c>
      <c r="N246" s="25">
        <v>41104</v>
      </c>
      <c r="O246" s="1">
        <f t="shared" si="28"/>
        <v>6</v>
      </c>
      <c r="P246" s="27">
        <f t="shared" si="29"/>
        <v>2012</v>
      </c>
      <c r="Q246" s="1">
        <f t="shared" si="30"/>
        <v>7</v>
      </c>
      <c r="R246" s="1">
        <f t="shared" si="31"/>
        <v>8</v>
      </c>
      <c r="S246" t="s">
        <v>72</v>
      </c>
      <c r="T246" s="2">
        <v>14397419.609999999</v>
      </c>
      <c r="U246">
        <v>0</v>
      </c>
      <c r="V246" s="2">
        <v>6241750</v>
      </c>
      <c r="W246" s="2">
        <v>5890000</v>
      </c>
      <c r="X246" s="2">
        <v>0</v>
      </c>
      <c r="Y246" s="2">
        <v>332467.53999999998</v>
      </c>
      <c r="Z246" s="2">
        <v>1933202.07</v>
      </c>
      <c r="AA246">
        <v>12</v>
      </c>
      <c r="AB246">
        <v>0</v>
      </c>
      <c r="AC246">
        <v>0</v>
      </c>
      <c r="AD246">
        <v>0</v>
      </c>
      <c r="AE246">
        <v>12</v>
      </c>
      <c r="AF246">
        <v>12</v>
      </c>
      <c r="AG246">
        <v>6</v>
      </c>
      <c r="AH246" s="2">
        <v>1040291.67</v>
      </c>
    </row>
    <row r="247" spans="1:34" x14ac:dyDescent="0.5">
      <c r="A247">
        <v>4101</v>
      </c>
      <c r="B247">
        <v>16473</v>
      </c>
      <c r="C247" t="s">
        <v>390</v>
      </c>
      <c r="D247" s="25">
        <v>13253</v>
      </c>
      <c r="E247" t="s">
        <v>79</v>
      </c>
      <c r="F247" t="s">
        <v>105</v>
      </c>
      <c r="G247" t="s">
        <v>106</v>
      </c>
      <c r="H247" s="25">
        <v>40968</v>
      </c>
      <c r="I247" s="26" t="str">
        <f t="shared" si="24"/>
        <v>Wed</v>
      </c>
      <c r="J247" s="1">
        <f t="shared" si="25"/>
        <v>189</v>
      </c>
      <c r="K247" s="1" t="str">
        <f t="shared" si="26"/>
        <v>120D</v>
      </c>
      <c r="L247" s="25">
        <v>41157</v>
      </c>
      <c r="M247" s="26" t="str">
        <f t="shared" si="27"/>
        <v>Wed</v>
      </c>
      <c r="N247" s="25">
        <v>41163</v>
      </c>
      <c r="O247" s="1">
        <f t="shared" si="28"/>
        <v>6</v>
      </c>
      <c r="P247" s="27">
        <f t="shared" si="29"/>
        <v>2012</v>
      </c>
      <c r="Q247" s="1">
        <f t="shared" si="30"/>
        <v>9</v>
      </c>
      <c r="R247" s="1">
        <f t="shared" si="31"/>
        <v>5</v>
      </c>
      <c r="S247" t="s">
        <v>72</v>
      </c>
      <c r="T247" s="2">
        <v>14882100</v>
      </c>
      <c r="U247">
        <v>0</v>
      </c>
      <c r="V247" s="2">
        <v>8085030</v>
      </c>
      <c r="W247" s="2">
        <v>880000</v>
      </c>
      <c r="X247" s="2">
        <v>0</v>
      </c>
      <c r="Y247" s="2">
        <v>3920519.48</v>
      </c>
      <c r="Z247" s="2">
        <v>1996550.52</v>
      </c>
      <c r="AA247">
        <v>18</v>
      </c>
      <c r="AB247">
        <v>0</v>
      </c>
      <c r="AC247">
        <v>0</v>
      </c>
      <c r="AD247">
        <v>0</v>
      </c>
      <c r="AE247">
        <v>18</v>
      </c>
      <c r="AF247">
        <v>18</v>
      </c>
      <c r="AG247">
        <v>6</v>
      </c>
      <c r="AH247" s="2">
        <v>1347505</v>
      </c>
    </row>
    <row r="248" spans="1:34" x14ac:dyDescent="0.5">
      <c r="A248">
        <v>4145</v>
      </c>
      <c r="B248">
        <v>11904</v>
      </c>
      <c r="C248" t="s">
        <v>391</v>
      </c>
      <c r="D248" s="25">
        <v>22157</v>
      </c>
      <c r="E248" t="s">
        <v>79</v>
      </c>
      <c r="F248" t="s">
        <v>105</v>
      </c>
      <c r="G248" t="s">
        <v>106</v>
      </c>
      <c r="H248" s="25">
        <v>40969</v>
      </c>
      <c r="I248" s="26" t="str">
        <f t="shared" si="24"/>
        <v>Thu</v>
      </c>
      <c r="J248" s="1">
        <f t="shared" si="25"/>
        <v>62</v>
      </c>
      <c r="K248" s="1" t="str">
        <f t="shared" si="26"/>
        <v>90D</v>
      </c>
      <c r="L248" s="25">
        <v>41031</v>
      </c>
      <c r="M248" s="26" t="str">
        <f t="shared" si="27"/>
        <v>Wed</v>
      </c>
      <c r="N248" s="25">
        <v>41039</v>
      </c>
      <c r="O248" s="1">
        <f t="shared" si="28"/>
        <v>8</v>
      </c>
      <c r="P248" s="27">
        <f t="shared" si="29"/>
        <v>2012</v>
      </c>
      <c r="Q248" s="1">
        <f t="shared" si="30"/>
        <v>5</v>
      </c>
      <c r="R248" s="1">
        <f t="shared" si="31"/>
        <v>2</v>
      </c>
      <c r="S248" t="s">
        <v>72</v>
      </c>
      <c r="T248" s="2">
        <v>9066354.5999999996</v>
      </c>
      <c r="U248">
        <v>5508154.5999999996</v>
      </c>
      <c r="V248" s="2">
        <v>3779466.4</v>
      </c>
      <c r="W248" s="2">
        <v>1429751.4</v>
      </c>
      <c r="X248" s="2">
        <v>0</v>
      </c>
      <c r="Y248" s="2">
        <v>2640692.64</v>
      </c>
      <c r="Z248" s="2">
        <v>1216444.1599999999</v>
      </c>
      <c r="AA248">
        <v>18</v>
      </c>
      <c r="AB248">
        <v>0</v>
      </c>
      <c r="AC248">
        <v>0</v>
      </c>
      <c r="AD248">
        <v>0</v>
      </c>
      <c r="AE248">
        <v>18</v>
      </c>
      <c r="AF248">
        <v>18</v>
      </c>
      <c r="AG248">
        <v>9</v>
      </c>
      <c r="AH248" s="2">
        <v>419940.71</v>
      </c>
    </row>
    <row r="249" spans="1:34" x14ac:dyDescent="0.5">
      <c r="A249">
        <v>4160</v>
      </c>
      <c r="B249">
        <v>16588</v>
      </c>
      <c r="C249" t="s">
        <v>392</v>
      </c>
      <c r="D249" s="25">
        <v>17151</v>
      </c>
      <c r="E249" t="s">
        <v>79</v>
      </c>
      <c r="F249" t="s">
        <v>105</v>
      </c>
      <c r="G249" t="s">
        <v>106</v>
      </c>
      <c r="H249" s="25">
        <v>40969</v>
      </c>
      <c r="I249" s="26" t="str">
        <f t="shared" si="24"/>
        <v>Thu</v>
      </c>
      <c r="J249" s="1">
        <f t="shared" si="25"/>
        <v>67</v>
      </c>
      <c r="K249" s="1" t="str">
        <f t="shared" si="26"/>
        <v>90D</v>
      </c>
      <c r="L249" s="25">
        <v>41036</v>
      </c>
      <c r="M249" s="26" t="str">
        <f t="shared" si="27"/>
        <v>Mon</v>
      </c>
      <c r="N249" s="25">
        <v>41042</v>
      </c>
      <c r="O249" s="1">
        <f t="shared" si="28"/>
        <v>6</v>
      </c>
      <c r="P249" s="27">
        <f t="shared" si="29"/>
        <v>2012</v>
      </c>
      <c r="Q249" s="1">
        <f t="shared" si="30"/>
        <v>5</v>
      </c>
      <c r="R249" s="1">
        <f t="shared" si="31"/>
        <v>7</v>
      </c>
      <c r="S249" t="s">
        <v>72</v>
      </c>
      <c r="T249" s="2">
        <v>3900180.8</v>
      </c>
      <c r="U249">
        <v>0</v>
      </c>
      <c r="V249" s="2">
        <v>3116500</v>
      </c>
      <c r="W249" s="2">
        <v>0</v>
      </c>
      <c r="X249" s="2">
        <v>0</v>
      </c>
      <c r="Y249" s="2">
        <v>259740.26</v>
      </c>
      <c r="Z249" s="2">
        <v>523940.54</v>
      </c>
      <c r="AA249">
        <v>12</v>
      </c>
      <c r="AB249">
        <v>0</v>
      </c>
      <c r="AC249">
        <v>0</v>
      </c>
      <c r="AD249">
        <v>0</v>
      </c>
      <c r="AE249">
        <v>12</v>
      </c>
      <c r="AF249">
        <v>12</v>
      </c>
      <c r="AG249">
        <v>6</v>
      </c>
      <c r="AH249" s="2">
        <v>519416.67</v>
      </c>
    </row>
    <row r="250" spans="1:34" x14ac:dyDescent="0.5">
      <c r="A250">
        <v>4156</v>
      </c>
      <c r="B250">
        <v>11919</v>
      </c>
      <c r="C250" t="s">
        <v>393</v>
      </c>
      <c r="D250" s="25">
        <v>17384</v>
      </c>
      <c r="E250" t="s">
        <v>129</v>
      </c>
      <c r="F250" t="s">
        <v>80</v>
      </c>
      <c r="G250" t="s">
        <v>81</v>
      </c>
      <c r="H250" s="25">
        <v>40969</v>
      </c>
      <c r="I250" s="26" t="str">
        <f t="shared" si="24"/>
        <v>Thu</v>
      </c>
      <c r="J250" s="1">
        <f t="shared" si="25"/>
        <v>135</v>
      </c>
      <c r="K250" s="1" t="str">
        <f t="shared" si="26"/>
        <v>120D</v>
      </c>
      <c r="L250" s="25">
        <v>41104</v>
      </c>
      <c r="M250" s="26" t="str">
        <f t="shared" si="27"/>
        <v>Sat</v>
      </c>
      <c r="N250" s="25">
        <v>41110</v>
      </c>
      <c r="O250" s="1">
        <f t="shared" si="28"/>
        <v>6</v>
      </c>
      <c r="P250" s="27">
        <f t="shared" si="29"/>
        <v>2012</v>
      </c>
      <c r="Q250" s="1">
        <f t="shared" si="30"/>
        <v>7</v>
      </c>
      <c r="R250" s="1">
        <f t="shared" si="31"/>
        <v>14</v>
      </c>
      <c r="S250" t="s">
        <v>72</v>
      </c>
      <c r="T250" s="2">
        <v>37066503.600000001</v>
      </c>
      <c r="U250">
        <v>35414853.600000001</v>
      </c>
      <c r="V250" s="2">
        <v>24770444.399999999</v>
      </c>
      <c r="W250" s="2">
        <v>6443021.75</v>
      </c>
      <c r="X250" s="2">
        <v>0</v>
      </c>
      <c r="Y250" s="2">
        <v>880000</v>
      </c>
      <c r="Z250" s="2">
        <v>4973037.45</v>
      </c>
      <c r="AA250">
        <v>12</v>
      </c>
      <c r="AB250">
        <v>0</v>
      </c>
      <c r="AC250">
        <v>0</v>
      </c>
      <c r="AD250">
        <v>0</v>
      </c>
      <c r="AE250">
        <v>12</v>
      </c>
      <c r="AF250">
        <v>12</v>
      </c>
      <c r="AG250">
        <v>6</v>
      </c>
      <c r="AH250" s="2">
        <v>4128407.4</v>
      </c>
    </row>
    <row r="251" spans="1:34" x14ac:dyDescent="0.5">
      <c r="A251">
        <v>4163</v>
      </c>
      <c r="B251">
        <v>16479</v>
      </c>
      <c r="C251" t="s">
        <v>394</v>
      </c>
      <c r="D251" s="25">
        <v>24510</v>
      </c>
      <c r="E251" t="s">
        <v>79</v>
      </c>
      <c r="F251" t="s">
        <v>105</v>
      </c>
      <c r="G251" t="s">
        <v>106</v>
      </c>
      <c r="H251" s="25">
        <v>40969</v>
      </c>
      <c r="I251" s="26" t="str">
        <f t="shared" si="24"/>
        <v>Thu</v>
      </c>
      <c r="J251" s="1">
        <f t="shared" si="25"/>
        <v>204</v>
      </c>
      <c r="K251" s="1" t="str">
        <f t="shared" si="26"/>
        <v>120D</v>
      </c>
      <c r="L251" s="25">
        <v>41173</v>
      </c>
      <c r="M251" s="26" t="str">
        <f t="shared" si="27"/>
        <v>Fri</v>
      </c>
      <c r="N251" s="25">
        <v>41179</v>
      </c>
      <c r="O251" s="1">
        <f t="shared" si="28"/>
        <v>6</v>
      </c>
      <c r="P251" s="27">
        <f t="shared" si="29"/>
        <v>2012</v>
      </c>
      <c r="Q251" s="1">
        <f t="shared" si="30"/>
        <v>9</v>
      </c>
      <c r="R251" s="1">
        <f t="shared" si="31"/>
        <v>21</v>
      </c>
      <c r="S251" t="s">
        <v>72</v>
      </c>
      <c r="T251" s="2">
        <v>32601113</v>
      </c>
      <c r="U251">
        <v>103750</v>
      </c>
      <c r="V251" s="2">
        <v>11768649.199999999</v>
      </c>
      <c r="W251" s="2">
        <v>5600985</v>
      </c>
      <c r="X251" s="2">
        <v>0</v>
      </c>
      <c r="Y251" s="2">
        <v>10851309.449999999</v>
      </c>
      <c r="Z251" s="2">
        <v>4380169.3499999996</v>
      </c>
      <c r="AA251">
        <v>18</v>
      </c>
      <c r="AB251">
        <v>0</v>
      </c>
      <c r="AC251">
        <v>6</v>
      </c>
      <c r="AD251">
        <v>0</v>
      </c>
      <c r="AE251">
        <v>18</v>
      </c>
      <c r="AF251">
        <v>24</v>
      </c>
      <c r="AG251">
        <v>6</v>
      </c>
      <c r="AH251" s="2">
        <v>1961441.53</v>
      </c>
    </row>
    <row r="252" spans="1:34" x14ac:dyDescent="0.5">
      <c r="A252">
        <v>4134</v>
      </c>
      <c r="B252">
        <v>11889</v>
      </c>
      <c r="C252" t="s">
        <v>395</v>
      </c>
      <c r="D252" s="25">
        <v>25331</v>
      </c>
      <c r="E252" t="s">
        <v>79</v>
      </c>
      <c r="F252" t="s">
        <v>105</v>
      </c>
      <c r="G252" t="s">
        <v>106</v>
      </c>
      <c r="H252" s="25">
        <v>40969</v>
      </c>
      <c r="I252" s="26" t="str">
        <f t="shared" si="24"/>
        <v>Thu</v>
      </c>
      <c r="J252" s="1">
        <f t="shared" si="25"/>
        <v>119</v>
      </c>
      <c r="K252" s="1" t="str">
        <f t="shared" si="26"/>
        <v>120D</v>
      </c>
      <c r="L252" s="25">
        <v>41088</v>
      </c>
      <c r="M252" s="26" t="str">
        <f t="shared" si="27"/>
        <v>Thu</v>
      </c>
      <c r="N252" s="25">
        <v>41094</v>
      </c>
      <c r="O252" s="1">
        <f t="shared" si="28"/>
        <v>6</v>
      </c>
      <c r="P252" s="27">
        <f t="shared" si="29"/>
        <v>2012</v>
      </c>
      <c r="Q252" s="1">
        <f t="shared" si="30"/>
        <v>6</v>
      </c>
      <c r="R252" s="1">
        <f t="shared" si="31"/>
        <v>28</v>
      </c>
      <c r="S252" t="s">
        <v>72</v>
      </c>
      <c r="T252" s="2">
        <v>11375432.880000001</v>
      </c>
      <c r="U252">
        <v>0</v>
      </c>
      <c r="V252" s="2">
        <v>6242500</v>
      </c>
      <c r="W252" s="2">
        <v>3278000</v>
      </c>
      <c r="X252" s="2">
        <v>0</v>
      </c>
      <c r="Y252" s="2">
        <v>327339.59000000003</v>
      </c>
      <c r="Z252" s="2">
        <v>1527593.29</v>
      </c>
      <c r="AA252">
        <v>12</v>
      </c>
      <c r="AB252">
        <v>0</v>
      </c>
      <c r="AC252">
        <v>0</v>
      </c>
      <c r="AD252">
        <v>0</v>
      </c>
      <c r="AE252">
        <v>12</v>
      </c>
      <c r="AF252">
        <v>12</v>
      </c>
      <c r="AG252">
        <v>6</v>
      </c>
      <c r="AH252" s="2">
        <v>1040416.67</v>
      </c>
    </row>
    <row r="253" spans="1:34" x14ac:dyDescent="0.5">
      <c r="A253">
        <v>4152</v>
      </c>
      <c r="B253">
        <v>11914</v>
      </c>
      <c r="C253" t="s">
        <v>396</v>
      </c>
      <c r="D253" s="25">
        <v>15083</v>
      </c>
      <c r="E253" t="s">
        <v>79</v>
      </c>
      <c r="F253" t="s">
        <v>105</v>
      </c>
      <c r="G253" t="s">
        <v>106</v>
      </c>
      <c r="H253" s="25">
        <v>40969</v>
      </c>
      <c r="I253" s="26" t="str">
        <f t="shared" si="24"/>
        <v>Thu</v>
      </c>
      <c r="J253" s="1">
        <f t="shared" si="25"/>
        <v>85</v>
      </c>
      <c r="K253" s="1" t="str">
        <f t="shared" si="26"/>
        <v>90D</v>
      </c>
      <c r="L253" s="25">
        <v>41054</v>
      </c>
      <c r="M253" s="26" t="str">
        <f t="shared" si="27"/>
        <v>Fri</v>
      </c>
      <c r="N253" s="25">
        <v>41063</v>
      </c>
      <c r="O253" s="1">
        <f t="shared" si="28"/>
        <v>9</v>
      </c>
      <c r="P253" s="27">
        <f t="shared" si="29"/>
        <v>2012</v>
      </c>
      <c r="Q253" s="1">
        <f t="shared" si="30"/>
        <v>5</v>
      </c>
      <c r="R253" s="1">
        <f t="shared" si="31"/>
        <v>25</v>
      </c>
      <c r="S253" t="s">
        <v>72</v>
      </c>
      <c r="T253" s="2">
        <v>9314982.5999999996</v>
      </c>
      <c r="U253">
        <v>5081907.5999999996</v>
      </c>
      <c r="V253" s="2">
        <v>3409975.8</v>
      </c>
      <c r="W253" s="2">
        <v>4655227.7</v>
      </c>
      <c r="X253" s="2">
        <v>0</v>
      </c>
      <c r="Y253" s="2">
        <v>0</v>
      </c>
      <c r="Z253" s="2">
        <v>1249779.1000000001</v>
      </c>
      <c r="AA253">
        <v>18</v>
      </c>
      <c r="AB253">
        <v>0</v>
      </c>
      <c r="AC253">
        <v>0</v>
      </c>
      <c r="AD253">
        <v>0</v>
      </c>
      <c r="AE253">
        <v>18</v>
      </c>
      <c r="AF253">
        <v>18</v>
      </c>
      <c r="AG253">
        <v>9</v>
      </c>
      <c r="AH253" s="2">
        <v>378886.2</v>
      </c>
    </row>
    <row r="254" spans="1:34" x14ac:dyDescent="0.5">
      <c r="A254">
        <v>4154</v>
      </c>
      <c r="B254">
        <v>10692</v>
      </c>
      <c r="C254" t="s">
        <v>324</v>
      </c>
      <c r="D254" s="25">
        <v>16955</v>
      </c>
      <c r="E254" t="s">
        <v>79</v>
      </c>
      <c r="F254" t="s">
        <v>105</v>
      </c>
      <c r="G254" t="s">
        <v>106</v>
      </c>
      <c r="H254" s="25">
        <v>40969</v>
      </c>
      <c r="I254" s="26" t="str">
        <f t="shared" si="24"/>
        <v>Thu</v>
      </c>
      <c r="J254" s="1">
        <f t="shared" si="25"/>
        <v>64</v>
      </c>
      <c r="K254" s="1" t="str">
        <f t="shared" si="26"/>
        <v>90D</v>
      </c>
      <c r="L254" s="25">
        <v>41033</v>
      </c>
      <c r="M254" s="26" t="str">
        <f t="shared" si="27"/>
        <v>Fri</v>
      </c>
      <c r="N254" s="25">
        <v>41039</v>
      </c>
      <c r="O254" s="1">
        <f t="shared" si="28"/>
        <v>6</v>
      </c>
      <c r="P254" s="27">
        <f t="shared" si="29"/>
        <v>2012</v>
      </c>
      <c r="Q254" s="1">
        <f t="shared" si="30"/>
        <v>5</v>
      </c>
      <c r="R254" s="1">
        <f t="shared" si="31"/>
        <v>4</v>
      </c>
      <c r="S254" t="s">
        <v>72</v>
      </c>
      <c r="T254" s="2">
        <v>33397227</v>
      </c>
      <c r="U254">
        <v>1869300</v>
      </c>
      <c r="V254" s="2">
        <v>2456052.5</v>
      </c>
      <c r="W254" s="2">
        <v>23454447.5</v>
      </c>
      <c r="X254" s="2">
        <v>0</v>
      </c>
      <c r="Y254" s="2">
        <v>3016452.57</v>
      </c>
      <c r="Z254" s="2">
        <v>4470274.43</v>
      </c>
      <c r="AA254">
        <v>64</v>
      </c>
      <c r="AB254">
        <v>0</v>
      </c>
      <c r="AC254">
        <v>0</v>
      </c>
      <c r="AD254">
        <v>6</v>
      </c>
      <c r="AE254">
        <v>64</v>
      </c>
      <c r="AF254">
        <v>70</v>
      </c>
      <c r="AG254">
        <v>32</v>
      </c>
      <c r="AH254" s="2">
        <v>76751.64</v>
      </c>
    </row>
    <row r="255" spans="1:34" x14ac:dyDescent="0.5">
      <c r="A255">
        <v>2535</v>
      </c>
      <c r="B255">
        <v>10285</v>
      </c>
      <c r="C255" t="s">
        <v>272</v>
      </c>
      <c r="D255" s="25">
        <v>22089</v>
      </c>
      <c r="E255" t="s">
        <v>136</v>
      </c>
      <c r="F255" t="s">
        <v>94</v>
      </c>
      <c r="G255" t="s">
        <v>141</v>
      </c>
      <c r="H255" s="25">
        <v>40969</v>
      </c>
      <c r="I255" s="26" t="str">
        <f t="shared" si="24"/>
        <v>Thu</v>
      </c>
      <c r="J255" s="1">
        <f t="shared" si="25"/>
        <v>0</v>
      </c>
      <c r="K255" s="1" t="str">
        <f t="shared" si="26"/>
        <v>7D</v>
      </c>
      <c r="L255" s="25">
        <v>40969</v>
      </c>
      <c r="M255" s="26" t="str">
        <f t="shared" si="27"/>
        <v>Thu</v>
      </c>
      <c r="N255" s="25">
        <v>40970</v>
      </c>
      <c r="O255" s="1">
        <f t="shared" si="28"/>
        <v>1</v>
      </c>
      <c r="P255" s="27">
        <f t="shared" si="29"/>
        <v>2012</v>
      </c>
      <c r="Q255" s="1">
        <f t="shared" si="30"/>
        <v>3</v>
      </c>
      <c r="R255" s="1">
        <f t="shared" si="31"/>
        <v>1</v>
      </c>
      <c r="S255" t="s">
        <v>72</v>
      </c>
      <c r="T255" s="2">
        <v>420000</v>
      </c>
      <c r="U255">
        <v>0</v>
      </c>
      <c r="V255" s="2">
        <v>363636.18</v>
      </c>
      <c r="W255" s="2">
        <v>0</v>
      </c>
      <c r="X255" s="2">
        <v>0</v>
      </c>
      <c r="Y255" s="2">
        <v>0</v>
      </c>
      <c r="Z255" s="2">
        <v>56363.82</v>
      </c>
      <c r="AA255">
        <v>4</v>
      </c>
      <c r="AB255">
        <v>0</v>
      </c>
      <c r="AC255">
        <v>0</v>
      </c>
      <c r="AD255">
        <v>0</v>
      </c>
      <c r="AE255">
        <v>4</v>
      </c>
      <c r="AF255">
        <v>4</v>
      </c>
      <c r="AG255">
        <v>4</v>
      </c>
      <c r="AH255" s="2">
        <v>90909.05</v>
      </c>
    </row>
    <row r="256" spans="1:34" x14ac:dyDescent="0.5">
      <c r="A256">
        <v>4155</v>
      </c>
      <c r="B256">
        <v>11918</v>
      </c>
      <c r="C256" t="s">
        <v>397</v>
      </c>
      <c r="D256" s="25">
        <v>30765</v>
      </c>
      <c r="E256" t="s">
        <v>79</v>
      </c>
      <c r="F256" t="s">
        <v>105</v>
      </c>
      <c r="G256" t="s">
        <v>106</v>
      </c>
      <c r="H256" s="25">
        <v>40969</v>
      </c>
      <c r="I256" s="26" t="str">
        <f t="shared" ref="I256:I319" si="32">TEXT(H256,"ddd")</f>
        <v>Thu</v>
      </c>
      <c r="J256" s="1">
        <f t="shared" ref="J256:J319" si="33">L256-H256</f>
        <v>167</v>
      </c>
      <c r="K256" s="1" t="str">
        <f t="shared" ref="K256:K319" si="34">IF(J256&lt;=7,"7D",IF(J256&lt;=14,"14D",IF(J256&lt;=30,"30D",IF(J256&lt;=45,"45D",IF(J256&lt;=60,"60D",IF(J256&lt;=90,"90D","120D"))))))</f>
        <v>120D</v>
      </c>
      <c r="L256" s="25">
        <v>41136</v>
      </c>
      <c r="M256" s="26" t="str">
        <f t="shared" ref="M256:M319" si="35">TEXT(L256,"ddd")</f>
        <v>Wed</v>
      </c>
      <c r="N256" s="25">
        <v>41142</v>
      </c>
      <c r="O256" s="1">
        <f t="shared" ref="O256:O319" si="36">N256-L256</f>
        <v>6</v>
      </c>
      <c r="P256" s="27">
        <f t="shared" ref="P256:P319" si="37">YEAR(L256)</f>
        <v>2012</v>
      </c>
      <c r="Q256" s="1">
        <f t="shared" ref="Q256:Q319" si="38">MONTH(L256)</f>
        <v>8</v>
      </c>
      <c r="R256" s="1">
        <f t="shared" ref="R256:R319" si="39">DAY(L256)</f>
        <v>15</v>
      </c>
      <c r="S256" t="s">
        <v>72</v>
      </c>
      <c r="T256" s="2">
        <v>3234000</v>
      </c>
      <c r="U256">
        <v>0</v>
      </c>
      <c r="V256" s="2">
        <v>400000</v>
      </c>
      <c r="W256" s="2">
        <v>2400000</v>
      </c>
      <c r="X256" s="2">
        <v>0</v>
      </c>
      <c r="Y256" s="2">
        <v>0</v>
      </c>
      <c r="Z256" s="2">
        <v>434000</v>
      </c>
      <c r="AA256">
        <v>16</v>
      </c>
      <c r="AB256">
        <v>0</v>
      </c>
      <c r="AC256">
        <v>0</v>
      </c>
      <c r="AD256">
        <v>0</v>
      </c>
      <c r="AE256">
        <v>16</v>
      </c>
      <c r="AF256">
        <v>16</v>
      </c>
      <c r="AG256">
        <v>8</v>
      </c>
      <c r="AH256" s="2">
        <v>50000</v>
      </c>
    </row>
    <row r="257" spans="1:34" x14ac:dyDescent="0.5">
      <c r="A257">
        <v>4203</v>
      </c>
      <c r="B257">
        <v>16459</v>
      </c>
      <c r="C257" t="s">
        <v>398</v>
      </c>
      <c r="D257" s="25">
        <v>23522</v>
      </c>
      <c r="E257" t="s">
        <v>79</v>
      </c>
      <c r="F257" t="s">
        <v>105</v>
      </c>
      <c r="G257" t="s">
        <v>106</v>
      </c>
      <c r="H257" s="25">
        <v>40970</v>
      </c>
      <c r="I257" s="26" t="str">
        <f t="shared" si="32"/>
        <v>Fri</v>
      </c>
      <c r="J257" s="1">
        <f t="shared" si="33"/>
        <v>128</v>
      </c>
      <c r="K257" s="1" t="str">
        <f t="shared" si="34"/>
        <v>120D</v>
      </c>
      <c r="L257" s="25">
        <v>41098</v>
      </c>
      <c r="M257" s="26" t="str">
        <f t="shared" si="35"/>
        <v>Sun</v>
      </c>
      <c r="N257" s="25">
        <v>41104</v>
      </c>
      <c r="O257" s="1">
        <f t="shared" si="36"/>
        <v>6</v>
      </c>
      <c r="P257" s="27">
        <f t="shared" si="37"/>
        <v>2012</v>
      </c>
      <c r="Q257" s="1">
        <f t="shared" si="38"/>
        <v>7</v>
      </c>
      <c r="R257" s="1">
        <f t="shared" si="39"/>
        <v>8</v>
      </c>
      <c r="S257" t="s">
        <v>72</v>
      </c>
      <c r="T257" s="2">
        <v>8911473.6500000004</v>
      </c>
      <c r="U257">
        <v>0</v>
      </c>
      <c r="V257" s="2">
        <v>3120875</v>
      </c>
      <c r="W257" s="2">
        <v>4190000</v>
      </c>
      <c r="X257" s="2">
        <v>0</v>
      </c>
      <c r="Y257" s="2">
        <v>407037.48</v>
      </c>
      <c r="Z257" s="2">
        <v>1193561.17</v>
      </c>
      <c r="AA257">
        <v>12</v>
      </c>
      <c r="AB257">
        <v>0</v>
      </c>
      <c r="AC257">
        <v>0</v>
      </c>
      <c r="AD257">
        <v>0</v>
      </c>
      <c r="AE257">
        <v>12</v>
      </c>
      <c r="AF257">
        <v>12</v>
      </c>
      <c r="AG257">
        <v>6</v>
      </c>
      <c r="AH257" s="2">
        <v>520145.83</v>
      </c>
    </row>
    <row r="258" spans="1:34" x14ac:dyDescent="0.5">
      <c r="A258">
        <v>4195</v>
      </c>
      <c r="B258">
        <v>22728</v>
      </c>
      <c r="C258" t="s">
        <v>399</v>
      </c>
      <c r="D258" s="25">
        <v>24019</v>
      </c>
      <c r="E258" t="s">
        <v>79</v>
      </c>
      <c r="F258" t="s">
        <v>105</v>
      </c>
      <c r="G258" t="s">
        <v>106</v>
      </c>
      <c r="H258" s="25">
        <v>40970</v>
      </c>
      <c r="I258" s="26" t="str">
        <f t="shared" si="32"/>
        <v>Fri</v>
      </c>
      <c r="J258" s="1">
        <f t="shared" si="33"/>
        <v>120</v>
      </c>
      <c r="K258" s="1" t="str">
        <f t="shared" si="34"/>
        <v>120D</v>
      </c>
      <c r="L258" s="25">
        <v>41090</v>
      </c>
      <c r="M258" s="26" t="str">
        <f t="shared" si="35"/>
        <v>Sat</v>
      </c>
      <c r="N258" s="25">
        <v>41098</v>
      </c>
      <c r="O258" s="1">
        <f t="shared" si="36"/>
        <v>8</v>
      </c>
      <c r="P258" s="27">
        <f t="shared" si="37"/>
        <v>2012</v>
      </c>
      <c r="Q258" s="1">
        <f t="shared" si="38"/>
        <v>6</v>
      </c>
      <c r="R258" s="1">
        <f t="shared" si="39"/>
        <v>30</v>
      </c>
      <c r="S258" t="s">
        <v>72</v>
      </c>
      <c r="T258" s="2">
        <v>14107995</v>
      </c>
      <c r="U258">
        <v>0</v>
      </c>
      <c r="V258" s="2">
        <v>7928491.9000000004</v>
      </c>
      <c r="W258" s="2">
        <v>2810000</v>
      </c>
      <c r="X258" s="2">
        <v>0</v>
      </c>
      <c r="Y258" s="2">
        <v>1476389.06</v>
      </c>
      <c r="Z258" s="2">
        <v>1893114.04</v>
      </c>
      <c r="AA258">
        <v>16</v>
      </c>
      <c r="AB258">
        <v>0</v>
      </c>
      <c r="AC258">
        <v>0</v>
      </c>
      <c r="AD258">
        <v>0</v>
      </c>
      <c r="AE258">
        <v>16</v>
      </c>
      <c r="AF258">
        <v>16</v>
      </c>
      <c r="AG258">
        <v>8</v>
      </c>
      <c r="AH258" s="2">
        <v>991061.49</v>
      </c>
    </row>
    <row r="259" spans="1:34" x14ac:dyDescent="0.5">
      <c r="A259">
        <v>4217</v>
      </c>
      <c r="B259">
        <v>12050</v>
      </c>
      <c r="C259" t="s">
        <v>90</v>
      </c>
      <c r="D259" s="25">
        <v>28335</v>
      </c>
      <c r="E259" t="s">
        <v>69</v>
      </c>
      <c r="F259" t="s">
        <v>70</v>
      </c>
      <c r="G259" t="s">
        <v>74</v>
      </c>
      <c r="H259" s="25">
        <v>40970</v>
      </c>
      <c r="I259" s="26" t="str">
        <f t="shared" si="32"/>
        <v>Fri</v>
      </c>
      <c r="J259" s="1">
        <f t="shared" si="33"/>
        <v>59</v>
      </c>
      <c r="K259" s="1" t="str">
        <f t="shared" si="34"/>
        <v>60D</v>
      </c>
      <c r="L259" s="25">
        <v>41029</v>
      </c>
      <c r="M259" s="26" t="str">
        <f t="shared" si="35"/>
        <v>Mon</v>
      </c>
      <c r="N259" s="25">
        <v>41031</v>
      </c>
      <c r="O259" s="1">
        <f t="shared" si="36"/>
        <v>2</v>
      </c>
      <c r="P259" s="27">
        <f t="shared" si="37"/>
        <v>2012</v>
      </c>
      <c r="Q259" s="1">
        <f t="shared" si="38"/>
        <v>4</v>
      </c>
      <c r="R259" s="1">
        <f t="shared" si="39"/>
        <v>30</v>
      </c>
      <c r="S259" t="s">
        <v>72</v>
      </c>
      <c r="T259" s="2">
        <v>14518350</v>
      </c>
      <c r="U259">
        <v>12820500</v>
      </c>
      <c r="V259" s="2">
        <v>9870000</v>
      </c>
      <c r="W259" s="2">
        <v>2700000</v>
      </c>
      <c r="X259" s="2">
        <v>0</v>
      </c>
      <c r="Y259" s="2">
        <v>0</v>
      </c>
      <c r="Z259" s="2">
        <v>1948350</v>
      </c>
      <c r="AA259">
        <v>4</v>
      </c>
      <c r="AB259">
        <v>0</v>
      </c>
      <c r="AC259">
        <v>2</v>
      </c>
      <c r="AD259">
        <v>0</v>
      </c>
      <c r="AE259">
        <v>4</v>
      </c>
      <c r="AF259">
        <v>6</v>
      </c>
      <c r="AG259">
        <v>2</v>
      </c>
      <c r="AH259" s="2">
        <v>4935000</v>
      </c>
    </row>
    <row r="260" spans="1:34" x14ac:dyDescent="0.5">
      <c r="A260">
        <v>4426</v>
      </c>
      <c r="B260">
        <v>12075</v>
      </c>
      <c r="C260" t="s">
        <v>400</v>
      </c>
      <c r="D260" s="25">
        <v>17536</v>
      </c>
      <c r="E260" t="s">
        <v>69</v>
      </c>
      <c r="F260" t="s">
        <v>70</v>
      </c>
      <c r="G260" t="s">
        <v>74</v>
      </c>
      <c r="H260" s="25">
        <v>40971</v>
      </c>
      <c r="I260" s="26" t="str">
        <f t="shared" si="32"/>
        <v>Sat</v>
      </c>
      <c r="J260" s="1">
        <f t="shared" si="33"/>
        <v>58</v>
      </c>
      <c r="K260" s="1" t="str">
        <f t="shared" si="34"/>
        <v>60D</v>
      </c>
      <c r="L260" s="25">
        <v>41029</v>
      </c>
      <c r="M260" s="26" t="str">
        <f t="shared" si="35"/>
        <v>Mon</v>
      </c>
      <c r="N260" s="25">
        <v>41030</v>
      </c>
      <c r="O260" s="1">
        <f t="shared" si="36"/>
        <v>1</v>
      </c>
      <c r="P260" s="27">
        <f t="shared" si="37"/>
        <v>2012</v>
      </c>
      <c r="Q260" s="1">
        <f t="shared" si="38"/>
        <v>4</v>
      </c>
      <c r="R260" s="1">
        <f t="shared" si="39"/>
        <v>30</v>
      </c>
      <c r="S260" t="s">
        <v>72</v>
      </c>
      <c r="T260" s="2">
        <v>4200000</v>
      </c>
      <c r="U260">
        <v>4200000</v>
      </c>
      <c r="V260" s="2">
        <v>2636364</v>
      </c>
      <c r="W260" s="2">
        <v>999999</v>
      </c>
      <c r="X260" s="2">
        <v>0</v>
      </c>
      <c r="Y260" s="2">
        <v>0</v>
      </c>
      <c r="Z260" s="2">
        <v>563637</v>
      </c>
      <c r="AA260">
        <v>2</v>
      </c>
      <c r="AB260">
        <v>0</v>
      </c>
      <c r="AC260">
        <v>0</v>
      </c>
      <c r="AD260">
        <v>0</v>
      </c>
      <c r="AE260">
        <v>2</v>
      </c>
      <c r="AF260">
        <v>2</v>
      </c>
      <c r="AG260">
        <v>1</v>
      </c>
      <c r="AH260" s="2">
        <v>2636364</v>
      </c>
    </row>
    <row r="261" spans="1:34" x14ac:dyDescent="0.5">
      <c r="A261">
        <v>4233</v>
      </c>
      <c r="B261">
        <v>12072</v>
      </c>
      <c r="C261" t="s">
        <v>401</v>
      </c>
      <c r="D261" s="25">
        <v>18023</v>
      </c>
      <c r="E261" t="s">
        <v>79</v>
      </c>
      <c r="F261" t="s">
        <v>105</v>
      </c>
      <c r="G261" t="s">
        <v>106</v>
      </c>
      <c r="H261" s="25">
        <v>40971</v>
      </c>
      <c r="I261" s="26" t="str">
        <f t="shared" si="32"/>
        <v>Sat</v>
      </c>
      <c r="J261" s="1">
        <f t="shared" si="33"/>
        <v>172</v>
      </c>
      <c r="K261" s="1" t="str">
        <f t="shared" si="34"/>
        <v>120D</v>
      </c>
      <c r="L261" s="25">
        <v>41143</v>
      </c>
      <c r="M261" s="26" t="str">
        <f t="shared" si="35"/>
        <v>Wed</v>
      </c>
      <c r="N261" s="25">
        <v>41151</v>
      </c>
      <c r="O261" s="1">
        <f t="shared" si="36"/>
        <v>8</v>
      </c>
      <c r="P261" s="27">
        <f t="shared" si="37"/>
        <v>2012</v>
      </c>
      <c r="Q261" s="1">
        <f t="shared" si="38"/>
        <v>8</v>
      </c>
      <c r="R261" s="1">
        <f t="shared" si="39"/>
        <v>22</v>
      </c>
      <c r="S261" t="s">
        <v>72</v>
      </c>
      <c r="T261" s="2">
        <v>6920146.4000000004</v>
      </c>
      <c r="U261">
        <v>0</v>
      </c>
      <c r="V261" s="2">
        <v>4150750</v>
      </c>
      <c r="W261" s="2">
        <v>1840000</v>
      </c>
      <c r="X261" s="2">
        <v>0</v>
      </c>
      <c r="Y261" s="2">
        <v>0</v>
      </c>
      <c r="Z261" s="2">
        <v>929396.4</v>
      </c>
      <c r="AA261">
        <v>16</v>
      </c>
      <c r="AB261">
        <v>0</v>
      </c>
      <c r="AC261">
        <v>0</v>
      </c>
      <c r="AD261">
        <v>0</v>
      </c>
      <c r="AE261">
        <v>16</v>
      </c>
      <c r="AF261">
        <v>16</v>
      </c>
      <c r="AG261">
        <v>8</v>
      </c>
      <c r="AH261" s="2">
        <v>518843.75</v>
      </c>
    </row>
    <row r="262" spans="1:34" x14ac:dyDescent="0.5">
      <c r="A262">
        <v>4276</v>
      </c>
      <c r="B262">
        <v>11904</v>
      </c>
      <c r="C262" t="s">
        <v>391</v>
      </c>
      <c r="D262" s="25">
        <v>22157</v>
      </c>
      <c r="E262" t="s">
        <v>79</v>
      </c>
      <c r="F262" t="s">
        <v>80</v>
      </c>
      <c r="G262" t="s">
        <v>89</v>
      </c>
      <c r="H262" s="25">
        <v>40973</v>
      </c>
      <c r="I262" s="26" t="str">
        <f t="shared" si="32"/>
        <v>Mon</v>
      </c>
      <c r="J262" s="1">
        <f t="shared" si="33"/>
        <v>66</v>
      </c>
      <c r="K262" s="1" t="str">
        <f t="shared" si="34"/>
        <v>90D</v>
      </c>
      <c r="L262" s="25">
        <v>41039</v>
      </c>
      <c r="M262" s="26" t="str">
        <f t="shared" si="35"/>
        <v>Thu</v>
      </c>
      <c r="N262" s="25">
        <v>41040</v>
      </c>
      <c r="O262" s="1">
        <f t="shared" si="36"/>
        <v>1</v>
      </c>
      <c r="P262" s="27">
        <f t="shared" si="37"/>
        <v>2012</v>
      </c>
      <c r="Q262" s="1">
        <f t="shared" si="38"/>
        <v>5</v>
      </c>
      <c r="R262" s="1">
        <f t="shared" si="39"/>
        <v>10</v>
      </c>
      <c r="S262" t="s">
        <v>72</v>
      </c>
      <c r="T262" s="2">
        <v>9066354.5999999996</v>
      </c>
      <c r="U262">
        <v>5508154.5999999996</v>
      </c>
      <c r="V262" s="2">
        <v>3779466.4</v>
      </c>
      <c r="W262" s="2">
        <v>1429751.4</v>
      </c>
      <c r="X262" s="2">
        <v>0</v>
      </c>
      <c r="Y262" s="2">
        <v>2640692.64</v>
      </c>
      <c r="Z262" s="2">
        <v>1216444.1599999999</v>
      </c>
      <c r="AA262">
        <v>18</v>
      </c>
      <c r="AB262">
        <v>0</v>
      </c>
      <c r="AC262">
        <v>0</v>
      </c>
      <c r="AD262">
        <v>0</v>
      </c>
      <c r="AE262">
        <v>18</v>
      </c>
      <c r="AF262">
        <v>18</v>
      </c>
      <c r="AG262">
        <v>9</v>
      </c>
      <c r="AH262" s="2">
        <v>419940.71</v>
      </c>
    </row>
    <row r="263" spans="1:34" x14ac:dyDescent="0.5">
      <c r="A263">
        <v>4275</v>
      </c>
      <c r="B263">
        <v>63492</v>
      </c>
      <c r="C263" t="s">
        <v>402</v>
      </c>
      <c r="D263" s="25">
        <v>19807</v>
      </c>
      <c r="E263" t="s">
        <v>69</v>
      </c>
      <c r="F263" t="s">
        <v>105</v>
      </c>
      <c r="G263" t="s">
        <v>106</v>
      </c>
      <c r="H263" s="25">
        <v>40973</v>
      </c>
      <c r="I263" s="26" t="str">
        <f t="shared" si="32"/>
        <v>Mon</v>
      </c>
      <c r="J263" s="1">
        <f t="shared" si="33"/>
        <v>79</v>
      </c>
      <c r="K263" s="1" t="str">
        <f t="shared" si="34"/>
        <v>90D</v>
      </c>
      <c r="L263" s="25">
        <v>41052</v>
      </c>
      <c r="M263" s="26" t="str">
        <f t="shared" si="35"/>
        <v>Wed</v>
      </c>
      <c r="N263" s="25">
        <v>41058</v>
      </c>
      <c r="O263" s="1">
        <f t="shared" si="36"/>
        <v>6</v>
      </c>
      <c r="P263" s="27">
        <f t="shared" si="37"/>
        <v>2012</v>
      </c>
      <c r="Q263" s="1">
        <f t="shared" si="38"/>
        <v>5</v>
      </c>
      <c r="R263" s="1">
        <f t="shared" si="39"/>
        <v>23</v>
      </c>
      <c r="S263" t="s">
        <v>72</v>
      </c>
      <c r="T263" s="2">
        <v>42765987.649999999</v>
      </c>
      <c r="U263">
        <v>32615088</v>
      </c>
      <c r="V263" s="2">
        <v>26029284.199999999</v>
      </c>
      <c r="W263" s="2">
        <v>10088237.390000001</v>
      </c>
      <c r="X263" s="2">
        <v>0</v>
      </c>
      <c r="Y263" s="2">
        <v>909090.91</v>
      </c>
      <c r="Z263" s="2">
        <v>5739375.1500000004</v>
      </c>
      <c r="AA263">
        <v>30</v>
      </c>
      <c r="AB263">
        <v>0</v>
      </c>
      <c r="AC263">
        <v>0</v>
      </c>
      <c r="AD263">
        <v>0</v>
      </c>
      <c r="AE263">
        <v>30</v>
      </c>
      <c r="AF263">
        <v>30</v>
      </c>
      <c r="AG263">
        <v>15</v>
      </c>
      <c r="AH263" s="2">
        <v>1735285.61</v>
      </c>
    </row>
    <row r="264" spans="1:34" x14ac:dyDescent="0.5">
      <c r="A264">
        <v>4303</v>
      </c>
      <c r="B264">
        <v>12185</v>
      </c>
      <c r="C264" t="s">
        <v>403</v>
      </c>
      <c r="D264" s="25">
        <v>30317</v>
      </c>
      <c r="E264" t="s">
        <v>69</v>
      </c>
      <c r="F264" t="s">
        <v>75</v>
      </c>
      <c r="G264" t="s">
        <v>91</v>
      </c>
      <c r="H264" s="25">
        <v>40973</v>
      </c>
      <c r="I264" s="26" t="str">
        <f t="shared" si="32"/>
        <v>Mon</v>
      </c>
      <c r="J264" s="1">
        <f t="shared" si="33"/>
        <v>1</v>
      </c>
      <c r="K264" s="1" t="str">
        <f t="shared" si="34"/>
        <v>7D</v>
      </c>
      <c r="L264" s="25">
        <v>40974</v>
      </c>
      <c r="M264" s="26" t="str">
        <f t="shared" si="35"/>
        <v>Tue</v>
      </c>
      <c r="N264" s="25">
        <v>40978</v>
      </c>
      <c r="O264" s="1">
        <f t="shared" si="36"/>
        <v>4</v>
      </c>
      <c r="P264" s="27">
        <f t="shared" si="37"/>
        <v>2012</v>
      </c>
      <c r="Q264" s="1">
        <f t="shared" si="38"/>
        <v>3</v>
      </c>
      <c r="R264" s="1">
        <f t="shared" si="39"/>
        <v>6</v>
      </c>
      <c r="S264" t="s">
        <v>72</v>
      </c>
      <c r="T264" s="2">
        <v>4815100.01</v>
      </c>
      <c r="U264">
        <v>0</v>
      </c>
      <c r="V264" s="2">
        <v>2940000</v>
      </c>
      <c r="W264" s="2">
        <v>280000</v>
      </c>
      <c r="X264" s="2">
        <v>0</v>
      </c>
      <c r="Y264" s="2">
        <v>739127.54</v>
      </c>
      <c r="Z264" s="2">
        <v>855972.47</v>
      </c>
      <c r="AA264">
        <v>8</v>
      </c>
      <c r="AB264">
        <v>0</v>
      </c>
      <c r="AC264">
        <v>4</v>
      </c>
      <c r="AD264">
        <v>0</v>
      </c>
      <c r="AE264">
        <v>8</v>
      </c>
      <c r="AF264">
        <v>12</v>
      </c>
      <c r="AG264">
        <v>4</v>
      </c>
      <c r="AH264" s="2">
        <v>735000</v>
      </c>
    </row>
    <row r="265" spans="1:34" x14ac:dyDescent="0.5">
      <c r="A265">
        <v>4277</v>
      </c>
      <c r="B265">
        <v>16549</v>
      </c>
      <c r="C265" t="s">
        <v>404</v>
      </c>
      <c r="D265" s="25">
        <v>23560</v>
      </c>
      <c r="E265" t="s">
        <v>79</v>
      </c>
      <c r="F265" t="s">
        <v>105</v>
      </c>
      <c r="G265" t="s">
        <v>106</v>
      </c>
      <c r="H265" s="25">
        <v>40973</v>
      </c>
      <c r="I265" s="26" t="str">
        <f t="shared" si="32"/>
        <v>Mon</v>
      </c>
      <c r="J265" s="1">
        <f t="shared" si="33"/>
        <v>127</v>
      </c>
      <c r="K265" s="1" t="str">
        <f t="shared" si="34"/>
        <v>120D</v>
      </c>
      <c r="L265" s="25">
        <v>41100</v>
      </c>
      <c r="M265" s="26" t="str">
        <f t="shared" si="35"/>
        <v>Tue</v>
      </c>
      <c r="N265" s="25">
        <v>41106</v>
      </c>
      <c r="O265" s="1">
        <f t="shared" si="36"/>
        <v>6</v>
      </c>
      <c r="P265" s="27">
        <f t="shared" si="37"/>
        <v>2012</v>
      </c>
      <c r="Q265" s="1">
        <f t="shared" si="38"/>
        <v>7</v>
      </c>
      <c r="R265" s="1">
        <f t="shared" si="39"/>
        <v>10</v>
      </c>
      <c r="S265" t="s">
        <v>72</v>
      </c>
      <c r="T265" s="2">
        <v>5873675.0099999998</v>
      </c>
      <c r="U265">
        <v>0</v>
      </c>
      <c r="V265" s="2">
        <v>3094875</v>
      </c>
      <c r="W265" s="2">
        <v>1920000</v>
      </c>
      <c r="X265" s="2">
        <v>0</v>
      </c>
      <c r="Y265" s="2">
        <v>73523.100000000006</v>
      </c>
      <c r="Z265" s="2">
        <v>785276.91</v>
      </c>
      <c r="AA265">
        <v>12</v>
      </c>
      <c r="AB265">
        <v>0</v>
      </c>
      <c r="AC265">
        <v>0</v>
      </c>
      <c r="AD265">
        <v>0</v>
      </c>
      <c r="AE265">
        <v>12</v>
      </c>
      <c r="AF265">
        <v>12</v>
      </c>
      <c r="AG265">
        <v>6</v>
      </c>
      <c r="AH265" s="2">
        <v>515812.5</v>
      </c>
    </row>
    <row r="266" spans="1:34" x14ac:dyDescent="0.5">
      <c r="A266">
        <v>4333</v>
      </c>
      <c r="B266">
        <v>12238</v>
      </c>
      <c r="C266" t="s">
        <v>405</v>
      </c>
      <c r="D266" s="25">
        <v>27173</v>
      </c>
      <c r="E266" t="s">
        <v>100</v>
      </c>
      <c r="F266" t="s">
        <v>80</v>
      </c>
      <c r="G266" t="s">
        <v>81</v>
      </c>
      <c r="H266" s="25">
        <v>40973</v>
      </c>
      <c r="I266" s="26" t="str">
        <f t="shared" si="32"/>
        <v>Mon</v>
      </c>
      <c r="J266" s="1">
        <f t="shared" si="33"/>
        <v>24</v>
      </c>
      <c r="K266" s="1" t="str">
        <f t="shared" si="34"/>
        <v>30D</v>
      </c>
      <c r="L266" s="25">
        <v>40997</v>
      </c>
      <c r="M266" s="26" t="str">
        <f t="shared" si="35"/>
        <v>Thu</v>
      </c>
      <c r="N266" s="25">
        <v>41002</v>
      </c>
      <c r="O266" s="1">
        <f t="shared" si="36"/>
        <v>5</v>
      </c>
      <c r="P266" s="27">
        <f t="shared" si="37"/>
        <v>2012</v>
      </c>
      <c r="Q266" s="1">
        <f t="shared" si="38"/>
        <v>3</v>
      </c>
      <c r="R266" s="1">
        <f t="shared" si="39"/>
        <v>29</v>
      </c>
      <c r="S266" t="s">
        <v>72</v>
      </c>
      <c r="T266" s="2">
        <v>46260432.490000002</v>
      </c>
      <c r="U266">
        <v>27681537.5</v>
      </c>
      <c r="V266" s="2">
        <v>19025675</v>
      </c>
      <c r="W266" s="2">
        <v>15365612.5</v>
      </c>
      <c r="X266" s="2">
        <v>0</v>
      </c>
      <c r="Y266" s="2">
        <v>5172112.87</v>
      </c>
      <c r="Z266" s="2">
        <v>6697032.1200000001</v>
      </c>
      <c r="AA266">
        <v>10</v>
      </c>
      <c r="AB266">
        <v>0</v>
      </c>
      <c r="AC266">
        <v>0</v>
      </c>
      <c r="AD266">
        <v>0</v>
      </c>
      <c r="AE266">
        <v>10</v>
      </c>
      <c r="AF266">
        <v>10</v>
      </c>
      <c r="AG266">
        <v>5</v>
      </c>
      <c r="AH266" s="2">
        <v>3805135</v>
      </c>
    </row>
    <row r="267" spans="1:34" x14ac:dyDescent="0.5">
      <c r="A267">
        <v>4288</v>
      </c>
      <c r="B267">
        <v>11152</v>
      </c>
      <c r="C267" t="s">
        <v>406</v>
      </c>
      <c r="D267" s="25">
        <v>13351</v>
      </c>
      <c r="E267" t="s">
        <v>79</v>
      </c>
      <c r="F267" t="s">
        <v>105</v>
      </c>
      <c r="G267" t="s">
        <v>106</v>
      </c>
      <c r="H267" s="25">
        <v>40973</v>
      </c>
      <c r="I267" s="26" t="str">
        <f t="shared" si="32"/>
        <v>Mon</v>
      </c>
      <c r="J267" s="1">
        <f t="shared" si="33"/>
        <v>49</v>
      </c>
      <c r="K267" s="1" t="str">
        <f t="shared" si="34"/>
        <v>60D</v>
      </c>
      <c r="L267" s="25">
        <v>41022</v>
      </c>
      <c r="M267" s="26" t="str">
        <f t="shared" si="35"/>
        <v>Mon</v>
      </c>
      <c r="N267" s="25">
        <v>41027</v>
      </c>
      <c r="O267" s="1">
        <f t="shared" si="36"/>
        <v>5</v>
      </c>
      <c r="P267" s="27">
        <f t="shared" si="37"/>
        <v>2012</v>
      </c>
      <c r="Q267" s="1">
        <f t="shared" si="38"/>
        <v>4</v>
      </c>
      <c r="R267" s="1">
        <f t="shared" si="39"/>
        <v>23</v>
      </c>
      <c r="S267" t="s">
        <v>72</v>
      </c>
      <c r="T267" s="2">
        <v>10252103.4</v>
      </c>
      <c r="U267">
        <v>0</v>
      </c>
      <c r="V267" s="2">
        <v>3117000</v>
      </c>
      <c r="W267" s="2">
        <v>4739000</v>
      </c>
      <c r="X267" s="2">
        <v>0</v>
      </c>
      <c r="Y267" s="2">
        <v>1019740.26</v>
      </c>
      <c r="Z267" s="2">
        <v>1376363.14</v>
      </c>
      <c r="AA267">
        <v>32</v>
      </c>
      <c r="AB267">
        <v>0</v>
      </c>
      <c r="AC267">
        <v>0</v>
      </c>
      <c r="AD267">
        <v>5</v>
      </c>
      <c r="AE267">
        <v>32</v>
      </c>
      <c r="AF267">
        <v>37</v>
      </c>
      <c r="AG267">
        <v>16</v>
      </c>
      <c r="AH267" s="2">
        <v>194812.5</v>
      </c>
    </row>
    <row r="268" spans="1:34" x14ac:dyDescent="0.5">
      <c r="A268">
        <v>4332</v>
      </c>
      <c r="B268">
        <v>12229</v>
      </c>
      <c r="C268" t="s">
        <v>407</v>
      </c>
      <c r="D268" s="25">
        <v>21214</v>
      </c>
      <c r="E268" t="s">
        <v>79</v>
      </c>
      <c r="F268" t="s">
        <v>105</v>
      </c>
      <c r="G268" t="s">
        <v>106</v>
      </c>
      <c r="H268" s="25">
        <v>40973</v>
      </c>
      <c r="I268" s="26" t="str">
        <f t="shared" si="32"/>
        <v>Mon</v>
      </c>
      <c r="J268" s="1">
        <f t="shared" si="33"/>
        <v>92</v>
      </c>
      <c r="K268" s="1" t="str">
        <f t="shared" si="34"/>
        <v>120D</v>
      </c>
      <c r="L268" s="25">
        <v>41065</v>
      </c>
      <c r="M268" s="26" t="str">
        <f t="shared" si="35"/>
        <v>Tue</v>
      </c>
      <c r="N268" s="25">
        <v>41071</v>
      </c>
      <c r="O268" s="1">
        <f t="shared" si="36"/>
        <v>6</v>
      </c>
      <c r="P268" s="27">
        <f t="shared" si="37"/>
        <v>2012</v>
      </c>
      <c r="Q268" s="1">
        <f t="shared" si="38"/>
        <v>6</v>
      </c>
      <c r="R268" s="1">
        <f t="shared" si="39"/>
        <v>5</v>
      </c>
      <c r="S268" t="s">
        <v>72</v>
      </c>
      <c r="T268" s="2">
        <v>21327075</v>
      </c>
      <c r="U268">
        <v>0</v>
      </c>
      <c r="V268" s="2">
        <v>2500000</v>
      </c>
      <c r="W268" s="2">
        <v>15965000</v>
      </c>
      <c r="X268" s="2">
        <v>0</v>
      </c>
      <c r="Y268" s="2">
        <v>0</v>
      </c>
      <c r="Z268" s="2">
        <v>2862075</v>
      </c>
      <c r="AA268">
        <v>12</v>
      </c>
      <c r="AB268">
        <v>0</v>
      </c>
      <c r="AC268">
        <v>0</v>
      </c>
      <c r="AD268">
        <v>0</v>
      </c>
      <c r="AE268">
        <v>12</v>
      </c>
      <c r="AF268">
        <v>12</v>
      </c>
      <c r="AG268">
        <v>6</v>
      </c>
      <c r="AH268" s="2">
        <v>416666.67</v>
      </c>
    </row>
    <row r="269" spans="1:34" x14ac:dyDescent="0.5">
      <c r="A269">
        <v>4340</v>
      </c>
      <c r="B269">
        <v>16502</v>
      </c>
      <c r="C269" t="s">
        <v>408</v>
      </c>
      <c r="D269" s="25">
        <v>19157</v>
      </c>
      <c r="E269" t="s">
        <v>79</v>
      </c>
      <c r="F269" t="s">
        <v>105</v>
      </c>
      <c r="G269" t="s">
        <v>106</v>
      </c>
      <c r="H269" s="25">
        <v>40973</v>
      </c>
      <c r="I269" s="26" t="str">
        <f t="shared" si="32"/>
        <v>Mon</v>
      </c>
      <c r="J269" s="1">
        <f t="shared" si="33"/>
        <v>164</v>
      </c>
      <c r="K269" s="1" t="str">
        <f t="shared" si="34"/>
        <v>120D</v>
      </c>
      <c r="L269" s="25">
        <v>41137</v>
      </c>
      <c r="M269" s="26" t="str">
        <f t="shared" si="35"/>
        <v>Thu</v>
      </c>
      <c r="N269" s="25">
        <v>41143</v>
      </c>
      <c r="O269" s="1">
        <f t="shared" si="36"/>
        <v>6</v>
      </c>
      <c r="P269" s="27">
        <f t="shared" si="37"/>
        <v>2012</v>
      </c>
      <c r="Q269" s="1">
        <f t="shared" si="38"/>
        <v>8</v>
      </c>
      <c r="R269" s="1">
        <f t="shared" si="39"/>
        <v>16</v>
      </c>
      <c r="S269" t="s">
        <v>72</v>
      </c>
      <c r="T269" s="2">
        <v>11920854.6</v>
      </c>
      <c r="U269">
        <v>1145676</v>
      </c>
      <c r="V269" s="2">
        <v>2121536</v>
      </c>
      <c r="W269" s="2">
        <v>5876595.0999999996</v>
      </c>
      <c r="X269" s="2">
        <v>0</v>
      </c>
      <c r="Y269" s="2">
        <v>2086349.75</v>
      </c>
      <c r="Z269" s="2">
        <v>1836373.75</v>
      </c>
      <c r="AA269">
        <v>12</v>
      </c>
      <c r="AB269">
        <v>0</v>
      </c>
      <c r="AC269">
        <v>0</v>
      </c>
      <c r="AD269">
        <v>0</v>
      </c>
      <c r="AE269">
        <v>12</v>
      </c>
      <c r="AF269">
        <v>12</v>
      </c>
      <c r="AG269">
        <v>6</v>
      </c>
      <c r="AH269" s="2">
        <v>353589.33</v>
      </c>
    </row>
    <row r="270" spans="1:34" x14ac:dyDescent="0.5">
      <c r="A270">
        <v>4262</v>
      </c>
      <c r="B270">
        <v>12122</v>
      </c>
      <c r="C270" t="s">
        <v>409</v>
      </c>
      <c r="D270" s="25">
        <v>28224</v>
      </c>
      <c r="E270" t="s">
        <v>79</v>
      </c>
      <c r="F270" t="s">
        <v>105</v>
      </c>
      <c r="G270" t="s">
        <v>106</v>
      </c>
      <c r="H270" s="25">
        <v>40973</v>
      </c>
      <c r="I270" s="26" t="str">
        <f t="shared" si="32"/>
        <v>Mon</v>
      </c>
      <c r="J270" s="1">
        <f t="shared" si="33"/>
        <v>37</v>
      </c>
      <c r="K270" s="1" t="str">
        <f t="shared" si="34"/>
        <v>45D</v>
      </c>
      <c r="L270" s="25">
        <v>41010</v>
      </c>
      <c r="M270" s="26" t="str">
        <f t="shared" si="35"/>
        <v>Wed</v>
      </c>
      <c r="N270" s="25">
        <v>41016</v>
      </c>
      <c r="O270" s="1">
        <f t="shared" si="36"/>
        <v>6</v>
      </c>
      <c r="P270" s="27">
        <f t="shared" si="37"/>
        <v>2012</v>
      </c>
      <c r="Q270" s="1">
        <f t="shared" si="38"/>
        <v>4</v>
      </c>
      <c r="R270" s="1">
        <f t="shared" si="39"/>
        <v>11</v>
      </c>
      <c r="S270" t="s">
        <v>72</v>
      </c>
      <c r="T270" s="2">
        <v>15302558.5</v>
      </c>
      <c r="U270">
        <v>0</v>
      </c>
      <c r="V270" s="2">
        <v>4410000</v>
      </c>
      <c r="W270" s="2">
        <v>6058000</v>
      </c>
      <c r="X270" s="2">
        <v>0</v>
      </c>
      <c r="Y270" s="2">
        <v>2780990.3</v>
      </c>
      <c r="Z270" s="2">
        <v>2053568.2</v>
      </c>
      <c r="AA270">
        <v>12</v>
      </c>
      <c r="AB270">
        <v>0</v>
      </c>
      <c r="AC270">
        <v>0</v>
      </c>
      <c r="AD270">
        <v>12</v>
      </c>
      <c r="AE270">
        <v>12</v>
      </c>
      <c r="AF270">
        <v>24</v>
      </c>
      <c r="AG270">
        <v>6</v>
      </c>
      <c r="AH270" s="2">
        <v>735000</v>
      </c>
    </row>
    <row r="271" spans="1:34" x14ac:dyDescent="0.5">
      <c r="A271">
        <v>4316</v>
      </c>
      <c r="B271">
        <v>12202</v>
      </c>
      <c r="C271" t="s">
        <v>410</v>
      </c>
      <c r="D271" s="25">
        <v>20827</v>
      </c>
      <c r="E271" t="s">
        <v>79</v>
      </c>
      <c r="F271" t="s">
        <v>105</v>
      </c>
      <c r="G271" t="s">
        <v>106</v>
      </c>
      <c r="H271" s="25">
        <v>40973</v>
      </c>
      <c r="I271" s="26" t="str">
        <f t="shared" si="32"/>
        <v>Mon</v>
      </c>
      <c r="J271" s="1">
        <f t="shared" si="33"/>
        <v>202</v>
      </c>
      <c r="K271" s="1" t="str">
        <f t="shared" si="34"/>
        <v>120D</v>
      </c>
      <c r="L271" s="25">
        <v>41175</v>
      </c>
      <c r="M271" s="26" t="str">
        <f t="shared" si="35"/>
        <v>Sun</v>
      </c>
      <c r="N271" s="25">
        <v>41183</v>
      </c>
      <c r="O271" s="1">
        <f t="shared" si="36"/>
        <v>8</v>
      </c>
      <c r="P271" s="27">
        <f t="shared" si="37"/>
        <v>2012</v>
      </c>
      <c r="Q271" s="1">
        <f t="shared" si="38"/>
        <v>9</v>
      </c>
      <c r="R271" s="1">
        <f t="shared" si="39"/>
        <v>23</v>
      </c>
      <c r="S271" t="s">
        <v>72</v>
      </c>
      <c r="T271" s="2">
        <v>8256268.5199999996</v>
      </c>
      <c r="U271">
        <v>0</v>
      </c>
      <c r="V271" s="2">
        <v>4151625</v>
      </c>
      <c r="W271" s="2">
        <v>1548000</v>
      </c>
      <c r="X271" s="2">
        <v>0</v>
      </c>
      <c r="Y271" s="2">
        <v>1447999.9</v>
      </c>
      <c r="Z271" s="2">
        <v>1108643.6200000001</v>
      </c>
      <c r="AA271">
        <v>16</v>
      </c>
      <c r="AB271">
        <v>0</v>
      </c>
      <c r="AC271">
        <v>0</v>
      </c>
      <c r="AD271">
        <v>0</v>
      </c>
      <c r="AE271">
        <v>16</v>
      </c>
      <c r="AF271">
        <v>16</v>
      </c>
      <c r="AG271">
        <v>8</v>
      </c>
      <c r="AH271" s="2">
        <v>518953.13</v>
      </c>
    </row>
    <row r="272" spans="1:34" x14ac:dyDescent="0.5">
      <c r="A272">
        <v>4308</v>
      </c>
      <c r="B272">
        <v>12194</v>
      </c>
      <c r="C272" t="s">
        <v>411</v>
      </c>
      <c r="D272" s="25">
        <v>22053</v>
      </c>
      <c r="E272" t="s">
        <v>79</v>
      </c>
      <c r="F272" t="s">
        <v>105</v>
      </c>
      <c r="G272" t="s">
        <v>106</v>
      </c>
      <c r="H272" s="25">
        <v>40973</v>
      </c>
      <c r="I272" s="26" t="str">
        <f t="shared" si="32"/>
        <v>Mon</v>
      </c>
      <c r="J272" s="1">
        <f t="shared" si="33"/>
        <v>202</v>
      </c>
      <c r="K272" s="1" t="str">
        <f t="shared" si="34"/>
        <v>120D</v>
      </c>
      <c r="L272" s="25">
        <v>41175</v>
      </c>
      <c r="M272" s="26" t="str">
        <f t="shared" si="35"/>
        <v>Sun</v>
      </c>
      <c r="N272" s="25">
        <v>41181</v>
      </c>
      <c r="O272" s="1">
        <f t="shared" si="36"/>
        <v>6</v>
      </c>
      <c r="P272" s="27">
        <f t="shared" si="37"/>
        <v>2012</v>
      </c>
      <c r="Q272" s="1">
        <f t="shared" si="38"/>
        <v>9</v>
      </c>
      <c r="R272" s="1">
        <f t="shared" si="39"/>
        <v>23</v>
      </c>
      <c r="S272" t="s">
        <v>72</v>
      </c>
      <c r="T272" s="2">
        <v>13949652.5</v>
      </c>
      <c r="U272">
        <v>0</v>
      </c>
      <c r="V272" s="2">
        <v>8087302.9000000004</v>
      </c>
      <c r="W272" s="2">
        <v>2634000</v>
      </c>
      <c r="X272" s="2">
        <v>0</v>
      </c>
      <c r="Y272" s="2">
        <v>1356932.9</v>
      </c>
      <c r="Z272" s="2">
        <v>1871416.7</v>
      </c>
      <c r="AA272">
        <v>18</v>
      </c>
      <c r="AB272">
        <v>0</v>
      </c>
      <c r="AC272">
        <v>0</v>
      </c>
      <c r="AD272">
        <v>0</v>
      </c>
      <c r="AE272">
        <v>18</v>
      </c>
      <c r="AF272">
        <v>18</v>
      </c>
      <c r="AG272">
        <v>6</v>
      </c>
      <c r="AH272" s="2">
        <v>1347883.82</v>
      </c>
    </row>
    <row r="273" spans="1:34" x14ac:dyDescent="0.5">
      <c r="A273">
        <v>4291</v>
      </c>
      <c r="B273">
        <v>12170</v>
      </c>
      <c r="C273" t="s">
        <v>412</v>
      </c>
      <c r="D273" s="25">
        <v>28636</v>
      </c>
      <c r="E273" t="s">
        <v>79</v>
      </c>
      <c r="F273" t="s">
        <v>105</v>
      </c>
      <c r="G273" t="s">
        <v>106</v>
      </c>
      <c r="H273" s="25">
        <v>40973</v>
      </c>
      <c r="I273" s="26" t="str">
        <f t="shared" si="32"/>
        <v>Mon</v>
      </c>
      <c r="J273" s="1">
        <f t="shared" si="33"/>
        <v>253</v>
      </c>
      <c r="K273" s="1" t="str">
        <f t="shared" si="34"/>
        <v>120D</v>
      </c>
      <c r="L273" s="25">
        <v>41226</v>
      </c>
      <c r="M273" s="26" t="str">
        <f t="shared" si="35"/>
        <v>Tue</v>
      </c>
      <c r="N273" s="25">
        <v>41232</v>
      </c>
      <c r="O273" s="1">
        <f t="shared" si="36"/>
        <v>6</v>
      </c>
      <c r="P273" s="27">
        <f t="shared" si="37"/>
        <v>2012</v>
      </c>
      <c r="Q273" s="1">
        <f t="shared" si="38"/>
        <v>11</v>
      </c>
      <c r="R273" s="1">
        <f t="shared" si="39"/>
        <v>13</v>
      </c>
      <c r="S273" t="s">
        <v>72</v>
      </c>
      <c r="T273" s="2">
        <v>23402990.420000002</v>
      </c>
      <c r="U273">
        <v>0</v>
      </c>
      <c r="V273" s="2">
        <v>5928690</v>
      </c>
      <c r="W273" s="2">
        <v>10786000</v>
      </c>
      <c r="X273" s="2">
        <v>0</v>
      </c>
      <c r="Y273" s="2">
        <v>3547855.8</v>
      </c>
      <c r="Z273" s="2">
        <v>3140444.62</v>
      </c>
      <c r="AA273">
        <v>12</v>
      </c>
      <c r="AB273">
        <v>6</v>
      </c>
      <c r="AC273">
        <v>0</v>
      </c>
      <c r="AD273">
        <v>6</v>
      </c>
      <c r="AE273">
        <v>18</v>
      </c>
      <c r="AF273">
        <v>24</v>
      </c>
      <c r="AG273">
        <v>6</v>
      </c>
      <c r="AH273" s="2">
        <v>988115</v>
      </c>
    </row>
    <row r="274" spans="1:34" x14ac:dyDescent="0.5">
      <c r="A274">
        <v>4274</v>
      </c>
      <c r="B274">
        <v>12149</v>
      </c>
      <c r="C274" t="s">
        <v>413</v>
      </c>
      <c r="D274" s="25">
        <v>23547</v>
      </c>
      <c r="E274" t="s">
        <v>79</v>
      </c>
      <c r="F274" t="s">
        <v>105</v>
      </c>
      <c r="G274" t="s">
        <v>106</v>
      </c>
      <c r="H274" s="25">
        <v>40973</v>
      </c>
      <c r="I274" s="26" t="str">
        <f t="shared" si="32"/>
        <v>Mon</v>
      </c>
      <c r="J274" s="1">
        <f t="shared" si="33"/>
        <v>228</v>
      </c>
      <c r="K274" s="1" t="str">
        <f t="shared" si="34"/>
        <v>120D</v>
      </c>
      <c r="L274" s="25">
        <v>41201</v>
      </c>
      <c r="M274" s="26" t="str">
        <f t="shared" si="35"/>
        <v>Fri</v>
      </c>
      <c r="N274" s="25">
        <v>41207</v>
      </c>
      <c r="O274" s="1">
        <f t="shared" si="36"/>
        <v>6</v>
      </c>
      <c r="P274" s="27">
        <f t="shared" si="37"/>
        <v>2012</v>
      </c>
      <c r="Q274" s="1">
        <f t="shared" si="38"/>
        <v>10</v>
      </c>
      <c r="R274" s="1">
        <f t="shared" si="39"/>
        <v>19</v>
      </c>
      <c r="S274" t="s">
        <v>72</v>
      </c>
      <c r="T274" s="2">
        <v>10509292.5</v>
      </c>
      <c r="U274">
        <v>0</v>
      </c>
      <c r="V274" s="2">
        <v>3773051.45</v>
      </c>
      <c r="W274" s="2">
        <v>5217500</v>
      </c>
      <c r="X274" s="2">
        <v>0</v>
      </c>
      <c r="Y274" s="2">
        <v>107718.45</v>
      </c>
      <c r="Z274" s="2">
        <v>1411022.6</v>
      </c>
      <c r="AA274">
        <v>12</v>
      </c>
      <c r="AB274">
        <v>0</v>
      </c>
      <c r="AC274">
        <v>0</v>
      </c>
      <c r="AD274">
        <v>6</v>
      </c>
      <c r="AE274">
        <v>12</v>
      </c>
      <c r="AF274">
        <v>18</v>
      </c>
      <c r="AG274">
        <v>6</v>
      </c>
      <c r="AH274" s="2">
        <v>628841.91</v>
      </c>
    </row>
    <row r="275" spans="1:34" x14ac:dyDescent="0.5">
      <c r="A275">
        <v>4283</v>
      </c>
      <c r="B275">
        <v>17580</v>
      </c>
      <c r="C275" t="s">
        <v>414</v>
      </c>
      <c r="D275" s="25">
        <v>21035</v>
      </c>
      <c r="E275" t="s">
        <v>79</v>
      </c>
      <c r="F275" t="s">
        <v>105</v>
      </c>
      <c r="G275" t="s">
        <v>106</v>
      </c>
      <c r="H275" s="25">
        <v>40973</v>
      </c>
      <c r="I275" s="26" t="str">
        <f t="shared" si="32"/>
        <v>Mon</v>
      </c>
      <c r="J275" s="1">
        <f t="shared" si="33"/>
        <v>71</v>
      </c>
      <c r="K275" s="1" t="str">
        <f t="shared" si="34"/>
        <v>90D</v>
      </c>
      <c r="L275" s="25">
        <v>41044</v>
      </c>
      <c r="M275" s="26" t="str">
        <f t="shared" si="35"/>
        <v>Tue</v>
      </c>
      <c r="N275" s="25">
        <v>41050</v>
      </c>
      <c r="O275" s="1">
        <f t="shared" si="36"/>
        <v>6</v>
      </c>
      <c r="P275" s="27">
        <f t="shared" si="37"/>
        <v>2012</v>
      </c>
      <c r="Q275" s="1">
        <f t="shared" si="38"/>
        <v>5</v>
      </c>
      <c r="R275" s="1">
        <f t="shared" si="39"/>
        <v>15</v>
      </c>
      <c r="S275" t="s">
        <v>72</v>
      </c>
      <c r="T275" s="2">
        <v>6301725.5999999996</v>
      </c>
      <c r="U275">
        <v>0</v>
      </c>
      <c r="V275" s="2">
        <v>3115500</v>
      </c>
      <c r="W275" s="2">
        <v>2340000</v>
      </c>
      <c r="X275" s="2">
        <v>0</v>
      </c>
      <c r="Y275" s="2">
        <v>0</v>
      </c>
      <c r="Z275" s="2">
        <v>846225.6</v>
      </c>
      <c r="AA275">
        <v>12</v>
      </c>
      <c r="AB275">
        <v>0</v>
      </c>
      <c r="AC275">
        <v>0</v>
      </c>
      <c r="AD275">
        <v>0</v>
      </c>
      <c r="AE275">
        <v>12</v>
      </c>
      <c r="AF275">
        <v>12</v>
      </c>
      <c r="AG275">
        <v>6</v>
      </c>
      <c r="AH275" s="2">
        <v>519250</v>
      </c>
    </row>
    <row r="276" spans="1:34" x14ac:dyDescent="0.5">
      <c r="A276">
        <v>4265</v>
      </c>
      <c r="B276">
        <v>12130</v>
      </c>
      <c r="C276" t="s">
        <v>415</v>
      </c>
      <c r="D276" s="25">
        <v>24878</v>
      </c>
      <c r="E276" t="s">
        <v>100</v>
      </c>
      <c r="F276" t="s">
        <v>70</v>
      </c>
      <c r="G276" t="s">
        <v>74</v>
      </c>
      <c r="H276" s="25">
        <v>40973</v>
      </c>
      <c r="I276" s="26" t="str">
        <f t="shared" si="32"/>
        <v>Mon</v>
      </c>
      <c r="J276" s="1">
        <f t="shared" si="33"/>
        <v>23</v>
      </c>
      <c r="K276" s="1" t="str">
        <f t="shared" si="34"/>
        <v>30D</v>
      </c>
      <c r="L276" s="25">
        <v>40996</v>
      </c>
      <c r="M276" s="26" t="str">
        <f t="shared" si="35"/>
        <v>Wed</v>
      </c>
      <c r="N276" s="25">
        <v>41001</v>
      </c>
      <c r="O276" s="1">
        <f t="shared" si="36"/>
        <v>5</v>
      </c>
      <c r="P276" s="27">
        <f t="shared" si="37"/>
        <v>2012</v>
      </c>
      <c r="Q276" s="1">
        <f t="shared" si="38"/>
        <v>3</v>
      </c>
      <c r="R276" s="1">
        <f t="shared" si="39"/>
        <v>28</v>
      </c>
      <c r="S276" t="s">
        <v>72</v>
      </c>
      <c r="T276" s="2">
        <v>85546124.989999995</v>
      </c>
      <c r="U276">
        <v>71610000</v>
      </c>
      <c r="V276" s="2">
        <v>56025000</v>
      </c>
      <c r="W276" s="2">
        <v>16629995</v>
      </c>
      <c r="X276" s="2">
        <v>0</v>
      </c>
      <c r="Y276" s="2">
        <v>1159160.83</v>
      </c>
      <c r="Z276" s="2">
        <v>11731969.16</v>
      </c>
      <c r="AA276">
        <v>10</v>
      </c>
      <c r="AB276">
        <v>0</v>
      </c>
      <c r="AC276">
        <v>0</v>
      </c>
      <c r="AD276">
        <v>0</v>
      </c>
      <c r="AE276">
        <v>10</v>
      </c>
      <c r="AF276">
        <v>10</v>
      </c>
      <c r="AG276">
        <v>5</v>
      </c>
      <c r="AH276" s="2">
        <v>11205000</v>
      </c>
    </row>
    <row r="277" spans="1:34" x14ac:dyDescent="0.5">
      <c r="A277">
        <v>4384</v>
      </c>
      <c r="B277">
        <v>12350</v>
      </c>
      <c r="C277" t="s">
        <v>416</v>
      </c>
      <c r="D277" s="25">
        <v>19265</v>
      </c>
      <c r="E277" t="s">
        <v>79</v>
      </c>
      <c r="F277" t="s">
        <v>105</v>
      </c>
      <c r="G277" t="s">
        <v>106</v>
      </c>
      <c r="H277" s="25">
        <v>40974</v>
      </c>
      <c r="I277" s="26" t="str">
        <f t="shared" si="32"/>
        <v>Tue</v>
      </c>
      <c r="J277" s="1">
        <f t="shared" si="33"/>
        <v>202</v>
      </c>
      <c r="K277" s="1" t="str">
        <f t="shared" si="34"/>
        <v>120D</v>
      </c>
      <c r="L277" s="25">
        <v>41176</v>
      </c>
      <c r="M277" s="26" t="str">
        <f t="shared" si="35"/>
        <v>Mon</v>
      </c>
      <c r="N277" s="25">
        <v>41182</v>
      </c>
      <c r="O277" s="1">
        <f t="shared" si="36"/>
        <v>6</v>
      </c>
      <c r="P277" s="27">
        <f t="shared" si="37"/>
        <v>2012</v>
      </c>
      <c r="Q277" s="1">
        <f t="shared" si="38"/>
        <v>9</v>
      </c>
      <c r="R277" s="1">
        <f t="shared" si="39"/>
        <v>24</v>
      </c>
      <c r="S277" t="s">
        <v>72</v>
      </c>
      <c r="T277" s="2">
        <v>19985876.5</v>
      </c>
      <c r="U277">
        <v>0</v>
      </c>
      <c r="V277" s="2">
        <v>6850250</v>
      </c>
      <c r="W277" s="2">
        <v>9298000</v>
      </c>
      <c r="X277" s="2">
        <v>0</v>
      </c>
      <c r="Y277" s="2">
        <v>1155000</v>
      </c>
      <c r="Z277" s="2">
        <v>2682626.5</v>
      </c>
      <c r="AA277">
        <v>12</v>
      </c>
      <c r="AB277">
        <v>0</v>
      </c>
      <c r="AC277">
        <v>0</v>
      </c>
      <c r="AD277">
        <v>0</v>
      </c>
      <c r="AE277">
        <v>12</v>
      </c>
      <c r="AF277">
        <v>12</v>
      </c>
      <c r="AG277">
        <v>6</v>
      </c>
      <c r="AH277" s="2">
        <v>1141708.33</v>
      </c>
    </row>
    <row r="278" spans="1:34" x14ac:dyDescent="0.5">
      <c r="A278">
        <v>4349</v>
      </c>
      <c r="B278">
        <v>9670</v>
      </c>
      <c r="C278" t="s">
        <v>240</v>
      </c>
      <c r="D278" s="25">
        <v>25429</v>
      </c>
      <c r="E278" t="s">
        <v>69</v>
      </c>
      <c r="F278" t="s">
        <v>94</v>
      </c>
      <c r="G278" t="s">
        <v>95</v>
      </c>
      <c r="H278" s="25">
        <v>40974</v>
      </c>
      <c r="I278" s="26" t="str">
        <f t="shared" si="32"/>
        <v>Tue</v>
      </c>
      <c r="J278" s="1">
        <f t="shared" si="33"/>
        <v>101</v>
      </c>
      <c r="K278" s="1" t="str">
        <f t="shared" si="34"/>
        <v>120D</v>
      </c>
      <c r="L278" s="25">
        <v>41075</v>
      </c>
      <c r="M278" s="26" t="str">
        <f t="shared" si="35"/>
        <v>Fri</v>
      </c>
      <c r="N278" s="25">
        <v>41077</v>
      </c>
      <c r="O278" s="1">
        <f t="shared" si="36"/>
        <v>2</v>
      </c>
      <c r="P278" s="27">
        <f t="shared" si="37"/>
        <v>2012</v>
      </c>
      <c r="Q278" s="1">
        <f t="shared" si="38"/>
        <v>6</v>
      </c>
      <c r="R278" s="1">
        <f t="shared" si="39"/>
        <v>15</v>
      </c>
      <c r="S278" t="s">
        <v>72</v>
      </c>
      <c r="T278" s="2">
        <v>14019850.01</v>
      </c>
      <c r="U278">
        <v>0</v>
      </c>
      <c r="V278" s="2">
        <v>10742727.279999999</v>
      </c>
      <c r="W278" s="2">
        <v>280000</v>
      </c>
      <c r="X278" s="2">
        <v>0</v>
      </c>
      <c r="Y278" s="2">
        <v>954831.84</v>
      </c>
      <c r="Z278" s="2">
        <v>2042290.89</v>
      </c>
      <c r="AA278">
        <v>10</v>
      </c>
      <c r="AB278">
        <v>0</v>
      </c>
      <c r="AC278">
        <v>4</v>
      </c>
      <c r="AD278">
        <v>0</v>
      </c>
      <c r="AE278">
        <v>10</v>
      </c>
      <c r="AF278">
        <v>14</v>
      </c>
      <c r="AG278">
        <v>4</v>
      </c>
      <c r="AH278" s="2">
        <v>2685681.82</v>
      </c>
    </row>
    <row r="279" spans="1:34" x14ac:dyDescent="0.5">
      <c r="A279">
        <v>4283</v>
      </c>
      <c r="B279">
        <v>12307</v>
      </c>
      <c r="C279" t="s">
        <v>417</v>
      </c>
      <c r="D279" s="25">
        <v>18333</v>
      </c>
      <c r="E279" t="s">
        <v>69</v>
      </c>
      <c r="F279" t="s">
        <v>105</v>
      </c>
      <c r="G279" t="s">
        <v>106</v>
      </c>
      <c r="H279" s="25">
        <v>40974</v>
      </c>
      <c r="I279" s="26" t="str">
        <f t="shared" si="32"/>
        <v>Tue</v>
      </c>
      <c r="J279" s="1">
        <f t="shared" si="33"/>
        <v>70</v>
      </c>
      <c r="K279" s="1" t="str">
        <f t="shared" si="34"/>
        <v>90D</v>
      </c>
      <c r="L279" s="25">
        <v>41044</v>
      </c>
      <c r="M279" s="26" t="str">
        <f t="shared" si="35"/>
        <v>Tue</v>
      </c>
      <c r="N279" s="25">
        <v>41050</v>
      </c>
      <c r="O279" s="1">
        <f t="shared" si="36"/>
        <v>6</v>
      </c>
      <c r="P279" s="27">
        <f t="shared" si="37"/>
        <v>2012</v>
      </c>
      <c r="Q279" s="1">
        <f t="shared" si="38"/>
        <v>5</v>
      </c>
      <c r="R279" s="1">
        <f t="shared" si="39"/>
        <v>15</v>
      </c>
      <c r="S279" t="s">
        <v>72</v>
      </c>
      <c r="T279" s="2">
        <v>7433625.5999999996</v>
      </c>
      <c r="U279">
        <v>0</v>
      </c>
      <c r="V279" s="2">
        <v>3115500</v>
      </c>
      <c r="W279" s="2">
        <v>2880000</v>
      </c>
      <c r="X279" s="2">
        <v>0</v>
      </c>
      <c r="Y279" s="2">
        <v>440000</v>
      </c>
      <c r="Z279" s="2">
        <v>998125.6</v>
      </c>
      <c r="AA279">
        <v>12</v>
      </c>
      <c r="AB279">
        <v>0</v>
      </c>
      <c r="AC279">
        <v>0</v>
      </c>
      <c r="AD279">
        <v>0</v>
      </c>
      <c r="AE279">
        <v>12</v>
      </c>
      <c r="AF279">
        <v>12</v>
      </c>
      <c r="AG279">
        <v>6</v>
      </c>
      <c r="AH279" s="2">
        <v>519250</v>
      </c>
    </row>
    <row r="280" spans="1:34" x14ac:dyDescent="0.5">
      <c r="A280">
        <v>4344</v>
      </c>
      <c r="B280">
        <v>12252</v>
      </c>
      <c r="C280" t="s">
        <v>418</v>
      </c>
      <c r="D280" s="25">
        <v>21203</v>
      </c>
      <c r="E280" t="s">
        <v>79</v>
      </c>
      <c r="F280" t="s">
        <v>80</v>
      </c>
      <c r="G280" t="s">
        <v>89</v>
      </c>
      <c r="H280" s="25">
        <v>40974</v>
      </c>
      <c r="I280" s="26" t="str">
        <f t="shared" si="32"/>
        <v>Tue</v>
      </c>
      <c r="J280" s="1">
        <f t="shared" si="33"/>
        <v>0</v>
      </c>
      <c r="K280" s="1" t="str">
        <f t="shared" si="34"/>
        <v>7D</v>
      </c>
      <c r="L280" s="25">
        <v>40974</v>
      </c>
      <c r="M280" s="26" t="str">
        <f t="shared" si="35"/>
        <v>Tue</v>
      </c>
      <c r="N280" s="25">
        <v>40976</v>
      </c>
      <c r="O280" s="1">
        <f t="shared" si="36"/>
        <v>2</v>
      </c>
      <c r="P280" s="27">
        <f t="shared" si="37"/>
        <v>2012</v>
      </c>
      <c r="Q280" s="1">
        <f t="shared" si="38"/>
        <v>3</v>
      </c>
      <c r="R280" s="1">
        <f t="shared" si="39"/>
        <v>6</v>
      </c>
      <c r="S280" t="s">
        <v>72</v>
      </c>
      <c r="T280" s="2">
        <v>2525760</v>
      </c>
      <c r="U280">
        <v>0</v>
      </c>
      <c r="V280" s="2">
        <v>826870.8</v>
      </c>
      <c r="W280" s="2">
        <v>1360000</v>
      </c>
      <c r="X280" s="2">
        <v>0</v>
      </c>
      <c r="Y280" s="2">
        <v>0</v>
      </c>
      <c r="Z280" s="2">
        <v>338889.2</v>
      </c>
      <c r="AA280">
        <v>4</v>
      </c>
      <c r="AB280">
        <v>0</v>
      </c>
      <c r="AC280">
        <v>0</v>
      </c>
      <c r="AD280">
        <v>0</v>
      </c>
      <c r="AE280">
        <v>4</v>
      </c>
      <c r="AF280">
        <v>4</v>
      </c>
      <c r="AG280">
        <v>2</v>
      </c>
      <c r="AH280" s="2">
        <v>413435.4</v>
      </c>
    </row>
    <row r="281" spans="1:34" x14ac:dyDescent="0.5">
      <c r="A281">
        <v>4343</v>
      </c>
      <c r="B281">
        <v>12247</v>
      </c>
      <c r="C281" t="s">
        <v>419</v>
      </c>
      <c r="D281" s="25">
        <v>29726</v>
      </c>
      <c r="E281" t="s">
        <v>69</v>
      </c>
      <c r="F281" t="s">
        <v>80</v>
      </c>
      <c r="G281" t="s">
        <v>81</v>
      </c>
      <c r="H281" s="25">
        <v>40974</v>
      </c>
      <c r="I281" s="26" t="str">
        <f t="shared" si="32"/>
        <v>Tue</v>
      </c>
      <c r="J281" s="1">
        <f t="shared" si="33"/>
        <v>4</v>
      </c>
      <c r="K281" s="1" t="str">
        <f t="shared" si="34"/>
        <v>7D</v>
      </c>
      <c r="L281" s="25">
        <v>40978</v>
      </c>
      <c r="M281" s="26" t="str">
        <f t="shared" si="35"/>
        <v>Sat</v>
      </c>
      <c r="N281" s="25">
        <v>40979</v>
      </c>
      <c r="O281" s="1">
        <f t="shared" si="36"/>
        <v>1</v>
      </c>
      <c r="P281" s="27">
        <f t="shared" si="37"/>
        <v>2012</v>
      </c>
      <c r="Q281" s="1">
        <f t="shared" si="38"/>
        <v>3</v>
      </c>
      <c r="R281" s="1">
        <f t="shared" si="39"/>
        <v>10</v>
      </c>
      <c r="S281" t="s">
        <v>72</v>
      </c>
      <c r="T281" s="2">
        <v>4927386</v>
      </c>
      <c r="U281">
        <v>4927386</v>
      </c>
      <c r="V281" s="2">
        <v>3277588.8</v>
      </c>
      <c r="W281" s="2">
        <v>988798.8</v>
      </c>
      <c r="X281" s="2">
        <v>0</v>
      </c>
      <c r="Y281" s="2">
        <v>0</v>
      </c>
      <c r="Z281" s="2">
        <v>660998.40000000002</v>
      </c>
      <c r="AA281">
        <v>2</v>
      </c>
      <c r="AB281">
        <v>0</v>
      </c>
      <c r="AC281">
        <v>0</v>
      </c>
      <c r="AD281">
        <v>0</v>
      </c>
      <c r="AE281">
        <v>2</v>
      </c>
      <c r="AF281">
        <v>2</v>
      </c>
      <c r="AG281">
        <v>1</v>
      </c>
      <c r="AH281" s="2">
        <v>3277588.8</v>
      </c>
    </row>
    <row r="282" spans="1:34" x14ac:dyDescent="0.5">
      <c r="A282">
        <v>4350</v>
      </c>
      <c r="B282">
        <v>11152</v>
      </c>
      <c r="C282" t="s">
        <v>406</v>
      </c>
      <c r="D282" s="25">
        <v>13351</v>
      </c>
      <c r="E282" t="s">
        <v>79</v>
      </c>
      <c r="F282" t="s">
        <v>105</v>
      </c>
      <c r="G282" t="s">
        <v>106</v>
      </c>
      <c r="H282" s="25">
        <v>40974</v>
      </c>
      <c r="I282" s="26" t="str">
        <f t="shared" si="32"/>
        <v>Tue</v>
      </c>
      <c r="J282" s="1">
        <f t="shared" si="33"/>
        <v>28</v>
      </c>
      <c r="K282" s="1" t="str">
        <f t="shared" si="34"/>
        <v>30D</v>
      </c>
      <c r="L282" s="25">
        <v>41002</v>
      </c>
      <c r="M282" s="26" t="str">
        <f t="shared" si="35"/>
        <v>Tue</v>
      </c>
      <c r="N282" s="25">
        <v>41007</v>
      </c>
      <c r="O282" s="1">
        <f t="shared" si="36"/>
        <v>5</v>
      </c>
      <c r="P282" s="27">
        <f t="shared" si="37"/>
        <v>2012</v>
      </c>
      <c r="Q282" s="1">
        <f t="shared" si="38"/>
        <v>4</v>
      </c>
      <c r="R282" s="1">
        <f t="shared" si="39"/>
        <v>3</v>
      </c>
      <c r="S282" t="s">
        <v>72</v>
      </c>
      <c r="T282" s="2">
        <v>10252103.4</v>
      </c>
      <c r="U282">
        <v>0</v>
      </c>
      <c r="V282" s="2">
        <v>3117000</v>
      </c>
      <c r="W282" s="2">
        <v>4739000</v>
      </c>
      <c r="X282" s="2">
        <v>0</v>
      </c>
      <c r="Y282" s="2">
        <v>1019740.26</v>
      </c>
      <c r="Z282" s="2">
        <v>1376363.14</v>
      </c>
      <c r="AA282">
        <v>32</v>
      </c>
      <c r="AB282">
        <v>0</v>
      </c>
      <c r="AC282">
        <v>0</v>
      </c>
      <c r="AD282">
        <v>5</v>
      </c>
      <c r="AE282">
        <v>32</v>
      </c>
      <c r="AF282">
        <v>37</v>
      </c>
      <c r="AG282">
        <v>16</v>
      </c>
      <c r="AH282" s="2">
        <v>194812.5</v>
      </c>
    </row>
    <row r="283" spans="1:34" x14ac:dyDescent="0.5">
      <c r="A283">
        <v>4402</v>
      </c>
      <c r="B283">
        <v>12401</v>
      </c>
      <c r="C283" t="s">
        <v>420</v>
      </c>
      <c r="D283" s="25">
        <v>19099</v>
      </c>
      <c r="E283" t="s">
        <v>79</v>
      </c>
      <c r="F283" t="s">
        <v>105</v>
      </c>
      <c r="G283" t="s">
        <v>106</v>
      </c>
      <c r="H283" s="25">
        <v>40974</v>
      </c>
      <c r="I283" s="26" t="str">
        <f t="shared" si="32"/>
        <v>Tue</v>
      </c>
      <c r="J283" s="1">
        <f t="shared" si="33"/>
        <v>162</v>
      </c>
      <c r="K283" s="1" t="str">
        <f t="shared" si="34"/>
        <v>120D</v>
      </c>
      <c r="L283" s="25">
        <v>41136</v>
      </c>
      <c r="M283" s="26" t="str">
        <f t="shared" si="35"/>
        <v>Wed</v>
      </c>
      <c r="N283" s="25">
        <v>41142</v>
      </c>
      <c r="O283" s="1">
        <f t="shared" si="36"/>
        <v>6</v>
      </c>
      <c r="P283" s="27">
        <f t="shared" si="37"/>
        <v>2012</v>
      </c>
      <c r="Q283" s="1">
        <f t="shared" si="38"/>
        <v>8</v>
      </c>
      <c r="R283" s="1">
        <f t="shared" si="39"/>
        <v>15</v>
      </c>
      <c r="S283" t="s">
        <v>72</v>
      </c>
      <c r="T283" s="2">
        <v>3697186.41</v>
      </c>
      <c r="U283">
        <v>0</v>
      </c>
      <c r="V283" s="2">
        <v>1038250</v>
      </c>
      <c r="W283" s="2">
        <v>1960000</v>
      </c>
      <c r="X283" s="2">
        <v>0</v>
      </c>
      <c r="Y283" s="2">
        <v>202597.41</v>
      </c>
      <c r="Z283" s="2">
        <v>496339</v>
      </c>
      <c r="AA283">
        <v>12</v>
      </c>
      <c r="AB283">
        <v>0</v>
      </c>
      <c r="AC283">
        <v>0</v>
      </c>
      <c r="AD283">
        <v>0</v>
      </c>
      <c r="AE283">
        <v>12</v>
      </c>
      <c r="AF283">
        <v>12</v>
      </c>
      <c r="AG283">
        <v>6</v>
      </c>
      <c r="AH283" s="2">
        <v>173041.67</v>
      </c>
    </row>
    <row r="284" spans="1:34" x14ac:dyDescent="0.5">
      <c r="A284">
        <v>4360</v>
      </c>
      <c r="B284">
        <v>12283</v>
      </c>
      <c r="C284" t="s">
        <v>421</v>
      </c>
      <c r="D284" s="25">
        <v>23933</v>
      </c>
      <c r="E284" t="s">
        <v>79</v>
      </c>
      <c r="F284" t="s">
        <v>105</v>
      </c>
      <c r="G284" t="s">
        <v>106</v>
      </c>
      <c r="H284" s="25">
        <v>40974</v>
      </c>
      <c r="I284" s="26" t="str">
        <f t="shared" si="32"/>
        <v>Tue</v>
      </c>
      <c r="J284" s="1">
        <f t="shared" si="33"/>
        <v>187</v>
      </c>
      <c r="K284" s="1" t="str">
        <f t="shared" si="34"/>
        <v>120D</v>
      </c>
      <c r="L284" s="25">
        <v>41161</v>
      </c>
      <c r="M284" s="26" t="str">
        <f t="shared" si="35"/>
        <v>Sun</v>
      </c>
      <c r="N284" s="25">
        <v>41167</v>
      </c>
      <c r="O284" s="1">
        <f t="shared" si="36"/>
        <v>6</v>
      </c>
      <c r="P284" s="27">
        <f t="shared" si="37"/>
        <v>2012</v>
      </c>
      <c r="Q284" s="1">
        <f t="shared" si="38"/>
        <v>9</v>
      </c>
      <c r="R284" s="1">
        <f t="shared" si="39"/>
        <v>9</v>
      </c>
      <c r="S284" t="s">
        <v>72</v>
      </c>
      <c r="T284" s="2">
        <v>8895200</v>
      </c>
      <c r="U284">
        <v>1145124</v>
      </c>
      <c r="V284" s="2">
        <v>1108596.45</v>
      </c>
      <c r="W284" s="2">
        <v>2514825.75</v>
      </c>
      <c r="X284" s="2">
        <v>0</v>
      </c>
      <c r="Y284" s="2">
        <v>4031995.76</v>
      </c>
      <c r="Z284" s="2">
        <v>1239782.04</v>
      </c>
      <c r="AA284">
        <v>12</v>
      </c>
      <c r="AB284">
        <v>0</v>
      </c>
      <c r="AC284">
        <v>0</v>
      </c>
      <c r="AD284">
        <v>0</v>
      </c>
      <c r="AE284">
        <v>12</v>
      </c>
      <c r="AF284">
        <v>12</v>
      </c>
      <c r="AG284">
        <v>6</v>
      </c>
      <c r="AH284" s="2">
        <v>184766.07999999999</v>
      </c>
    </row>
    <row r="285" spans="1:34" x14ac:dyDescent="0.5">
      <c r="A285">
        <v>4345</v>
      </c>
      <c r="B285">
        <v>12253</v>
      </c>
      <c r="C285" t="s">
        <v>422</v>
      </c>
      <c r="D285" s="25">
        <v>29571</v>
      </c>
      <c r="E285" t="s">
        <v>69</v>
      </c>
      <c r="F285" t="s">
        <v>75</v>
      </c>
      <c r="G285" t="s">
        <v>91</v>
      </c>
      <c r="H285" s="25">
        <v>40974</v>
      </c>
      <c r="I285" s="26" t="str">
        <f t="shared" si="32"/>
        <v>Tue</v>
      </c>
      <c r="J285" s="1">
        <f t="shared" si="33"/>
        <v>56</v>
      </c>
      <c r="K285" s="1" t="str">
        <f t="shared" si="34"/>
        <v>60D</v>
      </c>
      <c r="L285" s="25">
        <v>41030</v>
      </c>
      <c r="M285" s="26" t="str">
        <f t="shared" si="35"/>
        <v>Tue</v>
      </c>
      <c r="N285" s="25">
        <v>41031</v>
      </c>
      <c r="O285" s="1">
        <f t="shared" si="36"/>
        <v>1</v>
      </c>
      <c r="P285" s="27">
        <f t="shared" si="37"/>
        <v>2012</v>
      </c>
      <c r="Q285" s="1">
        <f t="shared" si="38"/>
        <v>5</v>
      </c>
      <c r="R285" s="1">
        <f t="shared" si="39"/>
        <v>1</v>
      </c>
      <c r="S285" t="s">
        <v>72</v>
      </c>
      <c r="T285" s="2">
        <v>987525</v>
      </c>
      <c r="U285">
        <v>0</v>
      </c>
      <c r="V285" s="2">
        <v>735000</v>
      </c>
      <c r="W285" s="2">
        <v>120000</v>
      </c>
      <c r="X285" s="2">
        <v>0</v>
      </c>
      <c r="Y285" s="2">
        <v>0</v>
      </c>
      <c r="Z285" s="2">
        <v>132525</v>
      </c>
      <c r="AA285">
        <v>2</v>
      </c>
      <c r="AB285">
        <v>0</v>
      </c>
      <c r="AC285">
        <v>0</v>
      </c>
      <c r="AD285">
        <v>2</v>
      </c>
      <c r="AE285">
        <v>2</v>
      </c>
      <c r="AF285">
        <v>4</v>
      </c>
      <c r="AG285">
        <v>1</v>
      </c>
      <c r="AH285" s="2">
        <v>735000</v>
      </c>
    </row>
    <row r="286" spans="1:34" x14ac:dyDescent="0.5">
      <c r="A286">
        <v>4342</v>
      </c>
      <c r="B286">
        <v>12246</v>
      </c>
      <c r="C286" t="s">
        <v>423</v>
      </c>
      <c r="D286" s="25">
        <v>26337</v>
      </c>
      <c r="E286" t="s">
        <v>134</v>
      </c>
      <c r="F286" t="s">
        <v>80</v>
      </c>
      <c r="G286" t="s">
        <v>81</v>
      </c>
      <c r="H286" s="25">
        <v>40974</v>
      </c>
      <c r="I286" s="26" t="str">
        <f t="shared" si="32"/>
        <v>Tue</v>
      </c>
      <c r="J286" s="1">
        <f t="shared" si="33"/>
        <v>24</v>
      </c>
      <c r="K286" s="1" t="str">
        <f t="shared" si="34"/>
        <v>30D</v>
      </c>
      <c r="L286" s="25">
        <v>40998</v>
      </c>
      <c r="M286" s="26" t="str">
        <f t="shared" si="35"/>
        <v>Fri</v>
      </c>
      <c r="N286" s="25">
        <v>41001</v>
      </c>
      <c r="O286" s="1">
        <f t="shared" si="36"/>
        <v>3</v>
      </c>
      <c r="P286" s="27">
        <f t="shared" si="37"/>
        <v>2012</v>
      </c>
      <c r="Q286" s="1">
        <f t="shared" si="38"/>
        <v>3</v>
      </c>
      <c r="R286" s="1">
        <f t="shared" si="39"/>
        <v>30</v>
      </c>
      <c r="S286" t="s">
        <v>72</v>
      </c>
      <c r="T286" s="2">
        <v>43331810.350000001</v>
      </c>
      <c r="U286">
        <v>54164762.5</v>
      </c>
      <c r="V286" s="2">
        <v>24916807.5</v>
      </c>
      <c r="W286" s="2">
        <v>12599400</v>
      </c>
      <c r="X286" s="2">
        <v>0</v>
      </c>
      <c r="Y286" s="2">
        <v>0.33</v>
      </c>
      <c r="Z286" s="2">
        <v>5815602.5199999996</v>
      </c>
      <c r="AA286">
        <v>6</v>
      </c>
      <c r="AB286">
        <v>3</v>
      </c>
      <c r="AC286">
        <v>3</v>
      </c>
      <c r="AD286">
        <v>0</v>
      </c>
      <c r="AE286">
        <v>9</v>
      </c>
      <c r="AF286">
        <v>12</v>
      </c>
      <c r="AG286">
        <v>3</v>
      </c>
      <c r="AH286" s="2">
        <v>8305602.5</v>
      </c>
    </row>
    <row r="287" spans="1:34" x14ac:dyDescent="0.5">
      <c r="A287">
        <v>4350</v>
      </c>
      <c r="B287">
        <v>12262</v>
      </c>
      <c r="C287" t="s">
        <v>424</v>
      </c>
      <c r="D287" s="25">
        <v>29308</v>
      </c>
      <c r="E287" t="s">
        <v>79</v>
      </c>
      <c r="F287" t="s">
        <v>105</v>
      </c>
      <c r="G287" t="s">
        <v>106</v>
      </c>
      <c r="H287" s="25">
        <v>40974</v>
      </c>
      <c r="I287" s="26" t="str">
        <f t="shared" si="32"/>
        <v>Tue</v>
      </c>
      <c r="J287" s="1">
        <f t="shared" si="33"/>
        <v>28</v>
      </c>
      <c r="K287" s="1" t="str">
        <f t="shared" si="34"/>
        <v>30D</v>
      </c>
      <c r="L287" s="25">
        <v>41002</v>
      </c>
      <c r="M287" s="26" t="str">
        <f t="shared" si="35"/>
        <v>Tue</v>
      </c>
      <c r="N287" s="25">
        <v>41007</v>
      </c>
      <c r="O287" s="1">
        <f t="shared" si="36"/>
        <v>5</v>
      </c>
      <c r="P287" s="27">
        <f t="shared" si="37"/>
        <v>2012</v>
      </c>
      <c r="Q287" s="1">
        <f t="shared" si="38"/>
        <v>4</v>
      </c>
      <c r="R287" s="1">
        <f t="shared" si="39"/>
        <v>3</v>
      </c>
      <c r="S287" t="s">
        <v>72</v>
      </c>
      <c r="T287" s="2">
        <v>14502327.25</v>
      </c>
      <c r="U287">
        <v>0</v>
      </c>
      <c r="V287" s="2">
        <v>8820875</v>
      </c>
      <c r="W287" s="2">
        <v>3716000</v>
      </c>
      <c r="X287" s="2">
        <v>0</v>
      </c>
      <c r="Y287" s="2">
        <v>17904.759999999998</v>
      </c>
      <c r="Z287" s="2">
        <v>1947547.49</v>
      </c>
      <c r="AA287">
        <v>10</v>
      </c>
      <c r="AB287">
        <v>0</v>
      </c>
      <c r="AC287">
        <v>5</v>
      </c>
      <c r="AD287">
        <v>0</v>
      </c>
      <c r="AE287">
        <v>10</v>
      </c>
      <c r="AF287">
        <v>15</v>
      </c>
      <c r="AG287">
        <v>5</v>
      </c>
      <c r="AH287" s="2">
        <v>1764175</v>
      </c>
    </row>
    <row r="288" spans="1:34" x14ac:dyDescent="0.5">
      <c r="A288">
        <v>4371</v>
      </c>
      <c r="B288">
        <v>12312</v>
      </c>
      <c r="C288" t="s">
        <v>425</v>
      </c>
      <c r="D288" s="25">
        <v>26207</v>
      </c>
      <c r="E288" t="s">
        <v>79</v>
      </c>
      <c r="F288" t="s">
        <v>105</v>
      </c>
      <c r="G288" t="s">
        <v>106</v>
      </c>
      <c r="H288" s="25">
        <v>40974</v>
      </c>
      <c r="I288" s="26" t="str">
        <f t="shared" si="32"/>
        <v>Tue</v>
      </c>
      <c r="J288" s="1">
        <f t="shared" si="33"/>
        <v>208</v>
      </c>
      <c r="K288" s="1" t="str">
        <f t="shared" si="34"/>
        <v>120D</v>
      </c>
      <c r="L288" s="25">
        <v>41182</v>
      </c>
      <c r="M288" s="26" t="str">
        <f t="shared" si="35"/>
        <v>Sun</v>
      </c>
      <c r="N288" s="25">
        <v>41188</v>
      </c>
      <c r="O288" s="1">
        <f t="shared" si="36"/>
        <v>6</v>
      </c>
      <c r="P288" s="27">
        <f t="shared" si="37"/>
        <v>2012</v>
      </c>
      <c r="Q288" s="1">
        <f t="shared" si="38"/>
        <v>9</v>
      </c>
      <c r="R288" s="1">
        <f t="shared" si="39"/>
        <v>30</v>
      </c>
      <c r="S288" t="s">
        <v>72</v>
      </c>
      <c r="T288" s="2">
        <v>13559617.5</v>
      </c>
      <c r="U288">
        <v>0</v>
      </c>
      <c r="V288" s="2">
        <v>5934404.4000000004</v>
      </c>
      <c r="W288" s="2">
        <v>5588000</v>
      </c>
      <c r="X288" s="2">
        <v>0</v>
      </c>
      <c r="Y288" s="2">
        <v>217722</v>
      </c>
      <c r="Z288" s="2">
        <v>1819491.1</v>
      </c>
      <c r="AA288">
        <v>12</v>
      </c>
      <c r="AB288">
        <v>0</v>
      </c>
      <c r="AC288">
        <v>6</v>
      </c>
      <c r="AD288">
        <v>0</v>
      </c>
      <c r="AE288">
        <v>12</v>
      </c>
      <c r="AF288">
        <v>18</v>
      </c>
      <c r="AG288">
        <v>6</v>
      </c>
      <c r="AH288" s="2">
        <v>989067.4</v>
      </c>
    </row>
    <row r="289" spans="1:34" x14ac:dyDescent="0.5">
      <c r="A289">
        <v>4399</v>
      </c>
      <c r="B289">
        <v>29531</v>
      </c>
      <c r="C289" t="s">
        <v>426</v>
      </c>
      <c r="D289" s="25">
        <v>23222</v>
      </c>
      <c r="E289" t="s">
        <v>79</v>
      </c>
      <c r="F289" t="s">
        <v>105</v>
      </c>
      <c r="G289" t="s">
        <v>106</v>
      </c>
      <c r="H289" s="25">
        <v>40974</v>
      </c>
      <c r="I289" s="26" t="str">
        <f t="shared" si="32"/>
        <v>Tue</v>
      </c>
      <c r="J289" s="1">
        <f t="shared" si="33"/>
        <v>201</v>
      </c>
      <c r="K289" s="1" t="str">
        <f t="shared" si="34"/>
        <v>120D</v>
      </c>
      <c r="L289" s="25">
        <v>41175</v>
      </c>
      <c r="M289" s="26" t="str">
        <f t="shared" si="35"/>
        <v>Sun</v>
      </c>
      <c r="N289" s="25">
        <v>41181</v>
      </c>
      <c r="O289" s="1">
        <f t="shared" si="36"/>
        <v>6</v>
      </c>
      <c r="P289" s="27">
        <f t="shared" si="37"/>
        <v>2012</v>
      </c>
      <c r="Q289" s="1">
        <f t="shared" si="38"/>
        <v>9</v>
      </c>
      <c r="R289" s="1">
        <f t="shared" si="39"/>
        <v>23</v>
      </c>
      <c r="S289" t="s">
        <v>72</v>
      </c>
      <c r="T289" s="2">
        <v>37478030.009999998</v>
      </c>
      <c r="U289">
        <v>29106000</v>
      </c>
      <c r="V289" s="2">
        <v>24368832</v>
      </c>
      <c r="W289" s="2">
        <v>6592168</v>
      </c>
      <c r="X289" s="2">
        <v>0</v>
      </c>
      <c r="Y289" s="2">
        <v>1487510.83</v>
      </c>
      <c r="Z289" s="2">
        <v>5029519.18</v>
      </c>
      <c r="AA289">
        <v>12</v>
      </c>
      <c r="AB289">
        <v>0</v>
      </c>
      <c r="AC289">
        <v>0</v>
      </c>
      <c r="AD289">
        <v>0</v>
      </c>
      <c r="AE289">
        <v>12</v>
      </c>
      <c r="AF289">
        <v>12</v>
      </c>
      <c r="AG289">
        <v>6</v>
      </c>
      <c r="AH289" s="2">
        <v>4061472</v>
      </c>
    </row>
    <row r="290" spans="1:34" x14ac:dyDescent="0.5">
      <c r="A290">
        <v>4341</v>
      </c>
      <c r="B290">
        <v>12323</v>
      </c>
      <c r="C290" t="s">
        <v>427</v>
      </c>
      <c r="D290" s="25">
        <v>26544</v>
      </c>
      <c r="E290" t="s">
        <v>69</v>
      </c>
      <c r="F290" t="s">
        <v>78</v>
      </c>
      <c r="G290" t="s">
        <v>104</v>
      </c>
      <c r="H290" s="25">
        <v>40974</v>
      </c>
      <c r="I290" s="26" t="str">
        <f t="shared" si="32"/>
        <v>Tue</v>
      </c>
      <c r="J290" s="1">
        <f t="shared" si="33"/>
        <v>54</v>
      </c>
      <c r="K290" s="1" t="str">
        <f t="shared" si="34"/>
        <v>60D</v>
      </c>
      <c r="L290" s="25">
        <v>41028</v>
      </c>
      <c r="M290" s="26" t="str">
        <f t="shared" si="35"/>
        <v>Sun</v>
      </c>
      <c r="N290" s="25">
        <v>41030</v>
      </c>
      <c r="O290" s="1">
        <f t="shared" si="36"/>
        <v>2</v>
      </c>
      <c r="P290" s="27">
        <f t="shared" si="37"/>
        <v>2012</v>
      </c>
      <c r="Q290" s="1">
        <f t="shared" si="38"/>
        <v>4</v>
      </c>
      <c r="R290" s="1">
        <f t="shared" si="39"/>
        <v>29</v>
      </c>
      <c r="S290" t="s">
        <v>72</v>
      </c>
      <c r="T290" s="2">
        <v>4441867.5</v>
      </c>
      <c r="U290">
        <v>0</v>
      </c>
      <c r="V290" s="2">
        <v>727272</v>
      </c>
      <c r="W290" s="2">
        <v>3118500</v>
      </c>
      <c r="X290" s="2">
        <v>0</v>
      </c>
      <c r="Y290" s="2">
        <v>0</v>
      </c>
      <c r="Z290" s="2">
        <v>596095.5</v>
      </c>
      <c r="AA290">
        <v>4</v>
      </c>
      <c r="AB290">
        <v>0</v>
      </c>
      <c r="AC290">
        <v>2</v>
      </c>
      <c r="AD290">
        <v>2</v>
      </c>
      <c r="AE290">
        <v>4</v>
      </c>
      <c r="AF290">
        <v>8</v>
      </c>
      <c r="AG290">
        <v>2</v>
      </c>
      <c r="AH290" s="2">
        <v>363636</v>
      </c>
    </row>
    <row r="291" spans="1:34" x14ac:dyDescent="0.5">
      <c r="A291">
        <v>4428</v>
      </c>
      <c r="B291">
        <v>12456</v>
      </c>
      <c r="C291" t="s">
        <v>428</v>
      </c>
      <c r="D291" s="25">
        <v>15140</v>
      </c>
      <c r="E291" t="s">
        <v>79</v>
      </c>
      <c r="F291" t="s">
        <v>105</v>
      </c>
      <c r="G291" t="s">
        <v>106</v>
      </c>
      <c r="H291" s="25">
        <v>40975</v>
      </c>
      <c r="I291" s="26" t="str">
        <f t="shared" si="32"/>
        <v>Wed</v>
      </c>
      <c r="J291" s="1">
        <f t="shared" si="33"/>
        <v>148</v>
      </c>
      <c r="K291" s="1" t="str">
        <f t="shared" si="34"/>
        <v>120D</v>
      </c>
      <c r="L291" s="25">
        <v>41123</v>
      </c>
      <c r="M291" s="26" t="str">
        <f t="shared" si="35"/>
        <v>Thu</v>
      </c>
      <c r="N291" s="25">
        <v>41129</v>
      </c>
      <c r="O291" s="1">
        <f t="shared" si="36"/>
        <v>6</v>
      </c>
      <c r="P291" s="27">
        <f t="shared" si="37"/>
        <v>2012</v>
      </c>
      <c r="Q291" s="1">
        <f t="shared" si="38"/>
        <v>8</v>
      </c>
      <c r="R291" s="1">
        <f t="shared" si="39"/>
        <v>2</v>
      </c>
      <c r="S291" t="s">
        <v>72</v>
      </c>
      <c r="T291" s="2">
        <v>11854389.43</v>
      </c>
      <c r="U291">
        <v>0</v>
      </c>
      <c r="V291" s="2">
        <v>2189594.4</v>
      </c>
      <c r="W291" s="2">
        <v>5090627.6500000004</v>
      </c>
      <c r="X291" s="2">
        <v>0</v>
      </c>
      <c r="Y291" s="2">
        <v>2984013.2</v>
      </c>
      <c r="Z291" s="2">
        <v>1590154.18</v>
      </c>
      <c r="AA291">
        <v>24</v>
      </c>
      <c r="AB291">
        <v>0</v>
      </c>
      <c r="AC291">
        <v>0</v>
      </c>
      <c r="AD291">
        <v>0</v>
      </c>
      <c r="AE291">
        <v>24</v>
      </c>
      <c r="AF291">
        <v>24</v>
      </c>
      <c r="AG291">
        <v>12</v>
      </c>
      <c r="AH291" s="2">
        <v>182466.2</v>
      </c>
    </row>
    <row r="292" spans="1:34" x14ac:dyDescent="0.5">
      <c r="A292">
        <v>4433</v>
      </c>
      <c r="B292">
        <v>12464</v>
      </c>
      <c r="C292" t="s">
        <v>429</v>
      </c>
      <c r="D292" s="25">
        <v>21113</v>
      </c>
      <c r="E292" t="s">
        <v>79</v>
      </c>
      <c r="F292" t="s">
        <v>105</v>
      </c>
      <c r="G292" t="s">
        <v>106</v>
      </c>
      <c r="H292" s="25">
        <v>40975</v>
      </c>
      <c r="I292" s="26" t="str">
        <f t="shared" si="32"/>
        <v>Wed</v>
      </c>
      <c r="J292" s="1">
        <f t="shared" si="33"/>
        <v>79</v>
      </c>
      <c r="K292" s="1" t="str">
        <f t="shared" si="34"/>
        <v>90D</v>
      </c>
      <c r="L292" s="25">
        <v>41054</v>
      </c>
      <c r="M292" s="26" t="str">
        <f t="shared" si="35"/>
        <v>Fri</v>
      </c>
      <c r="N292" s="25">
        <v>41060</v>
      </c>
      <c r="O292" s="1">
        <f t="shared" si="36"/>
        <v>6</v>
      </c>
      <c r="P292" s="27">
        <f t="shared" si="37"/>
        <v>2012</v>
      </c>
      <c r="Q292" s="1">
        <f t="shared" si="38"/>
        <v>5</v>
      </c>
      <c r="R292" s="1">
        <f t="shared" si="39"/>
        <v>25</v>
      </c>
      <c r="S292" t="s">
        <v>72</v>
      </c>
      <c r="T292" s="2">
        <v>14285558.4</v>
      </c>
      <c r="U292">
        <v>0</v>
      </c>
      <c r="V292" s="2">
        <v>3117000</v>
      </c>
      <c r="W292" s="2">
        <v>2560000</v>
      </c>
      <c r="X292" s="2">
        <v>0</v>
      </c>
      <c r="Y292" s="2">
        <v>6215384.6200000001</v>
      </c>
      <c r="Z292" s="2">
        <v>2393173.7799999998</v>
      </c>
      <c r="AA292">
        <v>12</v>
      </c>
      <c r="AB292">
        <v>0</v>
      </c>
      <c r="AC292">
        <v>0</v>
      </c>
      <c r="AD292">
        <v>0</v>
      </c>
      <c r="AE292">
        <v>12</v>
      </c>
      <c r="AF292">
        <v>12</v>
      </c>
      <c r="AG292">
        <v>6</v>
      </c>
      <c r="AH292" s="2">
        <v>519500</v>
      </c>
    </row>
    <row r="293" spans="1:34" x14ac:dyDescent="0.5">
      <c r="A293">
        <v>4436</v>
      </c>
      <c r="B293">
        <v>11152</v>
      </c>
      <c r="C293" t="s">
        <v>406</v>
      </c>
      <c r="D293" s="25">
        <v>13351</v>
      </c>
      <c r="E293" t="s">
        <v>79</v>
      </c>
      <c r="F293" t="s">
        <v>105</v>
      </c>
      <c r="G293" t="s">
        <v>106</v>
      </c>
      <c r="H293" s="25">
        <v>40975</v>
      </c>
      <c r="I293" s="26" t="str">
        <f t="shared" si="32"/>
        <v>Wed</v>
      </c>
      <c r="J293" s="1">
        <f t="shared" si="33"/>
        <v>55</v>
      </c>
      <c r="K293" s="1" t="str">
        <f t="shared" si="34"/>
        <v>60D</v>
      </c>
      <c r="L293" s="25">
        <v>41030</v>
      </c>
      <c r="M293" s="26" t="str">
        <f t="shared" si="35"/>
        <v>Tue</v>
      </c>
      <c r="N293" s="25">
        <v>41036</v>
      </c>
      <c r="O293" s="1">
        <f t="shared" si="36"/>
        <v>6</v>
      </c>
      <c r="P293" s="27">
        <f t="shared" si="37"/>
        <v>2012</v>
      </c>
      <c r="Q293" s="1">
        <f t="shared" si="38"/>
        <v>5</v>
      </c>
      <c r="R293" s="1">
        <f t="shared" si="39"/>
        <v>1</v>
      </c>
      <c r="S293" t="s">
        <v>72</v>
      </c>
      <c r="T293" s="2">
        <v>10252103.4</v>
      </c>
      <c r="U293">
        <v>0</v>
      </c>
      <c r="V293" s="2">
        <v>3117000</v>
      </c>
      <c r="W293" s="2">
        <v>4739000</v>
      </c>
      <c r="X293" s="2">
        <v>0</v>
      </c>
      <c r="Y293" s="2">
        <v>1019740.26</v>
      </c>
      <c r="Z293" s="2">
        <v>1376363.14</v>
      </c>
      <c r="AA293">
        <v>32</v>
      </c>
      <c r="AB293">
        <v>0</v>
      </c>
      <c r="AC293">
        <v>0</v>
      </c>
      <c r="AD293">
        <v>5</v>
      </c>
      <c r="AE293">
        <v>32</v>
      </c>
      <c r="AF293">
        <v>37</v>
      </c>
      <c r="AG293">
        <v>16</v>
      </c>
      <c r="AH293" s="2">
        <v>194812.5</v>
      </c>
    </row>
    <row r="294" spans="1:34" x14ac:dyDescent="0.5">
      <c r="A294">
        <v>4432</v>
      </c>
      <c r="B294">
        <v>16512</v>
      </c>
      <c r="C294" t="s">
        <v>430</v>
      </c>
      <c r="D294" s="25">
        <v>30598</v>
      </c>
      <c r="E294" t="s">
        <v>79</v>
      </c>
      <c r="F294" t="s">
        <v>105</v>
      </c>
      <c r="G294" t="s">
        <v>106</v>
      </c>
      <c r="H294" s="25">
        <v>40975</v>
      </c>
      <c r="I294" s="26" t="str">
        <f t="shared" si="32"/>
        <v>Wed</v>
      </c>
      <c r="J294" s="1">
        <f t="shared" si="33"/>
        <v>203</v>
      </c>
      <c r="K294" s="1" t="str">
        <f t="shared" si="34"/>
        <v>120D</v>
      </c>
      <c r="L294" s="25">
        <v>41178</v>
      </c>
      <c r="M294" s="26" t="str">
        <f t="shared" si="35"/>
        <v>Wed</v>
      </c>
      <c r="N294" s="25">
        <v>41184</v>
      </c>
      <c r="O294" s="1">
        <f t="shared" si="36"/>
        <v>6</v>
      </c>
      <c r="P294" s="27">
        <f t="shared" si="37"/>
        <v>2012</v>
      </c>
      <c r="Q294" s="1">
        <f t="shared" si="38"/>
        <v>9</v>
      </c>
      <c r="R294" s="1">
        <f t="shared" si="39"/>
        <v>26</v>
      </c>
      <c r="S294" t="s">
        <v>72</v>
      </c>
      <c r="T294" s="2">
        <v>5147925.4000000004</v>
      </c>
      <c r="U294">
        <v>0</v>
      </c>
      <c r="V294" s="2">
        <v>3114500</v>
      </c>
      <c r="W294" s="2">
        <v>1181000</v>
      </c>
      <c r="X294" s="2">
        <v>0</v>
      </c>
      <c r="Y294" s="2">
        <v>161039</v>
      </c>
      <c r="Z294" s="2">
        <v>691386.4</v>
      </c>
      <c r="AA294">
        <v>12</v>
      </c>
      <c r="AB294">
        <v>0</v>
      </c>
      <c r="AC294">
        <v>0</v>
      </c>
      <c r="AD294">
        <v>0</v>
      </c>
      <c r="AE294">
        <v>12</v>
      </c>
      <c r="AF294">
        <v>12</v>
      </c>
      <c r="AG294">
        <v>6</v>
      </c>
      <c r="AH294" s="2">
        <v>519083.33</v>
      </c>
    </row>
    <row r="295" spans="1:34" x14ac:dyDescent="0.5">
      <c r="A295">
        <v>4440</v>
      </c>
      <c r="B295">
        <v>12476</v>
      </c>
      <c r="C295" t="s">
        <v>431</v>
      </c>
      <c r="D295" s="25">
        <v>26600</v>
      </c>
      <c r="E295" t="s">
        <v>79</v>
      </c>
      <c r="F295" t="s">
        <v>105</v>
      </c>
      <c r="G295" t="s">
        <v>106</v>
      </c>
      <c r="H295" s="25">
        <v>40975</v>
      </c>
      <c r="I295" s="26" t="str">
        <f t="shared" si="32"/>
        <v>Wed</v>
      </c>
      <c r="J295" s="1">
        <f t="shared" si="33"/>
        <v>153</v>
      </c>
      <c r="K295" s="1" t="str">
        <f t="shared" si="34"/>
        <v>120D</v>
      </c>
      <c r="L295" s="25">
        <v>41128</v>
      </c>
      <c r="M295" s="26" t="str">
        <f t="shared" si="35"/>
        <v>Tue</v>
      </c>
      <c r="N295" s="25">
        <v>41136</v>
      </c>
      <c r="O295" s="1">
        <f t="shared" si="36"/>
        <v>8</v>
      </c>
      <c r="P295" s="27">
        <f t="shared" si="37"/>
        <v>2012</v>
      </c>
      <c r="Q295" s="1">
        <f t="shared" si="38"/>
        <v>8</v>
      </c>
      <c r="R295" s="1">
        <f t="shared" si="39"/>
        <v>7</v>
      </c>
      <c r="S295" t="s">
        <v>72</v>
      </c>
      <c r="T295" s="2">
        <v>15101190.68</v>
      </c>
      <c r="U295">
        <v>0</v>
      </c>
      <c r="V295" s="2">
        <v>5034648</v>
      </c>
      <c r="W295" s="2">
        <v>2740000</v>
      </c>
      <c r="X295" s="2">
        <v>0</v>
      </c>
      <c r="Y295" s="2">
        <v>5302885.5</v>
      </c>
      <c r="Z295" s="2">
        <v>2023657.18</v>
      </c>
      <c r="AA295">
        <v>16</v>
      </c>
      <c r="AB295">
        <v>0</v>
      </c>
      <c r="AC295">
        <v>8</v>
      </c>
      <c r="AD295">
        <v>0</v>
      </c>
      <c r="AE295">
        <v>16</v>
      </c>
      <c r="AF295">
        <v>24</v>
      </c>
      <c r="AG295">
        <v>8</v>
      </c>
      <c r="AH295" s="2">
        <v>629331</v>
      </c>
    </row>
    <row r="296" spans="1:34" x14ac:dyDescent="0.5">
      <c r="A296">
        <v>4422</v>
      </c>
      <c r="B296">
        <v>12444</v>
      </c>
      <c r="C296" t="s">
        <v>432</v>
      </c>
      <c r="D296" s="25">
        <v>24406</v>
      </c>
      <c r="E296" t="s">
        <v>79</v>
      </c>
      <c r="F296" t="s">
        <v>105</v>
      </c>
      <c r="G296" t="s">
        <v>106</v>
      </c>
      <c r="H296" s="25">
        <v>40975</v>
      </c>
      <c r="I296" s="26" t="str">
        <f t="shared" si="32"/>
        <v>Wed</v>
      </c>
      <c r="J296" s="1">
        <f t="shared" si="33"/>
        <v>207</v>
      </c>
      <c r="K296" s="1" t="str">
        <f t="shared" si="34"/>
        <v>120D</v>
      </c>
      <c r="L296" s="25">
        <v>41182</v>
      </c>
      <c r="M296" s="26" t="str">
        <f t="shared" si="35"/>
        <v>Sun</v>
      </c>
      <c r="N296" s="25">
        <v>41188</v>
      </c>
      <c r="O296" s="1">
        <f t="shared" si="36"/>
        <v>6</v>
      </c>
      <c r="P296" s="27">
        <f t="shared" si="37"/>
        <v>2012</v>
      </c>
      <c r="Q296" s="1">
        <f t="shared" si="38"/>
        <v>9</v>
      </c>
      <c r="R296" s="1">
        <f t="shared" si="39"/>
        <v>30</v>
      </c>
      <c r="S296" t="s">
        <v>72</v>
      </c>
      <c r="T296" s="2">
        <v>11836046.300000001</v>
      </c>
      <c r="U296">
        <v>460997.25</v>
      </c>
      <c r="V296" s="2">
        <v>9401258.4000000004</v>
      </c>
      <c r="W296" s="2">
        <v>389547.5</v>
      </c>
      <c r="X296" s="2">
        <v>0</v>
      </c>
      <c r="Y296" s="2">
        <v>457037.65</v>
      </c>
      <c r="Z296" s="2">
        <v>1588202.75</v>
      </c>
      <c r="AA296">
        <v>12</v>
      </c>
      <c r="AB296">
        <v>6</v>
      </c>
      <c r="AC296">
        <v>6</v>
      </c>
      <c r="AD296">
        <v>0</v>
      </c>
      <c r="AE296">
        <v>18</v>
      </c>
      <c r="AF296">
        <v>24</v>
      </c>
      <c r="AG296">
        <v>6</v>
      </c>
      <c r="AH296" s="2">
        <v>1566876.4</v>
      </c>
    </row>
    <row r="297" spans="1:34" x14ac:dyDescent="0.5">
      <c r="A297">
        <v>4459</v>
      </c>
      <c r="B297">
        <v>12509</v>
      </c>
      <c r="C297" t="s">
        <v>433</v>
      </c>
      <c r="D297" s="25">
        <v>26465</v>
      </c>
      <c r="E297" t="s">
        <v>79</v>
      </c>
      <c r="F297" t="s">
        <v>80</v>
      </c>
      <c r="G297" t="s">
        <v>81</v>
      </c>
      <c r="H297" s="25">
        <v>40976</v>
      </c>
      <c r="I297" s="26" t="str">
        <f t="shared" si="32"/>
        <v>Thu</v>
      </c>
      <c r="J297" s="1">
        <f t="shared" si="33"/>
        <v>26</v>
      </c>
      <c r="K297" s="1" t="str">
        <f t="shared" si="34"/>
        <v>30D</v>
      </c>
      <c r="L297" s="25">
        <v>41002</v>
      </c>
      <c r="M297" s="26" t="str">
        <f t="shared" si="35"/>
        <v>Tue</v>
      </c>
      <c r="N297" s="25">
        <v>41010</v>
      </c>
      <c r="O297" s="1">
        <f t="shared" si="36"/>
        <v>8</v>
      </c>
      <c r="P297" s="27">
        <f t="shared" si="37"/>
        <v>2012</v>
      </c>
      <c r="Q297" s="1">
        <f t="shared" si="38"/>
        <v>4</v>
      </c>
      <c r="R297" s="1">
        <f t="shared" si="39"/>
        <v>3</v>
      </c>
      <c r="S297" t="s">
        <v>72</v>
      </c>
      <c r="T297" s="2">
        <v>74615969</v>
      </c>
      <c r="U297">
        <v>50820000</v>
      </c>
      <c r="V297" s="2">
        <v>52939005.600000001</v>
      </c>
      <c r="W297" s="2">
        <v>8820000</v>
      </c>
      <c r="X297" s="2">
        <v>0</v>
      </c>
      <c r="Y297" s="2">
        <v>2843230.87</v>
      </c>
      <c r="Z297" s="2">
        <v>10013732.529999999</v>
      </c>
      <c r="AA297">
        <v>8</v>
      </c>
      <c r="AB297">
        <v>0</v>
      </c>
      <c r="AC297">
        <v>0</v>
      </c>
      <c r="AD297">
        <v>0</v>
      </c>
      <c r="AE297">
        <v>8</v>
      </c>
      <c r="AF297">
        <v>8</v>
      </c>
      <c r="AG297">
        <v>8</v>
      </c>
      <c r="AH297" s="2">
        <v>6617375.7000000002</v>
      </c>
    </row>
    <row r="298" spans="1:34" x14ac:dyDescent="0.5">
      <c r="A298">
        <v>4445</v>
      </c>
      <c r="B298">
        <v>16514</v>
      </c>
      <c r="C298" t="s">
        <v>434</v>
      </c>
      <c r="D298" s="25">
        <v>17849</v>
      </c>
      <c r="E298" t="s">
        <v>79</v>
      </c>
      <c r="F298" t="s">
        <v>105</v>
      </c>
      <c r="G298" t="s">
        <v>106</v>
      </c>
      <c r="H298" s="25">
        <v>40976</v>
      </c>
      <c r="I298" s="26" t="str">
        <f t="shared" si="32"/>
        <v>Thu</v>
      </c>
      <c r="J298" s="1">
        <f t="shared" si="33"/>
        <v>151</v>
      </c>
      <c r="K298" s="1" t="str">
        <f t="shared" si="34"/>
        <v>120D</v>
      </c>
      <c r="L298" s="25">
        <v>41127</v>
      </c>
      <c r="M298" s="26" t="str">
        <f t="shared" si="35"/>
        <v>Mon</v>
      </c>
      <c r="N298" s="25">
        <v>41133</v>
      </c>
      <c r="O298" s="1">
        <f t="shared" si="36"/>
        <v>6</v>
      </c>
      <c r="P298" s="27">
        <f t="shared" si="37"/>
        <v>2012</v>
      </c>
      <c r="Q298" s="1">
        <f t="shared" si="38"/>
        <v>8</v>
      </c>
      <c r="R298" s="1">
        <f t="shared" si="39"/>
        <v>6</v>
      </c>
      <c r="S298" t="s">
        <v>72</v>
      </c>
      <c r="T298" s="2">
        <v>4150614.4</v>
      </c>
      <c r="U298">
        <v>0</v>
      </c>
      <c r="V298" s="2">
        <v>3115750</v>
      </c>
      <c r="W298" s="2">
        <v>460000</v>
      </c>
      <c r="X298" s="2">
        <v>0</v>
      </c>
      <c r="Y298" s="2">
        <v>17316.009999999998</v>
      </c>
      <c r="Z298" s="2">
        <v>557548.39</v>
      </c>
      <c r="AA298">
        <v>12</v>
      </c>
      <c r="AB298">
        <v>0</v>
      </c>
      <c r="AC298">
        <v>0</v>
      </c>
      <c r="AD298">
        <v>0</v>
      </c>
      <c r="AE298">
        <v>12</v>
      </c>
      <c r="AF298">
        <v>12</v>
      </c>
      <c r="AG298">
        <v>6</v>
      </c>
      <c r="AH298" s="2">
        <v>519291.67</v>
      </c>
    </row>
    <row r="299" spans="1:34" x14ac:dyDescent="0.5">
      <c r="A299">
        <v>4451</v>
      </c>
      <c r="B299">
        <v>3148</v>
      </c>
      <c r="C299" t="s">
        <v>152</v>
      </c>
      <c r="D299" s="25">
        <v>25275</v>
      </c>
      <c r="E299" t="s">
        <v>79</v>
      </c>
      <c r="F299" t="s">
        <v>70</v>
      </c>
      <c r="G299" t="s">
        <v>97</v>
      </c>
      <c r="H299" s="25">
        <v>40976</v>
      </c>
      <c r="I299" s="26" t="str">
        <f t="shared" si="32"/>
        <v>Thu</v>
      </c>
      <c r="J299" s="1">
        <f t="shared" si="33"/>
        <v>2</v>
      </c>
      <c r="K299" s="1" t="str">
        <f t="shared" si="34"/>
        <v>7D</v>
      </c>
      <c r="L299" s="25">
        <v>40978</v>
      </c>
      <c r="M299" s="26" t="str">
        <f t="shared" si="35"/>
        <v>Sat</v>
      </c>
      <c r="N299" s="25">
        <v>40981</v>
      </c>
      <c r="O299" s="1">
        <f t="shared" si="36"/>
        <v>3</v>
      </c>
      <c r="P299" s="27">
        <f t="shared" si="37"/>
        <v>2012</v>
      </c>
      <c r="Q299" s="1">
        <f t="shared" si="38"/>
        <v>3</v>
      </c>
      <c r="R299" s="1">
        <f t="shared" si="39"/>
        <v>10</v>
      </c>
      <c r="S299" t="s">
        <v>72</v>
      </c>
      <c r="T299" s="2">
        <v>37120782.759999998</v>
      </c>
      <c r="U299">
        <v>14553000</v>
      </c>
      <c r="V299" s="2">
        <v>11781818.189999999</v>
      </c>
      <c r="W299" s="2">
        <v>13100181.810000001</v>
      </c>
      <c r="X299" s="2">
        <v>0</v>
      </c>
      <c r="Y299" s="2">
        <v>6286810.6699999999</v>
      </c>
      <c r="Z299" s="2">
        <v>5951972.0899999999</v>
      </c>
      <c r="AA299">
        <v>16</v>
      </c>
      <c r="AB299">
        <v>0</v>
      </c>
      <c r="AC299">
        <v>0</v>
      </c>
      <c r="AD299">
        <v>0</v>
      </c>
      <c r="AE299">
        <v>16</v>
      </c>
      <c r="AF299">
        <v>16</v>
      </c>
      <c r="AG299">
        <v>8</v>
      </c>
      <c r="AH299" s="2">
        <v>1472727.27</v>
      </c>
    </row>
    <row r="300" spans="1:34" x14ac:dyDescent="0.5">
      <c r="A300">
        <v>4483</v>
      </c>
      <c r="B300">
        <v>12557</v>
      </c>
      <c r="C300" t="s">
        <v>435</v>
      </c>
      <c r="D300" s="25">
        <v>22793</v>
      </c>
      <c r="E300" t="s">
        <v>79</v>
      </c>
      <c r="F300" t="s">
        <v>105</v>
      </c>
      <c r="G300" t="s">
        <v>106</v>
      </c>
      <c r="H300" s="25">
        <v>40977</v>
      </c>
      <c r="I300" s="26" t="str">
        <f t="shared" si="32"/>
        <v>Fri</v>
      </c>
      <c r="J300" s="1">
        <f t="shared" si="33"/>
        <v>158</v>
      </c>
      <c r="K300" s="1" t="str">
        <f t="shared" si="34"/>
        <v>120D</v>
      </c>
      <c r="L300" s="25">
        <v>41135</v>
      </c>
      <c r="M300" s="26" t="str">
        <f t="shared" si="35"/>
        <v>Tue</v>
      </c>
      <c r="N300" s="25">
        <v>41141</v>
      </c>
      <c r="O300" s="1">
        <f t="shared" si="36"/>
        <v>6</v>
      </c>
      <c r="P300" s="27">
        <f t="shared" si="37"/>
        <v>2012</v>
      </c>
      <c r="Q300" s="1">
        <f t="shared" si="38"/>
        <v>8</v>
      </c>
      <c r="R300" s="1">
        <f t="shared" si="39"/>
        <v>14</v>
      </c>
      <c r="S300" t="s">
        <v>72</v>
      </c>
      <c r="T300" s="2">
        <v>9246712.1899999995</v>
      </c>
      <c r="U300">
        <v>0</v>
      </c>
      <c r="V300" s="2">
        <v>3114125</v>
      </c>
      <c r="W300" s="2">
        <v>3070000</v>
      </c>
      <c r="X300" s="2">
        <v>0</v>
      </c>
      <c r="Y300" s="2">
        <v>1821147.18</v>
      </c>
      <c r="Z300" s="2">
        <v>1241440.01</v>
      </c>
      <c r="AA300">
        <v>12</v>
      </c>
      <c r="AB300">
        <v>0</v>
      </c>
      <c r="AC300">
        <v>0</v>
      </c>
      <c r="AD300">
        <v>0</v>
      </c>
      <c r="AE300">
        <v>12</v>
      </c>
      <c r="AF300">
        <v>12</v>
      </c>
      <c r="AG300">
        <v>6</v>
      </c>
      <c r="AH300" s="2">
        <v>519020.83</v>
      </c>
    </row>
    <row r="301" spans="1:34" x14ac:dyDescent="0.5">
      <c r="A301">
        <v>4479</v>
      </c>
      <c r="B301">
        <v>16493</v>
      </c>
      <c r="C301" t="s">
        <v>436</v>
      </c>
      <c r="D301" s="25">
        <v>28209</v>
      </c>
      <c r="E301" t="s">
        <v>79</v>
      </c>
      <c r="F301" t="s">
        <v>105</v>
      </c>
      <c r="G301" t="s">
        <v>106</v>
      </c>
      <c r="H301" s="25">
        <v>40977</v>
      </c>
      <c r="I301" s="26" t="str">
        <f t="shared" si="32"/>
        <v>Fri</v>
      </c>
      <c r="J301" s="1">
        <f t="shared" si="33"/>
        <v>159</v>
      </c>
      <c r="K301" s="1" t="str">
        <f t="shared" si="34"/>
        <v>120D</v>
      </c>
      <c r="L301" s="25">
        <v>41136</v>
      </c>
      <c r="M301" s="26" t="str">
        <f t="shared" si="35"/>
        <v>Wed</v>
      </c>
      <c r="N301" s="25">
        <v>41144</v>
      </c>
      <c r="O301" s="1">
        <f t="shared" si="36"/>
        <v>8</v>
      </c>
      <c r="P301" s="27">
        <f t="shared" si="37"/>
        <v>2012</v>
      </c>
      <c r="Q301" s="1">
        <f t="shared" si="38"/>
        <v>8</v>
      </c>
      <c r="R301" s="1">
        <f t="shared" si="39"/>
        <v>15</v>
      </c>
      <c r="S301" t="s">
        <v>72</v>
      </c>
      <c r="T301" s="2">
        <v>12827538.4</v>
      </c>
      <c r="U301">
        <v>0</v>
      </c>
      <c r="V301" s="2">
        <v>4151375</v>
      </c>
      <c r="W301" s="2">
        <v>4864000</v>
      </c>
      <c r="X301" s="2">
        <v>0</v>
      </c>
      <c r="Y301" s="2">
        <v>2090000</v>
      </c>
      <c r="Z301" s="2">
        <v>1722163.4</v>
      </c>
      <c r="AA301">
        <v>16</v>
      </c>
      <c r="AB301">
        <v>0</v>
      </c>
      <c r="AC301">
        <v>0</v>
      </c>
      <c r="AD301">
        <v>16</v>
      </c>
      <c r="AE301">
        <v>16</v>
      </c>
      <c r="AF301">
        <v>32</v>
      </c>
      <c r="AG301">
        <v>8</v>
      </c>
      <c r="AH301" s="2">
        <v>518921.88</v>
      </c>
    </row>
    <row r="302" spans="1:34" x14ac:dyDescent="0.5">
      <c r="A302">
        <v>4474</v>
      </c>
      <c r="B302">
        <v>12546</v>
      </c>
      <c r="C302" t="s">
        <v>437</v>
      </c>
      <c r="D302" s="25">
        <v>30941</v>
      </c>
      <c r="E302" t="s">
        <v>69</v>
      </c>
      <c r="F302" t="s">
        <v>80</v>
      </c>
      <c r="G302" t="s">
        <v>89</v>
      </c>
      <c r="H302" s="25">
        <v>40977</v>
      </c>
      <c r="I302" s="26" t="str">
        <f t="shared" si="32"/>
        <v>Fri</v>
      </c>
      <c r="J302" s="1">
        <f t="shared" si="33"/>
        <v>10</v>
      </c>
      <c r="K302" s="1" t="str">
        <f t="shared" si="34"/>
        <v>14D</v>
      </c>
      <c r="L302" s="25">
        <v>40987</v>
      </c>
      <c r="M302" s="26" t="str">
        <f t="shared" si="35"/>
        <v>Mon</v>
      </c>
      <c r="N302" s="25">
        <v>40989</v>
      </c>
      <c r="O302" s="1">
        <f t="shared" si="36"/>
        <v>2</v>
      </c>
      <c r="P302" s="27">
        <f t="shared" si="37"/>
        <v>2012</v>
      </c>
      <c r="Q302" s="1">
        <f t="shared" si="38"/>
        <v>3</v>
      </c>
      <c r="R302" s="1">
        <f t="shared" si="39"/>
        <v>19</v>
      </c>
      <c r="S302" t="s">
        <v>72</v>
      </c>
      <c r="T302" s="2">
        <v>571726</v>
      </c>
      <c r="U302">
        <v>0</v>
      </c>
      <c r="V302" s="2">
        <v>415000</v>
      </c>
      <c r="W302" s="2">
        <v>80000</v>
      </c>
      <c r="X302" s="2">
        <v>0</v>
      </c>
      <c r="Y302" s="2">
        <v>0</v>
      </c>
      <c r="Z302" s="2">
        <v>76726</v>
      </c>
      <c r="AA302">
        <v>4</v>
      </c>
      <c r="AB302">
        <v>0</v>
      </c>
      <c r="AC302">
        <v>0</v>
      </c>
      <c r="AD302">
        <v>0</v>
      </c>
      <c r="AE302">
        <v>4</v>
      </c>
      <c r="AF302">
        <v>4</v>
      </c>
      <c r="AG302">
        <v>2</v>
      </c>
      <c r="AH302" s="2">
        <v>207500</v>
      </c>
    </row>
    <row r="303" spans="1:34" x14ac:dyDescent="0.5">
      <c r="A303">
        <v>4482</v>
      </c>
      <c r="B303">
        <v>27386</v>
      </c>
      <c r="C303" t="s">
        <v>438</v>
      </c>
      <c r="D303" s="25">
        <v>23997</v>
      </c>
      <c r="E303" t="s">
        <v>79</v>
      </c>
      <c r="F303" t="s">
        <v>105</v>
      </c>
      <c r="G303" t="s">
        <v>106</v>
      </c>
      <c r="H303" s="25">
        <v>40977</v>
      </c>
      <c r="I303" s="26" t="str">
        <f t="shared" si="32"/>
        <v>Fri</v>
      </c>
      <c r="J303" s="1">
        <f t="shared" si="33"/>
        <v>161</v>
      </c>
      <c r="K303" s="1" t="str">
        <f t="shared" si="34"/>
        <v>120D</v>
      </c>
      <c r="L303" s="25">
        <v>41138</v>
      </c>
      <c r="M303" s="26" t="str">
        <f t="shared" si="35"/>
        <v>Fri</v>
      </c>
      <c r="N303" s="25">
        <v>41144</v>
      </c>
      <c r="O303" s="1">
        <f t="shared" si="36"/>
        <v>6</v>
      </c>
      <c r="P303" s="27">
        <f t="shared" si="37"/>
        <v>2012</v>
      </c>
      <c r="Q303" s="1">
        <f t="shared" si="38"/>
        <v>8</v>
      </c>
      <c r="R303" s="1">
        <f t="shared" si="39"/>
        <v>17</v>
      </c>
      <c r="S303" t="s">
        <v>72</v>
      </c>
      <c r="T303" s="2">
        <v>4300832</v>
      </c>
      <c r="U303">
        <v>0</v>
      </c>
      <c r="V303" s="2">
        <v>3113125</v>
      </c>
      <c r="W303" s="2">
        <v>610000</v>
      </c>
      <c r="X303" s="2">
        <v>0</v>
      </c>
      <c r="Y303" s="2">
        <v>0</v>
      </c>
      <c r="Z303" s="2">
        <v>577707</v>
      </c>
      <c r="AA303">
        <v>12</v>
      </c>
      <c r="AB303">
        <v>0</v>
      </c>
      <c r="AC303">
        <v>0</v>
      </c>
      <c r="AD303">
        <v>0</v>
      </c>
      <c r="AE303">
        <v>12</v>
      </c>
      <c r="AF303">
        <v>12</v>
      </c>
      <c r="AG303">
        <v>6</v>
      </c>
      <c r="AH303" s="2">
        <v>518854.17</v>
      </c>
    </row>
    <row r="304" spans="1:34" x14ac:dyDescent="0.5">
      <c r="A304">
        <v>4473</v>
      </c>
      <c r="B304">
        <v>12544</v>
      </c>
      <c r="C304" t="s">
        <v>439</v>
      </c>
      <c r="D304" s="25">
        <v>24551</v>
      </c>
      <c r="E304" t="s">
        <v>79</v>
      </c>
      <c r="F304" t="s">
        <v>80</v>
      </c>
      <c r="G304" t="s">
        <v>81</v>
      </c>
      <c r="H304" s="25">
        <v>40977</v>
      </c>
      <c r="I304" s="26" t="str">
        <f t="shared" si="32"/>
        <v>Fri</v>
      </c>
      <c r="J304" s="1">
        <f t="shared" si="33"/>
        <v>18</v>
      </c>
      <c r="K304" s="1" t="str">
        <f t="shared" si="34"/>
        <v>30D</v>
      </c>
      <c r="L304" s="25">
        <v>40995</v>
      </c>
      <c r="M304" s="26" t="str">
        <f t="shared" si="35"/>
        <v>Tue</v>
      </c>
      <c r="N304" s="25">
        <v>41003</v>
      </c>
      <c r="O304" s="1">
        <f t="shared" si="36"/>
        <v>8</v>
      </c>
      <c r="P304" s="27">
        <f t="shared" si="37"/>
        <v>2012</v>
      </c>
      <c r="Q304" s="1">
        <f t="shared" si="38"/>
        <v>3</v>
      </c>
      <c r="R304" s="1">
        <f t="shared" si="39"/>
        <v>27</v>
      </c>
      <c r="S304" t="s">
        <v>72</v>
      </c>
      <c r="T304" s="2">
        <v>129804823.59999999</v>
      </c>
      <c r="U304">
        <v>88238304</v>
      </c>
      <c r="V304" s="2">
        <v>83941516.200000003</v>
      </c>
      <c r="W304" s="2">
        <v>24148153.32</v>
      </c>
      <c r="X304" s="2">
        <v>0</v>
      </c>
      <c r="Y304" s="2">
        <v>4088485.49</v>
      </c>
      <c r="Z304" s="2">
        <v>17626668.59</v>
      </c>
      <c r="AA304">
        <v>14</v>
      </c>
      <c r="AB304">
        <v>2</v>
      </c>
      <c r="AC304">
        <v>8</v>
      </c>
      <c r="AD304">
        <v>0</v>
      </c>
      <c r="AE304">
        <v>16</v>
      </c>
      <c r="AF304">
        <v>24</v>
      </c>
      <c r="AG304">
        <v>8</v>
      </c>
      <c r="AH304" s="2">
        <v>10492689.529999999</v>
      </c>
    </row>
    <row r="305" spans="1:34" x14ac:dyDescent="0.5">
      <c r="A305">
        <v>4485</v>
      </c>
      <c r="B305">
        <v>12566</v>
      </c>
      <c r="C305" t="s">
        <v>440</v>
      </c>
      <c r="D305" s="25">
        <v>23821</v>
      </c>
      <c r="E305" t="s">
        <v>69</v>
      </c>
      <c r="F305" t="s">
        <v>84</v>
      </c>
      <c r="G305" t="s">
        <v>112</v>
      </c>
      <c r="H305" s="25">
        <v>40977</v>
      </c>
      <c r="I305" s="26" t="str">
        <f t="shared" si="32"/>
        <v>Fri</v>
      </c>
      <c r="J305" s="1">
        <f t="shared" si="33"/>
        <v>76</v>
      </c>
      <c r="K305" s="1" t="str">
        <f t="shared" si="34"/>
        <v>90D</v>
      </c>
      <c r="L305" s="25">
        <v>41053</v>
      </c>
      <c r="M305" s="26" t="str">
        <f t="shared" si="35"/>
        <v>Thu</v>
      </c>
      <c r="N305" s="25">
        <v>41056</v>
      </c>
      <c r="O305" s="1">
        <f t="shared" si="36"/>
        <v>3</v>
      </c>
      <c r="P305" s="27">
        <f t="shared" si="37"/>
        <v>2012</v>
      </c>
      <c r="Q305" s="1">
        <f t="shared" si="38"/>
        <v>5</v>
      </c>
      <c r="R305" s="1">
        <f t="shared" si="39"/>
        <v>24</v>
      </c>
      <c r="S305" t="s">
        <v>72</v>
      </c>
      <c r="T305" s="2">
        <v>53439900.009999998</v>
      </c>
      <c r="U305">
        <v>51450000</v>
      </c>
      <c r="V305" s="2">
        <v>32395235.100000001</v>
      </c>
      <c r="W305" s="2">
        <v>12241119</v>
      </c>
      <c r="X305" s="2">
        <v>0</v>
      </c>
      <c r="Y305" s="2">
        <v>1422157.84</v>
      </c>
      <c r="Z305" s="2">
        <v>7381388.0700000003</v>
      </c>
      <c r="AA305">
        <v>9</v>
      </c>
      <c r="AB305">
        <v>0</v>
      </c>
      <c r="AC305">
        <v>0</v>
      </c>
      <c r="AD305">
        <v>0</v>
      </c>
      <c r="AE305">
        <v>9</v>
      </c>
      <c r="AF305">
        <v>9</v>
      </c>
      <c r="AG305">
        <v>4</v>
      </c>
      <c r="AH305" s="2">
        <v>8098808.7800000003</v>
      </c>
    </row>
    <row r="306" spans="1:34" x14ac:dyDescent="0.5">
      <c r="A306">
        <v>4491</v>
      </c>
      <c r="B306">
        <v>12575</v>
      </c>
      <c r="C306" t="s">
        <v>441</v>
      </c>
      <c r="D306" s="25">
        <v>27292</v>
      </c>
      <c r="E306" t="s">
        <v>79</v>
      </c>
      <c r="F306" t="s">
        <v>105</v>
      </c>
      <c r="G306" t="s">
        <v>106</v>
      </c>
      <c r="H306" s="25">
        <v>40977</v>
      </c>
      <c r="I306" s="26" t="str">
        <f t="shared" si="32"/>
        <v>Fri</v>
      </c>
      <c r="J306" s="1">
        <f t="shared" si="33"/>
        <v>166</v>
      </c>
      <c r="K306" s="1" t="str">
        <f t="shared" si="34"/>
        <v>120D</v>
      </c>
      <c r="L306" s="25">
        <v>41143</v>
      </c>
      <c r="M306" s="26" t="str">
        <f t="shared" si="35"/>
        <v>Wed</v>
      </c>
      <c r="N306" s="25">
        <v>41149</v>
      </c>
      <c r="O306" s="1">
        <f t="shared" si="36"/>
        <v>6</v>
      </c>
      <c r="P306" s="27">
        <f t="shared" si="37"/>
        <v>2012</v>
      </c>
      <c r="Q306" s="1">
        <f t="shared" si="38"/>
        <v>8</v>
      </c>
      <c r="R306" s="1">
        <f t="shared" si="39"/>
        <v>22</v>
      </c>
      <c r="S306" t="s">
        <v>72</v>
      </c>
      <c r="T306" s="2">
        <v>7901941.2699999996</v>
      </c>
      <c r="U306">
        <v>0</v>
      </c>
      <c r="V306" s="2">
        <v>3773259</v>
      </c>
      <c r="W306" s="2">
        <v>2850000</v>
      </c>
      <c r="X306" s="2">
        <v>0</v>
      </c>
      <c r="Y306" s="2">
        <v>217974.79</v>
      </c>
      <c r="Z306" s="2">
        <v>1060707.48</v>
      </c>
      <c r="AA306">
        <v>14</v>
      </c>
      <c r="AB306">
        <v>1</v>
      </c>
      <c r="AC306">
        <v>6</v>
      </c>
      <c r="AD306">
        <v>0</v>
      </c>
      <c r="AE306">
        <v>15</v>
      </c>
      <c r="AF306">
        <v>21</v>
      </c>
      <c r="AG306">
        <v>7</v>
      </c>
      <c r="AH306" s="2">
        <v>539037</v>
      </c>
    </row>
    <row r="307" spans="1:34" x14ac:dyDescent="0.5">
      <c r="A307">
        <v>4505</v>
      </c>
      <c r="B307">
        <v>44197</v>
      </c>
      <c r="C307" t="s">
        <v>442</v>
      </c>
      <c r="D307" s="25">
        <v>29013</v>
      </c>
      <c r="E307" t="s">
        <v>69</v>
      </c>
      <c r="F307" t="s">
        <v>80</v>
      </c>
      <c r="G307" t="s">
        <v>81</v>
      </c>
      <c r="H307" s="25">
        <v>40978</v>
      </c>
      <c r="I307" s="26" t="str">
        <f t="shared" si="32"/>
        <v>Sat</v>
      </c>
      <c r="J307" s="1">
        <f t="shared" si="33"/>
        <v>251</v>
      </c>
      <c r="K307" s="1" t="str">
        <f t="shared" si="34"/>
        <v>120D</v>
      </c>
      <c r="L307" s="25">
        <v>41229</v>
      </c>
      <c r="M307" s="26" t="str">
        <f t="shared" si="35"/>
        <v>Fri</v>
      </c>
      <c r="N307" s="25">
        <v>41232</v>
      </c>
      <c r="O307" s="1">
        <f t="shared" si="36"/>
        <v>3</v>
      </c>
      <c r="P307" s="27">
        <f t="shared" si="37"/>
        <v>2012</v>
      </c>
      <c r="Q307" s="1">
        <f t="shared" si="38"/>
        <v>11</v>
      </c>
      <c r="R307" s="1">
        <f t="shared" si="39"/>
        <v>16</v>
      </c>
      <c r="S307" t="s">
        <v>72</v>
      </c>
      <c r="T307" s="2">
        <v>64776604.340000004</v>
      </c>
      <c r="U307">
        <v>52220880</v>
      </c>
      <c r="V307" s="2">
        <v>44832962.310000002</v>
      </c>
      <c r="W307" s="2">
        <v>9432628.8900000006</v>
      </c>
      <c r="X307" s="2">
        <v>0</v>
      </c>
      <c r="Y307" s="2">
        <v>1818181.82</v>
      </c>
      <c r="Z307" s="2">
        <v>8692831.3200000003</v>
      </c>
      <c r="AA307">
        <v>20</v>
      </c>
      <c r="AB307">
        <v>0</v>
      </c>
      <c r="AC307">
        <v>0</v>
      </c>
      <c r="AD307">
        <v>0</v>
      </c>
      <c r="AE307">
        <v>20</v>
      </c>
      <c r="AF307">
        <v>20</v>
      </c>
      <c r="AG307">
        <v>10</v>
      </c>
      <c r="AH307" s="2">
        <v>4483296.2300000004</v>
      </c>
    </row>
    <row r="308" spans="1:34" x14ac:dyDescent="0.5">
      <c r="A308">
        <v>4511</v>
      </c>
      <c r="B308">
        <v>16499</v>
      </c>
      <c r="C308" t="s">
        <v>443</v>
      </c>
      <c r="D308" s="25">
        <v>12384</v>
      </c>
      <c r="E308" t="s">
        <v>79</v>
      </c>
      <c r="F308" t="s">
        <v>105</v>
      </c>
      <c r="G308" t="s">
        <v>106</v>
      </c>
      <c r="H308" s="25">
        <v>40978</v>
      </c>
      <c r="I308" s="26" t="str">
        <f t="shared" si="32"/>
        <v>Sat</v>
      </c>
      <c r="J308" s="1">
        <f t="shared" si="33"/>
        <v>65</v>
      </c>
      <c r="K308" s="1" t="str">
        <f t="shared" si="34"/>
        <v>90D</v>
      </c>
      <c r="L308" s="25">
        <v>41043</v>
      </c>
      <c r="M308" s="26" t="str">
        <f t="shared" si="35"/>
        <v>Mon</v>
      </c>
      <c r="N308" s="25">
        <v>41049</v>
      </c>
      <c r="O308" s="1">
        <f t="shared" si="36"/>
        <v>6</v>
      </c>
      <c r="P308" s="27">
        <f t="shared" si="37"/>
        <v>2012</v>
      </c>
      <c r="Q308" s="1">
        <f t="shared" si="38"/>
        <v>5</v>
      </c>
      <c r="R308" s="1">
        <f t="shared" si="39"/>
        <v>14</v>
      </c>
      <c r="S308" t="s">
        <v>72</v>
      </c>
      <c r="T308" s="2">
        <v>7410525.5999999996</v>
      </c>
      <c r="U308">
        <v>0</v>
      </c>
      <c r="V308" s="2">
        <v>3115500</v>
      </c>
      <c r="W308" s="2">
        <v>3300000</v>
      </c>
      <c r="X308" s="2">
        <v>0</v>
      </c>
      <c r="Y308" s="2">
        <v>0</v>
      </c>
      <c r="Z308" s="2">
        <v>995025.6</v>
      </c>
      <c r="AA308">
        <v>12</v>
      </c>
      <c r="AB308">
        <v>0</v>
      </c>
      <c r="AC308">
        <v>0</v>
      </c>
      <c r="AD308">
        <v>0</v>
      </c>
      <c r="AE308">
        <v>12</v>
      </c>
      <c r="AF308">
        <v>12</v>
      </c>
      <c r="AG308">
        <v>6</v>
      </c>
      <c r="AH308" s="2">
        <v>519250</v>
      </c>
    </row>
    <row r="309" spans="1:34" x14ac:dyDescent="0.5">
      <c r="A309">
        <v>4502</v>
      </c>
      <c r="B309">
        <v>12610</v>
      </c>
      <c r="C309" t="s">
        <v>444</v>
      </c>
      <c r="D309" s="25">
        <v>26470</v>
      </c>
      <c r="E309" t="s">
        <v>188</v>
      </c>
      <c r="F309" t="s">
        <v>70</v>
      </c>
      <c r="G309" t="s">
        <v>74</v>
      </c>
      <c r="H309" s="25">
        <v>40978</v>
      </c>
      <c r="I309" s="26" t="str">
        <f t="shared" si="32"/>
        <v>Sat</v>
      </c>
      <c r="J309" s="1">
        <f t="shared" si="33"/>
        <v>22</v>
      </c>
      <c r="K309" s="1" t="str">
        <f t="shared" si="34"/>
        <v>30D</v>
      </c>
      <c r="L309" s="25">
        <v>41000</v>
      </c>
      <c r="M309" s="26" t="str">
        <f t="shared" si="35"/>
        <v>Sun</v>
      </c>
      <c r="N309" s="25">
        <v>41005</v>
      </c>
      <c r="O309" s="1">
        <f t="shared" si="36"/>
        <v>5</v>
      </c>
      <c r="P309" s="27">
        <f t="shared" si="37"/>
        <v>2012</v>
      </c>
      <c r="Q309" s="1">
        <f t="shared" si="38"/>
        <v>4</v>
      </c>
      <c r="R309" s="1">
        <f t="shared" si="39"/>
        <v>1</v>
      </c>
      <c r="S309" t="s">
        <v>72</v>
      </c>
      <c r="T309" s="2">
        <v>73626630</v>
      </c>
      <c r="U309">
        <v>59909850</v>
      </c>
      <c r="V309" s="2">
        <v>45895000</v>
      </c>
      <c r="W309" s="2">
        <v>15349995</v>
      </c>
      <c r="X309" s="2">
        <v>0</v>
      </c>
      <c r="Y309" s="2">
        <v>2503573.81</v>
      </c>
      <c r="Z309" s="2">
        <v>9878061.1899999995</v>
      </c>
      <c r="AA309">
        <v>10</v>
      </c>
      <c r="AB309">
        <v>0</v>
      </c>
      <c r="AC309">
        <v>0</v>
      </c>
      <c r="AD309">
        <v>0</v>
      </c>
      <c r="AE309">
        <v>10</v>
      </c>
      <c r="AF309">
        <v>10</v>
      </c>
      <c r="AG309">
        <v>5</v>
      </c>
      <c r="AH309" s="2">
        <v>9179000</v>
      </c>
    </row>
    <row r="310" spans="1:34" x14ac:dyDescent="0.5">
      <c r="A310">
        <v>4514</v>
      </c>
      <c r="B310">
        <v>12648</v>
      </c>
      <c r="C310" t="s">
        <v>445</v>
      </c>
      <c r="D310" s="25">
        <v>31722</v>
      </c>
      <c r="E310" t="s">
        <v>213</v>
      </c>
      <c r="F310" t="s">
        <v>70</v>
      </c>
      <c r="G310" t="s">
        <v>97</v>
      </c>
      <c r="H310" s="25">
        <v>40978</v>
      </c>
      <c r="I310" s="26" t="str">
        <f t="shared" si="32"/>
        <v>Sat</v>
      </c>
      <c r="J310" s="1">
        <f t="shared" si="33"/>
        <v>0</v>
      </c>
      <c r="K310" s="1" t="str">
        <f t="shared" si="34"/>
        <v>7D</v>
      </c>
      <c r="L310" s="25">
        <v>40978</v>
      </c>
      <c r="M310" s="26" t="str">
        <f t="shared" si="35"/>
        <v>Sat</v>
      </c>
      <c r="N310" s="25">
        <v>40981</v>
      </c>
      <c r="O310" s="1">
        <f t="shared" si="36"/>
        <v>3</v>
      </c>
      <c r="P310" s="27">
        <f t="shared" si="37"/>
        <v>2012</v>
      </c>
      <c r="Q310" s="1">
        <f t="shared" si="38"/>
        <v>3</v>
      </c>
      <c r="R310" s="1">
        <f t="shared" si="39"/>
        <v>10</v>
      </c>
      <c r="S310" t="s">
        <v>72</v>
      </c>
      <c r="T310" s="2">
        <v>18618600</v>
      </c>
      <c r="U310">
        <v>18364500</v>
      </c>
      <c r="V310" s="2">
        <v>15081818.189999999</v>
      </c>
      <c r="W310" s="2">
        <v>1038181.81</v>
      </c>
      <c r="X310" s="2">
        <v>0</v>
      </c>
      <c r="Y310" s="2">
        <v>0</v>
      </c>
      <c r="Z310" s="2">
        <v>2498600</v>
      </c>
      <c r="AA310">
        <v>6</v>
      </c>
      <c r="AB310">
        <v>0</v>
      </c>
      <c r="AC310">
        <v>0</v>
      </c>
      <c r="AD310">
        <v>0</v>
      </c>
      <c r="AE310">
        <v>6</v>
      </c>
      <c r="AF310">
        <v>6</v>
      </c>
      <c r="AG310">
        <v>3</v>
      </c>
      <c r="AH310" s="2">
        <v>5027272.7300000004</v>
      </c>
    </row>
    <row r="311" spans="1:34" x14ac:dyDescent="0.5">
      <c r="A311">
        <v>4506</v>
      </c>
      <c r="B311">
        <v>16494</v>
      </c>
      <c r="C311" t="s">
        <v>446</v>
      </c>
      <c r="D311" s="25">
        <v>15492</v>
      </c>
      <c r="E311" t="s">
        <v>79</v>
      </c>
      <c r="F311" t="s">
        <v>105</v>
      </c>
      <c r="G311" t="s">
        <v>106</v>
      </c>
      <c r="H311" s="25">
        <v>40978</v>
      </c>
      <c r="I311" s="26" t="str">
        <f t="shared" si="32"/>
        <v>Sat</v>
      </c>
      <c r="J311" s="1">
        <f t="shared" si="33"/>
        <v>200</v>
      </c>
      <c r="K311" s="1" t="str">
        <f t="shared" si="34"/>
        <v>120D</v>
      </c>
      <c r="L311" s="25">
        <v>41178</v>
      </c>
      <c r="M311" s="26" t="str">
        <f t="shared" si="35"/>
        <v>Wed</v>
      </c>
      <c r="N311" s="25">
        <v>41186</v>
      </c>
      <c r="O311" s="1">
        <f t="shared" si="36"/>
        <v>8</v>
      </c>
      <c r="P311" s="27">
        <f t="shared" si="37"/>
        <v>2012</v>
      </c>
      <c r="Q311" s="1">
        <f t="shared" si="38"/>
        <v>9</v>
      </c>
      <c r="R311" s="1">
        <f t="shared" si="39"/>
        <v>26</v>
      </c>
      <c r="S311" t="s">
        <v>72</v>
      </c>
      <c r="T311" s="2">
        <v>10223735.6</v>
      </c>
      <c r="U311">
        <v>0</v>
      </c>
      <c r="V311" s="2">
        <v>4153000</v>
      </c>
      <c r="W311" s="2">
        <v>4698000</v>
      </c>
      <c r="X311" s="2">
        <v>0</v>
      </c>
      <c r="Y311" s="2">
        <v>0</v>
      </c>
      <c r="Z311" s="2">
        <v>1372735.6</v>
      </c>
      <c r="AA311">
        <v>16</v>
      </c>
      <c r="AB311">
        <v>0</v>
      </c>
      <c r="AC311">
        <v>0</v>
      </c>
      <c r="AD311">
        <v>0</v>
      </c>
      <c r="AE311">
        <v>16</v>
      </c>
      <c r="AF311">
        <v>16</v>
      </c>
      <c r="AG311">
        <v>8</v>
      </c>
      <c r="AH311" s="2">
        <v>519125</v>
      </c>
    </row>
    <row r="312" spans="1:34" x14ac:dyDescent="0.5">
      <c r="A312">
        <v>4516</v>
      </c>
      <c r="B312">
        <v>12653</v>
      </c>
      <c r="C312" t="s">
        <v>447</v>
      </c>
      <c r="D312" s="25">
        <v>27066</v>
      </c>
      <c r="E312" t="s">
        <v>69</v>
      </c>
      <c r="F312" t="s">
        <v>70</v>
      </c>
      <c r="G312" t="s">
        <v>97</v>
      </c>
      <c r="H312" s="25">
        <v>40979</v>
      </c>
      <c r="I312" s="26" t="str">
        <f t="shared" si="32"/>
        <v>Sun</v>
      </c>
      <c r="J312" s="1">
        <f t="shared" si="33"/>
        <v>0</v>
      </c>
      <c r="K312" s="1" t="str">
        <f t="shared" si="34"/>
        <v>7D</v>
      </c>
      <c r="L312" s="25">
        <v>40979</v>
      </c>
      <c r="M312" s="26" t="str">
        <f t="shared" si="35"/>
        <v>Sun</v>
      </c>
      <c r="N312" s="25">
        <v>40980</v>
      </c>
      <c r="O312" s="1">
        <f t="shared" si="36"/>
        <v>1</v>
      </c>
      <c r="P312" s="27">
        <f t="shared" si="37"/>
        <v>2012</v>
      </c>
      <c r="Q312" s="1">
        <f t="shared" si="38"/>
        <v>3</v>
      </c>
      <c r="R312" s="1">
        <f t="shared" si="39"/>
        <v>11</v>
      </c>
      <c r="S312" t="s">
        <v>72</v>
      </c>
      <c r="T312" s="2">
        <v>6121500</v>
      </c>
      <c r="U312">
        <v>6121500</v>
      </c>
      <c r="V312" s="2">
        <v>5027272.7300000004</v>
      </c>
      <c r="W312" s="2">
        <v>272727.27</v>
      </c>
      <c r="X312" s="2">
        <v>0</v>
      </c>
      <c r="Y312" s="2">
        <v>0</v>
      </c>
      <c r="Z312" s="2">
        <v>821500</v>
      </c>
      <c r="AA312">
        <v>2</v>
      </c>
      <c r="AB312">
        <v>0</v>
      </c>
      <c r="AC312">
        <v>0</v>
      </c>
      <c r="AD312">
        <v>0</v>
      </c>
      <c r="AE312">
        <v>2</v>
      </c>
      <c r="AF312">
        <v>2</v>
      </c>
      <c r="AG312">
        <v>1</v>
      </c>
      <c r="AH312" s="2">
        <v>5027272.7300000004</v>
      </c>
    </row>
    <row r="313" spans="1:34" x14ac:dyDescent="0.5">
      <c r="A313">
        <v>4519</v>
      </c>
      <c r="B313">
        <v>12662</v>
      </c>
      <c r="C313" t="s">
        <v>448</v>
      </c>
      <c r="D313" s="25">
        <v>22208</v>
      </c>
      <c r="E313" t="s">
        <v>79</v>
      </c>
      <c r="F313" t="s">
        <v>105</v>
      </c>
      <c r="G313" t="s">
        <v>106</v>
      </c>
      <c r="H313" s="25">
        <v>40980</v>
      </c>
      <c r="I313" s="26" t="str">
        <f t="shared" si="32"/>
        <v>Mon</v>
      </c>
      <c r="J313" s="1">
        <f t="shared" si="33"/>
        <v>77</v>
      </c>
      <c r="K313" s="1" t="str">
        <f t="shared" si="34"/>
        <v>90D</v>
      </c>
      <c r="L313" s="25">
        <v>41057</v>
      </c>
      <c r="M313" s="26" t="str">
        <f t="shared" si="35"/>
        <v>Mon</v>
      </c>
      <c r="N313" s="25">
        <v>41063</v>
      </c>
      <c r="O313" s="1">
        <f t="shared" si="36"/>
        <v>6</v>
      </c>
      <c r="P313" s="27">
        <f t="shared" si="37"/>
        <v>2012</v>
      </c>
      <c r="Q313" s="1">
        <f t="shared" si="38"/>
        <v>5</v>
      </c>
      <c r="R313" s="1">
        <f t="shared" si="39"/>
        <v>28</v>
      </c>
      <c r="S313" t="s">
        <v>72</v>
      </c>
      <c r="T313" s="2">
        <v>12113974.800000001</v>
      </c>
      <c r="U313">
        <v>0</v>
      </c>
      <c r="V313" s="2">
        <v>3117750</v>
      </c>
      <c r="W313" s="2">
        <v>7370000</v>
      </c>
      <c r="X313" s="2">
        <v>0</v>
      </c>
      <c r="Y313" s="2">
        <v>0</v>
      </c>
      <c r="Z313" s="2">
        <v>1626224.8</v>
      </c>
      <c r="AA313">
        <v>12</v>
      </c>
      <c r="AB313">
        <v>0</v>
      </c>
      <c r="AC313">
        <v>0</v>
      </c>
      <c r="AD313">
        <v>0</v>
      </c>
      <c r="AE313">
        <v>12</v>
      </c>
      <c r="AF313">
        <v>12</v>
      </c>
      <c r="AG313">
        <v>6</v>
      </c>
      <c r="AH313" s="2">
        <v>519625</v>
      </c>
    </row>
    <row r="314" spans="1:34" x14ac:dyDescent="0.5">
      <c r="A314">
        <v>4531</v>
      </c>
      <c r="B314">
        <v>12690</v>
      </c>
      <c r="C314" t="s">
        <v>449</v>
      </c>
      <c r="D314" s="25">
        <v>24446</v>
      </c>
      <c r="E314" t="s">
        <v>79</v>
      </c>
      <c r="F314" t="s">
        <v>105</v>
      </c>
      <c r="G314" t="s">
        <v>106</v>
      </c>
      <c r="H314" s="25">
        <v>40980</v>
      </c>
      <c r="I314" s="26" t="str">
        <f t="shared" si="32"/>
        <v>Mon</v>
      </c>
      <c r="J314" s="1">
        <f t="shared" si="33"/>
        <v>141</v>
      </c>
      <c r="K314" s="1" t="str">
        <f t="shared" si="34"/>
        <v>120D</v>
      </c>
      <c r="L314" s="25">
        <v>41121</v>
      </c>
      <c r="M314" s="26" t="str">
        <f t="shared" si="35"/>
        <v>Tue</v>
      </c>
      <c r="N314" s="25">
        <v>41129</v>
      </c>
      <c r="O314" s="1">
        <f t="shared" si="36"/>
        <v>8</v>
      </c>
      <c r="P314" s="27">
        <f t="shared" si="37"/>
        <v>2012</v>
      </c>
      <c r="Q314" s="1">
        <f t="shared" si="38"/>
        <v>7</v>
      </c>
      <c r="R314" s="1">
        <f t="shared" si="39"/>
        <v>31</v>
      </c>
      <c r="S314" t="s">
        <v>72</v>
      </c>
      <c r="T314" s="2">
        <v>24559000</v>
      </c>
      <c r="U314">
        <v>0</v>
      </c>
      <c r="V314" s="2">
        <v>18793677.399999999</v>
      </c>
      <c r="W314" s="2">
        <v>2150000</v>
      </c>
      <c r="X314" s="2">
        <v>0</v>
      </c>
      <c r="Y314" s="2">
        <v>320346.28000000003</v>
      </c>
      <c r="Z314" s="2">
        <v>3294976.32</v>
      </c>
      <c r="AA314">
        <v>24</v>
      </c>
      <c r="AB314">
        <v>0</v>
      </c>
      <c r="AC314">
        <v>0</v>
      </c>
      <c r="AD314">
        <v>0</v>
      </c>
      <c r="AE314">
        <v>24</v>
      </c>
      <c r="AF314">
        <v>24</v>
      </c>
      <c r="AG314">
        <v>8</v>
      </c>
      <c r="AH314" s="2">
        <v>2349209.6800000002</v>
      </c>
    </row>
    <row r="315" spans="1:34" x14ac:dyDescent="0.5">
      <c r="A315">
        <v>4521</v>
      </c>
      <c r="B315">
        <v>12664</v>
      </c>
      <c r="C315" t="s">
        <v>450</v>
      </c>
      <c r="D315" s="25">
        <v>24360</v>
      </c>
      <c r="E315" t="s">
        <v>69</v>
      </c>
      <c r="F315" t="s">
        <v>70</v>
      </c>
      <c r="G315" t="s">
        <v>74</v>
      </c>
      <c r="H315" s="25">
        <v>40980</v>
      </c>
      <c r="I315" s="26" t="str">
        <f t="shared" si="32"/>
        <v>Mon</v>
      </c>
      <c r="J315" s="1">
        <f t="shared" si="33"/>
        <v>0</v>
      </c>
      <c r="K315" s="1" t="str">
        <f t="shared" si="34"/>
        <v>7D</v>
      </c>
      <c r="L315" s="25">
        <v>40980</v>
      </c>
      <c r="M315" s="26" t="str">
        <f t="shared" si="35"/>
        <v>Mon</v>
      </c>
      <c r="N315" s="25">
        <v>40981</v>
      </c>
      <c r="O315" s="1">
        <f t="shared" si="36"/>
        <v>1</v>
      </c>
      <c r="P315" s="27">
        <f t="shared" si="37"/>
        <v>2012</v>
      </c>
      <c r="Q315" s="1">
        <f t="shared" si="38"/>
        <v>3</v>
      </c>
      <c r="R315" s="1">
        <f t="shared" si="39"/>
        <v>12</v>
      </c>
      <c r="S315" t="s">
        <v>72</v>
      </c>
      <c r="T315" s="2">
        <v>4851000</v>
      </c>
      <c r="U315">
        <v>4851000</v>
      </c>
      <c r="V315" s="2">
        <v>3927272.73</v>
      </c>
      <c r="W315" s="2">
        <v>272727.27</v>
      </c>
      <c r="X315" s="2">
        <v>0</v>
      </c>
      <c r="Y315" s="2">
        <v>0</v>
      </c>
      <c r="Z315" s="2">
        <v>651000</v>
      </c>
      <c r="AA315">
        <v>2</v>
      </c>
      <c r="AB315">
        <v>0</v>
      </c>
      <c r="AC315">
        <v>0</v>
      </c>
      <c r="AD315">
        <v>0</v>
      </c>
      <c r="AE315">
        <v>2</v>
      </c>
      <c r="AF315">
        <v>2</v>
      </c>
      <c r="AG315">
        <v>1</v>
      </c>
      <c r="AH315" s="2">
        <v>3927272.73</v>
      </c>
    </row>
    <row r="316" spans="1:34" x14ac:dyDescent="0.5">
      <c r="A316">
        <v>4540</v>
      </c>
      <c r="B316">
        <v>12716</v>
      </c>
      <c r="C316" t="s">
        <v>451</v>
      </c>
      <c r="D316" s="25">
        <v>24681</v>
      </c>
      <c r="E316" t="s">
        <v>129</v>
      </c>
      <c r="F316" t="s">
        <v>80</v>
      </c>
      <c r="G316" t="s">
        <v>89</v>
      </c>
      <c r="H316" s="25">
        <v>40980</v>
      </c>
      <c r="I316" s="26" t="str">
        <f t="shared" si="32"/>
        <v>Mon</v>
      </c>
      <c r="J316" s="1">
        <f t="shared" si="33"/>
        <v>3</v>
      </c>
      <c r="K316" s="1" t="str">
        <f t="shared" si="34"/>
        <v>7D</v>
      </c>
      <c r="L316" s="25">
        <v>40983</v>
      </c>
      <c r="M316" s="26" t="str">
        <f t="shared" si="35"/>
        <v>Thu</v>
      </c>
      <c r="N316" s="25">
        <v>40985</v>
      </c>
      <c r="O316" s="1">
        <f t="shared" si="36"/>
        <v>2</v>
      </c>
      <c r="P316" s="27">
        <f t="shared" si="37"/>
        <v>2012</v>
      </c>
      <c r="Q316" s="1">
        <f t="shared" si="38"/>
        <v>3</v>
      </c>
      <c r="R316" s="1">
        <f t="shared" si="39"/>
        <v>15</v>
      </c>
      <c r="S316" t="s">
        <v>72</v>
      </c>
      <c r="T316" s="2">
        <v>1842456</v>
      </c>
      <c r="U316">
        <v>0</v>
      </c>
      <c r="V316" s="2">
        <v>415200</v>
      </c>
      <c r="W316" s="2">
        <v>300000</v>
      </c>
      <c r="X316" s="2">
        <v>0</v>
      </c>
      <c r="Y316" s="2">
        <v>880000</v>
      </c>
      <c r="Z316" s="2">
        <v>247256</v>
      </c>
      <c r="AA316">
        <v>4</v>
      </c>
      <c r="AB316">
        <v>0</v>
      </c>
      <c r="AC316">
        <v>0</v>
      </c>
      <c r="AD316">
        <v>0</v>
      </c>
      <c r="AE316">
        <v>4</v>
      </c>
      <c r="AF316">
        <v>4</v>
      </c>
      <c r="AG316">
        <v>2</v>
      </c>
      <c r="AH316" s="2">
        <v>207600</v>
      </c>
    </row>
    <row r="317" spans="1:34" x14ac:dyDescent="0.5">
      <c r="A317">
        <v>4518</v>
      </c>
      <c r="B317">
        <v>12658</v>
      </c>
      <c r="C317" t="s">
        <v>452</v>
      </c>
      <c r="D317" s="25">
        <v>27754</v>
      </c>
      <c r="E317" t="s">
        <v>79</v>
      </c>
      <c r="F317" t="s">
        <v>105</v>
      </c>
      <c r="G317" t="s">
        <v>106</v>
      </c>
      <c r="H317" s="25">
        <v>40980</v>
      </c>
      <c r="I317" s="26" t="str">
        <f t="shared" si="32"/>
        <v>Mon</v>
      </c>
      <c r="J317" s="1">
        <f t="shared" si="33"/>
        <v>71</v>
      </c>
      <c r="K317" s="1" t="str">
        <f t="shared" si="34"/>
        <v>90D</v>
      </c>
      <c r="L317" s="25">
        <v>41051</v>
      </c>
      <c r="M317" s="26" t="str">
        <f t="shared" si="35"/>
        <v>Tue</v>
      </c>
      <c r="N317" s="25">
        <v>41057</v>
      </c>
      <c r="O317" s="1">
        <f t="shared" si="36"/>
        <v>6</v>
      </c>
      <c r="P317" s="27">
        <f t="shared" si="37"/>
        <v>2012</v>
      </c>
      <c r="Q317" s="1">
        <f t="shared" si="38"/>
        <v>5</v>
      </c>
      <c r="R317" s="1">
        <f t="shared" si="39"/>
        <v>22</v>
      </c>
      <c r="S317" t="s">
        <v>72</v>
      </c>
      <c r="T317" s="2">
        <v>3598991.8</v>
      </c>
      <c r="U317">
        <v>1869715.4</v>
      </c>
      <c r="V317" s="2">
        <v>2287786.1</v>
      </c>
      <c r="W317" s="2">
        <v>659655.19999999995</v>
      </c>
      <c r="X317" s="2">
        <v>0</v>
      </c>
      <c r="Y317" s="2">
        <v>167821.6</v>
      </c>
      <c r="Z317" s="2">
        <v>483728.9</v>
      </c>
      <c r="AA317">
        <v>12</v>
      </c>
      <c r="AB317">
        <v>0</v>
      </c>
      <c r="AC317">
        <v>0</v>
      </c>
      <c r="AD317">
        <v>12</v>
      </c>
      <c r="AE317">
        <v>12</v>
      </c>
      <c r="AF317">
        <v>24</v>
      </c>
      <c r="AG317">
        <v>6</v>
      </c>
      <c r="AH317" s="2">
        <v>381297.68</v>
      </c>
    </row>
    <row r="318" spans="1:34" x14ac:dyDescent="0.5">
      <c r="A318">
        <v>4528</v>
      </c>
      <c r="B318">
        <v>12685</v>
      </c>
      <c r="C318" t="s">
        <v>453</v>
      </c>
      <c r="D318" s="25">
        <v>245</v>
      </c>
      <c r="E318" t="s">
        <v>140</v>
      </c>
      <c r="F318" t="s">
        <v>80</v>
      </c>
      <c r="G318" t="s">
        <v>81</v>
      </c>
      <c r="H318" s="25">
        <v>40980</v>
      </c>
      <c r="I318" s="26" t="str">
        <f t="shared" si="32"/>
        <v>Mon</v>
      </c>
      <c r="J318" s="1">
        <f t="shared" si="33"/>
        <v>31</v>
      </c>
      <c r="K318" s="1" t="str">
        <f t="shared" si="34"/>
        <v>45D</v>
      </c>
      <c r="L318" s="25">
        <v>41011</v>
      </c>
      <c r="M318" s="26" t="str">
        <f t="shared" si="35"/>
        <v>Thu</v>
      </c>
      <c r="N318" s="25">
        <v>41013</v>
      </c>
      <c r="O318" s="1">
        <f t="shared" si="36"/>
        <v>2</v>
      </c>
      <c r="P318" s="27">
        <f t="shared" si="37"/>
        <v>2012</v>
      </c>
      <c r="Q318" s="1">
        <f t="shared" si="38"/>
        <v>4</v>
      </c>
      <c r="R318" s="1">
        <f t="shared" si="39"/>
        <v>12</v>
      </c>
      <c r="S318" t="s">
        <v>72</v>
      </c>
      <c r="T318" s="2">
        <v>7748456.2000000002</v>
      </c>
      <c r="U318">
        <v>7748456.2000000002</v>
      </c>
      <c r="V318" s="2">
        <v>6439115.4000000004</v>
      </c>
      <c r="W318" s="2">
        <v>269594.59999999998</v>
      </c>
      <c r="X318" s="2">
        <v>0</v>
      </c>
      <c r="Y318" s="2">
        <v>0</v>
      </c>
      <c r="Z318" s="2">
        <v>1039746.2</v>
      </c>
      <c r="AA318">
        <v>2</v>
      </c>
      <c r="AB318">
        <v>0</v>
      </c>
      <c r="AC318">
        <v>0</v>
      </c>
      <c r="AD318">
        <v>0</v>
      </c>
      <c r="AE318">
        <v>2</v>
      </c>
      <c r="AF318">
        <v>2</v>
      </c>
      <c r="AG318">
        <v>2</v>
      </c>
      <c r="AH318" s="2">
        <v>3219557.7</v>
      </c>
    </row>
    <row r="319" spans="1:34" x14ac:dyDescent="0.5">
      <c r="A319">
        <v>4529</v>
      </c>
      <c r="B319">
        <v>12686</v>
      </c>
      <c r="C319" t="s">
        <v>454</v>
      </c>
      <c r="D319" s="25">
        <v>23233</v>
      </c>
      <c r="E319" t="s">
        <v>69</v>
      </c>
      <c r="F319" t="s">
        <v>80</v>
      </c>
      <c r="G319" t="s">
        <v>81</v>
      </c>
      <c r="H319" s="25">
        <v>40980</v>
      </c>
      <c r="I319" s="26" t="str">
        <f t="shared" si="32"/>
        <v>Mon</v>
      </c>
      <c r="J319" s="1">
        <f t="shared" si="33"/>
        <v>31</v>
      </c>
      <c r="K319" s="1" t="str">
        <f t="shared" si="34"/>
        <v>45D</v>
      </c>
      <c r="L319" s="25">
        <v>41011</v>
      </c>
      <c r="M319" s="26" t="str">
        <f t="shared" si="35"/>
        <v>Thu</v>
      </c>
      <c r="N319" s="25">
        <v>41013</v>
      </c>
      <c r="O319" s="1">
        <f t="shared" si="36"/>
        <v>2</v>
      </c>
      <c r="P319" s="27">
        <f t="shared" si="37"/>
        <v>2012</v>
      </c>
      <c r="Q319" s="1">
        <f t="shared" si="38"/>
        <v>4</v>
      </c>
      <c r="R319" s="1">
        <f t="shared" si="39"/>
        <v>12</v>
      </c>
      <c r="S319" t="s">
        <v>72</v>
      </c>
      <c r="T319" s="2">
        <v>8228243.2000000002</v>
      </c>
      <c r="U319">
        <v>8228243.2000000002</v>
      </c>
      <c r="V319" s="2">
        <v>6584505.4000000004</v>
      </c>
      <c r="W319" s="2">
        <v>539604.6</v>
      </c>
      <c r="X319" s="2">
        <v>0</v>
      </c>
      <c r="Y319" s="2">
        <v>0</v>
      </c>
      <c r="Z319" s="2">
        <v>1104133.2</v>
      </c>
      <c r="AA319">
        <v>4</v>
      </c>
      <c r="AB319">
        <v>0</v>
      </c>
      <c r="AC319">
        <v>0</v>
      </c>
      <c r="AD319">
        <v>0</v>
      </c>
      <c r="AE319">
        <v>4</v>
      </c>
      <c r="AF319">
        <v>4</v>
      </c>
      <c r="AG319">
        <v>2</v>
      </c>
      <c r="AH319" s="2">
        <v>3292252.7</v>
      </c>
    </row>
    <row r="320" spans="1:34" x14ac:dyDescent="0.5">
      <c r="A320">
        <v>4531</v>
      </c>
      <c r="B320">
        <v>12689</v>
      </c>
      <c r="C320" t="s">
        <v>455</v>
      </c>
      <c r="D320" s="25">
        <v>15492</v>
      </c>
      <c r="E320" t="s">
        <v>79</v>
      </c>
      <c r="F320" t="s">
        <v>105</v>
      </c>
      <c r="G320" t="s">
        <v>106</v>
      </c>
      <c r="H320" s="25">
        <v>40980</v>
      </c>
      <c r="I320" s="26" t="str">
        <f t="shared" ref="I320:I383" si="40">TEXT(H320,"ddd")</f>
        <v>Mon</v>
      </c>
      <c r="J320" s="1">
        <f t="shared" ref="J320:J383" si="41">L320-H320</f>
        <v>141</v>
      </c>
      <c r="K320" s="1" t="str">
        <f t="shared" ref="K320:K383" si="42">IF(J320&lt;=7,"7D",IF(J320&lt;=14,"14D",IF(J320&lt;=30,"30D",IF(J320&lt;=45,"45D",IF(J320&lt;=60,"60D",IF(J320&lt;=90,"90D","120D"))))))</f>
        <v>120D</v>
      </c>
      <c r="L320" s="25">
        <v>41121</v>
      </c>
      <c r="M320" s="26" t="str">
        <f t="shared" ref="M320:M383" si="43">TEXT(L320,"ddd")</f>
        <v>Tue</v>
      </c>
      <c r="N320" s="25">
        <v>41129</v>
      </c>
      <c r="O320" s="1">
        <f t="shared" ref="O320:O383" si="44">N320-L320</f>
        <v>8</v>
      </c>
      <c r="P320" s="27">
        <f t="shared" ref="P320:P383" si="45">YEAR(L320)</f>
        <v>2012</v>
      </c>
      <c r="Q320" s="1">
        <f t="shared" ref="Q320:Q383" si="46">MONTH(L320)</f>
        <v>7</v>
      </c>
      <c r="R320" s="1">
        <f t="shared" ref="R320:R383" si="47">DAY(L320)</f>
        <v>31</v>
      </c>
      <c r="S320" t="s">
        <v>72</v>
      </c>
      <c r="T320" s="2">
        <v>7549850</v>
      </c>
      <c r="U320">
        <v>0</v>
      </c>
      <c r="V320" s="2">
        <v>5036163</v>
      </c>
      <c r="W320" s="2">
        <v>1500000</v>
      </c>
      <c r="X320" s="2">
        <v>0</v>
      </c>
      <c r="Y320" s="2">
        <v>0</v>
      </c>
      <c r="Z320" s="2">
        <v>1013687</v>
      </c>
      <c r="AA320">
        <v>16</v>
      </c>
      <c r="AB320">
        <v>0</v>
      </c>
      <c r="AC320">
        <v>8</v>
      </c>
      <c r="AD320">
        <v>0</v>
      </c>
      <c r="AE320">
        <v>16</v>
      </c>
      <c r="AF320">
        <v>24</v>
      </c>
      <c r="AG320">
        <v>8</v>
      </c>
      <c r="AH320" s="2">
        <v>629520.38</v>
      </c>
    </row>
    <row r="321" spans="1:34" x14ac:dyDescent="0.5">
      <c r="A321">
        <v>4533</v>
      </c>
      <c r="B321">
        <v>12691</v>
      </c>
      <c r="C321" t="s">
        <v>456</v>
      </c>
      <c r="D321" s="25">
        <v>20039</v>
      </c>
      <c r="E321" t="s">
        <v>100</v>
      </c>
      <c r="F321" t="s">
        <v>80</v>
      </c>
      <c r="G321" t="s">
        <v>89</v>
      </c>
      <c r="H321" s="25">
        <v>40980</v>
      </c>
      <c r="I321" s="26" t="str">
        <f t="shared" si="40"/>
        <v>Mon</v>
      </c>
      <c r="J321" s="1">
        <f t="shared" si="41"/>
        <v>17</v>
      </c>
      <c r="K321" s="1" t="str">
        <f t="shared" si="42"/>
        <v>30D</v>
      </c>
      <c r="L321" s="25">
        <v>40997</v>
      </c>
      <c r="M321" s="26" t="str">
        <f t="shared" si="43"/>
        <v>Thu</v>
      </c>
      <c r="N321" s="25">
        <v>41000</v>
      </c>
      <c r="O321" s="1">
        <f t="shared" si="44"/>
        <v>3</v>
      </c>
      <c r="P321" s="27">
        <f t="shared" si="45"/>
        <v>2012</v>
      </c>
      <c r="Q321" s="1">
        <f t="shared" si="46"/>
        <v>3</v>
      </c>
      <c r="R321" s="1">
        <f t="shared" si="47"/>
        <v>29</v>
      </c>
      <c r="S321" t="s">
        <v>72</v>
      </c>
      <c r="T321" s="2">
        <v>12288425</v>
      </c>
      <c r="U321">
        <v>0</v>
      </c>
      <c r="V321" s="2">
        <v>3465000</v>
      </c>
      <c r="W321" s="2">
        <v>5490000</v>
      </c>
      <c r="X321" s="2">
        <v>0</v>
      </c>
      <c r="Y321" s="2">
        <v>1684329</v>
      </c>
      <c r="Z321" s="2">
        <v>1649096</v>
      </c>
      <c r="AA321">
        <v>9</v>
      </c>
      <c r="AB321">
        <v>0</v>
      </c>
      <c r="AC321">
        <v>0</v>
      </c>
      <c r="AD321">
        <v>0</v>
      </c>
      <c r="AE321">
        <v>9</v>
      </c>
      <c r="AF321">
        <v>9</v>
      </c>
      <c r="AG321">
        <v>3</v>
      </c>
      <c r="AH321" s="2">
        <v>1155000</v>
      </c>
    </row>
    <row r="322" spans="1:34" x14ac:dyDescent="0.5">
      <c r="A322">
        <v>4548</v>
      </c>
      <c r="B322">
        <v>12732</v>
      </c>
      <c r="C322" t="s">
        <v>457</v>
      </c>
      <c r="D322" s="25">
        <v>21732</v>
      </c>
      <c r="E322" t="s">
        <v>69</v>
      </c>
      <c r="F322" t="s">
        <v>70</v>
      </c>
      <c r="G322" t="s">
        <v>74</v>
      </c>
      <c r="H322" s="25">
        <v>40981</v>
      </c>
      <c r="I322" s="26" t="str">
        <f t="shared" si="40"/>
        <v>Tue</v>
      </c>
      <c r="J322" s="1">
        <f t="shared" si="41"/>
        <v>10</v>
      </c>
      <c r="K322" s="1" t="str">
        <f t="shared" si="42"/>
        <v>14D</v>
      </c>
      <c r="L322" s="25">
        <v>40991</v>
      </c>
      <c r="M322" s="26" t="str">
        <f t="shared" si="43"/>
        <v>Fri</v>
      </c>
      <c r="N322" s="25">
        <v>40992</v>
      </c>
      <c r="O322" s="1">
        <f t="shared" si="44"/>
        <v>1</v>
      </c>
      <c r="P322" s="27">
        <f t="shared" si="45"/>
        <v>2012</v>
      </c>
      <c r="Q322" s="1">
        <f t="shared" si="46"/>
        <v>3</v>
      </c>
      <c r="R322" s="1">
        <f t="shared" si="47"/>
        <v>23</v>
      </c>
      <c r="S322" t="s">
        <v>72</v>
      </c>
      <c r="T322" s="2">
        <v>4851000</v>
      </c>
      <c r="U322">
        <v>4851000</v>
      </c>
      <c r="V322" s="2">
        <v>3927272.73</v>
      </c>
      <c r="W322" s="2">
        <v>272727.27</v>
      </c>
      <c r="X322" s="2">
        <v>0</v>
      </c>
      <c r="Y322" s="2">
        <v>0</v>
      </c>
      <c r="Z322" s="2">
        <v>651000</v>
      </c>
      <c r="AA322">
        <v>2</v>
      </c>
      <c r="AB322">
        <v>0</v>
      </c>
      <c r="AC322">
        <v>0</v>
      </c>
      <c r="AD322">
        <v>0</v>
      </c>
      <c r="AE322">
        <v>2</v>
      </c>
      <c r="AF322">
        <v>2</v>
      </c>
      <c r="AG322">
        <v>1</v>
      </c>
      <c r="AH322" s="2">
        <v>3927272.73</v>
      </c>
    </row>
    <row r="323" spans="1:34" x14ac:dyDescent="0.5">
      <c r="A323">
        <v>4574</v>
      </c>
      <c r="B323">
        <v>12834</v>
      </c>
      <c r="C323" t="s">
        <v>458</v>
      </c>
      <c r="D323" s="25">
        <v>32522</v>
      </c>
      <c r="E323" t="s">
        <v>79</v>
      </c>
      <c r="F323" t="s">
        <v>105</v>
      </c>
      <c r="G323" t="s">
        <v>106</v>
      </c>
      <c r="H323" s="25">
        <v>40982</v>
      </c>
      <c r="I323" s="26" t="str">
        <f t="shared" si="40"/>
        <v>Wed</v>
      </c>
      <c r="J323" s="1">
        <f t="shared" si="41"/>
        <v>140</v>
      </c>
      <c r="K323" s="1" t="str">
        <f t="shared" si="42"/>
        <v>120D</v>
      </c>
      <c r="L323" s="25">
        <v>41122</v>
      </c>
      <c r="M323" s="26" t="str">
        <f t="shared" si="43"/>
        <v>Wed</v>
      </c>
      <c r="N323" s="25">
        <v>41128</v>
      </c>
      <c r="O323" s="1">
        <f t="shared" si="44"/>
        <v>6</v>
      </c>
      <c r="P323" s="27">
        <f t="shared" si="45"/>
        <v>2012</v>
      </c>
      <c r="Q323" s="1">
        <f t="shared" si="46"/>
        <v>8</v>
      </c>
      <c r="R323" s="1">
        <f t="shared" si="47"/>
        <v>1</v>
      </c>
      <c r="S323" t="s">
        <v>72</v>
      </c>
      <c r="T323" s="2">
        <v>5048750.0800000001</v>
      </c>
      <c r="U323">
        <v>0</v>
      </c>
      <c r="V323" s="2">
        <v>3116375</v>
      </c>
      <c r="W323" s="2">
        <v>930000</v>
      </c>
      <c r="X323" s="2">
        <v>0</v>
      </c>
      <c r="Y323" s="2">
        <v>324451.83</v>
      </c>
      <c r="Z323" s="2">
        <v>677923.25</v>
      </c>
      <c r="AA323">
        <v>12</v>
      </c>
      <c r="AB323">
        <v>0</v>
      </c>
      <c r="AC323">
        <v>0</v>
      </c>
      <c r="AD323">
        <v>0</v>
      </c>
      <c r="AE323">
        <v>12</v>
      </c>
      <c r="AF323">
        <v>12</v>
      </c>
      <c r="AG323">
        <v>6</v>
      </c>
      <c r="AH323" s="2">
        <v>519395.83</v>
      </c>
    </row>
    <row r="324" spans="1:34" x14ac:dyDescent="0.5">
      <c r="A324">
        <v>4579</v>
      </c>
      <c r="B324">
        <v>12847</v>
      </c>
      <c r="C324" t="s">
        <v>459</v>
      </c>
      <c r="D324" s="25">
        <v>28642</v>
      </c>
      <c r="E324" t="s">
        <v>79</v>
      </c>
      <c r="F324" t="s">
        <v>105</v>
      </c>
      <c r="G324" t="s">
        <v>106</v>
      </c>
      <c r="H324" s="25">
        <v>40982</v>
      </c>
      <c r="I324" s="26" t="str">
        <f t="shared" si="40"/>
        <v>Wed</v>
      </c>
      <c r="J324" s="1">
        <f t="shared" si="41"/>
        <v>138</v>
      </c>
      <c r="K324" s="1" t="str">
        <f t="shared" si="42"/>
        <v>120D</v>
      </c>
      <c r="L324" s="25">
        <v>41120</v>
      </c>
      <c r="M324" s="26" t="str">
        <f t="shared" si="43"/>
        <v>Mon</v>
      </c>
      <c r="N324" s="25">
        <v>41128</v>
      </c>
      <c r="O324" s="1">
        <f t="shared" si="44"/>
        <v>8</v>
      </c>
      <c r="P324" s="27">
        <f t="shared" si="45"/>
        <v>2012</v>
      </c>
      <c r="Q324" s="1">
        <f t="shared" si="46"/>
        <v>7</v>
      </c>
      <c r="R324" s="1">
        <f t="shared" si="47"/>
        <v>30</v>
      </c>
      <c r="S324" t="s">
        <v>72</v>
      </c>
      <c r="T324" s="2">
        <v>16690304.199999999</v>
      </c>
      <c r="U324">
        <v>0</v>
      </c>
      <c r="V324" s="2">
        <v>4155375</v>
      </c>
      <c r="W324" s="2">
        <v>7513000</v>
      </c>
      <c r="X324" s="2">
        <v>0</v>
      </c>
      <c r="Y324" s="2">
        <v>2781385.28</v>
      </c>
      <c r="Z324" s="2">
        <v>2240543.92</v>
      </c>
      <c r="AA324">
        <v>16</v>
      </c>
      <c r="AB324">
        <v>0</v>
      </c>
      <c r="AC324">
        <v>0</v>
      </c>
      <c r="AD324">
        <v>0</v>
      </c>
      <c r="AE324">
        <v>16</v>
      </c>
      <c r="AF324">
        <v>16</v>
      </c>
      <c r="AG324">
        <v>8</v>
      </c>
      <c r="AH324" s="2">
        <v>519421.88</v>
      </c>
    </row>
    <row r="325" spans="1:34" x14ac:dyDescent="0.5">
      <c r="A325">
        <v>2052</v>
      </c>
      <c r="B325">
        <v>12791</v>
      </c>
      <c r="C325" t="s">
        <v>460</v>
      </c>
      <c r="D325" s="25">
        <v>29824</v>
      </c>
      <c r="E325" t="s">
        <v>69</v>
      </c>
      <c r="F325" t="s">
        <v>75</v>
      </c>
      <c r="G325" t="s">
        <v>91</v>
      </c>
      <c r="H325" s="25">
        <v>40982</v>
      </c>
      <c r="I325" s="26" t="str">
        <f t="shared" si="40"/>
        <v>Wed</v>
      </c>
      <c r="J325" s="1">
        <f t="shared" si="41"/>
        <v>44</v>
      </c>
      <c r="K325" s="1" t="str">
        <f t="shared" si="42"/>
        <v>45D</v>
      </c>
      <c r="L325" s="25">
        <v>41026</v>
      </c>
      <c r="M325" s="26" t="str">
        <f t="shared" si="43"/>
        <v>Fri</v>
      </c>
      <c r="N325" s="25">
        <v>41030</v>
      </c>
      <c r="O325" s="1">
        <f t="shared" si="44"/>
        <v>4</v>
      </c>
      <c r="P325" s="27">
        <f t="shared" si="45"/>
        <v>2012</v>
      </c>
      <c r="Q325" s="1">
        <f t="shared" si="46"/>
        <v>4</v>
      </c>
      <c r="R325" s="1">
        <f t="shared" si="47"/>
        <v>27</v>
      </c>
      <c r="S325" t="s">
        <v>72</v>
      </c>
      <c r="T325" s="2">
        <v>4793855</v>
      </c>
      <c r="U325">
        <v>0</v>
      </c>
      <c r="V325" s="2">
        <v>1575000</v>
      </c>
      <c r="W325" s="2">
        <v>2560000</v>
      </c>
      <c r="X325" s="2">
        <v>0</v>
      </c>
      <c r="Y325" s="2">
        <v>15523.81</v>
      </c>
      <c r="Z325" s="2">
        <v>643331.18999999994</v>
      </c>
      <c r="AA325">
        <v>10</v>
      </c>
      <c r="AB325">
        <v>0</v>
      </c>
      <c r="AC325">
        <v>0</v>
      </c>
      <c r="AD325">
        <v>4</v>
      </c>
      <c r="AE325">
        <v>10</v>
      </c>
      <c r="AF325">
        <v>14</v>
      </c>
      <c r="AG325">
        <v>4</v>
      </c>
      <c r="AH325" s="2">
        <v>393750</v>
      </c>
    </row>
    <row r="326" spans="1:34" x14ac:dyDescent="0.5">
      <c r="A326">
        <v>4584</v>
      </c>
      <c r="B326">
        <v>12863</v>
      </c>
      <c r="C326" t="s">
        <v>461</v>
      </c>
      <c r="D326" s="25">
        <v>17929</v>
      </c>
      <c r="E326" t="s">
        <v>79</v>
      </c>
      <c r="F326" t="s">
        <v>105</v>
      </c>
      <c r="G326" t="s">
        <v>106</v>
      </c>
      <c r="H326" s="25">
        <v>40983</v>
      </c>
      <c r="I326" s="26" t="str">
        <f t="shared" si="40"/>
        <v>Thu</v>
      </c>
      <c r="J326" s="1">
        <f t="shared" si="41"/>
        <v>68</v>
      </c>
      <c r="K326" s="1" t="str">
        <f t="shared" si="42"/>
        <v>90D</v>
      </c>
      <c r="L326" s="25">
        <v>41051</v>
      </c>
      <c r="M326" s="26" t="str">
        <f t="shared" si="43"/>
        <v>Tue</v>
      </c>
      <c r="N326" s="25">
        <v>41056</v>
      </c>
      <c r="O326" s="1">
        <f t="shared" si="44"/>
        <v>5</v>
      </c>
      <c r="P326" s="27">
        <f t="shared" si="45"/>
        <v>2012</v>
      </c>
      <c r="Q326" s="1">
        <f t="shared" si="46"/>
        <v>5</v>
      </c>
      <c r="R326" s="1">
        <f t="shared" si="47"/>
        <v>22</v>
      </c>
      <c r="S326" t="s">
        <v>72</v>
      </c>
      <c r="T326" s="2">
        <v>3009765.6</v>
      </c>
      <c r="U326">
        <v>0</v>
      </c>
      <c r="V326" s="2">
        <v>2596750</v>
      </c>
      <c r="W326" s="2">
        <v>0</v>
      </c>
      <c r="X326" s="2">
        <v>0</v>
      </c>
      <c r="Y326" s="2">
        <v>8658</v>
      </c>
      <c r="Z326" s="2">
        <v>404357.6</v>
      </c>
      <c r="AA326">
        <v>10</v>
      </c>
      <c r="AB326">
        <v>0</v>
      </c>
      <c r="AC326">
        <v>0</v>
      </c>
      <c r="AD326">
        <v>0</v>
      </c>
      <c r="AE326">
        <v>10</v>
      </c>
      <c r="AF326">
        <v>10</v>
      </c>
      <c r="AG326">
        <v>5</v>
      </c>
      <c r="AH326" s="2">
        <v>519350</v>
      </c>
    </row>
    <row r="327" spans="1:34" x14ac:dyDescent="0.5">
      <c r="A327">
        <v>4598</v>
      </c>
      <c r="B327">
        <v>12893</v>
      </c>
      <c r="C327" t="s">
        <v>462</v>
      </c>
      <c r="D327" s="25">
        <v>28403</v>
      </c>
      <c r="E327" t="s">
        <v>79</v>
      </c>
      <c r="F327" t="s">
        <v>105</v>
      </c>
      <c r="G327" t="s">
        <v>106</v>
      </c>
      <c r="H327" s="25">
        <v>40983</v>
      </c>
      <c r="I327" s="26" t="str">
        <f t="shared" si="40"/>
        <v>Thu</v>
      </c>
      <c r="J327" s="1">
        <f t="shared" si="41"/>
        <v>137</v>
      </c>
      <c r="K327" s="1" t="str">
        <f t="shared" si="42"/>
        <v>120D</v>
      </c>
      <c r="L327" s="25">
        <v>41120</v>
      </c>
      <c r="M327" s="26" t="str">
        <f t="shared" si="43"/>
        <v>Mon</v>
      </c>
      <c r="N327" s="25">
        <v>41128</v>
      </c>
      <c r="O327" s="1">
        <f t="shared" si="44"/>
        <v>8</v>
      </c>
      <c r="P327" s="27">
        <f t="shared" si="45"/>
        <v>2012</v>
      </c>
      <c r="Q327" s="1">
        <f t="shared" si="46"/>
        <v>7</v>
      </c>
      <c r="R327" s="1">
        <f t="shared" si="47"/>
        <v>30</v>
      </c>
      <c r="S327" t="s">
        <v>72</v>
      </c>
      <c r="T327" s="2">
        <v>14928469.23</v>
      </c>
      <c r="U327">
        <v>0</v>
      </c>
      <c r="V327" s="2">
        <v>4155375</v>
      </c>
      <c r="W327" s="2">
        <v>5756000</v>
      </c>
      <c r="X327" s="2">
        <v>0</v>
      </c>
      <c r="Y327" s="2">
        <v>2373626.38</v>
      </c>
      <c r="Z327" s="2">
        <v>2643467.85</v>
      </c>
      <c r="AA327">
        <v>16</v>
      </c>
      <c r="AB327">
        <v>0</v>
      </c>
      <c r="AC327">
        <v>0</v>
      </c>
      <c r="AD327">
        <v>8</v>
      </c>
      <c r="AE327">
        <v>16</v>
      </c>
      <c r="AF327">
        <v>24</v>
      </c>
      <c r="AG327">
        <v>8</v>
      </c>
      <c r="AH327" s="2">
        <v>519421.88</v>
      </c>
    </row>
    <row r="328" spans="1:34" x14ac:dyDescent="0.5">
      <c r="A328">
        <v>4588</v>
      </c>
      <c r="B328">
        <v>12875</v>
      </c>
      <c r="C328" t="s">
        <v>463</v>
      </c>
      <c r="D328" s="25">
        <v>27687</v>
      </c>
      <c r="E328" t="s">
        <v>79</v>
      </c>
      <c r="F328" t="s">
        <v>80</v>
      </c>
      <c r="G328" t="s">
        <v>89</v>
      </c>
      <c r="H328" s="25">
        <v>40983</v>
      </c>
      <c r="I328" s="26" t="str">
        <f t="shared" si="40"/>
        <v>Thu</v>
      </c>
      <c r="J328" s="1">
        <f t="shared" si="41"/>
        <v>3</v>
      </c>
      <c r="K328" s="1" t="str">
        <f t="shared" si="42"/>
        <v>7D</v>
      </c>
      <c r="L328" s="25">
        <v>40986</v>
      </c>
      <c r="M328" s="26" t="str">
        <f t="shared" si="43"/>
        <v>Sun</v>
      </c>
      <c r="N328" s="25">
        <v>40991</v>
      </c>
      <c r="O328" s="1">
        <f t="shared" si="44"/>
        <v>5</v>
      </c>
      <c r="P328" s="27">
        <f t="shared" si="45"/>
        <v>2012</v>
      </c>
      <c r="Q328" s="1">
        <f t="shared" si="46"/>
        <v>3</v>
      </c>
      <c r="R328" s="1">
        <f t="shared" si="47"/>
        <v>18</v>
      </c>
      <c r="S328" t="s">
        <v>72</v>
      </c>
      <c r="T328" s="2">
        <v>28302845</v>
      </c>
      <c r="U328">
        <v>23438040</v>
      </c>
      <c r="V328" s="2">
        <v>20944538</v>
      </c>
      <c r="W328" s="2">
        <v>3512362</v>
      </c>
      <c r="X328" s="2">
        <v>0</v>
      </c>
      <c r="Y328" s="2">
        <v>47952.38</v>
      </c>
      <c r="Z328" s="2">
        <v>3797992.62</v>
      </c>
      <c r="AA328">
        <v>10</v>
      </c>
      <c r="AB328">
        <v>0</v>
      </c>
      <c r="AC328">
        <v>0</v>
      </c>
      <c r="AD328">
        <v>5</v>
      </c>
      <c r="AE328">
        <v>10</v>
      </c>
      <c r="AF328">
        <v>15</v>
      </c>
      <c r="AG328">
        <v>5</v>
      </c>
      <c r="AH328" s="2">
        <v>4188907.6</v>
      </c>
    </row>
    <row r="329" spans="1:34" x14ac:dyDescent="0.5">
      <c r="A329">
        <v>4583</v>
      </c>
      <c r="B329">
        <v>12853</v>
      </c>
      <c r="C329" t="s">
        <v>464</v>
      </c>
      <c r="D329" s="25">
        <v>10959</v>
      </c>
      <c r="E329" t="s">
        <v>69</v>
      </c>
      <c r="F329" t="s">
        <v>75</v>
      </c>
      <c r="G329" t="s">
        <v>91</v>
      </c>
      <c r="H329" s="25">
        <v>40983</v>
      </c>
      <c r="I329" s="26" t="str">
        <f t="shared" si="40"/>
        <v>Thu</v>
      </c>
      <c r="J329" s="1">
        <f t="shared" si="41"/>
        <v>3</v>
      </c>
      <c r="K329" s="1" t="str">
        <f t="shared" si="42"/>
        <v>7D</v>
      </c>
      <c r="L329" s="25">
        <v>40986</v>
      </c>
      <c r="M329" s="26" t="str">
        <f t="shared" si="43"/>
        <v>Sun</v>
      </c>
      <c r="N329" s="25">
        <v>40987</v>
      </c>
      <c r="O329" s="1">
        <f t="shared" si="44"/>
        <v>1</v>
      </c>
      <c r="P329" s="27">
        <f t="shared" si="45"/>
        <v>2012</v>
      </c>
      <c r="Q329" s="1">
        <f t="shared" si="46"/>
        <v>3</v>
      </c>
      <c r="R329" s="1">
        <f t="shared" si="47"/>
        <v>18</v>
      </c>
      <c r="S329" t="s">
        <v>72</v>
      </c>
      <c r="T329" s="2">
        <v>16227747.84</v>
      </c>
      <c r="U329">
        <v>12285000</v>
      </c>
      <c r="V329" s="2">
        <v>12677272.369999999</v>
      </c>
      <c r="W329" s="2">
        <v>1322727.28</v>
      </c>
      <c r="X329" s="2">
        <v>0</v>
      </c>
      <c r="Y329" s="2">
        <v>50000</v>
      </c>
      <c r="Z329" s="2">
        <v>2177748.19</v>
      </c>
      <c r="AA329">
        <v>3</v>
      </c>
      <c r="AB329">
        <v>0</v>
      </c>
      <c r="AC329">
        <v>0</v>
      </c>
      <c r="AD329">
        <v>0</v>
      </c>
      <c r="AE329">
        <v>3</v>
      </c>
      <c r="AF329">
        <v>3</v>
      </c>
      <c r="AG329">
        <v>1</v>
      </c>
      <c r="AH329" s="2">
        <v>12677272.369999999</v>
      </c>
    </row>
    <row r="330" spans="1:34" x14ac:dyDescent="0.5">
      <c r="A330">
        <v>4602</v>
      </c>
      <c r="B330">
        <v>12904</v>
      </c>
      <c r="C330" t="s">
        <v>465</v>
      </c>
      <c r="D330" s="25">
        <v>23096</v>
      </c>
      <c r="E330" t="s">
        <v>69</v>
      </c>
      <c r="F330" t="s">
        <v>70</v>
      </c>
      <c r="G330" t="s">
        <v>97</v>
      </c>
      <c r="H330" s="25">
        <v>40984</v>
      </c>
      <c r="I330" s="26" t="str">
        <f t="shared" si="40"/>
        <v>Fri</v>
      </c>
      <c r="J330" s="1">
        <f t="shared" si="41"/>
        <v>0</v>
      </c>
      <c r="K330" s="1" t="str">
        <f t="shared" si="42"/>
        <v>7D</v>
      </c>
      <c r="L330" s="25">
        <v>40984</v>
      </c>
      <c r="M330" s="26" t="str">
        <f t="shared" si="43"/>
        <v>Fri</v>
      </c>
      <c r="N330" s="25">
        <v>40985</v>
      </c>
      <c r="O330" s="1">
        <f t="shared" si="44"/>
        <v>1</v>
      </c>
      <c r="P330" s="27">
        <f t="shared" si="45"/>
        <v>2012</v>
      </c>
      <c r="Q330" s="1">
        <f t="shared" si="46"/>
        <v>3</v>
      </c>
      <c r="R330" s="1">
        <f t="shared" si="47"/>
        <v>16</v>
      </c>
      <c r="S330" t="s">
        <v>72</v>
      </c>
      <c r="T330" s="2">
        <v>5035800</v>
      </c>
      <c r="U330">
        <v>3869250</v>
      </c>
      <c r="V330" s="2">
        <v>3413636.36</v>
      </c>
      <c r="W330" s="2">
        <v>946363.64</v>
      </c>
      <c r="X330" s="2">
        <v>0</v>
      </c>
      <c r="Y330" s="2">
        <v>0</v>
      </c>
      <c r="Z330" s="2">
        <v>675800</v>
      </c>
      <c r="AA330">
        <v>1</v>
      </c>
      <c r="AB330">
        <v>0</v>
      </c>
      <c r="AC330">
        <v>0</v>
      </c>
      <c r="AD330">
        <v>0</v>
      </c>
      <c r="AE330">
        <v>1</v>
      </c>
      <c r="AF330">
        <v>1</v>
      </c>
      <c r="AG330">
        <v>1</v>
      </c>
      <c r="AH330" s="2">
        <v>3413636.36</v>
      </c>
    </row>
    <row r="331" spans="1:34" x14ac:dyDescent="0.5">
      <c r="A331">
        <v>4607</v>
      </c>
      <c r="B331">
        <v>12914</v>
      </c>
      <c r="C331" t="s">
        <v>466</v>
      </c>
      <c r="D331" s="25">
        <v>25798</v>
      </c>
      <c r="E331" t="s">
        <v>79</v>
      </c>
      <c r="F331" t="s">
        <v>80</v>
      </c>
      <c r="G331" t="s">
        <v>89</v>
      </c>
      <c r="H331" s="25">
        <v>40984</v>
      </c>
      <c r="I331" s="26" t="str">
        <f t="shared" si="40"/>
        <v>Fri</v>
      </c>
      <c r="J331" s="1">
        <f t="shared" si="41"/>
        <v>106</v>
      </c>
      <c r="K331" s="1" t="str">
        <f t="shared" si="42"/>
        <v>120D</v>
      </c>
      <c r="L331" s="25">
        <v>41090</v>
      </c>
      <c r="M331" s="26" t="str">
        <f t="shared" si="43"/>
        <v>Sat</v>
      </c>
      <c r="N331" s="25">
        <v>41093</v>
      </c>
      <c r="O331" s="1">
        <f t="shared" si="44"/>
        <v>3</v>
      </c>
      <c r="P331" s="27">
        <f t="shared" si="45"/>
        <v>2012</v>
      </c>
      <c r="Q331" s="1">
        <f t="shared" si="46"/>
        <v>6</v>
      </c>
      <c r="R331" s="1">
        <f t="shared" si="47"/>
        <v>30</v>
      </c>
      <c r="S331" t="s">
        <v>72</v>
      </c>
      <c r="T331" s="2">
        <v>1630476.98</v>
      </c>
      <c r="U331">
        <v>0</v>
      </c>
      <c r="V331" s="2">
        <v>624300</v>
      </c>
      <c r="W331" s="2">
        <v>730000</v>
      </c>
      <c r="X331" s="2">
        <v>0</v>
      </c>
      <c r="Y331" s="2">
        <v>60236.800000000003</v>
      </c>
      <c r="Z331" s="2">
        <v>215940.18</v>
      </c>
      <c r="AA331">
        <v>6</v>
      </c>
      <c r="AB331">
        <v>0</v>
      </c>
      <c r="AC331">
        <v>0</v>
      </c>
      <c r="AD331">
        <v>0</v>
      </c>
      <c r="AE331">
        <v>6</v>
      </c>
      <c r="AF331">
        <v>6</v>
      </c>
      <c r="AG331">
        <v>3</v>
      </c>
      <c r="AH331" s="2">
        <v>208100</v>
      </c>
    </row>
    <row r="332" spans="1:34" x14ac:dyDescent="0.5">
      <c r="A332">
        <v>4164</v>
      </c>
      <c r="B332">
        <v>12969</v>
      </c>
      <c r="C332" t="s">
        <v>467</v>
      </c>
      <c r="D332" s="25">
        <v>40982</v>
      </c>
      <c r="E332" t="s">
        <v>122</v>
      </c>
      <c r="F332" t="s">
        <v>94</v>
      </c>
      <c r="G332" t="s">
        <v>111</v>
      </c>
      <c r="H332" s="25">
        <v>40984</v>
      </c>
      <c r="I332" s="26" t="str">
        <f t="shared" si="40"/>
        <v>Fri</v>
      </c>
      <c r="J332" s="1">
        <f t="shared" si="41"/>
        <v>21</v>
      </c>
      <c r="K332" s="1" t="str">
        <f t="shared" si="42"/>
        <v>30D</v>
      </c>
      <c r="L332" s="25">
        <v>41005</v>
      </c>
      <c r="M332" s="26" t="str">
        <f t="shared" si="43"/>
        <v>Fri</v>
      </c>
      <c r="N332" s="25">
        <v>41008</v>
      </c>
      <c r="O332" s="1">
        <f t="shared" si="44"/>
        <v>3</v>
      </c>
      <c r="P332" s="27">
        <f t="shared" si="45"/>
        <v>2012</v>
      </c>
      <c r="Q332" s="1">
        <f t="shared" si="46"/>
        <v>4</v>
      </c>
      <c r="R332" s="1">
        <f t="shared" si="47"/>
        <v>6</v>
      </c>
      <c r="S332" t="s">
        <v>72</v>
      </c>
      <c r="T332" s="2">
        <v>2418885</v>
      </c>
      <c r="U332">
        <v>0</v>
      </c>
      <c r="V332" s="2">
        <v>1327272.73</v>
      </c>
      <c r="W332" s="2">
        <v>767000</v>
      </c>
      <c r="X332" s="2">
        <v>0</v>
      </c>
      <c r="Y332" s="2">
        <v>0</v>
      </c>
      <c r="Z332" s="2">
        <v>324612.27</v>
      </c>
      <c r="AA332">
        <v>3</v>
      </c>
      <c r="AB332">
        <v>0</v>
      </c>
      <c r="AC332">
        <v>0</v>
      </c>
      <c r="AD332">
        <v>0</v>
      </c>
      <c r="AE332">
        <v>3</v>
      </c>
      <c r="AF332">
        <v>3</v>
      </c>
      <c r="AG332">
        <v>3</v>
      </c>
      <c r="AH332" s="2">
        <v>442424.24</v>
      </c>
    </row>
    <row r="333" spans="1:34" x14ac:dyDescent="0.5">
      <c r="A333">
        <v>4631</v>
      </c>
      <c r="B333">
        <v>13032</v>
      </c>
      <c r="C333" t="s">
        <v>468</v>
      </c>
      <c r="D333" s="25">
        <v>27647</v>
      </c>
      <c r="E333" t="s">
        <v>69</v>
      </c>
      <c r="F333" t="s">
        <v>75</v>
      </c>
      <c r="G333" t="s">
        <v>91</v>
      </c>
      <c r="H333" s="25">
        <v>40985</v>
      </c>
      <c r="I333" s="26" t="str">
        <f t="shared" si="40"/>
        <v>Sat</v>
      </c>
      <c r="J333" s="1">
        <f t="shared" si="41"/>
        <v>71</v>
      </c>
      <c r="K333" s="1" t="str">
        <f t="shared" si="42"/>
        <v>90D</v>
      </c>
      <c r="L333" s="25">
        <v>41056</v>
      </c>
      <c r="M333" s="26" t="str">
        <f t="shared" si="43"/>
        <v>Sun</v>
      </c>
      <c r="N333" s="25">
        <v>41059</v>
      </c>
      <c r="O333" s="1">
        <f t="shared" si="44"/>
        <v>3</v>
      </c>
      <c r="P333" s="27">
        <f t="shared" si="45"/>
        <v>2012</v>
      </c>
      <c r="Q333" s="1">
        <f t="shared" si="46"/>
        <v>5</v>
      </c>
      <c r="R333" s="1">
        <f t="shared" si="47"/>
        <v>27</v>
      </c>
      <c r="S333" t="s">
        <v>72</v>
      </c>
      <c r="T333" s="2">
        <v>4147575</v>
      </c>
      <c r="U333">
        <v>0</v>
      </c>
      <c r="V333" s="2">
        <v>2205000</v>
      </c>
      <c r="W333" s="2">
        <v>1200000</v>
      </c>
      <c r="X333" s="2">
        <v>0</v>
      </c>
      <c r="Y333" s="2">
        <v>185974.03</v>
      </c>
      <c r="Z333" s="2">
        <v>556600.97</v>
      </c>
      <c r="AA333">
        <v>6</v>
      </c>
      <c r="AB333">
        <v>0</v>
      </c>
      <c r="AC333">
        <v>0</v>
      </c>
      <c r="AD333">
        <v>3</v>
      </c>
      <c r="AE333">
        <v>6</v>
      </c>
      <c r="AF333">
        <v>9</v>
      </c>
      <c r="AG333">
        <v>3</v>
      </c>
      <c r="AH333" s="2">
        <v>735000</v>
      </c>
    </row>
    <row r="334" spans="1:34" x14ac:dyDescent="0.5">
      <c r="A334">
        <v>4650</v>
      </c>
      <c r="B334">
        <v>13084</v>
      </c>
      <c r="C334" t="s">
        <v>469</v>
      </c>
      <c r="D334" s="25">
        <v>26461</v>
      </c>
      <c r="E334" t="s">
        <v>138</v>
      </c>
      <c r="F334" t="s">
        <v>84</v>
      </c>
      <c r="G334" t="s">
        <v>112</v>
      </c>
      <c r="H334" s="25">
        <v>40987</v>
      </c>
      <c r="I334" s="26" t="str">
        <f t="shared" si="40"/>
        <v>Mon</v>
      </c>
      <c r="J334" s="1">
        <f t="shared" si="41"/>
        <v>13</v>
      </c>
      <c r="K334" s="1" t="str">
        <f t="shared" si="42"/>
        <v>14D</v>
      </c>
      <c r="L334" s="25">
        <v>41000</v>
      </c>
      <c r="M334" s="26" t="str">
        <f t="shared" si="43"/>
        <v>Sun</v>
      </c>
      <c r="N334" s="25">
        <v>41002</v>
      </c>
      <c r="O334" s="1">
        <f t="shared" si="44"/>
        <v>2</v>
      </c>
      <c r="P334" s="27">
        <f t="shared" si="45"/>
        <v>2012</v>
      </c>
      <c r="Q334" s="1">
        <f t="shared" si="46"/>
        <v>4</v>
      </c>
      <c r="R334" s="1">
        <f t="shared" si="47"/>
        <v>1</v>
      </c>
      <c r="S334" t="s">
        <v>72</v>
      </c>
      <c r="T334" s="2">
        <v>5838525</v>
      </c>
      <c r="U334">
        <v>0</v>
      </c>
      <c r="V334" s="2">
        <v>1680000</v>
      </c>
      <c r="W334" s="2">
        <v>3375000</v>
      </c>
      <c r="X334" s="2">
        <v>0</v>
      </c>
      <c r="Y334" s="2">
        <v>0</v>
      </c>
      <c r="Z334" s="2">
        <v>783525</v>
      </c>
      <c r="AA334">
        <v>4</v>
      </c>
      <c r="AB334">
        <v>0</v>
      </c>
      <c r="AC334">
        <v>2</v>
      </c>
      <c r="AD334">
        <v>2</v>
      </c>
      <c r="AE334">
        <v>4</v>
      </c>
      <c r="AF334">
        <v>8</v>
      </c>
      <c r="AG334">
        <v>2</v>
      </c>
      <c r="AH334" s="2">
        <v>840000</v>
      </c>
    </row>
    <row r="335" spans="1:34" x14ac:dyDescent="0.5">
      <c r="A335">
        <v>4643</v>
      </c>
      <c r="B335">
        <v>13065</v>
      </c>
      <c r="C335" t="s">
        <v>470</v>
      </c>
      <c r="D335" s="25">
        <v>21271</v>
      </c>
      <c r="E335" t="s">
        <v>69</v>
      </c>
      <c r="F335" t="s">
        <v>70</v>
      </c>
      <c r="G335" t="s">
        <v>74</v>
      </c>
      <c r="H335" s="25">
        <v>40987</v>
      </c>
      <c r="I335" s="26" t="str">
        <f t="shared" si="40"/>
        <v>Mon</v>
      </c>
      <c r="J335" s="1">
        <f t="shared" si="41"/>
        <v>40</v>
      </c>
      <c r="K335" s="1" t="str">
        <f t="shared" si="42"/>
        <v>45D</v>
      </c>
      <c r="L335" s="25">
        <v>41027</v>
      </c>
      <c r="M335" s="26" t="str">
        <f t="shared" si="43"/>
        <v>Sat</v>
      </c>
      <c r="N335" s="25">
        <v>41030</v>
      </c>
      <c r="O335" s="1">
        <f t="shared" si="44"/>
        <v>3</v>
      </c>
      <c r="P335" s="27">
        <f t="shared" si="45"/>
        <v>2012</v>
      </c>
      <c r="Q335" s="1">
        <f t="shared" si="46"/>
        <v>4</v>
      </c>
      <c r="R335" s="1">
        <f t="shared" si="47"/>
        <v>28</v>
      </c>
      <c r="S335" t="s">
        <v>72</v>
      </c>
      <c r="T335" s="2">
        <v>46062700.009999998</v>
      </c>
      <c r="U335">
        <v>41160000</v>
      </c>
      <c r="V335" s="2">
        <v>29636364</v>
      </c>
      <c r="W335" s="2">
        <v>8339994</v>
      </c>
      <c r="X335" s="2">
        <v>0</v>
      </c>
      <c r="Y335" s="2">
        <v>1605061.61</v>
      </c>
      <c r="Z335" s="2">
        <v>6481280.4000000004</v>
      </c>
      <c r="AA335">
        <v>6</v>
      </c>
      <c r="AB335">
        <v>0</v>
      </c>
      <c r="AC335">
        <v>0</v>
      </c>
      <c r="AD335">
        <v>3</v>
      </c>
      <c r="AE335">
        <v>6</v>
      </c>
      <c r="AF335">
        <v>9</v>
      </c>
      <c r="AG335">
        <v>3</v>
      </c>
      <c r="AH335" s="2">
        <v>9878788</v>
      </c>
    </row>
    <row r="336" spans="1:34" x14ac:dyDescent="0.5">
      <c r="A336">
        <v>4658</v>
      </c>
      <c r="B336">
        <v>3248</v>
      </c>
      <c r="C336" t="s">
        <v>115</v>
      </c>
      <c r="D336" s="25">
        <v>20438</v>
      </c>
      <c r="E336" t="s">
        <v>69</v>
      </c>
      <c r="F336" t="s">
        <v>75</v>
      </c>
      <c r="G336" t="s">
        <v>91</v>
      </c>
      <c r="H336" s="25">
        <v>40987</v>
      </c>
      <c r="I336" s="26" t="str">
        <f t="shared" si="40"/>
        <v>Mon</v>
      </c>
      <c r="J336" s="1">
        <f t="shared" si="41"/>
        <v>91</v>
      </c>
      <c r="K336" s="1" t="str">
        <f t="shared" si="42"/>
        <v>120D</v>
      </c>
      <c r="L336" s="25">
        <v>41078</v>
      </c>
      <c r="M336" s="26" t="str">
        <f t="shared" si="43"/>
        <v>Mon</v>
      </c>
      <c r="N336" s="25">
        <v>41081</v>
      </c>
      <c r="O336" s="1">
        <f t="shared" si="44"/>
        <v>3</v>
      </c>
      <c r="P336" s="27">
        <f t="shared" si="45"/>
        <v>2012</v>
      </c>
      <c r="Q336" s="1">
        <f t="shared" si="46"/>
        <v>6</v>
      </c>
      <c r="R336" s="1">
        <f t="shared" si="47"/>
        <v>18</v>
      </c>
      <c r="S336" t="s">
        <v>72</v>
      </c>
      <c r="T336" s="2">
        <v>8650200</v>
      </c>
      <c r="U336">
        <v>8587200</v>
      </c>
      <c r="V336" s="2">
        <v>5525714.29</v>
      </c>
      <c r="W336" s="2">
        <v>1963636.36</v>
      </c>
      <c r="X336" s="2">
        <v>0</v>
      </c>
      <c r="Y336" s="2">
        <v>0</v>
      </c>
      <c r="Z336" s="2">
        <v>1160849.3500000001</v>
      </c>
      <c r="AA336">
        <v>13</v>
      </c>
      <c r="AB336">
        <v>0</v>
      </c>
      <c r="AC336">
        <v>5</v>
      </c>
      <c r="AD336">
        <v>0</v>
      </c>
      <c r="AE336">
        <v>13</v>
      </c>
      <c r="AF336">
        <v>18</v>
      </c>
      <c r="AG336">
        <v>5</v>
      </c>
      <c r="AH336" s="2">
        <v>1105142.8600000001</v>
      </c>
    </row>
    <row r="337" spans="1:34" x14ac:dyDescent="0.5">
      <c r="A337">
        <v>4633</v>
      </c>
      <c r="B337">
        <v>13048</v>
      </c>
      <c r="C337" t="s">
        <v>471</v>
      </c>
      <c r="D337" s="25">
        <v>22159</v>
      </c>
      <c r="E337" t="s">
        <v>110</v>
      </c>
      <c r="F337" t="s">
        <v>80</v>
      </c>
      <c r="G337" t="s">
        <v>89</v>
      </c>
      <c r="H337" s="25">
        <v>40987</v>
      </c>
      <c r="I337" s="26" t="str">
        <f t="shared" si="40"/>
        <v>Mon</v>
      </c>
      <c r="J337" s="1">
        <f t="shared" si="41"/>
        <v>0</v>
      </c>
      <c r="K337" s="1" t="str">
        <f t="shared" si="42"/>
        <v>7D</v>
      </c>
      <c r="L337" s="25">
        <v>40987</v>
      </c>
      <c r="M337" s="26" t="str">
        <f t="shared" si="43"/>
        <v>Mon</v>
      </c>
      <c r="N337" s="25">
        <v>40992</v>
      </c>
      <c r="O337" s="1">
        <f t="shared" si="44"/>
        <v>5</v>
      </c>
      <c r="P337" s="27">
        <f t="shared" si="45"/>
        <v>2012</v>
      </c>
      <c r="Q337" s="1">
        <f t="shared" si="46"/>
        <v>3</v>
      </c>
      <c r="R337" s="1">
        <f t="shared" si="47"/>
        <v>19</v>
      </c>
      <c r="S337" t="s">
        <v>72</v>
      </c>
      <c r="T337" s="2">
        <v>5943342</v>
      </c>
      <c r="U337">
        <v>0</v>
      </c>
      <c r="V337" s="2">
        <v>1038400</v>
      </c>
      <c r="W337" s="2">
        <v>3458000</v>
      </c>
      <c r="X337" s="2">
        <v>0</v>
      </c>
      <c r="Y337" s="2">
        <v>649350.65</v>
      </c>
      <c r="Z337" s="2">
        <v>797591.35</v>
      </c>
      <c r="AA337">
        <v>10</v>
      </c>
      <c r="AB337">
        <v>0</v>
      </c>
      <c r="AC337">
        <v>0</v>
      </c>
      <c r="AD337">
        <v>0</v>
      </c>
      <c r="AE337">
        <v>10</v>
      </c>
      <c r="AF337">
        <v>10</v>
      </c>
      <c r="AG337">
        <v>5</v>
      </c>
      <c r="AH337" s="2">
        <v>207680</v>
      </c>
    </row>
    <row r="338" spans="1:34" x14ac:dyDescent="0.5">
      <c r="A338">
        <v>4655</v>
      </c>
      <c r="B338">
        <v>13093</v>
      </c>
      <c r="C338" t="s">
        <v>472</v>
      </c>
      <c r="D338" s="25">
        <v>20273</v>
      </c>
      <c r="E338" t="s">
        <v>79</v>
      </c>
      <c r="F338" t="s">
        <v>105</v>
      </c>
      <c r="G338" t="s">
        <v>106</v>
      </c>
      <c r="H338" s="25">
        <v>40987</v>
      </c>
      <c r="I338" s="26" t="str">
        <f t="shared" si="40"/>
        <v>Mon</v>
      </c>
      <c r="J338" s="1">
        <f t="shared" si="41"/>
        <v>146</v>
      </c>
      <c r="K338" s="1" t="str">
        <f t="shared" si="42"/>
        <v>120D</v>
      </c>
      <c r="L338" s="25">
        <v>41133</v>
      </c>
      <c r="M338" s="26" t="str">
        <f t="shared" si="43"/>
        <v>Sun</v>
      </c>
      <c r="N338" s="25">
        <v>41139</v>
      </c>
      <c r="O338" s="1">
        <f t="shared" si="44"/>
        <v>6</v>
      </c>
      <c r="P338" s="27">
        <f t="shared" si="45"/>
        <v>2012</v>
      </c>
      <c r="Q338" s="1">
        <f t="shared" si="46"/>
        <v>8</v>
      </c>
      <c r="R338" s="1">
        <f t="shared" si="47"/>
        <v>12</v>
      </c>
      <c r="S338" t="s">
        <v>72</v>
      </c>
      <c r="T338" s="2">
        <v>9615453.75</v>
      </c>
      <c r="U338">
        <v>0</v>
      </c>
      <c r="V338" s="2">
        <v>3310837.6</v>
      </c>
      <c r="W338" s="2">
        <v>3819000</v>
      </c>
      <c r="X338" s="2">
        <v>0</v>
      </c>
      <c r="Y338" s="2">
        <v>1195151.51</v>
      </c>
      <c r="Z338" s="2">
        <v>1290464.6399999999</v>
      </c>
      <c r="AA338">
        <v>12</v>
      </c>
      <c r="AB338">
        <v>0</v>
      </c>
      <c r="AC338">
        <v>0</v>
      </c>
      <c r="AD338">
        <v>0</v>
      </c>
      <c r="AE338">
        <v>12</v>
      </c>
      <c r="AF338">
        <v>12</v>
      </c>
      <c r="AG338">
        <v>6</v>
      </c>
      <c r="AH338" s="2">
        <v>551806.27</v>
      </c>
    </row>
    <row r="339" spans="1:34" x14ac:dyDescent="0.5">
      <c r="A339">
        <v>4640</v>
      </c>
      <c r="B339">
        <v>13062</v>
      </c>
      <c r="C339" t="s">
        <v>473</v>
      </c>
      <c r="D339" s="25">
        <v>30592</v>
      </c>
      <c r="E339" t="s">
        <v>69</v>
      </c>
      <c r="F339" t="s">
        <v>84</v>
      </c>
      <c r="G339" t="s">
        <v>112</v>
      </c>
      <c r="H339" s="25">
        <v>40987</v>
      </c>
      <c r="I339" s="26" t="str">
        <f t="shared" si="40"/>
        <v>Mon</v>
      </c>
      <c r="J339" s="1">
        <f t="shared" si="41"/>
        <v>35</v>
      </c>
      <c r="K339" s="1" t="str">
        <f t="shared" si="42"/>
        <v>45D</v>
      </c>
      <c r="L339" s="25">
        <v>41022</v>
      </c>
      <c r="M339" s="26" t="str">
        <f t="shared" si="43"/>
        <v>Mon</v>
      </c>
      <c r="N339" s="25">
        <v>41025</v>
      </c>
      <c r="O339" s="1">
        <f t="shared" si="44"/>
        <v>3</v>
      </c>
      <c r="P339" s="27">
        <f t="shared" si="45"/>
        <v>2012</v>
      </c>
      <c r="Q339" s="1">
        <f t="shared" si="46"/>
        <v>4</v>
      </c>
      <c r="R339" s="1">
        <f t="shared" si="47"/>
        <v>23</v>
      </c>
      <c r="S339" t="s">
        <v>72</v>
      </c>
      <c r="T339" s="2">
        <v>2841905</v>
      </c>
      <c r="U339">
        <v>0</v>
      </c>
      <c r="V339" s="2">
        <v>2205000</v>
      </c>
      <c r="W339" s="2">
        <v>240000</v>
      </c>
      <c r="X339" s="2">
        <v>0</v>
      </c>
      <c r="Y339" s="2">
        <v>15523.81</v>
      </c>
      <c r="Z339" s="2">
        <v>381381.19</v>
      </c>
      <c r="AA339">
        <v>6</v>
      </c>
      <c r="AB339">
        <v>0</v>
      </c>
      <c r="AC339">
        <v>1</v>
      </c>
      <c r="AD339">
        <v>0</v>
      </c>
      <c r="AE339">
        <v>6</v>
      </c>
      <c r="AF339">
        <v>7</v>
      </c>
      <c r="AG339">
        <v>3</v>
      </c>
      <c r="AH339" s="2">
        <v>735000</v>
      </c>
    </row>
    <row r="340" spans="1:34" x14ac:dyDescent="0.5">
      <c r="A340">
        <v>4644</v>
      </c>
      <c r="B340">
        <v>13071</v>
      </c>
      <c r="C340" t="s">
        <v>474</v>
      </c>
      <c r="D340" s="25">
        <v>26993</v>
      </c>
      <c r="E340" t="s">
        <v>100</v>
      </c>
      <c r="F340" t="s">
        <v>80</v>
      </c>
      <c r="G340" t="s">
        <v>89</v>
      </c>
      <c r="H340" s="25">
        <v>40987</v>
      </c>
      <c r="I340" s="26" t="str">
        <f t="shared" si="40"/>
        <v>Mon</v>
      </c>
      <c r="J340" s="1">
        <f t="shared" si="41"/>
        <v>88</v>
      </c>
      <c r="K340" s="1" t="str">
        <f t="shared" si="42"/>
        <v>90D</v>
      </c>
      <c r="L340" s="25">
        <v>41075</v>
      </c>
      <c r="M340" s="26" t="str">
        <f t="shared" si="43"/>
        <v>Fri</v>
      </c>
      <c r="N340" s="25">
        <v>41076</v>
      </c>
      <c r="O340" s="1">
        <f t="shared" si="44"/>
        <v>1</v>
      </c>
      <c r="P340" s="27">
        <f t="shared" si="45"/>
        <v>2012</v>
      </c>
      <c r="Q340" s="1">
        <f t="shared" si="46"/>
        <v>6</v>
      </c>
      <c r="R340" s="1">
        <f t="shared" si="47"/>
        <v>15</v>
      </c>
      <c r="S340" t="s">
        <v>72</v>
      </c>
      <c r="T340" s="2">
        <v>4741852.5</v>
      </c>
      <c r="U340">
        <v>0</v>
      </c>
      <c r="V340" s="2">
        <v>420000</v>
      </c>
      <c r="W340" s="2">
        <v>3685500</v>
      </c>
      <c r="X340" s="2">
        <v>0</v>
      </c>
      <c r="Y340" s="2">
        <v>0</v>
      </c>
      <c r="Z340" s="2">
        <v>636352.5</v>
      </c>
      <c r="AA340">
        <v>2</v>
      </c>
      <c r="AB340">
        <v>0</v>
      </c>
      <c r="AC340">
        <v>1</v>
      </c>
      <c r="AD340">
        <v>0</v>
      </c>
      <c r="AE340">
        <v>2</v>
      </c>
      <c r="AF340">
        <v>3</v>
      </c>
      <c r="AG340">
        <v>1</v>
      </c>
      <c r="AH340" s="2">
        <v>420000</v>
      </c>
    </row>
    <row r="341" spans="1:34" x14ac:dyDescent="0.5">
      <c r="A341">
        <v>4661</v>
      </c>
      <c r="B341">
        <v>13106</v>
      </c>
      <c r="C341" t="s">
        <v>475</v>
      </c>
      <c r="D341" s="25">
        <v>21119</v>
      </c>
      <c r="E341" t="s">
        <v>100</v>
      </c>
      <c r="F341" t="s">
        <v>80</v>
      </c>
      <c r="G341" t="s">
        <v>81</v>
      </c>
      <c r="H341" s="25">
        <v>40987</v>
      </c>
      <c r="I341" s="26" t="str">
        <f t="shared" si="40"/>
        <v>Mon</v>
      </c>
      <c r="J341" s="1">
        <f t="shared" si="41"/>
        <v>32</v>
      </c>
      <c r="K341" s="1" t="str">
        <f t="shared" si="42"/>
        <v>45D</v>
      </c>
      <c r="L341" s="25">
        <v>41019</v>
      </c>
      <c r="M341" s="26" t="str">
        <f t="shared" si="43"/>
        <v>Fri</v>
      </c>
      <c r="N341" s="25">
        <v>41022</v>
      </c>
      <c r="O341" s="1">
        <f t="shared" si="44"/>
        <v>3</v>
      </c>
      <c r="P341" s="27">
        <f t="shared" si="45"/>
        <v>2012</v>
      </c>
      <c r="Q341" s="1">
        <f t="shared" si="46"/>
        <v>4</v>
      </c>
      <c r="R341" s="1">
        <f t="shared" si="47"/>
        <v>20</v>
      </c>
      <c r="S341" t="s">
        <v>72</v>
      </c>
      <c r="T341" s="2">
        <v>16083375</v>
      </c>
      <c r="U341">
        <v>15713775</v>
      </c>
      <c r="V341" s="2">
        <v>12786819</v>
      </c>
      <c r="W341" s="2">
        <v>1138181</v>
      </c>
      <c r="X341" s="2">
        <v>0</v>
      </c>
      <c r="Y341" s="2">
        <v>0</v>
      </c>
      <c r="Z341" s="2">
        <v>2158375</v>
      </c>
      <c r="AA341">
        <v>6</v>
      </c>
      <c r="AB341">
        <v>0</v>
      </c>
      <c r="AC341">
        <v>0</v>
      </c>
      <c r="AD341">
        <v>0</v>
      </c>
      <c r="AE341">
        <v>6</v>
      </c>
      <c r="AF341">
        <v>6</v>
      </c>
      <c r="AG341">
        <v>3</v>
      </c>
      <c r="AH341" s="2">
        <v>4262273</v>
      </c>
    </row>
    <row r="342" spans="1:34" x14ac:dyDescent="0.5">
      <c r="A342">
        <v>4164</v>
      </c>
      <c r="B342">
        <v>13156</v>
      </c>
      <c r="C342" t="s">
        <v>476</v>
      </c>
      <c r="D342" s="25">
        <v>21655</v>
      </c>
      <c r="E342" t="s">
        <v>100</v>
      </c>
      <c r="F342" t="s">
        <v>94</v>
      </c>
      <c r="G342" t="s">
        <v>111</v>
      </c>
      <c r="H342" s="25">
        <v>40988</v>
      </c>
      <c r="I342" s="26" t="str">
        <f t="shared" si="40"/>
        <v>Tue</v>
      </c>
      <c r="J342" s="1">
        <f t="shared" si="41"/>
        <v>15</v>
      </c>
      <c r="K342" s="1" t="str">
        <f t="shared" si="42"/>
        <v>30D</v>
      </c>
      <c r="L342" s="25">
        <v>41003</v>
      </c>
      <c r="M342" s="26" t="str">
        <f t="shared" si="43"/>
        <v>Wed</v>
      </c>
      <c r="N342" s="25">
        <v>41010</v>
      </c>
      <c r="O342" s="1">
        <f t="shared" si="44"/>
        <v>7</v>
      </c>
      <c r="P342" s="27">
        <f t="shared" si="45"/>
        <v>2012</v>
      </c>
      <c r="Q342" s="1">
        <f t="shared" si="46"/>
        <v>4</v>
      </c>
      <c r="R342" s="1">
        <f t="shared" si="47"/>
        <v>4</v>
      </c>
      <c r="S342" t="s">
        <v>72</v>
      </c>
      <c r="T342" s="2">
        <v>2295095</v>
      </c>
      <c r="U342">
        <v>315000</v>
      </c>
      <c r="V342" s="2">
        <v>1289968.73</v>
      </c>
      <c r="W342" s="2">
        <v>477213</v>
      </c>
      <c r="X342" s="2">
        <v>0</v>
      </c>
      <c r="Y342" s="2">
        <v>219913.42</v>
      </c>
      <c r="Z342" s="2">
        <v>307999.84999999998</v>
      </c>
      <c r="AA342">
        <v>14</v>
      </c>
      <c r="AB342">
        <v>0</v>
      </c>
      <c r="AC342">
        <v>0</v>
      </c>
      <c r="AD342">
        <v>0</v>
      </c>
      <c r="AE342">
        <v>14</v>
      </c>
      <c r="AF342">
        <v>14</v>
      </c>
      <c r="AG342">
        <v>7</v>
      </c>
      <c r="AH342" s="2">
        <v>184281.25</v>
      </c>
    </row>
    <row r="343" spans="1:34" x14ac:dyDescent="0.5">
      <c r="A343">
        <v>4164</v>
      </c>
      <c r="B343">
        <v>13185</v>
      </c>
      <c r="C343" t="s">
        <v>477</v>
      </c>
      <c r="D343" s="25">
        <v>27849</v>
      </c>
      <c r="E343" t="s">
        <v>100</v>
      </c>
      <c r="F343" t="s">
        <v>94</v>
      </c>
      <c r="G343" t="s">
        <v>111</v>
      </c>
      <c r="H343" s="25">
        <v>40988</v>
      </c>
      <c r="I343" s="26" t="str">
        <f t="shared" si="40"/>
        <v>Tue</v>
      </c>
      <c r="J343" s="1">
        <f t="shared" si="41"/>
        <v>12</v>
      </c>
      <c r="K343" s="1" t="str">
        <f t="shared" si="42"/>
        <v>14D</v>
      </c>
      <c r="L343" s="25">
        <v>41000</v>
      </c>
      <c r="M343" s="26" t="str">
        <f t="shared" si="43"/>
        <v>Sun</v>
      </c>
      <c r="N343" s="25">
        <v>41010</v>
      </c>
      <c r="O343" s="1">
        <f t="shared" si="44"/>
        <v>10</v>
      </c>
      <c r="P343" s="27">
        <f t="shared" si="45"/>
        <v>2012</v>
      </c>
      <c r="Q343" s="1">
        <f t="shared" si="46"/>
        <v>4</v>
      </c>
      <c r="R343" s="1">
        <f t="shared" si="47"/>
        <v>1</v>
      </c>
      <c r="S343" t="s">
        <v>72</v>
      </c>
      <c r="T343" s="2">
        <v>3845436</v>
      </c>
      <c r="U343">
        <v>0</v>
      </c>
      <c r="V343" s="2">
        <v>1318182</v>
      </c>
      <c r="W343" s="2">
        <v>921200</v>
      </c>
      <c r="X343" s="2">
        <v>0</v>
      </c>
      <c r="Y343" s="2">
        <v>1090000</v>
      </c>
      <c r="Z343" s="2">
        <v>516054</v>
      </c>
      <c r="AA343">
        <v>10</v>
      </c>
      <c r="AB343">
        <v>0</v>
      </c>
      <c r="AC343">
        <v>0</v>
      </c>
      <c r="AD343">
        <v>0</v>
      </c>
      <c r="AE343">
        <v>10</v>
      </c>
      <c r="AF343">
        <v>10</v>
      </c>
      <c r="AG343">
        <v>10</v>
      </c>
      <c r="AH343" s="2">
        <v>131818.20000000001</v>
      </c>
    </row>
    <row r="344" spans="1:34" x14ac:dyDescent="0.5">
      <c r="A344">
        <v>4164</v>
      </c>
      <c r="B344">
        <v>13150</v>
      </c>
      <c r="C344" t="s">
        <v>478</v>
      </c>
      <c r="D344" s="25">
        <v>28759</v>
      </c>
      <c r="E344" t="s">
        <v>110</v>
      </c>
      <c r="F344" t="s">
        <v>94</v>
      </c>
      <c r="G344" t="s">
        <v>111</v>
      </c>
      <c r="H344" s="25">
        <v>40988</v>
      </c>
      <c r="I344" s="26" t="str">
        <f t="shared" si="40"/>
        <v>Tue</v>
      </c>
      <c r="J344" s="1">
        <f t="shared" si="41"/>
        <v>11</v>
      </c>
      <c r="K344" s="1" t="str">
        <f t="shared" si="42"/>
        <v>14D</v>
      </c>
      <c r="L344" s="25">
        <v>40999</v>
      </c>
      <c r="M344" s="26" t="str">
        <f t="shared" si="43"/>
        <v>Sat</v>
      </c>
      <c r="N344" s="25">
        <v>41006</v>
      </c>
      <c r="O344" s="1">
        <f t="shared" si="44"/>
        <v>7</v>
      </c>
      <c r="P344" s="27">
        <f t="shared" si="45"/>
        <v>2012</v>
      </c>
      <c r="Q344" s="1">
        <f t="shared" si="46"/>
        <v>3</v>
      </c>
      <c r="R344" s="1">
        <f t="shared" si="47"/>
        <v>31</v>
      </c>
      <c r="S344" t="s">
        <v>72</v>
      </c>
      <c r="T344" s="2">
        <v>18968460</v>
      </c>
      <c r="U344">
        <v>0</v>
      </c>
      <c r="V344" s="2">
        <v>1636362</v>
      </c>
      <c r="W344" s="2">
        <v>8952000</v>
      </c>
      <c r="X344" s="2">
        <v>0</v>
      </c>
      <c r="Y344" s="2">
        <v>5335044.96</v>
      </c>
      <c r="Z344" s="2">
        <v>3045053.04</v>
      </c>
      <c r="AA344">
        <v>14</v>
      </c>
      <c r="AB344">
        <v>0</v>
      </c>
      <c r="AC344">
        <v>0</v>
      </c>
      <c r="AD344">
        <v>0</v>
      </c>
      <c r="AE344">
        <v>14</v>
      </c>
      <c r="AF344">
        <v>14</v>
      </c>
      <c r="AG344">
        <v>7</v>
      </c>
      <c r="AH344" s="2">
        <v>233766</v>
      </c>
    </row>
    <row r="345" spans="1:34" x14ac:dyDescent="0.5">
      <c r="A345">
        <v>4671</v>
      </c>
      <c r="B345">
        <v>13132</v>
      </c>
      <c r="C345" t="s">
        <v>479</v>
      </c>
      <c r="D345" s="25">
        <v>24287</v>
      </c>
      <c r="E345" t="s">
        <v>69</v>
      </c>
      <c r="F345" t="s">
        <v>70</v>
      </c>
      <c r="G345" t="s">
        <v>74</v>
      </c>
      <c r="H345" s="25">
        <v>40988</v>
      </c>
      <c r="I345" s="26" t="str">
        <f t="shared" si="40"/>
        <v>Tue</v>
      </c>
      <c r="J345" s="1">
        <f t="shared" si="41"/>
        <v>80</v>
      </c>
      <c r="K345" s="1" t="str">
        <f t="shared" si="42"/>
        <v>90D</v>
      </c>
      <c r="L345" s="25">
        <v>41068</v>
      </c>
      <c r="M345" s="26" t="str">
        <f t="shared" si="43"/>
        <v>Fri</v>
      </c>
      <c r="N345" s="25">
        <v>41069</v>
      </c>
      <c r="O345" s="1">
        <f t="shared" si="44"/>
        <v>1</v>
      </c>
      <c r="P345" s="27">
        <f t="shared" si="45"/>
        <v>2012</v>
      </c>
      <c r="Q345" s="1">
        <f t="shared" si="46"/>
        <v>6</v>
      </c>
      <c r="R345" s="1">
        <f t="shared" si="47"/>
        <v>8</v>
      </c>
      <c r="S345" t="s">
        <v>72</v>
      </c>
      <c r="T345" s="2">
        <v>5082000</v>
      </c>
      <c r="U345">
        <v>5082000</v>
      </c>
      <c r="V345" s="2">
        <v>4122944</v>
      </c>
      <c r="W345" s="2">
        <v>277056</v>
      </c>
      <c r="X345" s="2">
        <v>0</v>
      </c>
      <c r="Y345" s="2">
        <v>0</v>
      </c>
      <c r="Z345" s="2">
        <v>682000</v>
      </c>
      <c r="AA345">
        <v>2</v>
      </c>
      <c r="AB345">
        <v>0</v>
      </c>
      <c r="AC345">
        <v>0</v>
      </c>
      <c r="AD345">
        <v>0</v>
      </c>
      <c r="AE345">
        <v>2</v>
      </c>
      <c r="AF345">
        <v>2</v>
      </c>
      <c r="AG345">
        <v>1</v>
      </c>
      <c r="AH345" s="2">
        <v>4122944</v>
      </c>
    </row>
    <row r="346" spans="1:34" x14ac:dyDescent="0.5">
      <c r="A346">
        <v>4691</v>
      </c>
      <c r="B346">
        <v>13270</v>
      </c>
      <c r="C346" t="s">
        <v>480</v>
      </c>
      <c r="D346" s="25">
        <v>23094</v>
      </c>
      <c r="E346" t="s">
        <v>79</v>
      </c>
      <c r="F346" t="s">
        <v>80</v>
      </c>
      <c r="G346" t="s">
        <v>89</v>
      </c>
      <c r="H346" s="25">
        <v>40989</v>
      </c>
      <c r="I346" s="26" t="str">
        <f t="shared" si="40"/>
        <v>Wed</v>
      </c>
      <c r="J346" s="1">
        <f t="shared" si="41"/>
        <v>62</v>
      </c>
      <c r="K346" s="1" t="str">
        <f t="shared" si="42"/>
        <v>90D</v>
      </c>
      <c r="L346" s="25">
        <v>41051</v>
      </c>
      <c r="M346" s="26" t="str">
        <f t="shared" si="43"/>
        <v>Tue</v>
      </c>
      <c r="N346" s="25">
        <v>41056</v>
      </c>
      <c r="O346" s="1">
        <f t="shared" si="44"/>
        <v>5</v>
      </c>
      <c r="P346" s="27">
        <f t="shared" si="45"/>
        <v>2012</v>
      </c>
      <c r="Q346" s="1">
        <f t="shared" si="46"/>
        <v>5</v>
      </c>
      <c r="R346" s="1">
        <f t="shared" si="47"/>
        <v>22</v>
      </c>
      <c r="S346" t="s">
        <v>72</v>
      </c>
      <c r="T346" s="2">
        <v>38829374.119999997</v>
      </c>
      <c r="U346">
        <v>31101794.100000001</v>
      </c>
      <c r="V346" s="2">
        <v>25579026.199999999</v>
      </c>
      <c r="W346" s="2">
        <v>4585271.3</v>
      </c>
      <c r="X346" s="2">
        <v>0</v>
      </c>
      <c r="Y346" s="2">
        <v>2854545.46</v>
      </c>
      <c r="Z346" s="2">
        <v>5810531.1600000001</v>
      </c>
      <c r="AA346">
        <v>10</v>
      </c>
      <c r="AB346">
        <v>0</v>
      </c>
      <c r="AC346">
        <v>0</v>
      </c>
      <c r="AD346">
        <v>0</v>
      </c>
      <c r="AE346">
        <v>10</v>
      </c>
      <c r="AF346">
        <v>10</v>
      </c>
      <c r="AG346">
        <v>5</v>
      </c>
      <c r="AH346" s="2">
        <v>5115805.24</v>
      </c>
    </row>
    <row r="347" spans="1:34" x14ac:dyDescent="0.5">
      <c r="A347">
        <v>4690</v>
      </c>
      <c r="B347">
        <v>13269</v>
      </c>
      <c r="C347" t="s">
        <v>481</v>
      </c>
      <c r="D347" s="25">
        <v>26981</v>
      </c>
      <c r="E347" t="s">
        <v>69</v>
      </c>
      <c r="F347" t="s">
        <v>80</v>
      </c>
      <c r="G347" t="s">
        <v>89</v>
      </c>
      <c r="H347" s="25">
        <v>40989</v>
      </c>
      <c r="I347" s="26" t="str">
        <f t="shared" si="40"/>
        <v>Wed</v>
      </c>
      <c r="J347" s="1">
        <f t="shared" si="41"/>
        <v>2</v>
      </c>
      <c r="K347" s="1" t="str">
        <f t="shared" si="42"/>
        <v>7D</v>
      </c>
      <c r="L347" s="25">
        <v>40991</v>
      </c>
      <c r="M347" s="26" t="str">
        <f t="shared" si="43"/>
        <v>Fri</v>
      </c>
      <c r="N347" s="25">
        <v>40993</v>
      </c>
      <c r="O347" s="1">
        <f t="shared" si="44"/>
        <v>2</v>
      </c>
      <c r="P347" s="27">
        <f t="shared" si="45"/>
        <v>2012</v>
      </c>
      <c r="Q347" s="1">
        <f t="shared" si="46"/>
        <v>3</v>
      </c>
      <c r="R347" s="1">
        <f t="shared" si="47"/>
        <v>23</v>
      </c>
      <c r="S347" t="s">
        <v>72</v>
      </c>
      <c r="T347" s="2">
        <v>8101970</v>
      </c>
      <c r="U347">
        <v>5220700</v>
      </c>
      <c r="V347" s="2">
        <v>4317644.5199999996</v>
      </c>
      <c r="W347" s="2">
        <v>2697048.1</v>
      </c>
      <c r="X347" s="2">
        <v>0</v>
      </c>
      <c r="Y347" s="2">
        <v>0</v>
      </c>
      <c r="Z347" s="2">
        <v>1087277.3799999999</v>
      </c>
      <c r="AA347">
        <v>6</v>
      </c>
      <c r="AB347">
        <v>0</v>
      </c>
      <c r="AC347">
        <v>0</v>
      </c>
      <c r="AD347">
        <v>3</v>
      </c>
      <c r="AE347">
        <v>6</v>
      </c>
      <c r="AF347">
        <v>9</v>
      </c>
      <c r="AG347">
        <v>3</v>
      </c>
      <c r="AH347" s="2">
        <v>1439214.84</v>
      </c>
    </row>
    <row r="348" spans="1:34" x14ac:dyDescent="0.5">
      <c r="A348">
        <v>4727</v>
      </c>
      <c r="B348">
        <v>13371</v>
      </c>
      <c r="C348" t="s">
        <v>482</v>
      </c>
      <c r="D348" s="25">
        <v>23269</v>
      </c>
      <c r="E348" t="s">
        <v>79</v>
      </c>
      <c r="F348" t="s">
        <v>105</v>
      </c>
      <c r="G348" t="s">
        <v>106</v>
      </c>
      <c r="H348" s="25">
        <v>40990</v>
      </c>
      <c r="I348" s="26" t="str">
        <f t="shared" si="40"/>
        <v>Thu</v>
      </c>
      <c r="J348" s="1">
        <f t="shared" si="41"/>
        <v>145</v>
      </c>
      <c r="K348" s="1" t="str">
        <f t="shared" si="42"/>
        <v>120D</v>
      </c>
      <c r="L348" s="25">
        <v>41135</v>
      </c>
      <c r="M348" s="26" t="str">
        <f t="shared" si="43"/>
        <v>Tue</v>
      </c>
      <c r="N348" s="25">
        <v>41141</v>
      </c>
      <c r="O348" s="1">
        <f t="shared" si="44"/>
        <v>6</v>
      </c>
      <c r="P348" s="27">
        <f t="shared" si="45"/>
        <v>2012</v>
      </c>
      <c r="Q348" s="1">
        <f t="shared" si="46"/>
        <v>8</v>
      </c>
      <c r="R348" s="1">
        <f t="shared" si="47"/>
        <v>14</v>
      </c>
      <c r="S348" t="s">
        <v>72</v>
      </c>
      <c r="T348" s="2">
        <v>13024410.529999999</v>
      </c>
      <c r="U348">
        <v>0</v>
      </c>
      <c r="V348" s="2">
        <v>8089251.0999999996</v>
      </c>
      <c r="W348" s="2">
        <v>2670000</v>
      </c>
      <c r="X348" s="2">
        <v>0</v>
      </c>
      <c r="Y348" s="2">
        <v>521568.87</v>
      </c>
      <c r="Z348" s="2">
        <v>1743590.56</v>
      </c>
      <c r="AA348">
        <v>18</v>
      </c>
      <c r="AB348">
        <v>0</v>
      </c>
      <c r="AC348">
        <v>0</v>
      </c>
      <c r="AD348">
        <v>0</v>
      </c>
      <c r="AE348">
        <v>18</v>
      </c>
      <c r="AF348">
        <v>18</v>
      </c>
      <c r="AG348">
        <v>6</v>
      </c>
      <c r="AH348" s="2">
        <v>1348208.52</v>
      </c>
    </row>
    <row r="349" spans="1:34" x14ac:dyDescent="0.5">
      <c r="A349">
        <v>4724</v>
      </c>
      <c r="B349">
        <v>13368</v>
      </c>
      <c r="C349" t="s">
        <v>483</v>
      </c>
      <c r="D349" s="25">
        <v>21907</v>
      </c>
      <c r="E349" t="s">
        <v>213</v>
      </c>
      <c r="F349" t="s">
        <v>80</v>
      </c>
      <c r="G349" t="s">
        <v>81</v>
      </c>
      <c r="H349" s="25">
        <v>40990</v>
      </c>
      <c r="I349" s="26" t="str">
        <f t="shared" si="40"/>
        <v>Thu</v>
      </c>
      <c r="J349" s="1">
        <f t="shared" si="41"/>
        <v>11</v>
      </c>
      <c r="K349" s="1" t="str">
        <f t="shared" si="42"/>
        <v>14D</v>
      </c>
      <c r="L349" s="25">
        <v>41001</v>
      </c>
      <c r="M349" s="26" t="str">
        <f t="shared" si="43"/>
        <v>Mon</v>
      </c>
      <c r="N349" s="25">
        <v>41003</v>
      </c>
      <c r="O349" s="1">
        <f t="shared" si="44"/>
        <v>2</v>
      </c>
      <c r="P349" s="27">
        <f t="shared" si="45"/>
        <v>2012</v>
      </c>
      <c r="Q349" s="1">
        <f t="shared" si="46"/>
        <v>4</v>
      </c>
      <c r="R349" s="1">
        <f t="shared" si="47"/>
        <v>2</v>
      </c>
      <c r="S349" t="s">
        <v>72</v>
      </c>
      <c r="T349" s="2">
        <v>8508885</v>
      </c>
      <c r="U349">
        <v>7854000</v>
      </c>
      <c r="V349" s="2">
        <v>6527272</v>
      </c>
      <c r="W349" s="2">
        <v>839728</v>
      </c>
      <c r="X349" s="2">
        <v>0</v>
      </c>
      <c r="Y349" s="2">
        <v>0</v>
      </c>
      <c r="Z349" s="2">
        <v>1141885</v>
      </c>
      <c r="AA349">
        <v>2</v>
      </c>
      <c r="AB349">
        <v>0</v>
      </c>
      <c r="AC349">
        <v>0</v>
      </c>
      <c r="AD349">
        <v>0</v>
      </c>
      <c r="AE349">
        <v>2</v>
      </c>
      <c r="AF349">
        <v>2</v>
      </c>
      <c r="AG349">
        <v>2</v>
      </c>
      <c r="AH349" s="2">
        <v>3263636</v>
      </c>
    </row>
    <row r="350" spans="1:34" x14ac:dyDescent="0.5">
      <c r="A350">
        <v>4736</v>
      </c>
      <c r="B350">
        <v>13397</v>
      </c>
      <c r="C350" t="s">
        <v>484</v>
      </c>
      <c r="D350" s="25">
        <v>30065</v>
      </c>
      <c r="E350" t="s">
        <v>79</v>
      </c>
      <c r="F350" t="s">
        <v>105</v>
      </c>
      <c r="G350" t="s">
        <v>106</v>
      </c>
      <c r="H350" s="25">
        <v>40991</v>
      </c>
      <c r="I350" s="26" t="str">
        <f t="shared" si="40"/>
        <v>Fri</v>
      </c>
      <c r="J350" s="1">
        <f t="shared" si="41"/>
        <v>142</v>
      </c>
      <c r="K350" s="1" t="str">
        <f t="shared" si="42"/>
        <v>120D</v>
      </c>
      <c r="L350" s="25">
        <v>41133</v>
      </c>
      <c r="M350" s="26" t="str">
        <f t="shared" si="43"/>
        <v>Sun</v>
      </c>
      <c r="N350" s="25">
        <v>41139</v>
      </c>
      <c r="O350" s="1">
        <f t="shared" si="44"/>
        <v>6</v>
      </c>
      <c r="P350" s="27">
        <f t="shared" si="45"/>
        <v>2012</v>
      </c>
      <c r="Q350" s="1">
        <f t="shared" si="46"/>
        <v>8</v>
      </c>
      <c r="R350" s="1">
        <f t="shared" si="47"/>
        <v>12</v>
      </c>
      <c r="S350" t="s">
        <v>72</v>
      </c>
      <c r="T350" s="2">
        <v>26903193.300000001</v>
      </c>
      <c r="U350">
        <v>0</v>
      </c>
      <c r="V350" s="2">
        <v>12162963.9</v>
      </c>
      <c r="W350" s="2">
        <v>10705000</v>
      </c>
      <c r="X350" s="2">
        <v>0</v>
      </c>
      <c r="Y350" s="2">
        <v>424078.27</v>
      </c>
      <c r="Z350" s="2">
        <v>3611151.13</v>
      </c>
      <c r="AA350">
        <v>12</v>
      </c>
      <c r="AB350">
        <v>6</v>
      </c>
      <c r="AC350">
        <v>0</v>
      </c>
      <c r="AD350">
        <v>0</v>
      </c>
      <c r="AE350">
        <v>18</v>
      </c>
      <c r="AF350">
        <v>18</v>
      </c>
      <c r="AG350">
        <v>6</v>
      </c>
      <c r="AH350" s="2">
        <v>2027160.65</v>
      </c>
    </row>
    <row r="351" spans="1:34" x14ac:dyDescent="0.5">
      <c r="A351">
        <v>4741</v>
      </c>
      <c r="B351">
        <v>114613</v>
      </c>
      <c r="C351" t="s">
        <v>485</v>
      </c>
      <c r="D351" s="25">
        <v>23667</v>
      </c>
      <c r="E351" t="s">
        <v>138</v>
      </c>
      <c r="F351" t="s">
        <v>75</v>
      </c>
      <c r="G351" t="s">
        <v>91</v>
      </c>
      <c r="H351" s="25">
        <v>40991</v>
      </c>
      <c r="I351" s="26" t="str">
        <f t="shared" si="40"/>
        <v>Fri</v>
      </c>
      <c r="J351" s="1">
        <f t="shared" si="41"/>
        <v>1</v>
      </c>
      <c r="K351" s="1" t="str">
        <f t="shared" si="42"/>
        <v>7D</v>
      </c>
      <c r="L351" s="25">
        <v>40992</v>
      </c>
      <c r="M351" s="26" t="str">
        <f t="shared" si="43"/>
        <v>Sat</v>
      </c>
      <c r="N351" s="25">
        <v>40993</v>
      </c>
      <c r="O351" s="1">
        <f t="shared" si="44"/>
        <v>1</v>
      </c>
      <c r="P351" s="27">
        <f t="shared" si="45"/>
        <v>2012</v>
      </c>
      <c r="Q351" s="1">
        <f t="shared" si="46"/>
        <v>3</v>
      </c>
      <c r="R351" s="1">
        <f t="shared" si="47"/>
        <v>24</v>
      </c>
      <c r="S351" t="s">
        <v>72</v>
      </c>
      <c r="T351" s="2">
        <v>7133456.3200000003</v>
      </c>
      <c r="U351">
        <v>4790000</v>
      </c>
      <c r="V351" s="2">
        <v>3738095</v>
      </c>
      <c r="W351" s="2">
        <v>564935.16</v>
      </c>
      <c r="X351" s="2">
        <v>0</v>
      </c>
      <c r="Y351" s="2">
        <v>1873271.97</v>
      </c>
      <c r="Z351" s="2">
        <v>957154.19</v>
      </c>
      <c r="AA351">
        <v>6</v>
      </c>
      <c r="AB351">
        <v>0</v>
      </c>
      <c r="AC351">
        <v>0</v>
      </c>
      <c r="AD351">
        <v>0</v>
      </c>
      <c r="AE351">
        <v>6</v>
      </c>
      <c r="AF351">
        <v>6</v>
      </c>
      <c r="AG351">
        <v>4</v>
      </c>
      <c r="AH351" s="2">
        <v>934523.75</v>
      </c>
    </row>
    <row r="352" spans="1:34" x14ac:dyDescent="0.5">
      <c r="A352">
        <v>4748</v>
      </c>
      <c r="B352">
        <v>13429</v>
      </c>
      <c r="C352" t="s">
        <v>486</v>
      </c>
      <c r="D352" s="25">
        <v>29880</v>
      </c>
      <c r="E352" t="s">
        <v>79</v>
      </c>
      <c r="F352" t="s">
        <v>80</v>
      </c>
      <c r="G352" t="s">
        <v>89</v>
      </c>
      <c r="H352" s="25">
        <v>40992</v>
      </c>
      <c r="I352" s="26" t="str">
        <f t="shared" si="40"/>
        <v>Sat</v>
      </c>
      <c r="J352" s="1">
        <f t="shared" si="41"/>
        <v>2</v>
      </c>
      <c r="K352" s="1" t="str">
        <f t="shared" si="42"/>
        <v>7D</v>
      </c>
      <c r="L352" s="25">
        <v>40994</v>
      </c>
      <c r="M352" s="26" t="str">
        <f t="shared" si="43"/>
        <v>Mon</v>
      </c>
      <c r="N352" s="25">
        <v>40996</v>
      </c>
      <c r="O352" s="1">
        <f t="shared" si="44"/>
        <v>2</v>
      </c>
      <c r="P352" s="27">
        <f t="shared" si="45"/>
        <v>2012</v>
      </c>
      <c r="Q352" s="1">
        <f t="shared" si="46"/>
        <v>3</v>
      </c>
      <c r="R352" s="1">
        <f t="shared" si="47"/>
        <v>26</v>
      </c>
      <c r="S352" t="s">
        <v>72</v>
      </c>
      <c r="T352" s="2">
        <v>3115400</v>
      </c>
      <c r="U352">
        <v>0</v>
      </c>
      <c r="V352" s="2">
        <v>2310000</v>
      </c>
      <c r="W352" s="2">
        <v>370000</v>
      </c>
      <c r="X352" s="2">
        <v>0</v>
      </c>
      <c r="Y352" s="2">
        <v>17316.02</v>
      </c>
      <c r="Z352" s="2">
        <v>418083.98</v>
      </c>
      <c r="AA352">
        <v>6</v>
      </c>
      <c r="AB352">
        <v>0</v>
      </c>
      <c r="AC352">
        <v>0</v>
      </c>
      <c r="AD352">
        <v>2</v>
      </c>
      <c r="AE352">
        <v>6</v>
      </c>
      <c r="AF352">
        <v>8</v>
      </c>
      <c r="AG352">
        <v>2</v>
      </c>
      <c r="AH352" s="2">
        <v>1155000</v>
      </c>
    </row>
    <row r="353" spans="1:34" x14ac:dyDescent="0.5">
      <c r="A353">
        <v>4752</v>
      </c>
      <c r="B353">
        <v>68473</v>
      </c>
      <c r="C353" t="s">
        <v>215</v>
      </c>
      <c r="D353" s="25">
        <v>24802</v>
      </c>
      <c r="E353" t="s">
        <v>69</v>
      </c>
      <c r="F353" t="s">
        <v>80</v>
      </c>
      <c r="G353" t="s">
        <v>81</v>
      </c>
      <c r="H353" s="25">
        <v>40992</v>
      </c>
      <c r="I353" s="26" t="str">
        <f t="shared" si="40"/>
        <v>Sat</v>
      </c>
      <c r="J353" s="1">
        <f t="shared" si="41"/>
        <v>7</v>
      </c>
      <c r="K353" s="1" t="str">
        <f t="shared" si="42"/>
        <v>7D</v>
      </c>
      <c r="L353" s="25">
        <v>40999</v>
      </c>
      <c r="M353" s="26" t="str">
        <f t="shared" si="43"/>
        <v>Sat</v>
      </c>
      <c r="N353" s="25">
        <v>41001</v>
      </c>
      <c r="O353" s="1">
        <f t="shared" si="44"/>
        <v>2</v>
      </c>
      <c r="P353" s="27">
        <f t="shared" si="45"/>
        <v>2012</v>
      </c>
      <c r="Q353" s="1">
        <f t="shared" si="46"/>
        <v>3</v>
      </c>
      <c r="R353" s="1">
        <f t="shared" si="47"/>
        <v>31</v>
      </c>
      <c r="S353" t="s">
        <v>72</v>
      </c>
      <c r="T353" s="2">
        <v>22434003.399999999</v>
      </c>
      <c r="U353">
        <v>19200000</v>
      </c>
      <c r="V353" s="2">
        <v>12514285.699999999</v>
      </c>
      <c r="W353" s="2">
        <v>3999999.96</v>
      </c>
      <c r="X353" s="2">
        <v>0</v>
      </c>
      <c r="Y353" s="2">
        <v>2573426.56</v>
      </c>
      <c r="Z353" s="2">
        <v>3346291.18</v>
      </c>
      <c r="AA353">
        <v>14</v>
      </c>
      <c r="AB353">
        <v>0</v>
      </c>
      <c r="AC353">
        <v>2</v>
      </c>
      <c r="AD353">
        <v>0</v>
      </c>
      <c r="AE353">
        <v>14</v>
      </c>
      <c r="AF353">
        <v>16</v>
      </c>
      <c r="AG353">
        <v>6</v>
      </c>
      <c r="AH353" s="2">
        <v>2085714.28</v>
      </c>
    </row>
    <row r="354" spans="1:34" x14ac:dyDescent="0.5">
      <c r="A354">
        <v>4617</v>
      </c>
      <c r="B354">
        <v>13497</v>
      </c>
      <c r="C354" t="s">
        <v>487</v>
      </c>
      <c r="D354" s="25">
        <v>34050</v>
      </c>
      <c r="E354" t="s">
        <v>69</v>
      </c>
      <c r="F354" t="s">
        <v>75</v>
      </c>
      <c r="G354" t="s">
        <v>91</v>
      </c>
      <c r="H354" s="25">
        <v>40993</v>
      </c>
      <c r="I354" s="26" t="str">
        <f t="shared" si="40"/>
        <v>Sun</v>
      </c>
      <c r="J354" s="1">
        <f t="shared" si="41"/>
        <v>5</v>
      </c>
      <c r="K354" s="1" t="str">
        <f t="shared" si="42"/>
        <v>7D</v>
      </c>
      <c r="L354" s="25">
        <v>40998</v>
      </c>
      <c r="M354" s="26" t="str">
        <f t="shared" si="43"/>
        <v>Fri</v>
      </c>
      <c r="N354" s="25">
        <v>41000</v>
      </c>
      <c r="O354" s="1">
        <f t="shared" si="44"/>
        <v>2</v>
      </c>
      <c r="P354" s="27">
        <f t="shared" si="45"/>
        <v>2012</v>
      </c>
      <c r="Q354" s="1">
        <f t="shared" si="46"/>
        <v>3</v>
      </c>
      <c r="R354" s="1">
        <f t="shared" si="47"/>
        <v>30</v>
      </c>
      <c r="S354" t="s">
        <v>72</v>
      </c>
      <c r="T354" s="2">
        <v>2668050</v>
      </c>
      <c r="U354">
        <v>0</v>
      </c>
      <c r="V354" s="2">
        <v>2310000</v>
      </c>
      <c r="W354" s="2">
        <v>0</v>
      </c>
      <c r="X354" s="2">
        <v>0</v>
      </c>
      <c r="Y354" s="2">
        <v>0</v>
      </c>
      <c r="Z354" s="2">
        <v>358050</v>
      </c>
      <c r="AA354">
        <v>4</v>
      </c>
      <c r="AB354">
        <v>2</v>
      </c>
      <c r="AC354">
        <v>0</v>
      </c>
      <c r="AD354">
        <v>0</v>
      </c>
      <c r="AE354">
        <v>6</v>
      </c>
      <c r="AF354">
        <v>6</v>
      </c>
      <c r="AG354">
        <v>2</v>
      </c>
      <c r="AH354" s="2">
        <v>1155000</v>
      </c>
    </row>
    <row r="355" spans="1:34" x14ac:dyDescent="0.5">
      <c r="A355">
        <v>4754</v>
      </c>
      <c r="B355">
        <v>13269</v>
      </c>
      <c r="C355" t="s">
        <v>481</v>
      </c>
      <c r="D355" s="25">
        <v>26981</v>
      </c>
      <c r="E355" t="s">
        <v>69</v>
      </c>
      <c r="F355" t="s">
        <v>80</v>
      </c>
      <c r="G355" t="s">
        <v>89</v>
      </c>
      <c r="H355" s="25">
        <v>40993</v>
      </c>
      <c r="I355" s="26" t="str">
        <f t="shared" si="40"/>
        <v>Sun</v>
      </c>
      <c r="J355" s="1">
        <f t="shared" si="41"/>
        <v>0</v>
      </c>
      <c r="K355" s="1" t="str">
        <f t="shared" si="42"/>
        <v>7D</v>
      </c>
      <c r="L355" s="25">
        <v>40993</v>
      </c>
      <c r="M355" s="26" t="str">
        <f t="shared" si="43"/>
        <v>Sun</v>
      </c>
      <c r="N355" s="25">
        <v>40994</v>
      </c>
      <c r="O355" s="1">
        <f t="shared" si="44"/>
        <v>1</v>
      </c>
      <c r="P355" s="27">
        <f t="shared" si="45"/>
        <v>2012</v>
      </c>
      <c r="Q355" s="1">
        <f t="shared" si="46"/>
        <v>3</v>
      </c>
      <c r="R355" s="1">
        <f t="shared" si="47"/>
        <v>25</v>
      </c>
      <c r="S355" t="s">
        <v>72</v>
      </c>
      <c r="T355" s="2">
        <v>8101970</v>
      </c>
      <c r="U355">
        <v>5220700</v>
      </c>
      <c r="V355" s="2">
        <v>4317644.5199999996</v>
      </c>
      <c r="W355" s="2">
        <v>2697048.1</v>
      </c>
      <c r="X355" s="2">
        <v>0</v>
      </c>
      <c r="Y355" s="2">
        <v>0</v>
      </c>
      <c r="Z355" s="2">
        <v>1087277.3799999999</v>
      </c>
      <c r="AA355">
        <v>6</v>
      </c>
      <c r="AB355">
        <v>0</v>
      </c>
      <c r="AC355">
        <v>0</v>
      </c>
      <c r="AD355">
        <v>3</v>
      </c>
      <c r="AE355">
        <v>6</v>
      </c>
      <c r="AF355">
        <v>9</v>
      </c>
      <c r="AG355">
        <v>3</v>
      </c>
      <c r="AH355" s="2">
        <v>1439214.84</v>
      </c>
    </row>
    <row r="356" spans="1:34" x14ac:dyDescent="0.5">
      <c r="A356">
        <v>4773</v>
      </c>
      <c r="B356">
        <v>13528</v>
      </c>
      <c r="C356" t="s">
        <v>488</v>
      </c>
      <c r="D356" s="25">
        <v>23012</v>
      </c>
      <c r="E356" t="s">
        <v>69</v>
      </c>
      <c r="F356" t="s">
        <v>75</v>
      </c>
      <c r="G356" t="s">
        <v>91</v>
      </c>
      <c r="H356" s="25">
        <v>40994</v>
      </c>
      <c r="I356" s="26" t="str">
        <f t="shared" si="40"/>
        <v>Mon</v>
      </c>
      <c r="J356" s="1">
        <f t="shared" si="41"/>
        <v>62</v>
      </c>
      <c r="K356" s="1" t="str">
        <f t="shared" si="42"/>
        <v>90D</v>
      </c>
      <c r="L356" s="25">
        <v>41056</v>
      </c>
      <c r="M356" s="26" t="str">
        <f t="shared" si="43"/>
        <v>Sun</v>
      </c>
      <c r="N356" s="25">
        <v>41059</v>
      </c>
      <c r="O356" s="1">
        <f t="shared" si="44"/>
        <v>3</v>
      </c>
      <c r="P356" s="27">
        <f t="shared" si="45"/>
        <v>2012</v>
      </c>
      <c r="Q356" s="1">
        <f t="shared" si="46"/>
        <v>5</v>
      </c>
      <c r="R356" s="1">
        <f t="shared" si="47"/>
        <v>27</v>
      </c>
      <c r="S356" t="s">
        <v>72</v>
      </c>
      <c r="T356" s="2">
        <v>10187268.5</v>
      </c>
      <c r="U356">
        <v>0</v>
      </c>
      <c r="V356" s="2">
        <v>8820000</v>
      </c>
      <c r="W356" s="2">
        <v>0</v>
      </c>
      <c r="X356" s="2">
        <v>0</v>
      </c>
      <c r="Y356" s="2">
        <v>153.18</v>
      </c>
      <c r="Z356" s="2">
        <v>1367115.32</v>
      </c>
      <c r="AA356">
        <v>9</v>
      </c>
      <c r="AB356">
        <v>0</v>
      </c>
      <c r="AC356">
        <v>3</v>
      </c>
      <c r="AD356">
        <v>0</v>
      </c>
      <c r="AE356">
        <v>9</v>
      </c>
      <c r="AF356">
        <v>12</v>
      </c>
      <c r="AG356">
        <v>3</v>
      </c>
      <c r="AH356" s="2">
        <v>2940000</v>
      </c>
    </row>
    <row r="357" spans="1:34" x14ac:dyDescent="0.5">
      <c r="A357">
        <v>4755</v>
      </c>
      <c r="B357">
        <v>83926</v>
      </c>
      <c r="C357" t="s">
        <v>489</v>
      </c>
      <c r="D357" s="25">
        <v>27851</v>
      </c>
      <c r="E357" t="s">
        <v>69</v>
      </c>
      <c r="F357" t="s">
        <v>75</v>
      </c>
      <c r="G357" t="s">
        <v>91</v>
      </c>
      <c r="H357" s="25">
        <v>40994</v>
      </c>
      <c r="I357" s="26" t="str">
        <f t="shared" si="40"/>
        <v>Mon</v>
      </c>
      <c r="J357" s="1">
        <f t="shared" si="41"/>
        <v>5</v>
      </c>
      <c r="K357" s="1" t="str">
        <f t="shared" si="42"/>
        <v>7D</v>
      </c>
      <c r="L357" s="25">
        <v>40999</v>
      </c>
      <c r="M357" s="26" t="str">
        <f t="shared" si="43"/>
        <v>Sat</v>
      </c>
      <c r="N357" s="25">
        <v>41002</v>
      </c>
      <c r="O357" s="1">
        <f t="shared" si="44"/>
        <v>3</v>
      </c>
      <c r="P357" s="27">
        <f t="shared" si="45"/>
        <v>2012</v>
      </c>
      <c r="Q357" s="1">
        <f t="shared" si="46"/>
        <v>3</v>
      </c>
      <c r="R357" s="1">
        <f t="shared" si="47"/>
        <v>31</v>
      </c>
      <c r="S357" t="s">
        <v>72</v>
      </c>
      <c r="T357" s="2">
        <v>56142236.399999999</v>
      </c>
      <c r="U357">
        <v>39156000</v>
      </c>
      <c r="V357" s="2">
        <v>32031601.48</v>
      </c>
      <c r="W357" s="2">
        <v>12716869.810000001</v>
      </c>
      <c r="X357" s="2">
        <v>0</v>
      </c>
      <c r="Y357" s="2">
        <v>3290093.24</v>
      </c>
      <c r="Z357" s="2">
        <v>8103671.8700000001</v>
      </c>
      <c r="AA357">
        <v>10</v>
      </c>
      <c r="AB357">
        <v>0</v>
      </c>
      <c r="AC357">
        <v>5</v>
      </c>
      <c r="AD357">
        <v>0</v>
      </c>
      <c r="AE357">
        <v>10</v>
      </c>
      <c r="AF357">
        <v>15</v>
      </c>
      <c r="AG357">
        <v>5</v>
      </c>
      <c r="AH357" s="2">
        <v>6406320.2999999998</v>
      </c>
    </row>
    <row r="358" spans="1:34" x14ac:dyDescent="0.5">
      <c r="A358">
        <v>4784</v>
      </c>
      <c r="B358">
        <v>13610</v>
      </c>
      <c r="C358" t="s">
        <v>490</v>
      </c>
      <c r="D358" s="25">
        <v>15397</v>
      </c>
      <c r="E358" t="s">
        <v>79</v>
      </c>
      <c r="F358" t="s">
        <v>105</v>
      </c>
      <c r="G358" t="s">
        <v>106</v>
      </c>
      <c r="H358" s="25">
        <v>40995</v>
      </c>
      <c r="I358" s="26" t="str">
        <f t="shared" si="40"/>
        <v>Tue</v>
      </c>
      <c r="J358" s="1">
        <f t="shared" si="41"/>
        <v>223</v>
      </c>
      <c r="K358" s="1" t="str">
        <f t="shared" si="42"/>
        <v>120D</v>
      </c>
      <c r="L358" s="25">
        <v>41218</v>
      </c>
      <c r="M358" s="26" t="str">
        <f t="shared" si="43"/>
        <v>Mon</v>
      </c>
      <c r="N358" s="25">
        <v>41224</v>
      </c>
      <c r="O358" s="1">
        <f t="shared" si="44"/>
        <v>6</v>
      </c>
      <c r="P358" s="27">
        <f t="shared" si="45"/>
        <v>2012</v>
      </c>
      <c r="Q358" s="1">
        <f t="shared" si="46"/>
        <v>11</v>
      </c>
      <c r="R358" s="1">
        <f t="shared" si="47"/>
        <v>5</v>
      </c>
      <c r="S358" t="s">
        <v>72</v>
      </c>
      <c r="T358" s="2">
        <v>5674560</v>
      </c>
      <c r="U358">
        <v>0</v>
      </c>
      <c r="V358" s="2">
        <v>3112500</v>
      </c>
      <c r="W358" s="2">
        <v>1800000</v>
      </c>
      <c r="X358" s="2">
        <v>0</v>
      </c>
      <c r="Y358" s="2">
        <v>0</v>
      </c>
      <c r="Z358" s="2">
        <v>762060</v>
      </c>
      <c r="AA358">
        <v>12</v>
      </c>
      <c r="AB358">
        <v>0</v>
      </c>
      <c r="AC358">
        <v>0</v>
      </c>
      <c r="AD358">
        <v>0</v>
      </c>
      <c r="AE358">
        <v>12</v>
      </c>
      <c r="AF358">
        <v>12</v>
      </c>
      <c r="AG358">
        <v>6</v>
      </c>
      <c r="AH358" s="2">
        <v>518750</v>
      </c>
    </row>
    <row r="359" spans="1:34" x14ac:dyDescent="0.5">
      <c r="A359">
        <v>4791</v>
      </c>
      <c r="B359">
        <v>13633</v>
      </c>
      <c r="C359" t="s">
        <v>491</v>
      </c>
      <c r="D359" s="25">
        <v>29221</v>
      </c>
      <c r="E359" t="s">
        <v>69</v>
      </c>
      <c r="F359" t="s">
        <v>80</v>
      </c>
      <c r="G359" t="s">
        <v>89</v>
      </c>
      <c r="H359" s="25">
        <v>40995</v>
      </c>
      <c r="I359" s="26" t="str">
        <f t="shared" si="40"/>
        <v>Tue</v>
      </c>
      <c r="J359" s="1">
        <f t="shared" si="41"/>
        <v>65</v>
      </c>
      <c r="K359" s="1" t="str">
        <f t="shared" si="42"/>
        <v>90D</v>
      </c>
      <c r="L359" s="25">
        <v>41060</v>
      </c>
      <c r="M359" s="26" t="str">
        <f t="shared" si="43"/>
        <v>Thu</v>
      </c>
      <c r="N359" s="25">
        <v>41063</v>
      </c>
      <c r="O359" s="1">
        <f t="shared" si="44"/>
        <v>3</v>
      </c>
      <c r="P359" s="27">
        <f t="shared" si="45"/>
        <v>2012</v>
      </c>
      <c r="Q359" s="1">
        <f t="shared" si="46"/>
        <v>5</v>
      </c>
      <c r="R359" s="1">
        <f t="shared" si="47"/>
        <v>31</v>
      </c>
      <c r="S359" t="s">
        <v>72</v>
      </c>
      <c r="T359" s="2">
        <v>1455300</v>
      </c>
      <c r="U359">
        <v>0</v>
      </c>
      <c r="V359" s="2">
        <v>1260000</v>
      </c>
      <c r="W359" s="2">
        <v>0</v>
      </c>
      <c r="X359" s="2">
        <v>0</v>
      </c>
      <c r="Y359" s="2">
        <v>0</v>
      </c>
      <c r="Z359" s="2">
        <v>195300</v>
      </c>
      <c r="AA359">
        <v>6</v>
      </c>
      <c r="AB359">
        <v>3</v>
      </c>
      <c r="AC359">
        <v>3</v>
      </c>
      <c r="AD359">
        <v>0</v>
      </c>
      <c r="AE359">
        <v>9</v>
      </c>
      <c r="AF359">
        <v>12</v>
      </c>
      <c r="AG359">
        <v>3</v>
      </c>
      <c r="AH359" s="2">
        <v>420000</v>
      </c>
    </row>
    <row r="360" spans="1:34" x14ac:dyDescent="0.5">
      <c r="A360">
        <v>4780</v>
      </c>
      <c r="B360">
        <v>13604</v>
      </c>
      <c r="C360" t="s">
        <v>492</v>
      </c>
      <c r="D360" s="25">
        <v>14030</v>
      </c>
      <c r="E360" t="s">
        <v>79</v>
      </c>
      <c r="F360" t="s">
        <v>80</v>
      </c>
      <c r="G360" t="s">
        <v>89</v>
      </c>
      <c r="H360" s="25">
        <v>40995</v>
      </c>
      <c r="I360" s="26" t="str">
        <f t="shared" si="40"/>
        <v>Tue</v>
      </c>
      <c r="J360" s="1">
        <f t="shared" si="41"/>
        <v>1</v>
      </c>
      <c r="K360" s="1" t="str">
        <f t="shared" si="42"/>
        <v>7D</v>
      </c>
      <c r="L360" s="25">
        <v>40996</v>
      </c>
      <c r="M360" s="26" t="str">
        <f t="shared" si="43"/>
        <v>Wed</v>
      </c>
      <c r="N360" s="25">
        <v>40997</v>
      </c>
      <c r="O360" s="1">
        <f t="shared" si="44"/>
        <v>1</v>
      </c>
      <c r="P360" s="27">
        <f t="shared" si="45"/>
        <v>2012</v>
      </c>
      <c r="Q360" s="1">
        <f t="shared" si="46"/>
        <v>3</v>
      </c>
      <c r="R360" s="1">
        <f t="shared" si="47"/>
        <v>28</v>
      </c>
      <c r="S360" t="s">
        <v>72</v>
      </c>
      <c r="T360" s="2">
        <v>9046619.4000000004</v>
      </c>
      <c r="U360">
        <v>7080369.4000000004</v>
      </c>
      <c r="V360" s="2">
        <v>5860375.5999999996</v>
      </c>
      <c r="W360" s="2">
        <v>1439932.2</v>
      </c>
      <c r="X360" s="2">
        <v>0</v>
      </c>
      <c r="Y360" s="2">
        <v>532380.94999999995</v>
      </c>
      <c r="Z360" s="2">
        <v>1213930.6499999999</v>
      </c>
      <c r="AA360">
        <v>2</v>
      </c>
      <c r="AB360">
        <v>0</v>
      </c>
      <c r="AC360">
        <v>0</v>
      </c>
      <c r="AD360">
        <v>0</v>
      </c>
      <c r="AE360">
        <v>2</v>
      </c>
      <c r="AF360">
        <v>2</v>
      </c>
      <c r="AG360">
        <v>1</v>
      </c>
      <c r="AH360" s="2">
        <v>5860375.5999999996</v>
      </c>
    </row>
    <row r="361" spans="1:34" x14ac:dyDescent="0.5">
      <c r="A361">
        <v>4835</v>
      </c>
      <c r="B361">
        <v>3278</v>
      </c>
      <c r="C361" t="s">
        <v>154</v>
      </c>
      <c r="D361" s="25">
        <v>25217</v>
      </c>
      <c r="E361" t="s">
        <v>79</v>
      </c>
      <c r="F361" t="s">
        <v>70</v>
      </c>
      <c r="G361" t="s">
        <v>97</v>
      </c>
      <c r="H361" s="25">
        <v>40998</v>
      </c>
      <c r="I361" s="26" t="str">
        <f t="shared" si="40"/>
        <v>Fri</v>
      </c>
      <c r="J361" s="1">
        <f t="shared" si="41"/>
        <v>3</v>
      </c>
      <c r="K361" s="1" t="str">
        <f t="shared" si="42"/>
        <v>7D</v>
      </c>
      <c r="L361" s="25">
        <v>41001</v>
      </c>
      <c r="M361" s="26" t="str">
        <f t="shared" si="43"/>
        <v>Mon</v>
      </c>
      <c r="N361" s="25">
        <v>41002</v>
      </c>
      <c r="O361" s="1">
        <f t="shared" si="44"/>
        <v>1</v>
      </c>
      <c r="P361" s="27">
        <f t="shared" si="45"/>
        <v>2012</v>
      </c>
      <c r="Q361" s="1">
        <f t="shared" si="46"/>
        <v>4</v>
      </c>
      <c r="R361" s="1">
        <f t="shared" si="47"/>
        <v>2</v>
      </c>
      <c r="S361" t="s">
        <v>72</v>
      </c>
      <c r="T361" s="2">
        <v>7070538.8399999999</v>
      </c>
      <c r="U361">
        <v>4851000</v>
      </c>
      <c r="V361" s="2">
        <v>3927273</v>
      </c>
      <c r="W361" s="2">
        <v>2186727</v>
      </c>
      <c r="X361" s="2">
        <v>0</v>
      </c>
      <c r="Y361" s="2">
        <v>8062.58</v>
      </c>
      <c r="Z361" s="2">
        <v>948476.26</v>
      </c>
      <c r="AA361">
        <v>12</v>
      </c>
      <c r="AB361">
        <v>0</v>
      </c>
      <c r="AC361">
        <v>0</v>
      </c>
      <c r="AD361">
        <v>0</v>
      </c>
      <c r="AE361">
        <v>12</v>
      </c>
      <c r="AF361">
        <v>12</v>
      </c>
      <c r="AG361">
        <v>6</v>
      </c>
      <c r="AH361" s="2">
        <v>654545.5</v>
      </c>
    </row>
    <row r="362" spans="1:34" x14ac:dyDescent="0.5">
      <c r="A362">
        <v>4835</v>
      </c>
      <c r="B362">
        <v>6256</v>
      </c>
      <c r="C362" t="s">
        <v>167</v>
      </c>
      <c r="D362" s="25">
        <v>22096</v>
      </c>
      <c r="E362" t="s">
        <v>79</v>
      </c>
      <c r="F362" t="s">
        <v>70</v>
      </c>
      <c r="G362" t="s">
        <v>97</v>
      </c>
      <c r="H362" s="25">
        <v>40998</v>
      </c>
      <c r="I362" s="26" t="str">
        <f t="shared" si="40"/>
        <v>Fri</v>
      </c>
      <c r="J362" s="1">
        <f t="shared" si="41"/>
        <v>3</v>
      </c>
      <c r="K362" s="1" t="str">
        <f t="shared" si="42"/>
        <v>7D</v>
      </c>
      <c r="L362" s="25">
        <v>41001</v>
      </c>
      <c r="M362" s="26" t="str">
        <f t="shared" si="43"/>
        <v>Mon</v>
      </c>
      <c r="N362" s="25">
        <v>41002</v>
      </c>
      <c r="O362" s="1">
        <f t="shared" si="44"/>
        <v>1</v>
      </c>
      <c r="P362" s="27">
        <f t="shared" si="45"/>
        <v>2012</v>
      </c>
      <c r="Q362" s="1">
        <f t="shared" si="46"/>
        <v>4</v>
      </c>
      <c r="R362" s="1">
        <f t="shared" si="47"/>
        <v>2</v>
      </c>
      <c r="S362" t="s">
        <v>72</v>
      </c>
      <c r="T362" s="2">
        <v>5274885</v>
      </c>
      <c r="U362">
        <v>4620000</v>
      </c>
      <c r="V362" s="2">
        <v>3863636</v>
      </c>
      <c r="W362" s="2">
        <v>703364</v>
      </c>
      <c r="X362" s="2">
        <v>0</v>
      </c>
      <c r="Y362" s="2">
        <v>0</v>
      </c>
      <c r="Z362" s="2">
        <v>707885</v>
      </c>
      <c r="AA362">
        <v>6</v>
      </c>
      <c r="AB362">
        <v>0</v>
      </c>
      <c r="AC362">
        <v>0</v>
      </c>
      <c r="AD362">
        <v>0</v>
      </c>
      <c r="AE362">
        <v>6</v>
      </c>
      <c r="AF362">
        <v>6</v>
      </c>
      <c r="AG362">
        <v>6</v>
      </c>
      <c r="AH362" s="2">
        <v>643939.32999999996</v>
      </c>
    </row>
    <row r="363" spans="1:34" x14ac:dyDescent="0.5">
      <c r="A363">
        <v>4842</v>
      </c>
      <c r="B363">
        <v>14040</v>
      </c>
      <c r="C363" t="s">
        <v>493</v>
      </c>
      <c r="D363" s="25">
        <v>30177</v>
      </c>
      <c r="E363" t="s">
        <v>79</v>
      </c>
      <c r="F363" t="s">
        <v>105</v>
      </c>
      <c r="G363" t="s">
        <v>106</v>
      </c>
      <c r="H363" s="25">
        <v>40998</v>
      </c>
      <c r="I363" s="26" t="str">
        <f t="shared" si="40"/>
        <v>Fri</v>
      </c>
      <c r="J363" s="1">
        <f t="shared" si="41"/>
        <v>131</v>
      </c>
      <c r="K363" s="1" t="str">
        <f t="shared" si="42"/>
        <v>120D</v>
      </c>
      <c r="L363" s="25">
        <v>41129</v>
      </c>
      <c r="M363" s="26" t="str">
        <f t="shared" si="43"/>
        <v>Wed</v>
      </c>
      <c r="N363" s="25">
        <v>41137</v>
      </c>
      <c r="O363" s="1">
        <f t="shared" si="44"/>
        <v>8</v>
      </c>
      <c r="P363" s="27">
        <f t="shared" si="45"/>
        <v>2012</v>
      </c>
      <c r="Q363" s="1">
        <f t="shared" si="46"/>
        <v>8</v>
      </c>
      <c r="R363" s="1">
        <f t="shared" si="47"/>
        <v>8</v>
      </c>
      <c r="S363" t="s">
        <v>72</v>
      </c>
      <c r="T363" s="2">
        <v>17261303</v>
      </c>
      <c r="U363">
        <v>585714</v>
      </c>
      <c r="V363" s="2">
        <v>3646668.7</v>
      </c>
      <c r="W363" s="2">
        <v>7445045.4000000004</v>
      </c>
      <c r="X363" s="2">
        <v>0</v>
      </c>
      <c r="Y363" s="2">
        <v>3826454.98</v>
      </c>
      <c r="Z363" s="2">
        <v>2343133.92</v>
      </c>
      <c r="AA363">
        <v>16</v>
      </c>
      <c r="AB363">
        <v>0</v>
      </c>
      <c r="AC363">
        <v>0</v>
      </c>
      <c r="AD363">
        <v>0</v>
      </c>
      <c r="AE363">
        <v>16</v>
      </c>
      <c r="AF363">
        <v>16</v>
      </c>
      <c r="AG363">
        <v>8</v>
      </c>
      <c r="AH363" s="2">
        <v>455833.59</v>
      </c>
    </row>
    <row r="364" spans="1:34" x14ac:dyDescent="0.5">
      <c r="A364">
        <v>4841</v>
      </c>
      <c r="B364">
        <v>14036</v>
      </c>
      <c r="C364" t="s">
        <v>494</v>
      </c>
      <c r="D364" s="25">
        <v>26600</v>
      </c>
      <c r="E364" t="s">
        <v>69</v>
      </c>
      <c r="F364" t="s">
        <v>84</v>
      </c>
      <c r="G364" t="s">
        <v>112</v>
      </c>
      <c r="H364" s="25">
        <v>40998</v>
      </c>
      <c r="I364" s="26" t="str">
        <f t="shared" si="40"/>
        <v>Fri</v>
      </c>
      <c r="J364" s="1">
        <f t="shared" si="41"/>
        <v>30</v>
      </c>
      <c r="K364" s="1" t="str">
        <f t="shared" si="42"/>
        <v>30D</v>
      </c>
      <c r="L364" s="25">
        <v>41028</v>
      </c>
      <c r="M364" s="26" t="str">
        <f t="shared" si="43"/>
        <v>Sun</v>
      </c>
      <c r="N364" s="25">
        <v>41031</v>
      </c>
      <c r="O364" s="1">
        <f t="shared" si="44"/>
        <v>3</v>
      </c>
      <c r="P364" s="27">
        <f t="shared" si="45"/>
        <v>2012</v>
      </c>
      <c r="Q364" s="1">
        <f t="shared" si="46"/>
        <v>4</v>
      </c>
      <c r="R364" s="1">
        <f t="shared" si="47"/>
        <v>29</v>
      </c>
      <c r="S364" t="s">
        <v>72</v>
      </c>
      <c r="T364" s="2">
        <v>7931900</v>
      </c>
      <c r="U364">
        <v>0</v>
      </c>
      <c r="V364" s="2">
        <v>2100000</v>
      </c>
      <c r="W364" s="2">
        <v>4280000</v>
      </c>
      <c r="X364" s="2">
        <v>0</v>
      </c>
      <c r="Y364" s="2">
        <v>487445.89</v>
      </c>
      <c r="Z364" s="2">
        <v>1064454.1100000001</v>
      </c>
      <c r="AA364">
        <v>6</v>
      </c>
      <c r="AB364">
        <v>0</v>
      </c>
      <c r="AC364">
        <v>3</v>
      </c>
      <c r="AD364">
        <v>0</v>
      </c>
      <c r="AE364">
        <v>6</v>
      </c>
      <c r="AF364">
        <v>9</v>
      </c>
      <c r="AG364">
        <v>3</v>
      </c>
      <c r="AH364" s="2">
        <v>700000</v>
      </c>
    </row>
    <row r="365" spans="1:34" x14ac:dyDescent="0.5">
      <c r="A365">
        <v>4752</v>
      </c>
      <c r="B365">
        <v>68667</v>
      </c>
      <c r="C365" t="s">
        <v>216</v>
      </c>
      <c r="D365" s="25">
        <v>24723</v>
      </c>
      <c r="E365" t="s">
        <v>69</v>
      </c>
      <c r="F365" t="s">
        <v>80</v>
      </c>
      <c r="G365" t="s">
        <v>81</v>
      </c>
      <c r="H365" s="25">
        <v>40999</v>
      </c>
      <c r="I365" s="26" t="str">
        <f t="shared" si="40"/>
        <v>Sat</v>
      </c>
      <c r="J365" s="1">
        <f t="shared" si="41"/>
        <v>0</v>
      </c>
      <c r="K365" s="1" t="str">
        <f t="shared" si="42"/>
        <v>7D</v>
      </c>
      <c r="L365" s="25">
        <v>40999</v>
      </c>
      <c r="M365" s="26" t="str">
        <f t="shared" si="43"/>
        <v>Sat</v>
      </c>
      <c r="N365" s="25">
        <v>41001</v>
      </c>
      <c r="O365" s="1">
        <f t="shared" si="44"/>
        <v>2</v>
      </c>
      <c r="P365" s="27">
        <f t="shared" si="45"/>
        <v>2012</v>
      </c>
      <c r="Q365" s="1">
        <f t="shared" si="46"/>
        <v>3</v>
      </c>
      <c r="R365" s="1">
        <f t="shared" si="47"/>
        <v>31</v>
      </c>
      <c r="S365" t="s">
        <v>72</v>
      </c>
      <c r="T365" s="2">
        <v>18646999.989999998</v>
      </c>
      <c r="U365">
        <v>13600000</v>
      </c>
      <c r="V365" s="2">
        <v>10302165</v>
      </c>
      <c r="W365" s="2">
        <v>5842424.96</v>
      </c>
      <c r="X365" s="2">
        <v>0</v>
      </c>
      <c r="Y365" s="2">
        <v>0</v>
      </c>
      <c r="Z365" s="2">
        <v>2502410.0299999998</v>
      </c>
      <c r="AA365">
        <v>6</v>
      </c>
      <c r="AB365">
        <v>0</v>
      </c>
      <c r="AC365">
        <v>0</v>
      </c>
      <c r="AD365">
        <v>0</v>
      </c>
      <c r="AE365">
        <v>6</v>
      </c>
      <c r="AF365">
        <v>6</v>
      </c>
      <c r="AG365">
        <v>2</v>
      </c>
      <c r="AH365" s="2">
        <v>5151082.5</v>
      </c>
    </row>
    <row r="366" spans="1:34" x14ac:dyDescent="0.5">
      <c r="A366">
        <v>4866</v>
      </c>
      <c r="B366">
        <v>84367</v>
      </c>
      <c r="C366" t="s">
        <v>121</v>
      </c>
      <c r="D366" s="25">
        <v>30281</v>
      </c>
      <c r="E366" t="s">
        <v>69</v>
      </c>
      <c r="F366" t="s">
        <v>70</v>
      </c>
      <c r="G366" t="s">
        <v>74</v>
      </c>
      <c r="H366" s="25">
        <v>41002</v>
      </c>
      <c r="I366" s="26" t="str">
        <f t="shared" si="40"/>
        <v>Tue</v>
      </c>
      <c r="J366" s="1">
        <f t="shared" si="41"/>
        <v>94</v>
      </c>
      <c r="K366" s="1" t="str">
        <f t="shared" si="42"/>
        <v>120D</v>
      </c>
      <c r="L366" s="25">
        <v>41096</v>
      </c>
      <c r="M366" s="26" t="str">
        <f t="shared" si="43"/>
        <v>Fri</v>
      </c>
      <c r="N366" s="25">
        <v>41099</v>
      </c>
      <c r="O366" s="1">
        <f t="shared" si="44"/>
        <v>3</v>
      </c>
      <c r="P366" s="27">
        <f t="shared" si="45"/>
        <v>2012</v>
      </c>
      <c r="Q366" s="1">
        <f t="shared" si="46"/>
        <v>7</v>
      </c>
      <c r="R366" s="1">
        <f t="shared" si="47"/>
        <v>6</v>
      </c>
      <c r="S366" t="s">
        <v>72</v>
      </c>
      <c r="T366" s="2">
        <v>123311737.52</v>
      </c>
      <c r="U366">
        <v>91476000</v>
      </c>
      <c r="V366" s="2">
        <v>90422928</v>
      </c>
      <c r="W366" s="2">
        <v>13566758.16</v>
      </c>
      <c r="X366" s="2">
        <v>0</v>
      </c>
      <c r="Y366" s="2">
        <v>2773722.94</v>
      </c>
      <c r="Z366" s="2">
        <v>16548328.42</v>
      </c>
      <c r="AA366">
        <v>31</v>
      </c>
      <c r="AB366">
        <v>0</v>
      </c>
      <c r="AC366">
        <v>14</v>
      </c>
      <c r="AD366">
        <v>7</v>
      </c>
      <c r="AE366">
        <v>31</v>
      </c>
      <c r="AF366">
        <v>52</v>
      </c>
      <c r="AG366">
        <v>14</v>
      </c>
      <c r="AH366" s="2">
        <v>6458780.5700000003</v>
      </c>
    </row>
    <row r="367" spans="1:34" x14ac:dyDescent="0.5">
      <c r="A367">
        <v>4873</v>
      </c>
      <c r="B367">
        <v>14184</v>
      </c>
      <c r="C367" t="s">
        <v>495</v>
      </c>
      <c r="D367" s="25">
        <v>17818</v>
      </c>
      <c r="E367" t="s">
        <v>69</v>
      </c>
      <c r="F367" t="s">
        <v>75</v>
      </c>
      <c r="G367" t="s">
        <v>91</v>
      </c>
      <c r="H367" s="25">
        <v>41002</v>
      </c>
      <c r="I367" s="26" t="str">
        <f t="shared" si="40"/>
        <v>Tue</v>
      </c>
      <c r="J367" s="1">
        <f t="shared" si="41"/>
        <v>44</v>
      </c>
      <c r="K367" s="1" t="str">
        <f t="shared" si="42"/>
        <v>45D</v>
      </c>
      <c r="L367" s="25">
        <v>41046</v>
      </c>
      <c r="M367" s="26" t="str">
        <f t="shared" si="43"/>
        <v>Thu</v>
      </c>
      <c r="N367" s="25">
        <v>41049</v>
      </c>
      <c r="O367" s="1">
        <f t="shared" si="44"/>
        <v>3</v>
      </c>
      <c r="P367" s="27">
        <f t="shared" si="45"/>
        <v>2012</v>
      </c>
      <c r="Q367" s="1">
        <f t="shared" si="46"/>
        <v>5</v>
      </c>
      <c r="R367" s="1">
        <f t="shared" si="47"/>
        <v>17</v>
      </c>
      <c r="S367" t="s">
        <v>72</v>
      </c>
      <c r="T367" s="2">
        <v>5734575</v>
      </c>
      <c r="U367">
        <v>4830000</v>
      </c>
      <c r="V367" s="2">
        <v>2872185.82</v>
      </c>
      <c r="W367" s="2">
        <v>2092814</v>
      </c>
      <c r="X367" s="2">
        <v>0</v>
      </c>
      <c r="Y367" s="2">
        <v>0</v>
      </c>
      <c r="Z367" s="2">
        <v>769575.18</v>
      </c>
      <c r="AA367">
        <v>9</v>
      </c>
      <c r="AB367">
        <v>0</v>
      </c>
      <c r="AC367">
        <v>3</v>
      </c>
      <c r="AD367">
        <v>0</v>
      </c>
      <c r="AE367">
        <v>9</v>
      </c>
      <c r="AF367">
        <v>12</v>
      </c>
      <c r="AG367">
        <v>3</v>
      </c>
      <c r="AH367" s="2">
        <v>957395.27</v>
      </c>
    </row>
    <row r="368" spans="1:34" x14ac:dyDescent="0.5">
      <c r="A368">
        <v>4913</v>
      </c>
      <c r="B368">
        <v>94954</v>
      </c>
      <c r="C368" t="s">
        <v>496</v>
      </c>
      <c r="D368" s="25">
        <v>24736</v>
      </c>
      <c r="E368" t="s">
        <v>100</v>
      </c>
      <c r="F368" t="s">
        <v>80</v>
      </c>
      <c r="G368" t="s">
        <v>89</v>
      </c>
      <c r="H368" s="25">
        <v>41003</v>
      </c>
      <c r="I368" s="26" t="str">
        <f t="shared" si="40"/>
        <v>Wed</v>
      </c>
      <c r="J368" s="1">
        <f t="shared" si="41"/>
        <v>17</v>
      </c>
      <c r="K368" s="1" t="str">
        <f t="shared" si="42"/>
        <v>30D</v>
      </c>
      <c r="L368" s="25">
        <v>41020</v>
      </c>
      <c r="M368" s="26" t="str">
        <f t="shared" si="43"/>
        <v>Sat</v>
      </c>
      <c r="N368" s="25">
        <v>41025</v>
      </c>
      <c r="O368" s="1">
        <f t="shared" si="44"/>
        <v>5</v>
      </c>
      <c r="P368" s="27">
        <f t="shared" si="45"/>
        <v>2012</v>
      </c>
      <c r="Q368" s="1">
        <f t="shared" si="46"/>
        <v>4</v>
      </c>
      <c r="R368" s="1">
        <f t="shared" si="47"/>
        <v>21</v>
      </c>
      <c r="S368" t="s">
        <v>72</v>
      </c>
      <c r="T368" s="2">
        <v>13762874.91</v>
      </c>
      <c r="U368">
        <v>0</v>
      </c>
      <c r="V368" s="2">
        <v>1064936</v>
      </c>
      <c r="W368" s="2">
        <v>4569588.66</v>
      </c>
      <c r="X368" s="2">
        <v>0</v>
      </c>
      <c r="Y368" s="2">
        <v>4962703.97</v>
      </c>
      <c r="Z368" s="2">
        <v>3165646.28</v>
      </c>
      <c r="AA368">
        <v>40</v>
      </c>
      <c r="AB368">
        <v>0</v>
      </c>
      <c r="AC368">
        <v>0</v>
      </c>
      <c r="AD368">
        <v>0</v>
      </c>
      <c r="AE368">
        <v>40</v>
      </c>
      <c r="AF368">
        <v>40</v>
      </c>
      <c r="AG368">
        <v>20</v>
      </c>
      <c r="AH368" s="2">
        <v>53246.8</v>
      </c>
    </row>
    <row r="369" spans="1:34" x14ac:dyDescent="0.5">
      <c r="A369">
        <v>4899</v>
      </c>
      <c r="B369">
        <v>14245</v>
      </c>
      <c r="C369" t="s">
        <v>497</v>
      </c>
      <c r="D369" s="25">
        <v>28566</v>
      </c>
      <c r="E369" t="s">
        <v>79</v>
      </c>
      <c r="F369" t="s">
        <v>105</v>
      </c>
      <c r="G369" t="s">
        <v>106</v>
      </c>
      <c r="H369" s="25">
        <v>41003</v>
      </c>
      <c r="I369" s="26" t="str">
        <f t="shared" si="40"/>
        <v>Wed</v>
      </c>
      <c r="J369" s="1">
        <f t="shared" si="41"/>
        <v>131</v>
      </c>
      <c r="K369" s="1" t="str">
        <f t="shared" si="42"/>
        <v>120D</v>
      </c>
      <c r="L369" s="25">
        <v>41134</v>
      </c>
      <c r="M369" s="26" t="str">
        <f t="shared" si="43"/>
        <v>Mon</v>
      </c>
      <c r="N369" s="25">
        <v>41142</v>
      </c>
      <c r="O369" s="1">
        <f t="shared" si="44"/>
        <v>8</v>
      </c>
      <c r="P369" s="27">
        <f t="shared" si="45"/>
        <v>2012</v>
      </c>
      <c r="Q369" s="1">
        <f t="shared" si="46"/>
        <v>8</v>
      </c>
      <c r="R369" s="1">
        <f t="shared" si="47"/>
        <v>13</v>
      </c>
      <c r="S369" t="s">
        <v>72</v>
      </c>
      <c r="T369" s="2">
        <v>17955319.199999999</v>
      </c>
      <c r="U369">
        <v>0</v>
      </c>
      <c r="V369" s="2">
        <v>4152250</v>
      </c>
      <c r="W369" s="2">
        <v>9360000</v>
      </c>
      <c r="X369" s="2">
        <v>0</v>
      </c>
      <c r="Y369" s="2">
        <v>2032761.9</v>
      </c>
      <c r="Z369" s="2">
        <v>2410307.2999999998</v>
      </c>
      <c r="AA369">
        <v>16</v>
      </c>
      <c r="AB369">
        <v>0</v>
      </c>
      <c r="AC369">
        <v>0</v>
      </c>
      <c r="AD369">
        <v>16</v>
      </c>
      <c r="AE369">
        <v>16</v>
      </c>
      <c r="AF369">
        <v>32</v>
      </c>
      <c r="AG369">
        <v>8</v>
      </c>
      <c r="AH369" s="2">
        <v>519031.25</v>
      </c>
    </row>
    <row r="370" spans="1:34" x14ac:dyDescent="0.5">
      <c r="A370">
        <v>4894</v>
      </c>
      <c r="B370">
        <v>14229</v>
      </c>
      <c r="C370" t="s">
        <v>498</v>
      </c>
      <c r="D370" s="25">
        <v>26212</v>
      </c>
      <c r="E370" t="s">
        <v>69</v>
      </c>
      <c r="F370" t="s">
        <v>75</v>
      </c>
      <c r="G370" t="s">
        <v>91</v>
      </c>
      <c r="H370" s="25">
        <v>41003</v>
      </c>
      <c r="I370" s="26" t="str">
        <f t="shared" si="40"/>
        <v>Wed</v>
      </c>
      <c r="J370" s="1">
        <f t="shared" si="41"/>
        <v>24</v>
      </c>
      <c r="K370" s="1" t="str">
        <f t="shared" si="42"/>
        <v>30D</v>
      </c>
      <c r="L370" s="25">
        <v>41027</v>
      </c>
      <c r="M370" s="26" t="str">
        <f t="shared" si="43"/>
        <v>Sat</v>
      </c>
      <c r="N370" s="25">
        <v>41030</v>
      </c>
      <c r="O370" s="1">
        <f t="shared" si="44"/>
        <v>3</v>
      </c>
      <c r="P370" s="27">
        <f t="shared" si="45"/>
        <v>2012</v>
      </c>
      <c r="Q370" s="1">
        <f t="shared" si="46"/>
        <v>4</v>
      </c>
      <c r="R370" s="1">
        <f t="shared" si="47"/>
        <v>28</v>
      </c>
      <c r="S370" t="s">
        <v>72</v>
      </c>
      <c r="T370" s="2">
        <v>3488700</v>
      </c>
      <c r="U370">
        <v>0</v>
      </c>
      <c r="V370" s="2">
        <v>2100000</v>
      </c>
      <c r="W370" s="2">
        <v>680000</v>
      </c>
      <c r="X370" s="2">
        <v>0</v>
      </c>
      <c r="Y370" s="2">
        <v>240519.48</v>
      </c>
      <c r="Z370" s="2">
        <v>468180.52</v>
      </c>
      <c r="AA370">
        <v>8</v>
      </c>
      <c r="AB370">
        <v>0</v>
      </c>
      <c r="AC370">
        <v>4</v>
      </c>
      <c r="AD370">
        <v>1</v>
      </c>
      <c r="AE370">
        <v>8</v>
      </c>
      <c r="AF370">
        <v>13</v>
      </c>
      <c r="AG370">
        <v>4</v>
      </c>
      <c r="AH370" s="2">
        <v>525000</v>
      </c>
    </row>
    <row r="371" spans="1:34" x14ac:dyDescent="0.5">
      <c r="A371">
        <v>4924</v>
      </c>
      <c r="B371">
        <v>14371</v>
      </c>
      <c r="C371" t="s">
        <v>499</v>
      </c>
      <c r="D371" s="25">
        <v>29798</v>
      </c>
      <c r="E371" t="s">
        <v>87</v>
      </c>
      <c r="F371" t="s">
        <v>80</v>
      </c>
      <c r="G371" t="s">
        <v>89</v>
      </c>
      <c r="H371" s="25">
        <v>41004</v>
      </c>
      <c r="I371" s="26" t="str">
        <f t="shared" si="40"/>
        <v>Thu</v>
      </c>
      <c r="J371" s="1">
        <f t="shared" si="41"/>
        <v>124</v>
      </c>
      <c r="K371" s="1" t="str">
        <f t="shared" si="42"/>
        <v>120D</v>
      </c>
      <c r="L371" s="25">
        <v>41128</v>
      </c>
      <c r="M371" s="26" t="str">
        <f t="shared" si="43"/>
        <v>Tue</v>
      </c>
      <c r="N371" s="25">
        <v>41132</v>
      </c>
      <c r="O371" s="1">
        <f t="shared" si="44"/>
        <v>4</v>
      </c>
      <c r="P371" s="27">
        <f t="shared" si="45"/>
        <v>2012</v>
      </c>
      <c r="Q371" s="1">
        <f t="shared" si="46"/>
        <v>8</v>
      </c>
      <c r="R371" s="1">
        <f t="shared" si="47"/>
        <v>7</v>
      </c>
      <c r="S371" t="s">
        <v>72</v>
      </c>
      <c r="T371" s="2">
        <v>25965764.25</v>
      </c>
      <c r="U371">
        <v>15790304.25</v>
      </c>
      <c r="V371" s="2">
        <v>12592362.6</v>
      </c>
      <c r="W371" s="2">
        <v>6711274.1500000004</v>
      </c>
      <c r="X371" s="2">
        <v>0</v>
      </c>
      <c r="Y371" s="2">
        <v>2698401.6</v>
      </c>
      <c r="Z371" s="2">
        <v>3963725.9</v>
      </c>
      <c r="AA371">
        <v>8</v>
      </c>
      <c r="AB371">
        <v>0</v>
      </c>
      <c r="AC371">
        <v>0</v>
      </c>
      <c r="AD371">
        <v>0</v>
      </c>
      <c r="AE371">
        <v>8</v>
      </c>
      <c r="AF371">
        <v>8</v>
      </c>
      <c r="AG371">
        <v>4</v>
      </c>
      <c r="AH371" s="2">
        <v>3148090.65</v>
      </c>
    </row>
    <row r="372" spans="1:34" x14ac:dyDescent="0.5">
      <c r="A372">
        <v>4993</v>
      </c>
      <c r="B372">
        <v>2706</v>
      </c>
      <c r="C372" t="s">
        <v>107</v>
      </c>
      <c r="D372" s="25">
        <v>21408</v>
      </c>
      <c r="E372" t="s">
        <v>69</v>
      </c>
      <c r="F372" t="s">
        <v>75</v>
      </c>
      <c r="G372" t="s">
        <v>91</v>
      </c>
      <c r="H372" s="25">
        <v>41008</v>
      </c>
      <c r="I372" s="26" t="str">
        <f t="shared" si="40"/>
        <v>Mon</v>
      </c>
      <c r="J372" s="1">
        <f t="shared" si="41"/>
        <v>67</v>
      </c>
      <c r="K372" s="1" t="str">
        <f t="shared" si="42"/>
        <v>90D</v>
      </c>
      <c r="L372" s="25">
        <v>41075</v>
      </c>
      <c r="M372" s="26" t="str">
        <f t="shared" si="43"/>
        <v>Fri</v>
      </c>
      <c r="N372" s="25">
        <v>41079</v>
      </c>
      <c r="O372" s="1">
        <f t="shared" si="44"/>
        <v>4</v>
      </c>
      <c r="P372" s="27">
        <f t="shared" si="45"/>
        <v>2012</v>
      </c>
      <c r="Q372" s="1">
        <f t="shared" si="46"/>
        <v>6</v>
      </c>
      <c r="R372" s="1">
        <f t="shared" si="47"/>
        <v>15</v>
      </c>
      <c r="S372" t="s">
        <v>72</v>
      </c>
      <c r="T372" s="2">
        <v>13461525</v>
      </c>
      <c r="U372">
        <v>12225675</v>
      </c>
      <c r="V372" s="2">
        <v>9751727.2799999993</v>
      </c>
      <c r="W372" s="2">
        <v>727272.72</v>
      </c>
      <c r="X372" s="2">
        <v>0</v>
      </c>
      <c r="Y372" s="2">
        <v>1176000</v>
      </c>
      <c r="Z372" s="2">
        <v>1806525</v>
      </c>
      <c r="AA372">
        <v>14</v>
      </c>
      <c r="AB372">
        <v>0</v>
      </c>
      <c r="AC372">
        <v>0</v>
      </c>
      <c r="AD372">
        <v>4</v>
      </c>
      <c r="AE372">
        <v>14</v>
      </c>
      <c r="AF372">
        <v>18</v>
      </c>
      <c r="AG372">
        <v>7</v>
      </c>
      <c r="AH372" s="2">
        <v>1393103.9</v>
      </c>
    </row>
    <row r="373" spans="1:34" x14ac:dyDescent="0.5">
      <c r="A373">
        <v>4986</v>
      </c>
      <c r="B373">
        <v>14546</v>
      </c>
      <c r="C373" t="s">
        <v>500</v>
      </c>
      <c r="D373" s="25">
        <v>32001</v>
      </c>
      <c r="E373" t="s">
        <v>69</v>
      </c>
      <c r="F373" t="s">
        <v>70</v>
      </c>
      <c r="G373" t="s">
        <v>97</v>
      </c>
      <c r="H373" s="25">
        <v>41008</v>
      </c>
      <c r="I373" s="26" t="str">
        <f t="shared" si="40"/>
        <v>Mon</v>
      </c>
      <c r="J373" s="1">
        <f t="shared" si="41"/>
        <v>17</v>
      </c>
      <c r="K373" s="1" t="str">
        <f t="shared" si="42"/>
        <v>30D</v>
      </c>
      <c r="L373" s="25">
        <v>41025</v>
      </c>
      <c r="M373" s="26" t="str">
        <f t="shared" si="43"/>
        <v>Thu</v>
      </c>
      <c r="N373" s="25">
        <v>41027</v>
      </c>
      <c r="O373" s="1">
        <f t="shared" si="44"/>
        <v>2</v>
      </c>
      <c r="P373" s="27">
        <f t="shared" si="45"/>
        <v>2012</v>
      </c>
      <c r="Q373" s="1">
        <f t="shared" si="46"/>
        <v>4</v>
      </c>
      <c r="R373" s="1">
        <f t="shared" si="47"/>
        <v>26</v>
      </c>
      <c r="S373" t="s">
        <v>72</v>
      </c>
      <c r="T373" s="2">
        <v>9066749</v>
      </c>
      <c r="U373">
        <v>4619999</v>
      </c>
      <c r="V373" s="2">
        <v>4000000</v>
      </c>
      <c r="W373" s="2">
        <v>3850000</v>
      </c>
      <c r="X373" s="2">
        <v>0</v>
      </c>
      <c r="Y373" s="2">
        <v>0</v>
      </c>
      <c r="Z373" s="2">
        <v>1216749</v>
      </c>
      <c r="AA373">
        <v>4</v>
      </c>
      <c r="AB373">
        <v>0</v>
      </c>
      <c r="AC373">
        <v>0</v>
      </c>
      <c r="AD373">
        <v>0</v>
      </c>
      <c r="AE373">
        <v>4</v>
      </c>
      <c r="AF373">
        <v>4</v>
      </c>
      <c r="AG373">
        <v>2</v>
      </c>
      <c r="AH373" s="2">
        <v>2000000</v>
      </c>
    </row>
    <row r="374" spans="1:34" x14ac:dyDescent="0.5">
      <c r="A374">
        <v>4990</v>
      </c>
      <c r="B374">
        <v>14556</v>
      </c>
      <c r="C374" t="s">
        <v>501</v>
      </c>
      <c r="D374" s="25">
        <v>18194</v>
      </c>
      <c r="E374" t="s">
        <v>79</v>
      </c>
      <c r="F374" t="s">
        <v>105</v>
      </c>
      <c r="G374" t="s">
        <v>106</v>
      </c>
      <c r="H374" s="25">
        <v>41008</v>
      </c>
      <c r="I374" s="26" t="str">
        <f t="shared" si="40"/>
        <v>Mon</v>
      </c>
      <c r="J374" s="1">
        <f t="shared" si="41"/>
        <v>36</v>
      </c>
      <c r="K374" s="1" t="str">
        <f t="shared" si="42"/>
        <v>45D</v>
      </c>
      <c r="L374" s="25">
        <v>41044</v>
      </c>
      <c r="M374" s="26" t="str">
        <f t="shared" si="43"/>
        <v>Tue</v>
      </c>
      <c r="N374" s="25">
        <v>41050</v>
      </c>
      <c r="O374" s="1">
        <f t="shared" si="44"/>
        <v>6</v>
      </c>
      <c r="P374" s="27">
        <f t="shared" si="45"/>
        <v>2012</v>
      </c>
      <c r="Q374" s="1">
        <f t="shared" si="46"/>
        <v>5</v>
      </c>
      <c r="R374" s="1">
        <f t="shared" si="47"/>
        <v>15</v>
      </c>
      <c r="S374" t="s">
        <v>72</v>
      </c>
      <c r="T374" s="2">
        <v>7271925.5999999996</v>
      </c>
      <c r="U374">
        <v>0</v>
      </c>
      <c r="V374" s="2">
        <v>3115500</v>
      </c>
      <c r="W374" s="2">
        <v>2580000</v>
      </c>
      <c r="X374" s="2">
        <v>0</v>
      </c>
      <c r="Y374" s="2">
        <v>600000</v>
      </c>
      <c r="Z374" s="2">
        <v>976425.6</v>
      </c>
      <c r="AA374">
        <v>12</v>
      </c>
      <c r="AB374">
        <v>0</v>
      </c>
      <c r="AC374">
        <v>0</v>
      </c>
      <c r="AD374">
        <v>0</v>
      </c>
      <c r="AE374">
        <v>12</v>
      </c>
      <c r="AF374">
        <v>12</v>
      </c>
      <c r="AG374">
        <v>6</v>
      </c>
      <c r="AH374" s="2">
        <v>519250</v>
      </c>
    </row>
    <row r="375" spans="1:34" x14ac:dyDescent="0.5">
      <c r="A375">
        <v>5025</v>
      </c>
      <c r="B375">
        <v>14664</v>
      </c>
      <c r="C375" t="s">
        <v>502</v>
      </c>
      <c r="D375" s="25">
        <v>27451</v>
      </c>
      <c r="E375" t="s">
        <v>503</v>
      </c>
      <c r="F375" t="s">
        <v>70</v>
      </c>
      <c r="G375" t="s">
        <v>74</v>
      </c>
      <c r="H375" s="25">
        <v>41010</v>
      </c>
      <c r="I375" s="26" t="str">
        <f t="shared" si="40"/>
        <v>Wed</v>
      </c>
      <c r="J375" s="1">
        <f t="shared" si="41"/>
        <v>5</v>
      </c>
      <c r="K375" s="1" t="str">
        <f t="shared" si="42"/>
        <v>7D</v>
      </c>
      <c r="L375" s="25">
        <v>41015</v>
      </c>
      <c r="M375" s="26" t="str">
        <f t="shared" si="43"/>
        <v>Mon</v>
      </c>
      <c r="N375" s="25">
        <v>41016</v>
      </c>
      <c r="O375" s="1">
        <f t="shared" si="44"/>
        <v>1</v>
      </c>
      <c r="P375" s="27">
        <f t="shared" si="45"/>
        <v>2012</v>
      </c>
      <c r="Q375" s="1">
        <f t="shared" si="46"/>
        <v>4</v>
      </c>
      <c r="R375" s="1">
        <f t="shared" si="47"/>
        <v>16</v>
      </c>
      <c r="S375" t="s">
        <v>72</v>
      </c>
      <c r="T375" s="2">
        <v>4851000</v>
      </c>
      <c r="U375">
        <v>4851000</v>
      </c>
      <c r="V375" s="2">
        <v>4063636</v>
      </c>
      <c r="W375" s="2">
        <v>136364</v>
      </c>
      <c r="X375" s="2">
        <v>0</v>
      </c>
      <c r="Y375" s="2">
        <v>0</v>
      </c>
      <c r="Z375" s="2">
        <v>651000</v>
      </c>
      <c r="AA375">
        <v>1</v>
      </c>
      <c r="AB375">
        <v>0</v>
      </c>
      <c r="AC375">
        <v>0</v>
      </c>
      <c r="AD375">
        <v>0</v>
      </c>
      <c r="AE375">
        <v>1</v>
      </c>
      <c r="AF375">
        <v>1</v>
      </c>
      <c r="AG375">
        <v>1</v>
      </c>
      <c r="AH375" s="2">
        <v>4063636</v>
      </c>
    </row>
    <row r="376" spans="1:34" x14ac:dyDescent="0.5">
      <c r="A376">
        <v>5018</v>
      </c>
      <c r="B376">
        <v>14649</v>
      </c>
      <c r="C376" t="s">
        <v>504</v>
      </c>
      <c r="D376" s="25">
        <v>18511</v>
      </c>
      <c r="E376" t="s">
        <v>79</v>
      </c>
      <c r="F376" t="s">
        <v>105</v>
      </c>
      <c r="G376" t="s">
        <v>106</v>
      </c>
      <c r="H376" s="25">
        <v>41010</v>
      </c>
      <c r="I376" s="26" t="str">
        <f t="shared" si="40"/>
        <v>Wed</v>
      </c>
      <c r="J376" s="1">
        <f t="shared" si="41"/>
        <v>33</v>
      </c>
      <c r="K376" s="1" t="str">
        <f t="shared" si="42"/>
        <v>45D</v>
      </c>
      <c r="L376" s="25">
        <v>41043</v>
      </c>
      <c r="M376" s="26" t="str">
        <f t="shared" si="43"/>
        <v>Mon</v>
      </c>
      <c r="N376" s="25">
        <v>41052</v>
      </c>
      <c r="O376" s="1">
        <f t="shared" si="44"/>
        <v>9</v>
      </c>
      <c r="P376" s="27">
        <f t="shared" si="45"/>
        <v>2012</v>
      </c>
      <c r="Q376" s="1">
        <f t="shared" si="46"/>
        <v>5</v>
      </c>
      <c r="R376" s="1">
        <f t="shared" si="47"/>
        <v>14</v>
      </c>
      <c r="S376" t="s">
        <v>72</v>
      </c>
      <c r="T376" s="2">
        <v>19437863.329999998</v>
      </c>
      <c r="U376">
        <v>7082570</v>
      </c>
      <c r="V376" s="2">
        <v>10016332.5</v>
      </c>
      <c r="W376" s="2">
        <v>3707802.3</v>
      </c>
      <c r="X376" s="2">
        <v>0</v>
      </c>
      <c r="Y376" s="2">
        <v>2826892.4</v>
      </c>
      <c r="Z376" s="2">
        <v>2886836.13</v>
      </c>
      <c r="AA376">
        <v>18</v>
      </c>
      <c r="AB376">
        <v>0</v>
      </c>
      <c r="AC376">
        <v>0</v>
      </c>
      <c r="AD376">
        <v>0</v>
      </c>
      <c r="AE376">
        <v>18</v>
      </c>
      <c r="AF376">
        <v>18</v>
      </c>
      <c r="AG376">
        <v>9</v>
      </c>
      <c r="AH376" s="2">
        <v>1112925.83</v>
      </c>
    </row>
    <row r="377" spans="1:34" x14ac:dyDescent="0.5">
      <c r="A377">
        <v>5047</v>
      </c>
      <c r="B377">
        <v>14734</v>
      </c>
      <c r="C377" t="s">
        <v>505</v>
      </c>
      <c r="D377" s="25">
        <v>30428</v>
      </c>
      <c r="E377" t="s">
        <v>79</v>
      </c>
      <c r="F377" t="s">
        <v>105</v>
      </c>
      <c r="G377" t="s">
        <v>106</v>
      </c>
      <c r="H377" s="25">
        <v>41011</v>
      </c>
      <c r="I377" s="26" t="str">
        <f t="shared" si="40"/>
        <v>Thu</v>
      </c>
      <c r="J377" s="1">
        <f t="shared" si="41"/>
        <v>41</v>
      </c>
      <c r="K377" s="1" t="str">
        <f t="shared" si="42"/>
        <v>45D</v>
      </c>
      <c r="L377" s="25">
        <v>41052</v>
      </c>
      <c r="M377" s="26" t="str">
        <f t="shared" si="43"/>
        <v>Wed</v>
      </c>
      <c r="N377" s="25">
        <v>41058</v>
      </c>
      <c r="O377" s="1">
        <f t="shared" si="44"/>
        <v>6</v>
      </c>
      <c r="P377" s="27">
        <f t="shared" si="45"/>
        <v>2012</v>
      </c>
      <c r="Q377" s="1">
        <f t="shared" si="46"/>
        <v>5</v>
      </c>
      <c r="R377" s="1">
        <f t="shared" si="47"/>
        <v>23</v>
      </c>
      <c r="S377" t="s">
        <v>72</v>
      </c>
      <c r="T377" s="2">
        <v>17798349.800000001</v>
      </c>
      <c r="U377">
        <v>0</v>
      </c>
      <c r="V377" s="2">
        <v>6856300</v>
      </c>
      <c r="W377" s="2">
        <v>8540000</v>
      </c>
      <c r="X377" s="2">
        <v>0</v>
      </c>
      <c r="Y377" s="2">
        <v>12987.01</v>
      </c>
      <c r="Z377" s="2">
        <v>2389062.79</v>
      </c>
      <c r="AA377">
        <v>12</v>
      </c>
      <c r="AB377">
        <v>0</v>
      </c>
      <c r="AC377">
        <v>0</v>
      </c>
      <c r="AD377">
        <v>0</v>
      </c>
      <c r="AE377">
        <v>12</v>
      </c>
      <c r="AF377">
        <v>12</v>
      </c>
      <c r="AG377">
        <v>6</v>
      </c>
      <c r="AH377" s="2">
        <v>1142716.67</v>
      </c>
    </row>
    <row r="378" spans="1:34" x14ac:dyDescent="0.5">
      <c r="A378">
        <v>5053</v>
      </c>
      <c r="B378">
        <v>14784</v>
      </c>
      <c r="C378" t="s">
        <v>506</v>
      </c>
      <c r="D378" s="25">
        <v>27733</v>
      </c>
      <c r="E378" t="s">
        <v>69</v>
      </c>
      <c r="F378" t="s">
        <v>75</v>
      </c>
      <c r="G378" t="s">
        <v>91</v>
      </c>
      <c r="H378" s="25">
        <v>41012</v>
      </c>
      <c r="I378" s="26" t="str">
        <f t="shared" si="40"/>
        <v>Fri</v>
      </c>
      <c r="J378" s="1">
        <f t="shared" si="41"/>
        <v>1</v>
      </c>
      <c r="K378" s="1" t="str">
        <f t="shared" si="42"/>
        <v>7D</v>
      </c>
      <c r="L378" s="25">
        <v>41013</v>
      </c>
      <c r="M378" s="26" t="str">
        <f t="shared" si="43"/>
        <v>Sat</v>
      </c>
      <c r="N378" s="25">
        <v>41014</v>
      </c>
      <c r="O378" s="1">
        <f t="shared" si="44"/>
        <v>1</v>
      </c>
      <c r="P378" s="27">
        <f t="shared" si="45"/>
        <v>2012</v>
      </c>
      <c r="Q378" s="1">
        <f t="shared" si="46"/>
        <v>4</v>
      </c>
      <c r="R378" s="1">
        <f t="shared" si="47"/>
        <v>14</v>
      </c>
      <c r="S378" t="s">
        <v>72</v>
      </c>
      <c r="T378" s="2">
        <v>848925</v>
      </c>
      <c r="U378">
        <v>0</v>
      </c>
      <c r="V378" s="2">
        <v>735000</v>
      </c>
      <c r="W378" s="2">
        <v>0</v>
      </c>
      <c r="X378" s="2">
        <v>0</v>
      </c>
      <c r="Y378" s="2">
        <v>0</v>
      </c>
      <c r="Z378" s="2">
        <v>113925</v>
      </c>
      <c r="AA378">
        <v>3</v>
      </c>
      <c r="AB378">
        <v>0</v>
      </c>
      <c r="AC378">
        <v>1</v>
      </c>
      <c r="AD378">
        <v>0</v>
      </c>
      <c r="AE378">
        <v>3</v>
      </c>
      <c r="AF378">
        <v>4</v>
      </c>
      <c r="AG378">
        <v>1</v>
      </c>
      <c r="AH378" s="2">
        <v>735000</v>
      </c>
    </row>
    <row r="379" spans="1:34" x14ac:dyDescent="0.5">
      <c r="A379">
        <v>5070</v>
      </c>
      <c r="B379">
        <v>14975</v>
      </c>
      <c r="C379" t="s">
        <v>507</v>
      </c>
      <c r="D379" s="25">
        <v>46</v>
      </c>
      <c r="E379" t="s">
        <v>136</v>
      </c>
      <c r="F379" t="s">
        <v>70</v>
      </c>
      <c r="G379" t="s">
        <v>97</v>
      </c>
      <c r="H379" s="25">
        <v>41012</v>
      </c>
      <c r="I379" s="26" t="str">
        <f t="shared" si="40"/>
        <v>Fri</v>
      </c>
      <c r="J379" s="1">
        <f t="shared" si="41"/>
        <v>0</v>
      </c>
      <c r="K379" s="1" t="str">
        <f t="shared" si="42"/>
        <v>7D</v>
      </c>
      <c r="L379" s="25">
        <v>41012</v>
      </c>
      <c r="M379" s="26" t="str">
        <f t="shared" si="43"/>
        <v>Fri</v>
      </c>
      <c r="N379" s="25">
        <v>41014</v>
      </c>
      <c r="O379" s="1">
        <f t="shared" si="44"/>
        <v>2</v>
      </c>
      <c r="P379" s="27">
        <f t="shared" si="45"/>
        <v>2012</v>
      </c>
      <c r="Q379" s="1">
        <f t="shared" si="46"/>
        <v>4</v>
      </c>
      <c r="R379" s="1">
        <f t="shared" si="47"/>
        <v>13</v>
      </c>
      <c r="S379" t="s">
        <v>72</v>
      </c>
      <c r="T379" s="2">
        <v>37676537.689999998</v>
      </c>
      <c r="U379">
        <v>36729000</v>
      </c>
      <c r="V379" s="2">
        <v>30163638</v>
      </c>
      <c r="W379" s="2">
        <v>2456362</v>
      </c>
      <c r="X379" s="2">
        <v>0</v>
      </c>
      <c r="Y379" s="2">
        <v>397.9</v>
      </c>
      <c r="Z379" s="2">
        <v>5056139.79</v>
      </c>
      <c r="AA379">
        <v>4</v>
      </c>
      <c r="AB379">
        <v>0</v>
      </c>
      <c r="AC379">
        <v>0</v>
      </c>
      <c r="AD379">
        <v>0</v>
      </c>
      <c r="AE379">
        <v>4</v>
      </c>
      <c r="AF379">
        <v>4</v>
      </c>
      <c r="AG379">
        <v>2</v>
      </c>
      <c r="AH379" s="2">
        <v>15081819</v>
      </c>
    </row>
    <row r="380" spans="1:34" x14ac:dyDescent="0.5">
      <c r="A380">
        <v>5074</v>
      </c>
      <c r="B380">
        <v>14990</v>
      </c>
      <c r="C380" t="s">
        <v>508</v>
      </c>
      <c r="D380" s="25">
        <v>29506</v>
      </c>
      <c r="E380" t="s">
        <v>69</v>
      </c>
      <c r="F380" t="s">
        <v>70</v>
      </c>
      <c r="G380" t="s">
        <v>97</v>
      </c>
      <c r="H380" s="25">
        <v>41013</v>
      </c>
      <c r="I380" s="26" t="str">
        <f t="shared" si="40"/>
        <v>Sat</v>
      </c>
      <c r="J380" s="1">
        <f t="shared" si="41"/>
        <v>0</v>
      </c>
      <c r="K380" s="1" t="str">
        <f t="shared" si="42"/>
        <v>7D</v>
      </c>
      <c r="L380" s="25">
        <v>41013</v>
      </c>
      <c r="M380" s="26" t="str">
        <f t="shared" si="43"/>
        <v>Sat</v>
      </c>
      <c r="N380" s="25">
        <v>41015</v>
      </c>
      <c r="O380" s="1">
        <f t="shared" si="44"/>
        <v>2</v>
      </c>
      <c r="P380" s="27">
        <f t="shared" si="45"/>
        <v>2012</v>
      </c>
      <c r="Q380" s="1">
        <f t="shared" si="46"/>
        <v>4</v>
      </c>
      <c r="R380" s="1">
        <f t="shared" si="47"/>
        <v>14</v>
      </c>
      <c r="S380" t="s">
        <v>72</v>
      </c>
      <c r="T380" s="2">
        <v>12243000</v>
      </c>
      <c r="U380">
        <v>12243000</v>
      </c>
      <c r="V380" s="2">
        <v>10054546</v>
      </c>
      <c r="W380" s="2">
        <v>545454</v>
      </c>
      <c r="X380" s="2">
        <v>0</v>
      </c>
      <c r="Y380" s="2">
        <v>0</v>
      </c>
      <c r="Z380" s="2">
        <v>1643000</v>
      </c>
      <c r="AA380">
        <v>4</v>
      </c>
      <c r="AB380">
        <v>0</v>
      </c>
      <c r="AC380">
        <v>0</v>
      </c>
      <c r="AD380">
        <v>0</v>
      </c>
      <c r="AE380">
        <v>4</v>
      </c>
      <c r="AF380">
        <v>4</v>
      </c>
      <c r="AG380">
        <v>2</v>
      </c>
      <c r="AH380" s="2">
        <v>5027273</v>
      </c>
    </row>
    <row r="381" spans="1:34" x14ac:dyDescent="0.5">
      <c r="A381">
        <v>5079</v>
      </c>
      <c r="B381">
        <v>15041</v>
      </c>
      <c r="C381" t="s">
        <v>509</v>
      </c>
      <c r="D381" s="25">
        <v>30531</v>
      </c>
      <c r="E381" t="s">
        <v>161</v>
      </c>
      <c r="F381" t="s">
        <v>80</v>
      </c>
      <c r="G381" t="s">
        <v>89</v>
      </c>
      <c r="H381" s="25">
        <v>41015</v>
      </c>
      <c r="I381" s="26" t="str">
        <f t="shared" si="40"/>
        <v>Mon</v>
      </c>
      <c r="J381" s="1">
        <f t="shared" si="41"/>
        <v>1</v>
      </c>
      <c r="K381" s="1" t="str">
        <f t="shared" si="42"/>
        <v>7D</v>
      </c>
      <c r="L381" s="25">
        <v>41016</v>
      </c>
      <c r="M381" s="26" t="str">
        <f t="shared" si="43"/>
        <v>Tue</v>
      </c>
      <c r="N381" s="25">
        <v>41018</v>
      </c>
      <c r="O381" s="1">
        <f t="shared" si="44"/>
        <v>2</v>
      </c>
      <c r="P381" s="27">
        <f t="shared" si="45"/>
        <v>2012</v>
      </c>
      <c r="Q381" s="1">
        <f t="shared" si="46"/>
        <v>4</v>
      </c>
      <c r="R381" s="1">
        <f t="shared" si="47"/>
        <v>17</v>
      </c>
      <c r="S381" t="s">
        <v>72</v>
      </c>
      <c r="T381" s="2">
        <v>9957149</v>
      </c>
      <c r="U381">
        <v>8156379</v>
      </c>
      <c r="V381" s="2">
        <v>6522195.4000000004</v>
      </c>
      <c r="W381" s="2">
        <v>2073604.6</v>
      </c>
      <c r="X381" s="2">
        <v>0</v>
      </c>
      <c r="Y381" s="2">
        <v>25108.23</v>
      </c>
      <c r="Z381" s="2">
        <v>1336240.77</v>
      </c>
      <c r="AA381">
        <v>4</v>
      </c>
      <c r="AB381">
        <v>0</v>
      </c>
      <c r="AC381">
        <v>0</v>
      </c>
      <c r="AD381">
        <v>0</v>
      </c>
      <c r="AE381">
        <v>4</v>
      </c>
      <c r="AF381">
        <v>4</v>
      </c>
      <c r="AG381">
        <v>2</v>
      </c>
      <c r="AH381" s="2">
        <v>3261097.7</v>
      </c>
    </row>
    <row r="382" spans="1:34" x14ac:dyDescent="0.5">
      <c r="A382">
        <v>5124</v>
      </c>
      <c r="B382">
        <v>114613</v>
      </c>
      <c r="C382" t="s">
        <v>485</v>
      </c>
      <c r="D382" s="25">
        <v>23667</v>
      </c>
      <c r="E382" t="s">
        <v>138</v>
      </c>
      <c r="F382" t="s">
        <v>70</v>
      </c>
      <c r="G382" t="s">
        <v>96</v>
      </c>
      <c r="H382" s="25">
        <v>41017</v>
      </c>
      <c r="I382" s="26" t="str">
        <f t="shared" si="40"/>
        <v>Wed</v>
      </c>
      <c r="J382" s="1">
        <f t="shared" si="41"/>
        <v>0</v>
      </c>
      <c r="K382" s="1" t="str">
        <f t="shared" si="42"/>
        <v>7D</v>
      </c>
      <c r="L382" s="25">
        <v>41017</v>
      </c>
      <c r="M382" s="26" t="str">
        <f t="shared" si="43"/>
        <v>Wed</v>
      </c>
      <c r="N382" s="25">
        <v>41018</v>
      </c>
      <c r="O382" s="1">
        <f t="shared" si="44"/>
        <v>1</v>
      </c>
      <c r="P382" s="27">
        <f t="shared" si="45"/>
        <v>2012</v>
      </c>
      <c r="Q382" s="1">
        <f t="shared" si="46"/>
        <v>4</v>
      </c>
      <c r="R382" s="1">
        <f t="shared" si="47"/>
        <v>18</v>
      </c>
      <c r="S382" t="s">
        <v>72</v>
      </c>
      <c r="T382" s="2">
        <v>7133456.3200000003</v>
      </c>
      <c r="U382">
        <v>4790000</v>
      </c>
      <c r="V382" s="2">
        <v>3738095</v>
      </c>
      <c r="W382" s="2">
        <v>564935.16</v>
      </c>
      <c r="X382" s="2">
        <v>0</v>
      </c>
      <c r="Y382" s="2">
        <v>1873271.97</v>
      </c>
      <c r="Z382" s="2">
        <v>957154.19</v>
      </c>
      <c r="AA382">
        <v>6</v>
      </c>
      <c r="AB382">
        <v>0</v>
      </c>
      <c r="AC382">
        <v>0</v>
      </c>
      <c r="AD382">
        <v>0</v>
      </c>
      <c r="AE382">
        <v>6</v>
      </c>
      <c r="AF382">
        <v>6</v>
      </c>
      <c r="AG382">
        <v>4</v>
      </c>
      <c r="AH382" s="2">
        <v>934523.75</v>
      </c>
    </row>
    <row r="383" spans="1:34" x14ac:dyDescent="0.5">
      <c r="A383">
        <v>5109</v>
      </c>
      <c r="B383">
        <v>15143</v>
      </c>
      <c r="C383" t="s">
        <v>510</v>
      </c>
      <c r="D383" s="25">
        <v>29748</v>
      </c>
      <c r="E383" t="s">
        <v>69</v>
      </c>
      <c r="F383" t="s">
        <v>75</v>
      </c>
      <c r="G383" t="s">
        <v>91</v>
      </c>
      <c r="H383" s="25">
        <v>41017</v>
      </c>
      <c r="I383" s="26" t="str">
        <f t="shared" si="40"/>
        <v>Wed</v>
      </c>
      <c r="J383" s="1">
        <f t="shared" si="41"/>
        <v>32</v>
      </c>
      <c r="K383" s="1" t="str">
        <f t="shared" si="42"/>
        <v>45D</v>
      </c>
      <c r="L383" s="25">
        <v>41049</v>
      </c>
      <c r="M383" s="26" t="str">
        <f t="shared" si="43"/>
        <v>Sun</v>
      </c>
      <c r="N383" s="25">
        <v>41055</v>
      </c>
      <c r="O383" s="1">
        <f t="shared" si="44"/>
        <v>6</v>
      </c>
      <c r="P383" s="27">
        <f t="shared" si="45"/>
        <v>2012</v>
      </c>
      <c r="Q383" s="1">
        <f t="shared" si="46"/>
        <v>5</v>
      </c>
      <c r="R383" s="1">
        <f t="shared" si="47"/>
        <v>20</v>
      </c>
      <c r="S383" t="s">
        <v>72</v>
      </c>
      <c r="T383" s="2">
        <v>5093550</v>
      </c>
      <c r="U383">
        <v>0</v>
      </c>
      <c r="V383" s="2">
        <v>4410000</v>
      </c>
      <c r="W383" s="2">
        <v>0</v>
      </c>
      <c r="X383" s="2">
        <v>0</v>
      </c>
      <c r="Y383" s="2">
        <v>0</v>
      </c>
      <c r="Z383" s="2">
        <v>683550</v>
      </c>
      <c r="AA383">
        <v>12</v>
      </c>
      <c r="AB383">
        <v>0</v>
      </c>
      <c r="AC383">
        <v>6</v>
      </c>
      <c r="AD383">
        <v>6</v>
      </c>
      <c r="AE383">
        <v>12</v>
      </c>
      <c r="AF383">
        <v>24</v>
      </c>
      <c r="AG383">
        <v>6</v>
      </c>
      <c r="AH383" s="2">
        <v>735000</v>
      </c>
    </row>
    <row r="384" spans="1:34" x14ac:dyDescent="0.5">
      <c r="A384">
        <v>5143</v>
      </c>
      <c r="B384">
        <v>15276</v>
      </c>
      <c r="C384" t="s">
        <v>511</v>
      </c>
      <c r="D384" s="25">
        <v>22908</v>
      </c>
      <c r="E384" t="s">
        <v>79</v>
      </c>
      <c r="F384" t="s">
        <v>105</v>
      </c>
      <c r="G384" t="s">
        <v>106</v>
      </c>
      <c r="H384" s="25">
        <v>41018</v>
      </c>
      <c r="I384" s="26" t="str">
        <f t="shared" ref="I384:I447" si="48">TEXT(H384,"ddd")</f>
        <v>Thu</v>
      </c>
      <c r="J384" s="1">
        <f t="shared" ref="J384:J447" si="49">L384-H384</f>
        <v>204</v>
      </c>
      <c r="K384" s="1" t="str">
        <f t="shared" ref="K384:K447" si="50">IF(J384&lt;=7,"7D",IF(J384&lt;=14,"14D",IF(J384&lt;=30,"30D",IF(J384&lt;=45,"45D",IF(J384&lt;=60,"60D",IF(J384&lt;=90,"90D","120D"))))))</f>
        <v>120D</v>
      </c>
      <c r="L384" s="25">
        <v>41222</v>
      </c>
      <c r="M384" s="26" t="str">
        <f t="shared" ref="M384:M447" si="51">TEXT(L384,"ddd")</f>
        <v>Fri</v>
      </c>
      <c r="N384" s="25">
        <v>41228</v>
      </c>
      <c r="O384" s="1">
        <f t="shared" ref="O384:O447" si="52">N384-L384</f>
        <v>6</v>
      </c>
      <c r="P384" s="27">
        <f t="shared" ref="P384:P447" si="53">YEAR(L384)</f>
        <v>2012</v>
      </c>
      <c r="Q384" s="1">
        <f t="shared" ref="Q384:Q447" si="54">MONTH(L384)</f>
        <v>11</v>
      </c>
      <c r="R384" s="1">
        <f t="shared" ref="R384:R447" si="55">DAY(L384)</f>
        <v>9</v>
      </c>
      <c r="S384" t="s">
        <v>72</v>
      </c>
      <c r="T384" s="2">
        <v>10609860</v>
      </c>
      <c r="U384">
        <v>0</v>
      </c>
      <c r="V384" s="2">
        <v>3112500</v>
      </c>
      <c r="W384" s="2">
        <v>6060000</v>
      </c>
      <c r="X384" s="2">
        <v>0</v>
      </c>
      <c r="Y384" s="2">
        <v>12987.01</v>
      </c>
      <c r="Z384" s="2">
        <v>1424372.99</v>
      </c>
      <c r="AA384">
        <v>12</v>
      </c>
      <c r="AB384">
        <v>0</v>
      </c>
      <c r="AC384">
        <v>0</v>
      </c>
      <c r="AD384">
        <v>0</v>
      </c>
      <c r="AE384">
        <v>12</v>
      </c>
      <c r="AF384">
        <v>12</v>
      </c>
      <c r="AG384">
        <v>6</v>
      </c>
      <c r="AH384" s="2">
        <v>518750</v>
      </c>
    </row>
    <row r="385" spans="1:34" x14ac:dyDescent="0.5">
      <c r="A385">
        <v>5138</v>
      </c>
      <c r="B385">
        <v>15266</v>
      </c>
      <c r="C385" t="s">
        <v>512</v>
      </c>
      <c r="D385" s="25">
        <v>27395</v>
      </c>
      <c r="E385" t="s">
        <v>69</v>
      </c>
      <c r="F385" t="s">
        <v>70</v>
      </c>
      <c r="G385" t="s">
        <v>74</v>
      </c>
      <c r="H385" s="25">
        <v>41018</v>
      </c>
      <c r="I385" s="26" t="str">
        <f t="shared" si="48"/>
        <v>Thu</v>
      </c>
      <c r="J385" s="1">
        <f t="shared" si="49"/>
        <v>1</v>
      </c>
      <c r="K385" s="1" t="str">
        <f t="shared" si="50"/>
        <v>7D</v>
      </c>
      <c r="L385" s="25">
        <v>41019</v>
      </c>
      <c r="M385" s="26" t="str">
        <f t="shared" si="51"/>
        <v>Fri</v>
      </c>
      <c r="N385" s="25">
        <v>41021</v>
      </c>
      <c r="O385" s="1">
        <f t="shared" si="52"/>
        <v>2</v>
      </c>
      <c r="P385" s="27">
        <f t="shared" si="53"/>
        <v>2012</v>
      </c>
      <c r="Q385" s="1">
        <f t="shared" si="54"/>
        <v>4</v>
      </c>
      <c r="R385" s="1">
        <f t="shared" si="55"/>
        <v>20</v>
      </c>
      <c r="S385" t="s">
        <v>72</v>
      </c>
      <c r="T385" s="2">
        <v>11827200</v>
      </c>
      <c r="U385">
        <v>9702000</v>
      </c>
      <c r="V385" s="2">
        <v>7854546</v>
      </c>
      <c r="W385" s="2">
        <v>705454</v>
      </c>
      <c r="X385" s="2">
        <v>0</v>
      </c>
      <c r="Y385" s="2">
        <v>1680000</v>
      </c>
      <c r="Z385" s="2">
        <v>1587200</v>
      </c>
      <c r="AA385">
        <v>4</v>
      </c>
      <c r="AB385">
        <v>0</v>
      </c>
      <c r="AC385">
        <v>0</v>
      </c>
      <c r="AD385">
        <v>0</v>
      </c>
      <c r="AE385">
        <v>4</v>
      </c>
      <c r="AF385">
        <v>4</v>
      </c>
      <c r="AG385">
        <v>2</v>
      </c>
      <c r="AH385" s="2">
        <v>3927273</v>
      </c>
    </row>
    <row r="386" spans="1:34" x14ac:dyDescent="0.5">
      <c r="A386">
        <v>5154</v>
      </c>
      <c r="B386">
        <v>15325</v>
      </c>
      <c r="C386" t="s">
        <v>513</v>
      </c>
      <c r="D386" s="25">
        <v>31263</v>
      </c>
      <c r="E386" t="s">
        <v>69</v>
      </c>
      <c r="F386" t="s">
        <v>70</v>
      </c>
      <c r="G386" t="s">
        <v>74</v>
      </c>
      <c r="H386" s="25">
        <v>41019</v>
      </c>
      <c r="I386" s="26" t="str">
        <f t="shared" si="48"/>
        <v>Fri</v>
      </c>
      <c r="J386" s="1">
        <f t="shared" si="49"/>
        <v>9</v>
      </c>
      <c r="K386" s="1" t="str">
        <f t="shared" si="50"/>
        <v>14D</v>
      </c>
      <c r="L386" s="25">
        <v>41028</v>
      </c>
      <c r="M386" s="26" t="str">
        <f t="shared" si="51"/>
        <v>Sun</v>
      </c>
      <c r="N386" s="25">
        <v>41031</v>
      </c>
      <c r="O386" s="1">
        <f t="shared" si="52"/>
        <v>3</v>
      </c>
      <c r="P386" s="27">
        <f t="shared" si="53"/>
        <v>2012</v>
      </c>
      <c r="Q386" s="1">
        <f t="shared" si="54"/>
        <v>4</v>
      </c>
      <c r="R386" s="1">
        <f t="shared" si="55"/>
        <v>29</v>
      </c>
      <c r="S386" t="s">
        <v>72</v>
      </c>
      <c r="T386" s="2">
        <v>90765675</v>
      </c>
      <c r="U386">
        <v>81774000</v>
      </c>
      <c r="V386" s="2">
        <v>73504089</v>
      </c>
      <c r="W386" s="2">
        <v>5080911</v>
      </c>
      <c r="X386" s="2">
        <v>0</v>
      </c>
      <c r="Y386" s="2">
        <v>0</v>
      </c>
      <c r="Z386" s="2">
        <v>12180675</v>
      </c>
      <c r="AA386">
        <v>6</v>
      </c>
      <c r="AB386">
        <v>0</v>
      </c>
      <c r="AC386">
        <v>3</v>
      </c>
      <c r="AD386">
        <v>3</v>
      </c>
      <c r="AE386">
        <v>6</v>
      </c>
      <c r="AF386">
        <v>12</v>
      </c>
      <c r="AG386">
        <v>3</v>
      </c>
      <c r="AH386" s="2">
        <v>24501363</v>
      </c>
    </row>
    <row r="387" spans="1:34" x14ac:dyDescent="0.5">
      <c r="A387">
        <v>5152</v>
      </c>
      <c r="B387">
        <v>15318</v>
      </c>
      <c r="C387" t="s">
        <v>514</v>
      </c>
      <c r="D387" s="25">
        <v>27818</v>
      </c>
      <c r="E387" t="s">
        <v>69</v>
      </c>
      <c r="F387" t="s">
        <v>75</v>
      </c>
      <c r="G387" t="s">
        <v>91</v>
      </c>
      <c r="H387" s="25">
        <v>41019</v>
      </c>
      <c r="I387" s="26" t="str">
        <f t="shared" si="48"/>
        <v>Fri</v>
      </c>
      <c r="J387" s="1">
        <f t="shared" si="49"/>
        <v>10</v>
      </c>
      <c r="K387" s="1" t="str">
        <f t="shared" si="50"/>
        <v>14D</v>
      </c>
      <c r="L387" s="25">
        <v>41029</v>
      </c>
      <c r="M387" s="26" t="str">
        <f t="shared" si="51"/>
        <v>Mon</v>
      </c>
      <c r="N387" s="25">
        <v>41031</v>
      </c>
      <c r="O387" s="1">
        <f t="shared" si="52"/>
        <v>2</v>
      </c>
      <c r="P387" s="27">
        <f t="shared" si="53"/>
        <v>2012</v>
      </c>
      <c r="Q387" s="1">
        <f t="shared" si="54"/>
        <v>4</v>
      </c>
      <c r="R387" s="1">
        <f t="shared" si="55"/>
        <v>30</v>
      </c>
      <c r="S387" t="s">
        <v>72</v>
      </c>
      <c r="T387" s="2">
        <v>2598750</v>
      </c>
      <c r="U387">
        <v>0</v>
      </c>
      <c r="V387" s="2">
        <v>1470000</v>
      </c>
      <c r="W387" s="2">
        <v>780000</v>
      </c>
      <c r="X387" s="2">
        <v>0</v>
      </c>
      <c r="Y387" s="2">
        <v>0</v>
      </c>
      <c r="Z387" s="2">
        <v>348750</v>
      </c>
      <c r="AA387">
        <v>4</v>
      </c>
      <c r="AB387">
        <v>0</v>
      </c>
      <c r="AC387">
        <v>0</v>
      </c>
      <c r="AD387">
        <v>2</v>
      </c>
      <c r="AE387">
        <v>4</v>
      </c>
      <c r="AF387">
        <v>6</v>
      </c>
      <c r="AG387">
        <v>2</v>
      </c>
      <c r="AH387" s="2">
        <v>735000</v>
      </c>
    </row>
    <row r="388" spans="1:34" x14ac:dyDescent="0.5">
      <c r="A388">
        <v>5137</v>
      </c>
      <c r="B388">
        <v>15730</v>
      </c>
      <c r="C388" t="s">
        <v>515</v>
      </c>
      <c r="D388" s="25">
        <v>23004</v>
      </c>
      <c r="E388" t="s">
        <v>69</v>
      </c>
      <c r="F388" t="s">
        <v>70</v>
      </c>
      <c r="G388" t="s">
        <v>74</v>
      </c>
      <c r="H388" s="25">
        <v>41024</v>
      </c>
      <c r="I388" s="26" t="str">
        <f t="shared" si="48"/>
        <v>Wed</v>
      </c>
      <c r="J388" s="1">
        <f t="shared" si="49"/>
        <v>3</v>
      </c>
      <c r="K388" s="1" t="str">
        <f t="shared" si="50"/>
        <v>7D</v>
      </c>
      <c r="L388" s="25">
        <v>41027</v>
      </c>
      <c r="M388" s="26" t="str">
        <f t="shared" si="51"/>
        <v>Sat</v>
      </c>
      <c r="N388" s="25">
        <v>41029</v>
      </c>
      <c r="O388" s="1">
        <f t="shared" si="52"/>
        <v>2</v>
      </c>
      <c r="P388" s="27">
        <f t="shared" si="53"/>
        <v>2012</v>
      </c>
      <c r="Q388" s="1">
        <f t="shared" si="54"/>
        <v>4</v>
      </c>
      <c r="R388" s="1">
        <f t="shared" si="55"/>
        <v>28</v>
      </c>
      <c r="S388" t="s">
        <v>72</v>
      </c>
      <c r="T388" s="2">
        <v>23536590</v>
      </c>
      <c r="U388">
        <v>23100000</v>
      </c>
      <c r="V388" s="2">
        <v>17000000</v>
      </c>
      <c r="W388" s="2">
        <v>3377998</v>
      </c>
      <c r="X388" s="2">
        <v>0</v>
      </c>
      <c r="Y388" s="2">
        <v>0</v>
      </c>
      <c r="Z388" s="2">
        <v>3158592</v>
      </c>
      <c r="AA388">
        <v>4</v>
      </c>
      <c r="AB388">
        <v>0</v>
      </c>
      <c r="AC388">
        <v>0</v>
      </c>
      <c r="AD388">
        <v>0</v>
      </c>
      <c r="AE388">
        <v>4</v>
      </c>
      <c r="AF388">
        <v>4</v>
      </c>
      <c r="AG388">
        <v>2</v>
      </c>
      <c r="AH388" s="2">
        <v>8500000</v>
      </c>
    </row>
    <row r="389" spans="1:34" x14ac:dyDescent="0.5">
      <c r="A389">
        <v>4022</v>
      </c>
      <c r="B389">
        <v>18878</v>
      </c>
      <c r="C389" t="s">
        <v>516</v>
      </c>
      <c r="D389" s="25">
        <v>19925</v>
      </c>
      <c r="E389" t="s">
        <v>69</v>
      </c>
      <c r="F389" t="s">
        <v>75</v>
      </c>
      <c r="G389" t="s">
        <v>91</v>
      </c>
      <c r="H389" s="25">
        <v>41024</v>
      </c>
      <c r="I389" s="26" t="str">
        <f t="shared" si="48"/>
        <v>Wed</v>
      </c>
      <c r="J389" s="1">
        <f t="shared" si="49"/>
        <v>31</v>
      </c>
      <c r="K389" s="1" t="str">
        <f t="shared" si="50"/>
        <v>45D</v>
      </c>
      <c r="L389" s="25">
        <v>41055</v>
      </c>
      <c r="M389" s="26" t="str">
        <f t="shared" si="51"/>
        <v>Sat</v>
      </c>
      <c r="N389" s="25">
        <v>41059</v>
      </c>
      <c r="O389" s="1">
        <f t="shared" si="52"/>
        <v>4</v>
      </c>
      <c r="P389" s="27">
        <f t="shared" si="53"/>
        <v>2012</v>
      </c>
      <c r="Q389" s="1">
        <f t="shared" si="54"/>
        <v>5</v>
      </c>
      <c r="R389" s="1">
        <f t="shared" si="55"/>
        <v>26</v>
      </c>
      <c r="S389" t="s">
        <v>72</v>
      </c>
      <c r="T389" s="2">
        <v>5605374.04</v>
      </c>
      <c r="U389">
        <v>0</v>
      </c>
      <c r="V389" s="2">
        <v>2205000</v>
      </c>
      <c r="W389" s="2">
        <v>1569000</v>
      </c>
      <c r="X389" s="2">
        <v>0</v>
      </c>
      <c r="Y389" s="2">
        <v>1079155.19</v>
      </c>
      <c r="Z389" s="2">
        <v>752218.85</v>
      </c>
      <c r="AA389">
        <v>8</v>
      </c>
      <c r="AB389">
        <v>0</v>
      </c>
      <c r="AC389">
        <v>0</v>
      </c>
      <c r="AD389">
        <v>0</v>
      </c>
      <c r="AE389">
        <v>8</v>
      </c>
      <c r="AF389">
        <v>8</v>
      </c>
      <c r="AG389">
        <v>4</v>
      </c>
      <c r="AH389" s="2">
        <v>551250</v>
      </c>
    </row>
    <row r="390" spans="1:34" x14ac:dyDescent="0.5">
      <c r="A390">
        <v>5220</v>
      </c>
      <c r="B390">
        <v>15737</v>
      </c>
      <c r="C390" t="s">
        <v>517</v>
      </c>
      <c r="D390" s="25">
        <v>29148</v>
      </c>
      <c r="E390" t="s">
        <v>69</v>
      </c>
      <c r="F390" t="s">
        <v>80</v>
      </c>
      <c r="G390" t="s">
        <v>89</v>
      </c>
      <c r="H390" s="25">
        <v>41024</v>
      </c>
      <c r="I390" s="26" t="str">
        <f t="shared" si="48"/>
        <v>Wed</v>
      </c>
      <c r="J390" s="1">
        <f t="shared" si="49"/>
        <v>1</v>
      </c>
      <c r="K390" s="1" t="str">
        <f t="shared" si="50"/>
        <v>7D</v>
      </c>
      <c r="L390" s="25">
        <v>41025</v>
      </c>
      <c r="M390" s="26" t="str">
        <f t="shared" si="51"/>
        <v>Thu</v>
      </c>
      <c r="N390" s="25">
        <v>41027</v>
      </c>
      <c r="O390" s="1">
        <f t="shared" si="52"/>
        <v>2</v>
      </c>
      <c r="P390" s="27">
        <f t="shared" si="53"/>
        <v>2012</v>
      </c>
      <c r="Q390" s="1">
        <f t="shared" si="54"/>
        <v>4</v>
      </c>
      <c r="R390" s="1">
        <f t="shared" si="55"/>
        <v>26</v>
      </c>
      <c r="S390" t="s">
        <v>72</v>
      </c>
      <c r="T390" s="2">
        <v>4511430</v>
      </c>
      <c r="U390">
        <v>0</v>
      </c>
      <c r="V390" s="2">
        <v>2520000</v>
      </c>
      <c r="W390" s="2">
        <v>1386000</v>
      </c>
      <c r="X390" s="2">
        <v>0</v>
      </c>
      <c r="Y390" s="2">
        <v>0</v>
      </c>
      <c r="Z390" s="2">
        <v>605430</v>
      </c>
      <c r="AA390">
        <v>4</v>
      </c>
      <c r="AB390">
        <v>2</v>
      </c>
      <c r="AC390">
        <v>2</v>
      </c>
      <c r="AD390">
        <v>0</v>
      </c>
      <c r="AE390">
        <v>6</v>
      </c>
      <c r="AF390">
        <v>8</v>
      </c>
      <c r="AG390">
        <v>2</v>
      </c>
      <c r="AH390" s="2">
        <v>1260000</v>
      </c>
    </row>
    <row r="391" spans="1:34" x14ac:dyDescent="0.5">
      <c r="A391">
        <v>5278</v>
      </c>
      <c r="B391">
        <v>15693</v>
      </c>
      <c r="C391" t="s">
        <v>518</v>
      </c>
      <c r="D391" s="25">
        <v>20962</v>
      </c>
      <c r="E391" t="s">
        <v>69</v>
      </c>
      <c r="F391" t="s">
        <v>70</v>
      </c>
      <c r="G391" t="s">
        <v>97</v>
      </c>
      <c r="H391" s="25">
        <v>41027</v>
      </c>
      <c r="I391" s="26" t="str">
        <f t="shared" si="48"/>
        <v>Sat</v>
      </c>
      <c r="J391" s="1">
        <f t="shared" si="49"/>
        <v>0</v>
      </c>
      <c r="K391" s="1" t="str">
        <f t="shared" si="50"/>
        <v>7D</v>
      </c>
      <c r="L391" s="25">
        <v>41027</v>
      </c>
      <c r="M391" s="26" t="str">
        <f t="shared" si="51"/>
        <v>Sat</v>
      </c>
      <c r="N391" s="25">
        <v>41028</v>
      </c>
      <c r="O391" s="1">
        <f t="shared" si="52"/>
        <v>1</v>
      </c>
      <c r="P391" s="27">
        <f t="shared" si="53"/>
        <v>2012</v>
      </c>
      <c r="Q391" s="1">
        <f t="shared" si="54"/>
        <v>4</v>
      </c>
      <c r="R391" s="1">
        <f t="shared" si="55"/>
        <v>28</v>
      </c>
      <c r="S391" t="s">
        <v>72</v>
      </c>
      <c r="T391" s="2">
        <v>22638000</v>
      </c>
      <c r="U391">
        <v>22638000</v>
      </c>
      <c r="V391" s="2">
        <v>18500434</v>
      </c>
      <c r="W391" s="2">
        <v>1099566</v>
      </c>
      <c r="X391" s="2">
        <v>0</v>
      </c>
      <c r="Y391" s="2">
        <v>0</v>
      </c>
      <c r="Z391" s="2">
        <v>3038000</v>
      </c>
      <c r="AA391">
        <v>4</v>
      </c>
      <c r="AB391">
        <v>0</v>
      </c>
      <c r="AC391">
        <v>0</v>
      </c>
      <c r="AD391">
        <v>0</v>
      </c>
      <c r="AE391">
        <v>4</v>
      </c>
      <c r="AF391">
        <v>4</v>
      </c>
      <c r="AG391">
        <v>2</v>
      </c>
      <c r="AH391" s="2">
        <v>9250217</v>
      </c>
    </row>
    <row r="392" spans="1:34" x14ac:dyDescent="0.5">
      <c r="A392">
        <v>5272</v>
      </c>
      <c r="B392">
        <v>16017</v>
      </c>
      <c r="C392" t="s">
        <v>519</v>
      </c>
      <c r="D392" s="25">
        <v>26682</v>
      </c>
      <c r="E392" t="s">
        <v>79</v>
      </c>
      <c r="F392" t="s">
        <v>105</v>
      </c>
      <c r="G392" t="s">
        <v>106</v>
      </c>
      <c r="H392" s="25">
        <v>41027</v>
      </c>
      <c r="I392" s="26" t="str">
        <f t="shared" si="48"/>
        <v>Sat</v>
      </c>
      <c r="J392" s="1">
        <f t="shared" si="49"/>
        <v>197</v>
      </c>
      <c r="K392" s="1" t="str">
        <f t="shared" si="50"/>
        <v>120D</v>
      </c>
      <c r="L392" s="25">
        <v>41224</v>
      </c>
      <c r="M392" s="26" t="str">
        <f t="shared" si="51"/>
        <v>Sun</v>
      </c>
      <c r="N392" s="25">
        <v>41230</v>
      </c>
      <c r="O392" s="1">
        <f t="shared" si="52"/>
        <v>6</v>
      </c>
      <c r="P392" s="27">
        <f t="shared" si="53"/>
        <v>2012</v>
      </c>
      <c r="Q392" s="1">
        <f t="shared" si="54"/>
        <v>11</v>
      </c>
      <c r="R392" s="1">
        <f t="shared" si="55"/>
        <v>11</v>
      </c>
      <c r="S392" t="s">
        <v>72</v>
      </c>
      <c r="T392" s="2">
        <v>36561202.5</v>
      </c>
      <c r="U392">
        <v>0</v>
      </c>
      <c r="V392" s="2">
        <v>3112500</v>
      </c>
      <c r="W392" s="2">
        <v>25466000</v>
      </c>
      <c r="X392" s="2">
        <v>0</v>
      </c>
      <c r="Y392" s="2">
        <v>3075681.82</v>
      </c>
      <c r="Z392" s="2">
        <v>4907020.68</v>
      </c>
      <c r="AA392">
        <v>12</v>
      </c>
      <c r="AB392">
        <v>0</v>
      </c>
      <c r="AC392">
        <v>0</v>
      </c>
      <c r="AD392">
        <v>6</v>
      </c>
      <c r="AE392">
        <v>12</v>
      </c>
      <c r="AF392">
        <v>18</v>
      </c>
      <c r="AG392">
        <v>6</v>
      </c>
      <c r="AH392" s="2">
        <v>518750</v>
      </c>
    </row>
    <row r="393" spans="1:34" x14ac:dyDescent="0.5">
      <c r="A393">
        <v>3523</v>
      </c>
      <c r="B393">
        <v>16059</v>
      </c>
      <c r="C393" t="s">
        <v>520</v>
      </c>
      <c r="D393" s="25">
        <v>25855</v>
      </c>
      <c r="E393" t="s">
        <v>69</v>
      </c>
      <c r="F393" t="s">
        <v>75</v>
      </c>
      <c r="G393" t="s">
        <v>91</v>
      </c>
      <c r="H393" s="25">
        <v>41028</v>
      </c>
      <c r="I393" s="26" t="str">
        <f t="shared" si="48"/>
        <v>Sun</v>
      </c>
      <c r="J393" s="1">
        <f t="shared" si="49"/>
        <v>1</v>
      </c>
      <c r="K393" s="1" t="str">
        <f t="shared" si="50"/>
        <v>7D</v>
      </c>
      <c r="L393" s="25">
        <v>41029</v>
      </c>
      <c r="M393" s="26" t="str">
        <f t="shared" si="51"/>
        <v>Mon</v>
      </c>
      <c r="N393" s="25">
        <v>41030</v>
      </c>
      <c r="O393" s="1">
        <f t="shared" si="52"/>
        <v>1</v>
      </c>
      <c r="P393" s="27">
        <f t="shared" si="53"/>
        <v>2012</v>
      </c>
      <c r="Q393" s="1">
        <f t="shared" si="54"/>
        <v>4</v>
      </c>
      <c r="R393" s="1">
        <f t="shared" si="55"/>
        <v>30</v>
      </c>
      <c r="S393" t="s">
        <v>72</v>
      </c>
      <c r="T393" s="2">
        <v>848925</v>
      </c>
      <c r="U393">
        <v>0</v>
      </c>
      <c r="V393" s="2">
        <v>735000</v>
      </c>
      <c r="W393" s="2">
        <v>0</v>
      </c>
      <c r="X393" s="2">
        <v>0</v>
      </c>
      <c r="Y393" s="2">
        <v>0</v>
      </c>
      <c r="Z393" s="2">
        <v>113925</v>
      </c>
      <c r="AA393">
        <v>2</v>
      </c>
      <c r="AB393">
        <v>0</v>
      </c>
      <c r="AC393">
        <v>1</v>
      </c>
      <c r="AD393">
        <v>0</v>
      </c>
      <c r="AE393">
        <v>2</v>
      </c>
      <c r="AF393">
        <v>3</v>
      </c>
      <c r="AG393">
        <v>1</v>
      </c>
      <c r="AH393" s="2">
        <v>735000</v>
      </c>
    </row>
    <row r="394" spans="1:34" x14ac:dyDescent="0.5">
      <c r="A394">
        <v>4341</v>
      </c>
      <c r="B394">
        <v>16097</v>
      </c>
      <c r="C394" t="s">
        <v>521</v>
      </c>
      <c r="D394" s="25">
        <v>28356</v>
      </c>
      <c r="E394" t="s">
        <v>69</v>
      </c>
      <c r="F394" t="s">
        <v>78</v>
      </c>
      <c r="G394" t="s">
        <v>104</v>
      </c>
      <c r="H394" s="25">
        <v>41029</v>
      </c>
      <c r="I394" s="26" t="str">
        <f t="shared" si="48"/>
        <v>Mon</v>
      </c>
      <c r="J394" s="1">
        <f t="shared" si="49"/>
        <v>0</v>
      </c>
      <c r="K394" s="1" t="str">
        <f t="shared" si="50"/>
        <v>7D</v>
      </c>
      <c r="L394" s="25">
        <v>41029</v>
      </c>
      <c r="M394" s="26" t="str">
        <f t="shared" si="51"/>
        <v>Mon</v>
      </c>
      <c r="N394" s="25">
        <v>41030</v>
      </c>
      <c r="O394" s="1">
        <f t="shared" si="52"/>
        <v>1</v>
      </c>
      <c r="P394" s="27">
        <f t="shared" si="53"/>
        <v>2012</v>
      </c>
      <c r="Q394" s="1">
        <f t="shared" si="54"/>
        <v>4</v>
      </c>
      <c r="R394" s="1">
        <f t="shared" si="55"/>
        <v>30</v>
      </c>
      <c r="S394" t="s">
        <v>72</v>
      </c>
      <c r="T394" s="2">
        <v>1260000</v>
      </c>
      <c r="U394">
        <v>0</v>
      </c>
      <c r="V394" s="2">
        <v>1090909</v>
      </c>
      <c r="W394" s="2">
        <v>0</v>
      </c>
      <c r="X394" s="2">
        <v>0</v>
      </c>
      <c r="Y394" s="2">
        <v>0</v>
      </c>
      <c r="Z394" s="2">
        <v>169091</v>
      </c>
      <c r="AA394">
        <v>2</v>
      </c>
      <c r="AB394">
        <v>1</v>
      </c>
      <c r="AC394">
        <v>1</v>
      </c>
      <c r="AD394">
        <v>0</v>
      </c>
      <c r="AE394">
        <v>3</v>
      </c>
      <c r="AF394">
        <v>4</v>
      </c>
      <c r="AG394">
        <v>1</v>
      </c>
      <c r="AH394" s="2">
        <v>1090909</v>
      </c>
    </row>
    <row r="395" spans="1:34" x14ac:dyDescent="0.5">
      <c r="A395">
        <v>5289</v>
      </c>
      <c r="B395">
        <v>16157</v>
      </c>
      <c r="C395" t="s">
        <v>522</v>
      </c>
      <c r="D395" s="25">
        <v>22080</v>
      </c>
      <c r="E395" t="s">
        <v>79</v>
      </c>
      <c r="F395" t="s">
        <v>70</v>
      </c>
      <c r="G395" t="s">
        <v>74</v>
      </c>
      <c r="H395" s="25">
        <v>41031</v>
      </c>
      <c r="I395" s="26" t="str">
        <f t="shared" si="48"/>
        <v>Wed</v>
      </c>
      <c r="J395" s="1">
        <f t="shared" si="49"/>
        <v>11</v>
      </c>
      <c r="K395" s="1" t="str">
        <f t="shared" si="50"/>
        <v>14D</v>
      </c>
      <c r="L395" s="25">
        <v>41042</v>
      </c>
      <c r="M395" s="26" t="str">
        <f t="shared" si="51"/>
        <v>Sun</v>
      </c>
      <c r="N395" s="25">
        <v>41048</v>
      </c>
      <c r="O395" s="1">
        <f t="shared" si="52"/>
        <v>6</v>
      </c>
      <c r="P395" s="27">
        <f t="shared" si="53"/>
        <v>2012</v>
      </c>
      <c r="Q395" s="1">
        <f t="shared" si="54"/>
        <v>5</v>
      </c>
      <c r="R395" s="1">
        <f t="shared" si="55"/>
        <v>13</v>
      </c>
      <c r="S395" t="s">
        <v>72</v>
      </c>
      <c r="T395" s="2">
        <v>29859211.030000001</v>
      </c>
      <c r="U395">
        <v>24740100</v>
      </c>
      <c r="V395" s="2">
        <v>19757664</v>
      </c>
      <c r="W395" s="2">
        <v>6094336</v>
      </c>
      <c r="X395" s="2">
        <v>0</v>
      </c>
      <c r="Y395" s="2">
        <v>137.30000000000001</v>
      </c>
      <c r="Z395" s="2">
        <v>4007073.73</v>
      </c>
      <c r="AA395">
        <v>12</v>
      </c>
      <c r="AB395">
        <v>0</v>
      </c>
      <c r="AC395">
        <v>0</v>
      </c>
      <c r="AD395">
        <v>0</v>
      </c>
      <c r="AE395">
        <v>12</v>
      </c>
      <c r="AF395">
        <v>12</v>
      </c>
      <c r="AG395">
        <v>6</v>
      </c>
      <c r="AH395" s="2">
        <v>3292944</v>
      </c>
    </row>
    <row r="396" spans="1:34" x14ac:dyDescent="0.5">
      <c r="A396">
        <v>5299</v>
      </c>
      <c r="B396">
        <v>16173</v>
      </c>
      <c r="C396" t="s">
        <v>523</v>
      </c>
      <c r="D396" s="25">
        <v>27499</v>
      </c>
      <c r="E396" t="s">
        <v>69</v>
      </c>
      <c r="F396" t="s">
        <v>70</v>
      </c>
      <c r="G396" t="s">
        <v>97</v>
      </c>
      <c r="H396" s="25">
        <v>41031</v>
      </c>
      <c r="I396" s="26" t="str">
        <f t="shared" si="48"/>
        <v>Wed</v>
      </c>
      <c r="J396" s="1">
        <f t="shared" si="49"/>
        <v>0</v>
      </c>
      <c r="K396" s="1" t="str">
        <f t="shared" si="50"/>
        <v>7D</v>
      </c>
      <c r="L396" s="25">
        <v>41031</v>
      </c>
      <c r="M396" s="26" t="str">
        <f t="shared" si="51"/>
        <v>Wed</v>
      </c>
      <c r="N396" s="25">
        <v>41032</v>
      </c>
      <c r="O396" s="1">
        <f t="shared" si="52"/>
        <v>1</v>
      </c>
      <c r="P396" s="27">
        <f t="shared" si="53"/>
        <v>2012</v>
      </c>
      <c r="Q396" s="1">
        <f t="shared" si="54"/>
        <v>5</v>
      </c>
      <c r="R396" s="1">
        <f t="shared" si="55"/>
        <v>2</v>
      </c>
      <c r="S396" t="s">
        <v>72</v>
      </c>
      <c r="T396" s="2">
        <v>9660420</v>
      </c>
      <c r="U396">
        <v>7392000</v>
      </c>
      <c r="V396" s="2">
        <v>6122944</v>
      </c>
      <c r="W396" s="2">
        <v>2241056</v>
      </c>
      <c r="X396" s="2">
        <v>0</v>
      </c>
      <c r="Y396" s="2">
        <v>0</v>
      </c>
      <c r="Z396" s="2">
        <v>1296420</v>
      </c>
      <c r="AA396">
        <v>2</v>
      </c>
      <c r="AB396">
        <v>0</v>
      </c>
      <c r="AC396">
        <v>0</v>
      </c>
      <c r="AD396">
        <v>0</v>
      </c>
      <c r="AE396">
        <v>2</v>
      </c>
      <c r="AF396">
        <v>2</v>
      </c>
      <c r="AG396">
        <v>1</v>
      </c>
      <c r="AH396" s="2">
        <v>6122944</v>
      </c>
    </row>
    <row r="397" spans="1:34" x14ac:dyDescent="0.5">
      <c r="A397">
        <v>5300</v>
      </c>
      <c r="B397">
        <v>16175</v>
      </c>
      <c r="C397" t="s">
        <v>524</v>
      </c>
      <c r="D397" s="25">
        <v>28464</v>
      </c>
      <c r="E397" t="s">
        <v>79</v>
      </c>
      <c r="F397" t="s">
        <v>80</v>
      </c>
      <c r="G397" t="s">
        <v>81</v>
      </c>
      <c r="H397" s="25">
        <v>41031</v>
      </c>
      <c r="I397" s="26" t="str">
        <f t="shared" si="48"/>
        <v>Wed</v>
      </c>
      <c r="J397" s="1">
        <f t="shared" si="49"/>
        <v>18</v>
      </c>
      <c r="K397" s="1" t="str">
        <f t="shared" si="50"/>
        <v>30D</v>
      </c>
      <c r="L397" s="25">
        <v>41049</v>
      </c>
      <c r="M397" s="26" t="str">
        <f t="shared" si="51"/>
        <v>Sun</v>
      </c>
      <c r="N397" s="25">
        <v>41055</v>
      </c>
      <c r="O397" s="1">
        <f t="shared" si="52"/>
        <v>6</v>
      </c>
      <c r="P397" s="27">
        <f t="shared" si="53"/>
        <v>2012</v>
      </c>
      <c r="Q397" s="1">
        <f t="shared" si="54"/>
        <v>5</v>
      </c>
      <c r="R397" s="1">
        <f t="shared" si="55"/>
        <v>20</v>
      </c>
      <c r="S397" t="s">
        <v>72</v>
      </c>
      <c r="T397" s="2">
        <v>25708945</v>
      </c>
      <c r="U397">
        <v>24740100</v>
      </c>
      <c r="V397" s="2">
        <v>20588832</v>
      </c>
      <c r="W397" s="2">
        <v>1230168</v>
      </c>
      <c r="X397" s="2">
        <v>0</v>
      </c>
      <c r="Y397" s="2">
        <v>439826.84</v>
      </c>
      <c r="Z397" s="2">
        <v>3450118.16</v>
      </c>
      <c r="AA397">
        <v>6</v>
      </c>
      <c r="AB397">
        <v>0</v>
      </c>
      <c r="AC397">
        <v>0</v>
      </c>
      <c r="AD397">
        <v>0</v>
      </c>
      <c r="AE397">
        <v>6</v>
      </c>
      <c r="AF397">
        <v>6</v>
      </c>
      <c r="AG397">
        <v>6</v>
      </c>
      <c r="AH397" s="2">
        <v>3431472</v>
      </c>
    </row>
    <row r="398" spans="1:34" x14ac:dyDescent="0.5">
      <c r="A398">
        <v>5302</v>
      </c>
      <c r="B398">
        <v>16180</v>
      </c>
      <c r="C398" t="s">
        <v>525</v>
      </c>
      <c r="D398" s="25">
        <v>29534</v>
      </c>
      <c r="E398" t="s">
        <v>69</v>
      </c>
      <c r="F398" t="s">
        <v>84</v>
      </c>
      <c r="G398" t="s">
        <v>112</v>
      </c>
      <c r="H398" s="25">
        <v>41031</v>
      </c>
      <c r="I398" s="26" t="str">
        <f t="shared" si="48"/>
        <v>Wed</v>
      </c>
      <c r="J398" s="1">
        <f t="shared" si="49"/>
        <v>22</v>
      </c>
      <c r="K398" s="1" t="str">
        <f t="shared" si="50"/>
        <v>30D</v>
      </c>
      <c r="L398" s="25">
        <v>41053</v>
      </c>
      <c r="M398" s="26" t="str">
        <f t="shared" si="51"/>
        <v>Thu</v>
      </c>
      <c r="N398" s="25">
        <v>41056</v>
      </c>
      <c r="O398" s="1">
        <f t="shared" si="52"/>
        <v>3</v>
      </c>
      <c r="P398" s="27">
        <f t="shared" si="53"/>
        <v>2012</v>
      </c>
      <c r="Q398" s="1">
        <f t="shared" si="54"/>
        <v>5</v>
      </c>
      <c r="R398" s="1">
        <f t="shared" si="55"/>
        <v>24</v>
      </c>
      <c r="S398" t="s">
        <v>72</v>
      </c>
      <c r="T398" s="2">
        <v>26468400</v>
      </c>
      <c r="U398">
        <v>23520000</v>
      </c>
      <c r="V398" s="2">
        <v>16926408</v>
      </c>
      <c r="W398" s="2">
        <v>5989952</v>
      </c>
      <c r="X398" s="2">
        <v>0</v>
      </c>
      <c r="Y398" s="2">
        <v>0</v>
      </c>
      <c r="Z398" s="2">
        <v>3552040</v>
      </c>
      <c r="AA398">
        <v>6</v>
      </c>
      <c r="AB398">
        <v>0</v>
      </c>
      <c r="AC398">
        <v>3</v>
      </c>
      <c r="AD398">
        <v>3</v>
      </c>
      <c r="AE398">
        <v>6</v>
      </c>
      <c r="AF398">
        <v>12</v>
      </c>
      <c r="AG398">
        <v>3</v>
      </c>
      <c r="AH398" s="2">
        <v>5642136</v>
      </c>
    </row>
    <row r="399" spans="1:34" x14ac:dyDescent="0.5">
      <c r="A399">
        <v>5288</v>
      </c>
      <c r="B399">
        <v>2914</v>
      </c>
      <c r="C399" t="s">
        <v>150</v>
      </c>
      <c r="D399" s="25">
        <v>27627</v>
      </c>
      <c r="E399" t="s">
        <v>79</v>
      </c>
      <c r="F399" t="s">
        <v>70</v>
      </c>
      <c r="G399" t="s">
        <v>74</v>
      </c>
      <c r="H399" s="25">
        <v>41031</v>
      </c>
      <c r="I399" s="26" t="str">
        <f t="shared" si="48"/>
        <v>Wed</v>
      </c>
      <c r="J399" s="1">
        <f t="shared" si="49"/>
        <v>18</v>
      </c>
      <c r="K399" s="1" t="str">
        <f t="shared" si="50"/>
        <v>30D</v>
      </c>
      <c r="L399" s="25">
        <v>41049</v>
      </c>
      <c r="M399" s="26" t="str">
        <f t="shared" si="51"/>
        <v>Sun</v>
      </c>
      <c r="N399" s="25">
        <v>41050</v>
      </c>
      <c r="O399" s="1">
        <f t="shared" si="52"/>
        <v>1</v>
      </c>
      <c r="P399" s="27">
        <f t="shared" si="53"/>
        <v>2012</v>
      </c>
      <c r="Q399" s="1">
        <f t="shared" si="54"/>
        <v>5</v>
      </c>
      <c r="R399" s="1">
        <f t="shared" si="55"/>
        <v>20</v>
      </c>
      <c r="S399" t="s">
        <v>72</v>
      </c>
      <c r="T399" s="2">
        <v>23381515.199999999</v>
      </c>
      <c r="U399">
        <v>5711750</v>
      </c>
      <c r="V399" s="2">
        <v>14488736.6</v>
      </c>
      <c r="W399" s="2">
        <v>5318608.0999999996</v>
      </c>
      <c r="X399" s="2">
        <v>0</v>
      </c>
      <c r="Y399" s="2">
        <v>435668.5</v>
      </c>
      <c r="Z399" s="2">
        <v>3138502</v>
      </c>
      <c r="AA399">
        <v>12</v>
      </c>
      <c r="AB399">
        <v>6</v>
      </c>
      <c r="AC399">
        <v>6</v>
      </c>
      <c r="AD399">
        <v>0</v>
      </c>
      <c r="AE399">
        <v>18</v>
      </c>
      <c r="AF399">
        <v>24</v>
      </c>
      <c r="AG399">
        <v>6</v>
      </c>
      <c r="AH399" s="2">
        <v>2414789.4300000002</v>
      </c>
    </row>
    <row r="400" spans="1:34" x14ac:dyDescent="0.5">
      <c r="A400">
        <v>5232</v>
      </c>
      <c r="B400">
        <v>16218</v>
      </c>
      <c r="C400" t="s">
        <v>526</v>
      </c>
      <c r="D400" s="25">
        <v>12483</v>
      </c>
      <c r="E400" t="s">
        <v>69</v>
      </c>
      <c r="F400" t="s">
        <v>75</v>
      </c>
      <c r="G400" t="s">
        <v>91</v>
      </c>
      <c r="H400" s="25">
        <v>41032</v>
      </c>
      <c r="I400" s="26" t="str">
        <f t="shared" si="48"/>
        <v>Thu</v>
      </c>
      <c r="J400" s="1">
        <f t="shared" si="49"/>
        <v>43</v>
      </c>
      <c r="K400" s="1" t="str">
        <f t="shared" si="50"/>
        <v>45D</v>
      </c>
      <c r="L400" s="25">
        <v>41075</v>
      </c>
      <c r="M400" s="26" t="str">
        <f t="shared" si="51"/>
        <v>Fri</v>
      </c>
      <c r="N400" s="25">
        <v>41081</v>
      </c>
      <c r="O400" s="1">
        <f t="shared" si="52"/>
        <v>6</v>
      </c>
      <c r="P400" s="27">
        <f t="shared" si="53"/>
        <v>2012</v>
      </c>
      <c r="Q400" s="1">
        <f t="shared" si="54"/>
        <v>6</v>
      </c>
      <c r="R400" s="1">
        <f t="shared" si="55"/>
        <v>15</v>
      </c>
      <c r="S400" t="s">
        <v>72</v>
      </c>
      <c r="T400" s="2">
        <v>10591350</v>
      </c>
      <c r="U400">
        <v>0</v>
      </c>
      <c r="V400" s="2">
        <v>9030000</v>
      </c>
      <c r="W400" s="2">
        <v>140000</v>
      </c>
      <c r="X400" s="2">
        <v>0</v>
      </c>
      <c r="Y400" s="2">
        <v>0</v>
      </c>
      <c r="Z400" s="2">
        <v>1421350</v>
      </c>
      <c r="AA400">
        <v>12</v>
      </c>
      <c r="AB400">
        <v>0</v>
      </c>
      <c r="AC400">
        <v>0</v>
      </c>
      <c r="AD400">
        <v>0</v>
      </c>
      <c r="AE400">
        <v>12</v>
      </c>
      <c r="AF400">
        <v>12</v>
      </c>
      <c r="AG400">
        <v>6</v>
      </c>
      <c r="AH400" s="2">
        <v>1505000</v>
      </c>
    </row>
    <row r="401" spans="1:34" x14ac:dyDescent="0.5">
      <c r="A401">
        <v>5331</v>
      </c>
      <c r="B401">
        <v>16305</v>
      </c>
      <c r="C401" t="s">
        <v>527</v>
      </c>
      <c r="D401" s="25">
        <v>18845</v>
      </c>
      <c r="E401" t="s">
        <v>79</v>
      </c>
      <c r="F401" t="s">
        <v>105</v>
      </c>
      <c r="G401" t="s">
        <v>106</v>
      </c>
      <c r="H401" s="25">
        <v>41033</v>
      </c>
      <c r="I401" s="26" t="str">
        <f t="shared" si="48"/>
        <v>Fri</v>
      </c>
      <c r="J401" s="1">
        <f t="shared" si="49"/>
        <v>21</v>
      </c>
      <c r="K401" s="1" t="str">
        <f t="shared" si="50"/>
        <v>30D</v>
      </c>
      <c r="L401" s="25">
        <v>41054</v>
      </c>
      <c r="M401" s="26" t="str">
        <f t="shared" si="51"/>
        <v>Fri</v>
      </c>
      <c r="N401" s="25">
        <v>41060</v>
      </c>
      <c r="O401" s="1">
        <f t="shared" si="52"/>
        <v>6</v>
      </c>
      <c r="P401" s="27">
        <f t="shared" si="53"/>
        <v>2012</v>
      </c>
      <c r="Q401" s="1">
        <f t="shared" si="54"/>
        <v>5</v>
      </c>
      <c r="R401" s="1">
        <f t="shared" si="55"/>
        <v>25</v>
      </c>
      <c r="S401" t="s">
        <v>72</v>
      </c>
      <c r="T401" s="2">
        <v>8512058.4000000004</v>
      </c>
      <c r="U401">
        <v>0</v>
      </c>
      <c r="V401" s="2">
        <v>3117000</v>
      </c>
      <c r="W401" s="2">
        <v>460000</v>
      </c>
      <c r="X401" s="2">
        <v>0</v>
      </c>
      <c r="Y401" s="2">
        <v>3792207.79</v>
      </c>
      <c r="Z401" s="2">
        <v>1142850.6100000001</v>
      </c>
      <c r="AA401">
        <v>12</v>
      </c>
      <c r="AB401">
        <v>0</v>
      </c>
      <c r="AC401">
        <v>0</v>
      </c>
      <c r="AD401">
        <v>0</v>
      </c>
      <c r="AE401">
        <v>12</v>
      </c>
      <c r="AF401">
        <v>12</v>
      </c>
      <c r="AG401">
        <v>6</v>
      </c>
      <c r="AH401" s="2">
        <v>519500</v>
      </c>
    </row>
    <row r="402" spans="1:34" x14ac:dyDescent="0.5">
      <c r="A402">
        <v>5373</v>
      </c>
      <c r="B402">
        <v>76133</v>
      </c>
      <c r="C402" t="s">
        <v>109</v>
      </c>
      <c r="D402" s="25">
        <v>30228</v>
      </c>
      <c r="E402" t="s">
        <v>69</v>
      </c>
      <c r="F402" t="s">
        <v>84</v>
      </c>
      <c r="G402" t="s">
        <v>112</v>
      </c>
      <c r="H402" s="25">
        <v>41036</v>
      </c>
      <c r="I402" s="26" t="str">
        <f t="shared" si="48"/>
        <v>Mon</v>
      </c>
      <c r="J402" s="1">
        <f t="shared" si="49"/>
        <v>88</v>
      </c>
      <c r="K402" s="1" t="str">
        <f t="shared" si="50"/>
        <v>90D</v>
      </c>
      <c r="L402" s="25">
        <v>41124</v>
      </c>
      <c r="M402" s="26" t="str">
        <f t="shared" si="51"/>
        <v>Fri</v>
      </c>
      <c r="N402" s="25">
        <v>41128</v>
      </c>
      <c r="O402" s="1">
        <f t="shared" si="52"/>
        <v>4</v>
      </c>
      <c r="P402" s="27">
        <f t="shared" si="53"/>
        <v>2012</v>
      </c>
      <c r="Q402" s="1">
        <f t="shared" si="54"/>
        <v>8</v>
      </c>
      <c r="R402" s="1">
        <f t="shared" si="55"/>
        <v>3</v>
      </c>
      <c r="S402" t="s">
        <v>72</v>
      </c>
      <c r="T402" s="2">
        <v>42290367.520000003</v>
      </c>
      <c r="U402">
        <v>17739050</v>
      </c>
      <c r="V402" s="2">
        <v>15618433.6</v>
      </c>
      <c r="W402" s="2">
        <v>12650744.9</v>
      </c>
      <c r="X402" s="2">
        <v>0</v>
      </c>
      <c r="Y402" s="2">
        <v>7656832.7000000002</v>
      </c>
      <c r="Z402" s="2">
        <v>6364356.3200000003</v>
      </c>
      <c r="AA402">
        <v>22</v>
      </c>
      <c r="AB402">
        <v>0</v>
      </c>
      <c r="AC402">
        <v>4</v>
      </c>
      <c r="AD402">
        <v>0</v>
      </c>
      <c r="AE402">
        <v>22</v>
      </c>
      <c r="AF402">
        <v>26</v>
      </c>
      <c r="AG402">
        <v>10</v>
      </c>
      <c r="AH402" s="2">
        <v>1561843.36</v>
      </c>
    </row>
    <row r="403" spans="1:34" x14ac:dyDescent="0.5">
      <c r="A403">
        <v>5359</v>
      </c>
      <c r="B403">
        <v>16605</v>
      </c>
      <c r="C403" t="s">
        <v>528</v>
      </c>
      <c r="D403" s="25">
        <v>22823</v>
      </c>
      <c r="E403" t="s">
        <v>79</v>
      </c>
      <c r="F403" t="s">
        <v>70</v>
      </c>
      <c r="G403" t="s">
        <v>74</v>
      </c>
      <c r="H403" s="25">
        <v>41036</v>
      </c>
      <c r="I403" s="26" t="str">
        <f t="shared" si="48"/>
        <v>Mon</v>
      </c>
      <c r="J403" s="1">
        <f t="shared" si="49"/>
        <v>157</v>
      </c>
      <c r="K403" s="1" t="str">
        <f t="shared" si="50"/>
        <v>120D</v>
      </c>
      <c r="L403" s="25">
        <v>41193</v>
      </c>
      <c r="M403" s="26" t="str">
        <f t="shared" si="51"/>
        <v>Thu</v>
      </c>
      <c r="N403" s="25">
        <v>41194</v>
      </c>
      <c r="O403" s="1">
        <f t="shared" si="52"/>
        <v>1</v>
      </c>
      <c r="P403" s="27">
        <f t="shared" si="53"/>
        <v>2012</v>
      </c>
      <c r="Q403" s="1">
        <f t="shared" si="54"/>
        <v>10</v>
      </c>
      <c r="R403" s="1">
        <f t="shared" si="55"/>
        <v>11</v>
      </c>
      <c r="S403" t="s">
        <v>72</v>
      </c>
      <c r="T403" s="2">
        <v>9187101</v>
      </c>
      <c r="U403">
        <v>4851000</v>
      </c>
      <c r="V403" s="2">
        <v>4939416</v>
      </c>
      <c r="W403" s="2">
        <v>2354784</v>
      </c>
      <c r="X403" s="2">
        <v>0</v>
      </c>
      <c r="Y403" s="2">
        <v>660000.18000000005</v>
      </c>
      <c r="Z403" s="2">
        <v>1232900.82</v>
      </c>
      <c r="AA403">
        <v>3</v>
      </c>
      <c r="AB403">
        <v>0</v>
      </c>
      <c r="AC403">
        <v>0</v>
      </c>
      <c r="AD403">
        <v>0</v>
      </c>
      <c r="AE403">
        <v>3</v>
      </c>
      <c r="AF403">
        <v>3</v>
      </c>
      <c r="AG403">
        <v>1</v>
      </c>
      <c r="AH403" s="2">
        <v>4939416</v>
      </c>
    </row>
    <row r="404" spans="1:34" x14ac:dyDescent="0.5">
      <c r="A404">
        <v>5362</v>
      </c>
      <c r="B404">
        <v>16611</v>
      </c>
      <c r="C404" t="s">
        <v>529</v>
      </c>
      <c r="D404" s="25">
        <v>15883</v>
      </c>
      <c r="E404" t="s">
        <v>101</v>
      </c>
      <c r="F404" t="s">
        <v>80</v>
      </c>
      <c r="G404" t="s">
        <v>89</v>
      </c>
      <c r="H404" s="25">
        <v>41036</v>
      </c>
      <c r="I404" s="26" t="str">
        <f t="shared" si="48"/>
        <v>Mon</v>
      </c>
      <c r="J404" s="1">
        <f t="shared" si="49"/>
        <v>6</v>
      </c>
      <c r="K404" s="1" t="str">
        <f t="shared" si="50"/>
        <v>7D</v>
      </c>
      <c r="L404" s="25">
        <v>41042</v>
      </c>
      <c r="M404" s="26" t="str">
        <f t="shared" si="51"/>
        <v>Sun</v>
      </c>
      <c r="N404" s="25">
        <v>41045</v>
      </c>
      <c r="O404" s="1">
        <f t="shared" si="52"/>
        <v>3</v>
      </c>
      <c r="P404" s="27">
        <f t="shared" si="53"/>
        <v>2012</v>
      </c>
      <c r="Q404" s="1">
        <f t="shared" si="54"/>
        <v>5</v>
      </c>
      <c r="R404" s="1">
        <f t="shared" si="55"/>
        <v>13</v>
      </c>
      <c r="S404" t="s">
        <v>72</v>
      </c>
      <c r="T404" s="2">
        <v>8196166.2999999998</v>
      </c>
      <c r="U404">
        <v>0</v>
      </c>
      <c r="V404" s="2">
        <v>623100</v>
      </c>
      <c r="W404" s="2">
        <v>6362000</v>
      </c>
      <c r="X404" s="2">
        <v>0</v>
      </c>
      <c r="Y404" s="2">
        <v>115623.02</v>
      </c>
      <c r="Z404" s="2">
        <v>1095443.28</v>
      </c>
      <c r="AA404">
        <v>6</v>
      </c>
      <c r="AB404">
        <v>0</v>
      </c>
      <c r="AC404">
        <v>0</v>
      </c>
      <c r="AD404">
        <v>0</v>
      </c>
      <c r="AE404">
        <v>6</v>
      </c>
      <c r="AF404">
        <v>6</v>
      </c>
      <c r="AG404">
        <v>3</v>
      </c>
      <c r="AH404" s="2">
        <v>207700</v>
      </c>
    </row>
    <row r="405" spans="1:34" x14ac:dyDescent="0.5">
      <c r="A405">
        <v>5370</v>
      </c>
      <c r="B405">
        <v>16777</v>
      </c>
      <c r="C405" t="s">
        <v>530</v>
      </c>
      <c r="D405" s="25">
        <v>27172</v>
      </c>
      <c r="E405" t="s">
        <v>69</v>
      </c>
      <c r="F405" t="s">
        <v>75</v>
      </c>
      <c r="G405" t="s">
        <v>91</v>
      </c>
      <c r="H405" s="25">
        <v>41037</v>
      </c>
      <c r="I405" s="26" t="str">
        <f t="shared" si="48"/>
        <v>Tue</v>
      </c>
      <c r="J405" s="1">
        <f t="shared" si="49"/>
        <v>20</v>
      </c>
      <c r="K405" s="1" t="str">
        <f t="shared" si="50"/>
        <v>30D</v>
      </c>
      <c r="L405" s="25">
        <v>41057</v>
      </c>
      <c r="M405" s="26" t="str">
        <f t="shared" si="51"/>
        <v>Mon</v>
      </c>
      <c r="N405" s="25">
        <v>41060</v>
      </c>
      <c r="O405" s="1">
        <f t="shared" si="52"/>
        <v>3</v>
      </c>
      <c r="P405" s="27">
        <f t="shared" si="53"/>
        <v>2012</v>
      </c>
      <c r="Q405" s="1">
        <f t="shared" si="54"/>
        <v>5</v>
      </c>
      <c r="R405" s="1">
        <f t="shared" si="55"/>
        <v>28</v>
      </c>
      <c r="S405" t="s">
        <v>72</v>
      </c>
      <c r="T405" s="2">
        <v>6063750</v>
      </c>
      <c r="U405">
        <v>0</v>
      </c>
      <c r="V405" s="2">
        <v>4940000</v>
      </c>
      <c r="W405" s="2">
        <v>150000</v>
      </c>
      <c r="X405" s="2">
        <v>0</v>
      </c>
      <c r="Y405" s="2">
        <v>160000</v>
      </c>
      <c r="Z405" s="2">
        <v>813750</v>
      </c>
      <c r="AA405">
        <v>10</v>
      </c>
      <c r="AB405">
        <v>2</v>
      </c>
      <c r="AC405">
        <v>5</v>
      </c>
      <c r="AD405">
        <v>0</v>
      </c>
      <c r="AE405">
        <v>12</v>
      </c>
      <c r="AF405">
        <v>17</v>
      </c>
      <c r="AG405">
        <v>5</v>
      </c>
      <c r="AH405" s="2">
        <v>988000</v>
      </c>
    </row>
    <row r="406" spans="1:34" x14ac:dyDescent="0.5">
      <c r="A406">
        <v>5396</v>
      </c>
      <c r="B406">
        <v>15494</v>
      </c>
      <c r="C406" t="s">
        <v>531</v>
      </c>
      <c r="D406" s="25">
        <v>26443</v>
      </c>
      <c r="E406" t="s">
        <v>69</v>
      </c>
      <c r="F406" t="s">
        <v>75</v>
      </c>
      <c r="G406" t="s">
        <v>91</v>
      </c>
      <c r="H406" s="25">
        <v>41037</v>
      </c>
      <c r="I406" s="26" t="str">
        <f t="shared" si="48"/>
        <v>Tue</v>
      </c>
      <c r="J406" s="1">
        <f t="shared" si="49"/>
        <v>55</v>
      </c>
      <c r="K406" s="1" t="str">
        <f t="shared" si="50"/>
        <v>60D</v>
      </c>
      <c r="L406" s="25">
        <v>41092</v>
      </c>
      <c r="M406" s="26" t="str">
        <f t="shared" si="51"/>
        <v>Mon</v>
      </c>
      <c r="N406" s="25">
        <v>41096</v>
      </c>
      <c r="O406" s="1">
        <f t="shared" si="52"/>
        <v>4</v>
      </c>
      <c r="P406" s="27">
        <f t="shared" si="53"/>
        <v>2012</v>
      </c>
      <c r="Q406" s="1">
        <f t="shared" si="54"/>
        <v>7</v>
      </c>
      <c r="R406" s="1">
        <f t="shared" si="55"/>
        <v>2</v>
      </c>
      <c r="S406" t="s">
        <v>72</v>
      </c>
      <c r="T406" s="2">
        <v>6047030</v>
      </c>
      <c r="U406">
        <v>0</v>
      </c>
      <c r="V406" s="2">
        <v>3780000</v>
      </c>
      <c r="W406" s="2">
        <v>1440000</v>
      </c>
      <c r="X406" s="2">
        <v>0</v>
      </c>
      <c r="Y406" s="2">
        <v>15523.81</v>
      </c>
      <c r="Z406" s="2">
        <v>811506.19</v>
      </c>
      <c r="AA406">
        <v>12</v>
      </c>
      <c r="AB406">
        <v>6</v>
      </c>
      <c r="AC406">
        <v>6</v>
      </c>
      <c r="AD406">
        <v>0</v>
      </c>
      <c r="AE406">
        <v>18</v>
      </c>
      <c r="AF406">
        <v>24</v>
      </c>
      <c r="AG406">
        <v>6</v>
      </c>
      <c r="AH406" s="2">
        <v>630000</v>
      </c>
    </row>
    <row r="407" spans="1:34" x14ac:dyDescent="0.5">
      <c r="A407">
        <v>5443</v>
      </c>
      <c r="B407">
        <v>17191</v>
      </c>
      <c r="C407" t="s">
        <v>532</v>
      </c>
      <c r="D407" s="25">
        <v>27337</v>
      </c>
      <c r="E407" t="s">
        <v>69</v>
      </c>
      <c r="F407" t="s">
        <v>75</v>
      </c>
      <c r="G407" t="s">
        <v>91</v>
      </c>
      <c r="H407" s="25">
        <v>41039</v>
      </c>
      <c r="I407" s="26" t="str">
        <f t="shared" si="48"/>
        <v>Thu</v>
      </c>
      <c r="J407" s="1">
        <f t="shared" si="49"/>
        <v>44</v>
      </c>
      <c r="K407" s="1" t="str">
        <f t="shared" si="50"/>
        <v>45D</v>
      </c>
      <c r="L407" s="25">
        <v>41083</v>
      </c>
      <c r="M407" s="26" t="str">
        <f t="shared" si="51"/>
        <v>Sat</v>
      </c>
      <c r="N407" s="25">
        <v>41084</v>
      </c>
      <c r="O407" s="1">
        <f t="shared" si="52"/>
        <v>1</v>
      </c>
      <c r="P407" s="27">
        <f t="shared" si="53"/>
        <v>2012</v>
      </c>
      <c r="Q407" s="1">
        <f t="shared" si="54"/>
        <v>6</v>
      </c>
      <c r="R407" s="1">
        <f t="shared" si="55"/>
        <v>23</v>
      </c>
      <c r="S407" t="s">
        <v>72</v>
      </c>
      <c r="T407" s="2">
        <v>2541000</v>
      </c>
      <c r="U407">
        <v>0</v>
      </c>
      <c r="V407" s="2">
        <v>2200000</v>
      </c>
      <c r="W407" s="2">
        <v>0</v>
      </c>
      <c r="X407" s="2">
        <v>0</v>
      </c>
      <c r="Y407" s="2">
        <v>0</v>
      </c>
      <c r="Z407" s="2">
        <v>341000</v>
      </c>
      <c r="AA407">
        <v>2</v>
      </c>
      <c r="AB407">
        <v>1</v>
      </c>
      <c r="AC407">
        <v>1</v>
      </c>
      <c r="AD407">
        <v>0</v>
      </c>
      <c r="AE407">
        <v>3</v>
      </c>
      <c r="AF407">
        <v>4</v>
      </c>
      <c r="AG407">
        <v>1</v>
      </c>
      <c r="AH407" s="2">
        <v>2200000</v>
      </c>
    </row>
    <row r="408" spans="1:34" x14ac:dyDescent="0.5">
      <c r="A408">
        <v>5429</v>
      </c>
      <c r="B408">
        <v>16870</v>
      </c>
      <c r="C408" t="s">
        <v>533</v>
      </c>
      <c r="D408" s="25">
        <v>26859</v>
      </c>
      <c r="E408" t="s">
        <v>69</v>
      </c>
      <c r="F408" t="s">
        <v>78</v>
      </c>
      <c r="G408" t="s">
        <v>104</v>
      </c>
      <c r="H408" s="25">
        <v>41039</v>
      </c>
      <c r="I408" s="26" t="str">
        <f t="shared" si="48"/>
        <v>Thu</v>
      </c>
      <c r="J408" s="1">
        <f t="shared" si="49"/>
        <v>28</v>
      </c>
      <c r="K408" s="1" t="str">
        <f t="shared" si="50"/>
        <v>30D</v>
      </c>
      <c r="L408" s="25">
        <v>41067</v>
      </c>
      <c r="M408" s="26" t="str">
        <f t="shared" si="51"/>
        <v>Thu</v>
      </c>
      <c r="N408" s="25">
        <v>41070</v>
      </c>
      <c r="O408" s="1">
        <f t="shared" si="52"/>
        <v>3</v>
      </c>
      <c r="P408" s="27">
        <f t="shared" si="53"/>
        <v>2012</v>
      </c>
      <c r="Q408" s="1">
        <f t="shared" si="54"/>
        <v>6</v>
      </c>
      <c r="R408" s="1">
        <f t="shared" si="55"/>
        <v>7</v>
      </c>
      <c r="S408" t="s">
        <v>72</v>
      </c>
      <c r="T408" s="2">
        <v>41969745</v>
      </c>
      <c r="U408">
        <v>28980000</v>
      </c>
      <c r="V408" s="2">
        <v>29272506.469999999</v>
      </c>
      <c r="W408" s="2">
        <v>7064928</v>
      </c>
      <c r="X408" s="2">
        <v>0</v>
      </c>
      <c r="Y408" s="2">
        <v>0</v>
      </c>
      <c r="Z408" s="2">
        <v>5632310.5300000003</v>
      </c>
      <c r="AA408">
        <v>6</v>
      </c>
      <c r="AB408">
        <v>3</v>
      </c>
      <c r="AC408">
        <v>0</v>
      </c>
      <c r="AD408">
        <v>0</v>
      </c>
      <c r="AE408">
        <v>9</v>
      </c>
      <c r="AF408">
        <v>9</v>
      </c>
      <c r="AG408">
        <v>3</v>
      </c>
      <c r="AH408" s="2">
        <v>9757502.1600000001</v>
      </c>
    </row>
    <row r="409" spans="1:34" x14ac:dyDescent="0.5">
      <c r="A409">
        <v>3497</v>
      </c>
      <c r="B409">
        <v>17052</v>
      </c>
      <c r="C409" t="s">
        <v>534</v>
      </c>
      <c r="D409" s="25">
        <v>27709</v>
      </c>
      <c r="E409" t="s">
        <v>69</v>
      </c>
      <c r="F409" t="s">
        <v>94</v>
      </c>
      <c r="G409" t="s">
        <v>95</v>
      </c>
      <c r="H409" s="25">
        <v>41039</v>
      </c>
      <c r="I409" s="26" t="str">
        <f t="shared" si="48"/>
        <v>Thu</v>
      </c>
      <c r="J409" s="1">
        <f t="shared" si="49"/>
        <v>1</v>
      </c>
      <c r="K409" s="1" t="str">
        <f t="shared" si="50"/>
        <v>7D</v>
      </c>
      <c r="L409" s="25">
        <v>41040</v>
      </c>
      <c r="M409" s="26" t="str">
        <f t="shared" si="51"/>
        <v>Fri</v>
      </c>
      <c r="N409" s="25">
        <v>41042</v>
      </c>
      <c r="O409" s="1">
        <f t="shared" si="52"/>
        <v>2</v>
      </c>
      <c r="P409" s="27">
        <f t="shared" si="53"/>
        <v>2012</v>
      </c>
      <c r="Q409" s="1">
        <f t="shared" si="54"/>
        <v>5</v>
      </c>
      <c r="R409" s="1">
        <f t="shared" si="55"/>
        <v>11</v>
      </c>
      <c r="S409" t="s">
        <v>72</v>
      </c>
      <c r="T409" s="2">
        <v>28597099.989999998</v>
      </c>
      <c r="U409">
        <v>0</v>
      </c>
      <c r="V409" s="2">
        <v>20092209</v>
      </c>
      <c r="W409" s="2">
        <v>1203982.67</v>
      </c>
      <c r="X409" s="2">
        <v>0</v>
      </c>
      <c r="Y409" s="2">
        <v>3463203.46</v>
      </c>
      <c r="Z409" s="2">
        <v>3837704.86</v>
      </c>
      <c r="AA409">
        <v>40</v>
      </c>
      <c r="AB409">
        <v>0</v>
      </c>
      <c r="AC409">
        <v>9</v>
      </c>
      <c r="AD409">
        <v>3</v>
      </c>
      <c r="AE409">
        <v>40</v>
      </c>
      <c r="AF409">
        <v>52</v>
      </c>
      <c r="AG409">
        <v>8</v>
      </c>
      <c r="AH409" s="2">
        <v>2511526.13</v>
      </c>
    </row>
    <row r="410" spans="1:34" x14ac:dyDescent="0.5">
      <c r="A410">
        <v>5481</v>
      </c>
      <c r="B410">
        <v>17315</v>
      </c>
      <c r="C410" t="s">
        <v>535</v>
      </c>
      <c r="D410" s="25">
        <v>20389</v>
      </c>
      <c r="E410" t="s">
        <v>79</v>
      </c>
      <c r="F410" t="s">
        <v>105</v>
      </c>
      <c r="G410" t="s">
        <v>106</v>
      </c>
      <c r="H410" s="25">
        <v>41040</v>
      </c>
      <c r="I410" s="26" t="str">
        <f t="shared" si="48"/>
        <v>Fri</v>
      </c>
      <c r="J410" s="1">
        <f t="shared" si="49"/>
        <v>84</v>
      </c>
      <c r="K410" s="1" t="str">
        <f t="shared" si="50"/>
        <v>90D</v>
      </c>
      <c r="L410" s="25">
        <v>41124</v>
      </c>
      <c r="M410" s="26" t="str">
        <f t="shared" si="51"/>
        <v>Fri</v>
      </c>
      <c r="N410" s="25">
        <v>41130</v>
      </c>
      <c r="O410" s="1">
        <f t="shared" si="52"/>
        <v>6</v>
      </c>
      <c r="P410" s="27">
        <f t="shared" si="53"/>
        <v>2012</v>
      </c>
      <c r="Q410" s="1">
        <f t="shared" si="54"/>
        <v>8</v>
      </c>
      <c r="R410" s="1">
        <f t="shared" si="55"/>
        <v>3</v>
      </c>
      <c r="S410" t="s">
        <v>72</v>
      </c>
      <c r="T410" s="2">
        <v>40162106.600000001</v>
      </c>
      <c r="U410">
        <v>0</v>
      </c>
      <c r="V410" s="2">
        <v>30000000</v>
      </c>
      <c r="W410" s="2">
        <v>4635000</v>
      </c>
      <c r="X410" s="2">
        <v>0</v>
      </c>
      <c r="Y410" s="2">
        <v>144256</v>
      </c>
      <c r="Z410" s="2">
        <v>5382850.5999999996</v>
      </c>
      <c r="AA410">
        <v>12</v>
      </c>
      <c r="AB410">
        <v>0</v>
      </c>
      <c r="AC410">
        <v>0</v>
      </c>
      <c r="AD410">
        <v>0</v>
      </c>
      <c r="AE410">
        <v>12</v>
      </c>
      <c r="AF410">
        <v>12</v>
      </c>
      <c r="AG410">
        <v>6</v>
      </c>
      <c r="AH410" s="2">
        <v>5000000</v>
      </c>
    </row>
    <row r="411" spans="1:34" x14ac:dyDescent="0.5">
      <c r="A411">
        <v>5463</v>
      </c>
      <c r="B411">
        <v>17258</v>
      </c>
      <c r="C411" t="s">
        <v>536</v>
      </c>
      <c r="D411" s="25">
        <v>27133</v>
      </c>
      <c r="E411" t="s">
        <v>69</v>
      </c>
      <c r="F411" t="s">
        <v>70</v>
      </c>
      <c r="G411" t="s">
        <v>74</v>
      </c>
      <c r="H411" s="25">
        <v>41040</v>
      </c>
      <c r="I411" s="26" t="str">
        <f t="shared" si="48"/>
        <v>Fri</v>
      </c>
      <c r="J411" s="1">
        <f t="shared" si="49"/>
        <v>27</v>
      </c>
      <c r="K411" s="1" t="str">
        <f t="shared" si="50"/>
        <v>30D</v>
      </c>
      <c r="L411" s="25">
        <v>41067</v>
      </c>
      <c r="M411" s="26" t="str">
        <f t="shared" si="51"/>
        <v>Thu</v>
      </c>
      <c r="N411" s="25">
        <v>41071</v>
      </c>
      <c r="O411" s="1">
        <f t="shared" si="52"/>
        <v>4</v>
      </c>
      <c r="P411" s="27">
        <f t="shared" si="53"/>
        <v>2012</v>
      </c>
      <c r="Q411" s="1">
        <f t="shared" si="54"/>
        <v>6</v>
      </c>
      <c r="R411" s="1">
        <f t="shared" si="55"/>
        <v>7</v>
      </c>
      <c r="S411" t="s">
        <v>72</v>
      </c>
      <c r="T411" s="2">
        <v>30102000</v>
      </c>
      <c r="U411">
        <v>28640000</v>
      </c>
      <c r="V411" s="2">
        <v>13991344</v>
      </c>
      <c r="W411" s="2">
        <v>11205184</v>
      </c>
      <c r="X411" s="2">
        <v>0</v>
      </c>
      <c r="Y411" s="2">
        <v>865800.87</v>
      </c>
      <c r="Z411" s="2">
        <v>4039671.13</v>
      </c>
      <c r="AA411">
        <v>8</v>
      </c>
      <c r="AB411">
        <v>0</v>
      </c>
      <c r="AC411">
        <v>4</v>
      </c>
      <c r="AD411">
        <v>4</v>
      </c>
      <c r="AE411">
        <v>8</v>
      </c>
      <c r="AF411">
        <v>16</v>
      </c>
      <c r="AG411">
        <v>4</v>
      </c>
      <c r="AH411" s="2">
        <v>3497836</v>
      </c>
    </row>
    <row r="412" spans="1:34" x14ac:dyDescent="0.5">
      <c r="A412">
        <v>5455</v>
      </c>
      <c r="B412">
        <v>17247</v>
      </c>
      <c r="C412" t="s">
        <v>537</v>
      </c>
      <c r="D412" s="25">
        <v>30193</v>
      </c>
      <c r="E412" t="s">
        <v>140</v>
      </c>
      <c r="F412" t="s">
        <v>80</v>
      </c>
      <c r="G412" t="s">
        <v>89</v>
      </c>
      <c r="H412" s="25">
        <v>41040</v>
      </c>
      <c r="I412" s="26" t="str">
        <f t="shared" si="48"/>
        <v>Fri</v>
      </c>
      <c r="J412" s="1">
        <f t="shared" si="49"/>
        <v>143</v>
      </c>
      <c r="K412" s="1" t="str">
        <f t="shared" si="50"/>
        <v>120D</v>
      </c>
      <c r="L412" s="25">
        <v>41183</v>
      </c>
      <c r="M412" s="26" t="str">
        <f t="shared" si="51"/>
        <v>Mon</v>
      </c>
      <c r="N412" s="25">
        <v>41187</v>
      </c>
      <c r="O412" s="1">
        <f t="shared" si="52"/>
        <v>4</v>
      </c>
      <c r="P412" s="27">
        <f t="shared" si="53"/>
        <v>2012</v>
      </c>
      <c r="Q412" s="1">
        <f t="shared" si="54"/>
        <v>10</v>
      </c>
      <c r="R412" s="1">
        <f t="shared" si="55"/>
        <v>1</v>
      </c>
      <c r="S412" t="s">
        <v>72</v>
      </c>
      <c r="T412" s="2">
        <v>5733420</v>
      </c>
      <c r="U412">
        <v>0</v>
      </c>
      <c r="V412" s="2">
        <v>1680000</v>
      </c>
      <c r="W412" s="2">
        <v>3284000</v>
      </c>
      <c r="X412" s="2">
        <v>0</v>
      </c>
      <c r="Y412" s="2">
        <v>0</v>
      </c>
      <c r="Z412" s="2">
        <v>769420</v>
      </c>
      <c r="AA412">
        <v>8</v>
      </c>
      <c r="AB412">
        <v>0</v>
      </c>
      <c r="AC412">
        <v>4</v>
      </c>
      <c r="AD412">
        <v>0</v>
      </c>
      <c r="AE412">
        <v>8</v>
      </c>
      <c r="AF412">
        <v>12</v>
      </c>
      <c r="AG412">
        <v>4</v>
      </c>
      <c r="AH412" s="2">
        <v>420000</v>
      </c>
    </row>
    <row r="413" spans="1:34" x14ac:dyDescent="0.5">
      <c r="A413">
        <v>5494</v>
      </c>
      <c r="B413">
        <v>17393</v>
      </c>
      <c r="C413" t="s">
        <v>538</v>
      </c>
      <c r="D413" s="25">
        <v>11689</v>
      </c>
      <c r="E413" t="s">
        <v>69</v>
      </c>
      <c r="F413" t="s">
        <v>75</v>
      </c>
      <c r="G413" t="s">
        <v>91</v>
      </c>
      <c r="H413" s="25">
        <v>41041</v>
      </c>
      <c r="I413" s="26" t="str">
        <f t="shared" si="48"/>
        <v>Sat</v>
      </c>
      <c r="J413" s="1">
        <f t="shared" si="49"/>
        <v>24</v>
      </c>
      <c r="K413" s="1" t="str">
        <f t="shared" si="50"/>
        <v>30D</v>
      </c>
      <c r="L413" s="25">
        <v>41065</v>
      </c>
      <c r="M413" s="26" t="str">
        <f t="shared" si="51"/>
        <v>Tue</v>
      </c>
      <c r="N413" s="25">
        <v>41068</v>
      </c>
      <c r="O413" s="1">
        <f t="shared" si="52"/>
        <v>3</v>
      </c>
      <c r="P413" s="27">
        <f t="shared" si="53"/>
        <v>2012</v>
      </c>
      <c r="Q413" s="1">
        <f t="shared" si="54"/>
        <v>6</v>
      </c>
      <c r="R413" s="1">
        <f t="shared" si="55"/>
        <v>5</v>
      </c>
      <c r="S413" t="s">
        <v>72</v>
      </c>
      <c r="T413" s="2">
        <v>8479980</v>
      </c>
      <c r="U413">
        <v>0</v>
      </c>
      <c r="V413" s="2">
        <v>2520000</v>
      </c>
      <c r="W413" s="2">
        <v>4796000</v>
      </c>
      <c r="X413" s="2">
        <v>0</v>
      </c>
      <c r="Y413" s="2">
        <v>25974.03</v>
      </c>
      <c r="Z413" s="2">
        <v>1138005.97</v>
      </c>
      <c r="AA413">
        <v>6</v>
      </c>
      <c r="AB413">
        <v>0</v>
      </c>
      <c r="AC413">
        <v>0</v>
      </c>
      <c r="AD413">
        <v>0</v>
      </c>
      <c r="AE413">
        <v>6</v>
      </c>
      <c r="AF413">
        <v>6</v>
      </c>
      <c r="AG413">
        <v>3</v>
      </c>
      <c r="AH413" s="2">
        <v>840000</v>
      </c>
    </row>
    <row r="414" spans="1:34" x14ac:dyDescent="0.5">
      <c r="A414">
        <v>5510</v>
      </c>
      <c r="B414">
        <v>17474</v>
      </c>
      <c r="C414" t="s">
        <v>539</v>
      </c>
      <c r="D414" s="25">
        <v>30304</v>
      </c>
      <c r="E414" t="s">
        <v>79</v>
      </c>
      <c r="F414" t="s">
        <v>80</v>
      </c>
      <c r="G414" t="s">
        <v>81</v>
      </c>
      <c r="H414" s="25">
        <v>41043</v>
      </c>
      <c r="I414" s="26" t="str">
        <f t="shared" si="48"/>
        <v>Mon</v>
      </c>
      <c r="J414" s="1">
        <f t="shared" si="49"/>
        <v>51</v>
      </c>
      <c r="K414" s="1" t="str">
        <f t="shared" si="50"/>
        <v>60D</v>
      </c>
      <c r="L414" s="25">
        <v>41094</v>
      </c>
      <c r="M414" s="26" t="str">
        <f t="shared" si="51"/>
        <v>Wed</v>
      </c>
      <c r="N414" s="25">
        <v>41097</v>
      </c>
      <c r="O414" s="1">
        <f t="shared" si="52"/>
        <v>3</v>
      </c>
      <c r="P414" s="27">
        <f t="shared" si="53"/>
        <v>2012</v>
      </c>
      <c r="Q414" s="1">
        <f t="shared" si="54"/>
        <v>7</v>
      </c>
      <c r="R414" s="1">
        <f t="shared" si="55"/>
        <v>4</v>
      </c>
      <c r="S414" t="s">
        <v>72</v>
      </c>
      <c r="T414" s="2">
        <v>17665725</v>
      </c>
      <c r="U414">
        <v>13063050</v>
      </c>
      <c r="V414" s="2">
        <v>13528248</v>
      </c>
      <c r="W414" s="2">
        <v>1766752</v>
      </c>
      <c r="X414" s="2">
        <v>0</v>
      </c>
      <c r="Y414" s="2">
        <v>0</v>
      </c>
      <c r="Z414" s="2">
        <v>2370725</v>
      </c>
      <c r="AA414">
        <v>9</v>
      </c>
      <c r="AB414">
        <v>0</v>
      </c>
      <c r="AC414">
        <v>0</v>
      </c>
      <c r="AD414">
        <v>0</v>
      </c>
      <c r="AE414">
        <v>9</v>
      </c>
      <c r="AF414">
        <v>9</v>
      </c>
      <c r="AG414">
        <v>3</v>
      </c>
      <c r="AH414" s="2">
        <v>4509416</v>
      </c>
    </row>
    <row r="415" spans="1:34" x14ac:dyDescent="0.5">
      <c r="A415">
        <v>5516</v>
      </c>
      <c r="B415">
        <v>17488</v>
      </c>
      <c r="C415" t="s">
        <v>540</v>
      </c>
      <c r="D415" s="25">
        <v>16083</v>
      </c>
      <c r="E415" t="s">
        <v>100</v>
      </c>
      <c r="F415" t="s">
        <v>80</v>
      </c>
      <c r="G415" t="s">
        <v>89</v>
      </c>
      <c r="H415" s="25">
        <v>41043</v>
      </c>
      <c r="I415" s="26" t="str">
        <f t="shared" si="48"/>
        <v>Mon</v>
      </c>
      <c r="J415" s="1">
        <f t="shared" si="49"/>
        <v>0</v>
      </c>
      <c r="K415" s="1" t="str">
        <f t="shared" si="50"/>
        <v>7D</v>
      </c>
      <c r="L415" s="25">
        <v>41043</v>
      </c>
      <c r="M415" s="26" t="str">
        <f t="shared" si="51"/>
        <v>Mon</v>
      </c>
      <c r="N415" s="25">
        <v>41045</v>
      </c>
      <c r="O415" s="1">
        <f t="shared" si="52"/>
        <v>2</v>
      </c>
      <c r="P415" s="27">
        <f t="shared" si="53"/>
        <v>2012</v>
      </c>
      <c r="Q415" s="1">
        <f t="shared" si="54"/>
        <v>5</v>
      </c>
      <c r="R415" s="1">
        <f t="shared" si="55"/>
        <v>14</v>
      </c>
      <c r="S415" t="s">
        <v>72</v>
      </c>
      <c r="T415" s="2">
        <v>4590092.03</v>
      </c>
      <c r="U415">
        <v>0</v>
      </c>
      <c r="V415" s="2">
        <v>413530.7</v>
      </c>
      <c r="W415" s="2">
        <v>1250000</v>
      </c>
      <c r="X415" s="2">
        <v>0</v>
      </c>
      <c r="Y415" s="2">
        <v>1808813.84</v>
      </c>
      <c r="Z415" s="2">
        <v>1117747.49</v>
      </c>
      <c r="AA415">
        <v>2</v>
      </c>
      <c r="AB415">
        <v>0</v>
      </c>
      <c r="AC415">
        <v>0</v>
      </c>
      <c r="AD415">
        <v>0</v>
      </c>
      <c r="AE415">
        <v>2</v>
      </c>
      <c r="AF415">
        <v>2</v>
      </c>
      <c r="AG415">
        <v>2</v>
      </c>
      <c r="AH415" s="2">
        <v>206765.35</v>
      </c>
    </row>
    <row r="416" spans="1:34" x14ac:dyDescent="0.5">
      <c r="A416">
        <v>5515</v>
      </c>
      <c r="B416">
        <v>17486</v>
      </c>
      <c r="C416" t="s">
        <v>541</v>
      </c>
      <c r="D416" s="25">
        <v>31362</v>
      </c>
      <c r="E416" t="s">
        <v>69</v>
      </c>
      <c r="F416" t="s">
        <v>75</v>
      </c>
      <c r="G416" t="s">
        <v>91</v>
      </c>
      <c r="H416" s="25">
        <v>41043</v>
      </c>
      <c r="I416" s="26" t="str">
        <f t="shared" si="48"/>
        <v>Mon</v>
      </c>
      <c r="J416" s="1">
        <f t="shared" si="49"/>
        <v>0</v>
      </c>
      <c r="K416" s="1" t="str">
        <f t="shared" si="50"/>
        <v>7D</v>
      </c>
      <c r="L416" s="25">
        <v>41043</v>
      </c>
      <c r="M416" s="26" t="str">
        <f t="shared" si="51"/>
        <v>Mon</v>
      </c>
      <c r="N416" s="25">
        <v>41045</v>
      </c>
      <c r="O416" s="1">
        <f t="shared" si="52"/>
        <v>2</v>
      </c>
      <c r="P416" s="27">
        <f t="shared" si="53"/>
        <v>2012</v>
      </c>
      <c r="Q416" s="1">
        <f t="shared" si="54"/>
        <v>5</v>
      </c>
      <c r="R416" s="1">
        <f t="shared" si="55"/>
        <v>14</v>
      </c>
      <c r="S416" t="s">
        <v>72</v>
      </c>
      <c r="T416" s="2">
        <v>1882650</v>
      </c>
      <c r="U416">
        <v>0</v>
      </c>
      <c r="V416" s="2">
        <v>1470000</v>
      </c>
      <c r="W416" s="2">
        <v>160000</v>
      </c>
      <c r="X416" s="2">
        <v>0</v>
      </c>
      <c r="Y416" s="2">
        <v>0</v>
      </c>
      <c r="Z416" s="2">
        <v>252650</v>
      </c>
      <c r="AA416">
        <v>4</v>
      </c>
      <c r="AB416">
        <v>0</v>
      </c>
      <c r="AC416">
        <v>2</v>
      </c>
      <c r="AD416">
        <v>0</v>
      </c>
      <c r="AE416">
        <v>4</v>
      </c>
      <c r="AF416">
        <v>6</v>
      </c>
      <c r="AG416">
        <v>2</v>
      </c>
      <c r="AH416" s="2">
        <v>735000</v>
      </c>
    </row>
    <row r="417" spans="1:34" x14ac:dyDescent="0.5">
      <c r="A417">
        <v>5539</v>
      </c>
      <c r="B417">
        <v>17556</v>
      </c>
      <c r="C417" t="s">
        <v>542</v>
      </c>
      <c r="D417" s="25">
        <v>29850</v>
      </c>
      <c r="E417" t="s">
        <v>69</v>
      </c>
      <c r="F417" t="s">
        <v>70</v>
      </c>
      <c r="G417" t="s">
        <v>97</v>
      </c>
      <c r="H417" s="25">
        <v>41044</v>
      </c>
      <c r="I417" s="26" t="str">
        <f t="shared" si="48"/>
        <v>Tue</v>
      </c>
      <c r="J417" s="1">
        <f t="shared" si="49"/>
        <v>0</v>
      </c>
      <c r="K417" s="1" t="str">
        <f t="shared" si="50"/>
        <v>7D</v>
      </c>
      <c r="L417" s="25">
        <v>41044</v>
      </c>
      <c r="M417" s="26" t="str">
        <f t="shared" si="51"/>
        <v>Tue</v>
      </c>
      <c r="N417" s="25">
        <v>41046</v>
      </c>
      <c r="O417" s="1">
        <f t="shared" si="52"/>
        <v>2</v>
      </c>
      <c r="P417" s="27">
        <f t="shared" si="53"/>
        <v>2012</v>
      </c>
      <c r="Q417" s="1">
        <f t="shared" si="54"/>
        <v>5</v>
      </c>
      <c r="R417" s="1">
        <f t="shared" si="55"/>
        <v>15</v>
      </c>
      <c r="S417" t="s">
        <v>72</v>
      </c>
      <c r="T417" s="2">
        <v>14134890</v>
      </c>
      <c r="U417">
        <v>11550000</v>
      </c>
      <c r="V417" s="2">
        <v>9445888</v>
      </c>
      <c r="W417" s="2">
        <v>2792112</v>
      </c>
      <c r="X417" s="2">
        <v>0</v>
      </c>
      <c r="Y417" s="2">
        <v>0</v>
      </c>
      <c r="Z417" s="2">
        <v>1896890</v>
      </c>
      <c r="AA417">
        <v>4</v>
      </c>
      <c r="AB417">
        <v>0</v>
      </c>
      <c r="AC417">
        <v>0</v>
      </c>
      <c r="AD417">
        <v>2</v>
      </c>
      <c r="AE417">
        <v>4</v>
      </c>
      <c r="AF417">
        <v>6</v>
      </c>
      <c r="AG417">
        <v>2</v>
      </c>
      <c r="AH417" s="2">
        <v>4722944</v>
      </c>
    </row>
    <row r="418" spans="1:34" x14ac:dyDescent="0.5">
      <c r="A418">
        <v>5538</v>
      </c>
      <c r="B418">
        <v>17555</v>
      </c>
      <c r="C418" t="s">
        <v>543</v>
      </c>
      <c r="D418" s="25">
        <v>26814</v>
      </c>
      <c r="E418" t="s">
        <v>69</v>
      </c>
      <c r="F418" t="s">
        <v>75</v>
      </c>
      <c r="G418" t="s">
        <v>91</v>
      </c>
      <c r="H418" s="25">
        <v>41044</v>
      </c>
      <c r="I418" s="26" t="str">
        <f t="shared" si="48"/>
        <v>Tue</v>
      </c>
      <c r="J418" s="1">
        <f t="shared" si="49"/>
        <v>12</v>
      </c>
      <c r="K418" s="1" t="str">
        <f t="shared" si="50"/>
        <v>14D</v>
      </c>
      <c r="L418" s="25">
        <v>41056</v>
      </c>
      <c r="M418" s="26" t="str">
        <f t="shared" si="51"/>
        <v>Sun</v>
      </c>
      <c r="N418" s="25">
        <v>41059</v>
      </c>
      <c r="O418" s="1">
        <f t="shared" si="52"/>
        <v>3</v>
      </c>
      <c r="P418" s="27">
        <f t="shared" si="53"/>
        <v>2012</v>
      </c>
      <c r="Q418" s="1">
        <f t="shared" si="54"/>
        <v>5</v>
      </c>
      <c r="R418" s="1">
        <f t="shared" si="55"/>
        <v>27</v>
      </c>
      <c r="S418" t="s">
        <v>72</v>
      </c>
      <c r="T418" s="2">
        <v>14593680</v>
      </c>
      <c r="U418">
        <v>0</v>
      </c>
      <c r="V418" s="2">
        <v>12600000</v>
      </c>
      <c r="W418" s="2">
        <v>0</v>
      </c>
      <c r="X418" s="2">
        <v>0</v>
      </c>
      <c r="Y418" s="2">
        <v>35220.78</v>
      </c>
      <c r="Z418" s="2">
        <v>1958459.22</v>
      </c>
      <c r="AA418">
        <v>6</v>
      </c>
      <c r="AB418">
        <v>3</v>
      </c>
      <c r="AC418">
        <v>3</v>
      </c>
      <c r="AD418">
        <v>0</v>
      </c>
      <c r="AE418">
        <v>9</v>
      </c>
      <c r="AF418">
        <v>12</v>
      </c>
      <c r="AG418">
        <v>3</v>
      </c>
      <c r="AH418" s="2">
        <v>4200000</v>
      </c>
    </row>
    <row r="419" spans="1:34" x14ac:dyDescent="0.5">
      <c r="A419">
        <v>5543</v>
      </c>
      <c r="B419">
        <v>17567</v>
      </c>
      <c r="C419" t="s">
        <v>544</v>
      </c>
      <c r="D419" s="25">
        <v>26441</v>
      </c>
      <c r="E419" t="s">
        <v>69</v>
      </c>
      <c r="F419" t="s">
        <v>70</v>
      </c>
      <c r="G419" t="s">
        <v>74</v>
      </c>
      <c r="H419" s="25">
        <v>41044</v>
      </c>
      <c r="I419" s="26" t="str">
        <f t="shared" si="48"/>
        <v>Tue</v>
      </c>
      <c r="J419" s="1">
        <f t="shared" si="49"/>
        <v>25</v>
      </c>
      <c r="K419" s="1" t="str">
        <f t="shared" si="50"/>
        <v>30D</v>
      </c>
      <c r="L419" s="25">
        <v>41069</v>
      </c>
      <c r="M419" s="26" t="str">
        <f t="shared" si="51"/>
        <v>Sat</v>
      </c>
      <c r="N419" s="25">
        <v>41072</v>
      </c>
      <c r="O419" s="1">
        <f t="shared" si="52"/>
        <v>3</v>
      </c>
      <c r="P419" s="27">
        <f t="shared" si="53"/>
        <v>2012</v>
      </c>
      <c r="Q419" s="1">
        <f t="shared" si="54"/>
        <v>6</v>
      </c>
      <c r="R419" s="1">
        <f t="shared" si="55"/>
        <v>9</v>
      </c>
      <c r="S419" t="s">
        <v>72</v>
      </c>
      <c r="T419" s="2">
        <v>33527240</v>
      </c>
      <c r="U419">
        <v>29452500</v>
      </c>
      <c r="V419" s="2">
        <v>24837924</v>
      </c>
      <c r="W419" s="2">
        <v>3770076</v>
      </c>
      <c r="X419" s="2">
        <v>0</v>
      </c>
      <c r="Y419" s="2">
        <v>419913.42</v>
      </c>
      <c r="Z419" s="2">
        <v>4499326.58</v>
      </c>
      <c r="AA419">
        <v>6</v>
      </c>
      <c r="AB419">
        <v>0</v>
      </c>
      <c r="AC419">
        <v>0</v>
      </c>
      <c r="AD419">
        <v>3</v>
      </c>
      <c r="AE419">
        <v>6</v>
      </c>
      <c r="AF419">
        <v>9</v>
      </c>
      <c r="AG419">
        <v>3</v>
      </c>
      <c r="AH419" s="2">
        <v>8279308</v>
      </c>
    </row>
    <row r="420" spans="1:34" x14ac:dyDescent="0.5">
      <c r="A420">
        <v>5538</v>
      </c>
      <c r="B420">
        <v>17694</v>
      </c>
      <c r="C420" t="s">
        <v>545</v>
      </c>
      <c r="D420" s="25">
        <v>25504</v>
      </c>
      <c r="E420" t="s">
        <v>69</v>
      </c>
      <c r="F420" t="s">
        <v>75</v>
      </c>
      <c r="G420" t="s">
        <v>91</v>
      </c>
      <c r="H420" s="25">
        <v>41045</v>
      </c>
      <c r="I420" s="26" t="str">
        <f t="shared" si="48"/>
        <v>Wed</v>
      </c>
      <c r="J420" s="1">
        <f t="shared" si="49"/>
        <v>11</v>
      </c>
      <c r="K420" s="1" t="str">
        <f t="shared" si="50"/>
        <v>14D</v>
      </c>
      <c r="L420" s="25">
        <v>41056</v>
      </c>
      <c r="M420" s="26" t="str">
        <f t="shared" si="51"/>
        <v>Sun</v>
      </c>
      <c r="N420" s="25">
        <v>41059</v>
      </c>
      <c r="O420" s="1">
        <f t="shared" si="52"/>
        <v>3</v>
      </c>
      <c r="P420" s="27">
        <f t="shared" si="53"/>
        <v>2012</v>
      </c>
      <c r="Q420" s="1">
        <f t="shared" si="54"/>
        <v>5</v>
      </c>
      <c r="R420" s="1">
        <f t="shared" si="55"/>
        <v>27</v>
      </c>
      <c r="S420" t="s">
        <v>72</v>
      </c>
      <c r="T420" s="2">
        <v>3887275</v>
      </c>
      <c r="U420">
        <v>0</v>
      </c>
      <c r="V420" s="2">
        <v>2205000</v>
      </c>
      <c r="W420" s="2">
        <v>0</v>
      </c>
      <c r="X420" s="2">
        <v>0</v>
      </c>
      <c r="Y420" s="2">
        <v>1160606.06</v>
      </c>
      <c r="Z420" s="2">
        <v>521668.94</v>
      </c>
      <c r="AA420">
        <v>6</v>
      </c>
      <c r="AB420">
        <v>0</v>
      </c>
      <c r="AC420">
        <v>1</v>
      </c>
      <c r="AD420">
        <v>0</v>
      </c>
      <c r="AE420">
        <v>6</v>
      </c>
      <c r="AF420">
        <v>7</v>
      </c>
      <c r="AG420">
        <v>3</v>
      </c>
      <c r="AH420" s="2">
        <v>735000</v>
      </c>
    </row>
    <row r="421" spans="1:34" x14ac:dyDescent="0.5">
      <c r="A421">
        <v>5597</v>
      </c>
      <c r="B421">
        <v>17808</v>
      </c>
      <c r="C421" t="s">
        <v>546</v>
      </c>
      <c r="D421" s="25">
        <v>27423</v>
      </c>
      <c r="E421" t="s">
        <v>69</v>
      </c>
      <c r="F421" t="s">
        <v>75</v>
      </c>
      <c r="G421" t="s">
        <v>91</v>
      </c>
      <c r="H421" s="25">
        <v>41046</v>
      </c>
      <c r="I421" s="26" t="str">
        <f t="shared" si="48"/>
        <v>Thu</v>
      </c>
      <c r="J421" s="1">
        <f t="shared" si="49"/>
        <v>46</v>
      </c>
      <c r="K421" s="1" t="str">
        <f t="shared" si="50"/>
        <v>60D</v>
      </c>
      <c r="L421" s="25">
        <v>41092</v>
      </c>
      <c r="M421" s="26" t="str">
        <f t="shared" si="51"/>
        <v>Mon</v>
      </c>
      <c r="N421" s="25">
        <v>41093</v>
      </c>
      <c r="O421" s="1">
        <f t="shared" si="52"/>
        <v>1</v>
      </c>
      <c r="P421" s="27">
        <f t="shared" si="53"/>
        <v>2012</v>
      </c>
      <c r="Q421" s="1">
        <f t="shared" si="54"/>
        <v>7</v>
      </c>
      <c r="R421" s="1">
        <f t="shared" si="55"/>
        <v>2</v>
      </c>
      <c r="S421" t="s">
        <v>72</v>
      </c>
      <c r="T421" s="2">
        <v>6006000</v>
      </c>
      <c r="U421">
        <v>0</v>
      </c>
      <c r="V421" s="2">
        <v>5040000</v>
      </c>
      <c r="W421" s="2">
        <v>0</v>
      </c>
      <c r="X421" s="2">
        <v>0</v>
      </c>
      <c r="Y421" s="2">
        <v>160000</v>
      </c>
      <c r="Z421" s="2">
        <v>806000</v>
      </c>
      <c r="AA421">
        <v>2</v>
      </c>
      <c r="AB421">
        <v>1</v>
      </c>
      <c r="AC421">
        <v>1</v>
      </c>
      <c r="AD421">
        <v>0</v>
      </c>
      <c r="AE421">
        <v>3</v>
      </c>
      <c r="AF421">
        <v>4</v>
      </c>
      <c r="AG421">
        <v>1</v>
      </c>
      <c r="AH421" s="2">
        <v>5040000</v>
      </c>
    </row>
    <row r="422" spans="1:34" x14ac:dyDescent="0.5">
      <c r="A422">
        <v>5597</v>
      </c>
      <c r="B422">
        <v>17807</v>
      </c>
      <c r="C422" t="s">
        <v>547</v>
      </c>
      <c r="D422" s="25">
        <v>28546</v>
      </c>
      <c r="E422" t="s">
        <v>69</v>
      </c>
      <c r="F422" t="s">
        <v>75</v>
      </c>
      <c r="G422" t="s">
        <v>91</v>
      </c>
      <c r="H422" s="25">
        <v>41046</v>
      </c>
      <c r="I422" s="26" t="str">
        <f t="shared" si="48"/>
        <v>Thu</v>
      </c>
      <c r="J422" s="1">
        <f t="shared" si="49"/>
        <v>44</v>
      </c>
      <c r="K422" s="1" t="str">
        <f t="shared" si="50"/>
        <v>45D</v>
      </c>
      <c r="L422" s="25">
        <v>41090</v>
      </c>
      <c r="M422" s="26" t="str">
        <f t="shared" si="51"/>
        <v>Sat</v>
      </c>
      <c r="N422" s="25">
        <v>41093</v>
      </c>
      <c r="O422" s="1">
        <f t="shared" si="52"/>
        <v>3</v>
      </c>
      <c r="P422" s="27">
        <f t="shared" si="53"/>
        <v>2012</v>
      </c>
      <c r="Q422" s="1">
        <f t="shared" si="54"/>
        <v>6</v>
      </c>
      <c r="R422" s="1">
        <f t="shared" si="55"/>
        <v>30</v>
      </c>
      <c r="S422" t="s">
        <v>72</v>
      </c>
      <c r="T422" s="2">
        <v>3180100</v>
      </c>
      <c r="U422">
        <v>0</v>
      </c>
      <c r="V422" s="2">
        <v>2520000</v>
      </c>
      <c r="W422" s="2">
        <v>0</v>
      </c>
      <c r="X422" s="2">
        <v>0</v>
      </c>
      <c r="Y422" s="2">
        <v>233333.33</v>
      </c>
      <c r="Z422" s="2">
        <v>426766.67</v>
      </c>
      <c r="AA422">
        <v>6</v>
      </c>
      <c r="AB422">
        <v>0</v>
      </c>
      <c r="AC422">
        <v>3</v>
      </c>
      <c r="AD422">
        <v>3</v>
      </c>
      <c r="AE422">
        <v>6</v>
      </c>
      <c r="AF422">
        <v>12</v>
      </c>
      <c r="AG422">
        <v>3</v>
      </c>
      <c r="AH422" s="2">
        <v>840000</v>
      </c>
    </row>
    <row r="423" spans="1:34" x14ac:dyDescent="0.5">
      <c r="A423">
        <v>5591</v>
      </c>
      <c r="B423">
        <v>17749</v>
      </c>
      <c r="C423" t="s">
        <v>88</v>
      </c>
      <c r="D423" s="25">
        <v>32071</v>
      </c>
      <c r="E423" t="s">
        <v>69</v>
      </c>
      <c r="F423" t="s">
        <v>84</v>
      </c>
      <c r="G423" t="s">
        <v>112</v>
      </c>
      <c r="H423" s="25">
        <v>41046</v>
      </c>
      <c r="I423" s="26" t="str">
        <f t="shared" si="48"/>
        <v>Thu</v>
      </c>
      <c r="J423" s="1">
        <f t="shared" si="49"/>
        <v>0</v>
      </c>
      <c r="K423" s="1" t="str">
        <f t="shared" si="50"/>
        <v>7D</v>
      </c>
      <c r="L423" s="25">
        <v>41046</v>
      </c>
      <c r="M423" s="26" t="str">
        <f t="shared" si="51"/>
        <v>Thu</v>
      </c>
      <c r="N423" s="25">
        <v>41047</v>
      </c>
      <c r="O423" s="1">
        <f t="shared" si="52"/>
        <v>1</v>
      </c>
      <c r="P423" s="27">
        <f t="shared" si="53"/>
        <v>2012</v>
      </c>
      <c r="Q423" s="1">
        <f t="shared" si="54"/>
        <v>5</v>
      </c>
      <c r="R423" s="1">
        <f t="shared" si="55"/>
        <v>17</v>
      </c>
      <c r="S423" t="s">
        <v>72</v>
      </c>
      <c r="T423" s="2">
        <v>5935550</v>
      </c>
      <c r="U423">
        <v>5000000</v>
      </c>
      <c r="V423" s="2">
        <v>4051948</v>
      </c>
      <c r="W423" s="2">
        <v>1087056</v>
      </c>
      <c r="X423" s="2">
        <v>0</v>
      </c>
      <c r="Y423" s="2">
        <v>0</v>
      </c>
      <c r="Z423" s="2">
        <v>796546</v>
      </c>
      <c r="AA423">
        <v>3</v>
      </c>
      <c r="AB423">
        <v>0</v>
      </c>
      <c r="AC423">
        <v>0</v>
      </c>
      <c r="AD423">
        <v>0</v>
      </c>
      <c r="AE423">
        <v>3</v>
      </c>
      <c r="AF423">
        <v>3</v>
      </c>
      <c r="AG423">
        <v>2</v>
      </c>
      <c r="AH423" s="2">
        <v>2025974</v>
      </c>
    </row>
    <row r="424" spans="1:34" x14ac:dyDescent="0.5">
      <c r="A424">
        <v>5610</v>
      </c>
      <c r="B424">
        <v>17861</v>
      </c>
      <c r="C424" t="s">
        <v>548</v>
      </c>
      <c r="D424" s="25">
        <v>27837</v>
      </c>
      <c r="E424" t="s">
        <v>69</v>
      </c>
      <c r="F424" t="s">
        <v>75</v>
      </c>
      <c r="G424" t="s">
        <v>91</v>
      </c>
      <c r="H424" s="25">
        <v>41046</v>
      </c>
      <c r="I424" s="26" t="str">
        <f t="shared" si="48"/>
        <v>Thu</v>
      </c>
      <c r="J424" s="1">
        <f t="shared" si="49"/>
        <v>12</v>
      </c>
      <c r="K424" s="1" t="str">
        <f t="shared" si="50"/>
        <v>14D</v>
      </c>
      <c r="L424" s="25">
        <v>41058</v>
      </c>
      <c r="M424" s="26" t="str">
        <f t="shared" si="51"/>
        <v>Tue</v>
      </c>
      <c r="N424" s="25">
        <v>41061</v>
      </c>
      <c r="O424" s="1">
        <f t="shared" si="52"/>
        <v>3</v>
      </c>
      <c r="P424" s="27">
        <f t="shared" si="53"/>
        <v>2012</v>
      </c>
      <c r="Q424" s="1">
        <f t="shared" si="54"/>
        <v>5</v>
      </c>
      <c r="R424" s="1">
        <f t="shared" si="55"/>
        <v>29</v>
      </c>
      <c r="S424" t="s">
        <v>72</v>
      </c>
      <c r="T424" s="2">
        <v>3020325</v>
      </c>
      <c r="U424">
        <v>0</v>
      </c>
      <c r="V424" s="2">
        <v>2205000</v>
      </c>
      <c r="W424" s="2">
        <v>410000</v>
      </c>
      <c r="X424" s="2">
        <v>0</v>
      </c>
      <c r="Y424" s="2">
        <v>0</v>
      </c>
      <c r="Z424" s="2">
        <v>405325</v>
      </c>
      <c r="AA424">
        <v>6</v>
      </c>
      <c r="AB424">
        <v>0</v>
      </c>
      <c r="AC424">
        <v>3</v>
      </c>
      <c r="AD424">
        <v>0</v>
      </c>
      <c r="AE424">
        <v>6</v>
      </c>
      <c r="AF424">
        <v>9</v>
      </c>
      <c r="AG424">
        <v>3</v>
      </c>
      <c r="AH424" s="2">
        <v>735000</v>
      </c>
    </row>
    <row r="425" spans="1:34" x14ac:dyDescent="0.5">
      <c r="A425">
        <v>5611</v>
      </c>
      <c r="B425">
        <v>17865</v>
      </c>
      <c r="C425" t="s">
        <v>549</v>
      </c>
      <c r="D425" s="25">
        <v>15777</v>
      </c>
      <c r="E425" t="s">
        <v>69</v>
      </c>
      <c r="F425" t="s">
        <v>75</v>
      </c>
      <c r="G425" t="s">
        <v>91</v>
      </c>
      <c r="H425" s="25">
        <v>41046</v>
      </c>
      <c r="I425" s="26" t="str">
        <f t="shared" si="48"/>
        <v>Thu</v>
      </c>
      <c r="J425" s="1">
        <f t="shared" si="49"/>
        <v>5</v>
      </c>
      <c r="K425" s="1" t="str">
        <f t="shared" si="50"/>
        <v>7D</v>
      </c>
      <c r="L425" s="25">
        <v>41051</v>
      </c>
      <c r="M425" s="26" t="str">
        <f t="shared" si="51"/>
        <v>Tue</v>
      </c>
      <c r="N425" s="25">
        <v>41053</v>
      </c>
      <c r="O425" s="1">
        <f t="shared" si="52"/>
        <v>2</v>
      </c>
      <c r="P425" s="27">
        <f t="shared" si="53"/>
        <v>2012</v>
      </c>
      <c r="Q425" s="1">
        <f t="shared" si="54"/>
        <v>5</v>
      </c>
      <c r="R425" s="1">
        <f t="shared" si="55"/>
        <v>22</v>
      </c>
      <c r="S425" t="s">
        <v>72</v>
      </c>
      <c r="T425" s="2">
        <v>4908750</v>
      </c>
      <c r="U425">
        <v>4620000</v>
      </c>
      <c r="V425" s="2">
        <v>2995672</v>
      </c>
      <c r="W425" s="2">
        <v>1254328</v>
      </c>
      <c r="X425" s="2">
        <v>0</v>
      </c>
      <c r="Y425" s="2">
        <v>0</v>
      </c>
      <c r="Z425" s="2">
        <v>658750</v>
      </c>
      <c r="AA425">
        <v>2</v>
      </c>
      <c r="AB425">
        <v>0</v>
      </c>
      <c r="AC425">
        <v>0</v>
      </c>
      <c r="AD425">
        <v>0</v>
      </c>
      <c r="AE425">
        <v>2</v>
      </c>
      <c r="AF425">
        <v>2</v>
      </c>
      <c r="AG425">
        <v>2</v>
      </c>
      <c r="AH425" s="2">
        <v>1497836</v>
      </c>
    </row>
    <row r="426" spans="1:34" x14ac:dyDescent="0.5">
      <c r="A426">
        <v>5620</v>
      </c>
      <c r="B426">
        <v>17975</v>
      </c>
      <c r="C426" t="s">
        <v>550</v>
      </c>
      <c r="D426" s="25">
        <v>31096</v>
      </c>
      <c r="E426" t="s">
        <v>79</v>
      </c>
      <c r="F426" t="s">
        <v>105</v>
      </c>
      <c r="G426" t="s">
        <v>106</v>
      </c>
      <c r="H426" s="25">
        <v>41047</v>
      </c>
      <c r="I426" s="26" t="str">
        <f t="shared" si="48"/>
        <v>Fri</v>
      </c>
      <c r="J426" s="1">
        <f t="shared" si="49"/>
        <v>202</v>
      </c>
      <c r="K426" s="1" t="str">
        <f t="shared" si="50"/>
        <v>120D</v>
      </c>
      <c r="L426" s="25">
        <v>41249</v>
      </c>
      <c r="M426" s="26" t="str">
        <f t="shared" si="51"/>
        <v>Thu</v>
      </c>
      <c r="N426" s="25">
        <v>41254</v>
      </c>
      <c r="O426" s="1">
        <f t="shared" si="52"/>
        <v>5</v>
      </c>
      <c r="P426" s="27">
        <f t="shared" si="53"/>
        <v>2012</v>
      </c>
      <c r="Q426" s="1">
        <f t="shared" si="54"/>
        <v>12</v>
      </c>
      <c r="R426" s="1">
        <f t="shared" si="55"/>
        <v>6</v>
      </c>
      <c r="S426" t="s">
        <v>72</v>
      </c>
      <c r="T426" s="2">
        <v>14140300</v>
      </c>
      <c r="U426">
        <v>0</v>
      </c>
      <c r="V426" s="2">
        <v>6737525</v>
      </c>
      <c r="W426" s="2">
        <v>3380000</v>
      </c>
      <c r="X426" s="2">
        <v>0</v>
      </c>
      <c r="Y426" s="2">
        <v>2125621.6</v>
      </c>
      <c r="Z426" s="2">
        <v>1897153.4</v>
      </c>
      <c r="AA426">
        <v>15</v>
      </c>
      <c r="AB426">
        <v>0</v>
      </c>
      <c r="AC426">
        <v>0</v>
      </c>
      <c r="AD426">
        <v>0</v>
      </c>
      <c r="AE426">
        <v>15</v>
      </c>
      <c r="AF426">
        <v>15</v>
      </c>
      <c r="AG426">
        <v>5</v>
      </c>
      <c r="AH426" s="2">
        <v>1347505</v>
      </c>
    </row>
    <row r="427" spans="1:34" x14ac:dyDescent="0.5">
      <c r="A427">
        <v>5591</v>
      </c>
      <c r="B427">
        <v>17749</v>
      </c>
      <c r="C427" t="s">
        <v>88</v>
      </c>
      <c r="D427" s="25">
        <v>32071</v>
      </c>
      <c r="E427" t="s">
        <v>69</v>
      </c>
      <c r="F427" t="s">
        <v>84</v>
      </c>
      <c r="G427" t="s">
        <v>112</v>
      </c>
      <c r="H427" s="25">
        <v>41047</v>
      </c>
      <c r="I427" s="26" t="str">
        <f t="shared" si="48"/>
        <v>Fri</v>
      </c>
      <c r="J427" s="1">
        <f t="shared" si="49"/>
        <v>0</v>
      </c>
      <c r="K427" s="1" t="str">
        <f t="shared" si="50"/>
        <v>7D</v>
      </c>
      <c r="L427" s="25">
        <v>41047</v>
      </c>
      <c r="M427" s="26" t="str">
        <f t="shared" si="51"/>
        <v>Fri</v>
      </c>
      <c r="N427" s="25">
        <v>41048</v>
      </c>
      <c r="O427" s="1">
        <f t="shared" si="52"/>
        <v>1</v>
      </c>
      <c r="P427" s="27">
        <f t="shared" si="53"/>
        <v>2012</v>
      </c>
      <c r="Q427" s="1">
        <f t="shared" si="54"/>
        <v>5</v>
      </c>
      <c r="R427" s="1">
        <f t="shared" si="55"/>
        <v>18</v>
      </c>
      <c r="S427" t="s">
        <v>72</v>
      </c>
      <c r="T427" s="2">
        <v>5935550</v>
      </c>
      <c r="U427">
        <v>5000000</v>
      </c>
      <c r="V427" s="2">
        <v>4051948</v>
      </c>
      <c r="W427" s="2">
        <v>1087056</v>
      </c>
      <c r="X427" s="2">
        <v>0</v>
      </c>
      <c r="Y427" s="2">
        <v>0</v>
      </c>
      <c r="Z427" s="2">
        <v>796546</v>
      </c>
      <c r="AA427">
        <v>3</v>
      </c>
      <c r="AB427">
        <v>0</v>
      </c>
      <c r="AC427">
        <v>0</v>
      </c>
      <c r="AD427">
        <v>0</v>
      </c>
      <c r="AE427">
        <v>3</v>
      </c>
      <c r="AF427">
        <v>3</v>
      </c>
      <c r="AG427">
        <v>2</v>
      </c>
      <c r="AH427" s="2">
        <v>2025974</v>
      </c>
    </row>
    <row r="428" spans="1:34" x14ac:dyDescent="0.5">
      <c r="A428">
        <v>5326</v>
      </c>
      <c r="B428">
        <v>18887</v>
      </c>
      <c r="C428" t="s">
        <v>551</v>
      </c>
      <c r="D428" s="25">
        <v>31160</v>
      </c>
      <c r="E428" t="s">
        <v>69</v>
      </c>
      <c r="F428" t="s">
        <v>75</v>
      </c>
      <c r="G428" t="s">
        <v>91</v>
      </c>
      <c r="H428" s="25">
        <v>41048</v>
      </c>
      <c r="I428" s="26" t="str">
        <f t="shared" si="48"/>
        <v>Sat</v>
      </c>
      <c r="J428" s="1">
        <f t="shared" si="49"/>
        <v>8</v>
      </c>
      <c r="K428" s="1" t="str">
        <f t="shared" si="50"/>
        <v>14D</v>
      </c>
      <c r="L428" s="25">
        <v>41056</v>
      </c>
      <c r="M428" s="26" t="str">
        <f t="shared" si="51"/>
        <v>Sun</v>
      </c>
      <c r="N428" s="25">
        <v>41059</v>
      </c>
      <c r="O428" s="1">
        <f t="shared" si="52"/>
        <v>3</v>
      </c>
      <c r="P428" s="27">
        <f t="shared" si="53"/>
        <v>2012</v>
      </c>
      <c r="Q428" s="1">
        <f t="shared" si="54"/>
        <v>5</v>
      </c>
      <c r="R428" s="1">
        <f t="shared" si="55"/>
        <v>27</v>
      </c>
      <c r="S428" t="s">
        <v>72</v>
      </c>
      <c r="T428" s="2">
        <v>4689100</v>
      </c>
      <c r="U428">
        <v>0</v>
      </c>
      <c r="V428" s="2">
        <v>2750000</v>
      </c>
      <c r="W428" s="2">
        <v>470000</v>
      </c>
      <c r="X428" s="2">
        <v>0</v>
      </c>
      <c r="Y428" s="2">
        <v>839826.84</v>
      </c>
      <c r="Z428" s="2">
        <v>629273.16</v>
      </c>
      <c r="AA428">
        <v>6</v>
      </c>
      <c r="AB428">
        <v>0</v>
      </c>
      <c r="AC428">
        <v>0</v>
      </c>
      <c r="AD428">
        <v>0</v>
      </c>
      <c r="AE428">
        <v>6</v>
      </c>
      <c r="AF428">
        <v>6</v>
      </c>
      <c r="AG428">
        <v>3</v>
      </c>
      <c r="AH428" s="2">
        <v>916666.67</v>
      </c>
    </row>
    <row r="429" spans="1:34" x14ac:dyDescent="0.5">
      <c r="A429">
        <v>5678</v>
      </c>
      <c r="B429">
        <v>18370</v>
      </c>
      <c r="C429" t="s">
        <v>552</v>
      </c>
      <c r="D429" s="25">
        <v>12651</v>
      </c>
      <c r="E429" t="s">
        <v>79</v>
      </c>
      <c r="F429" t="s">
        <v>105</v>
      </c>
      <c r="G429" t="s">
        <v>106</v>
      </c>
      <c r="H429" s="25">
        <v>41051</v>
      </c>
      <c r="I429" s="26" t="str">
        <f t="shared" si="48"/>
        <v>Tue</v>
      </c>
      <c r="J429" s="1">
        <f t="shared" si="49"/>
        <v>138</v>
      </c>
      <c r="K429" s="1" t="str">
        <f t="shared" si="50"/>
        <v>120D</v>
      </c>
      <c r="L429" s="25">
        <v>41189</v>
      </c>
      <c r="M429" s="26" t="str">
        <f t="shared" si="51"/>
        <v>Sun</v>
      </c>
      <c r="N429" s="25">
        <v>41199</v>
      </c>
      <c r="O429" s="1">
        <f t="shared" si="52"/>
        <v>10</v>
      </c>
      <c r="P429" s="27">
        <f t="shared" si="53"/>
        <v>2012</v>
      </c>
      <c r="Q429" s="1">
        <f t="shared" si="54"/>
        <v>10</v>
      </c>
      <c r="R429" s="1">
        <f t="shared" si="55"/>
        <v>7</v>
      </c>
      <c r="S429" t="s">
        <v>72</v>
      </c>
      <c r="T429" s="2">
        <v>19246075</v>
      </c>
      <c r="U429">
        <v>2490600</v>
      </c>
      <c r="V429" s="2">
        <v>9211646.9000000004</v>
      </c>
      <c r="W429" s="2">
        <v>2613560.65</v>
      </c>
      <c r="X429" s="2">
        <v>0</v>
      </c>
      <c r="Y429" s="2">
        <v>4932207.79</v>
      </c>
      <c r="Z429" s="2">
        <v>2488659.66</v>
      </c>
      <c r="AA429">
        <v>20</v>
      </c>
      <c r="AB429">
        <v>0</v>
      </c>
      <c r="AC429">
        <v>0</v>
      </c>
      <c r="AD429">
        <v>0</v>
      </c>
      <c r="AE429">
        <v>20</v>
      </c>
      <c r="AF429">
        <v>20</v>
      </c>
      <c r="AG429">
        <v>10</v>
      </c>
      <c r="AH429" s="2">
        <v>921164.69</v>
      </c>
    </row>
    <row r="430" spans="1:34" x14ac:dyDescent="0.5">
      <c r="A430">
        <v>5692</v>
      </c>
      <c r="B430">
        <v>18418</v>
      </c>
      <c r="C430" t="s">
        <v>553</v>
      </c>
      <c r="D430" s="25">
        <v>24802</v>
      </c>
      <c r="E430" t="s">
        <v>69</v>
      </c>
      <c r="F430" t="s">
        <v>80</v>
      </c>
      <c r="G430" t="s">
        <v>81</v>
      </c>
      <c r="H430" s="25">
        <v>41051</v>
      </c>
      <c r="I430" s="26" t="str">
        <f t="shared" si="48"/>
        <v>Tue</v>
      </c>
      <c r="J430" s="1">
        <f t="shared" si="49"/>
        <v>2</v>
      </c>
      <c r="K430" s="1" t="str">
        <f t="shared" si="50"/>
        <v>7D</v>
      </c>
      <c r="L430" s="25">
        <v>41053</v>
      </c>
      <c r="M430" s="26" t="str">
        <f t="shared" si="51"/>
        <v>Thu</v>
      </c>
      <c r="N430" s="25">
        <v>41055</v>
      </c>
      <c r="O430" s="1">
        <f t="shared" si="52"/>
        <v>2</v>
      </c>
      <c r="P430" s="27">
        <f t="shared" si="53"/>
        <v>2012</v>
      </c>
      <c r="Q430" s="1">
        <f t="shared" si="54"/>
        <v>5</v>
      </c>
      <c r="R430" s="1">
        <f t="shared" si="55"/>
        <v>24</v>
      </c>
      <c r="S430" t="s">
        <v>72</v>
      </c>
      <c r="T430" s="2">
        <v>8708700</v>
      </c>
      <c r="U430">
        <v>8708700</v>
      </c>
      <c r="V430" s="2">
        <v>6985888</v>
      </c>
      <c r="W430" s="2">
        <v>554112</v>
      </c>
      <c r="X430" s="2">
        <v>0</v>
      </c>
      <c r="Y430" s="2">
        <v>0</v>
      </c>
      <c r="Z430" s="2">
        <v>1168700</v>
      </c>
      <c r="AA430">
        <v>4</v>
      </c>
      <c r="AB430">
        <v>0</v>
      </c>
      <c r="AC430">
        <v>0</v>
      </c>
      <c r="AD430">
        <v>0</v>
      </c>
      <c r="AE430">
        <v>4</v>
      </c>
      <c r="AF430">
        <v>4</v>
      </c>
      <c r="AG430">
        <v>2</v>
      </c>
      <c r="AH430" s="2">
        <v>3492944</v>
      </c>
    </row>
    <row r="431" spans="1:34" x14ac:dyDescent="0.5">
      <c r="A431">
        <v>5679</v>
      </c>
      <c r="B431">
        <v>18371</v>
      </c>
      <c r="C431" t="s">
        <v>554</v>
      </c>
      <c r="D431" s="25">
        <v>29197</v>
      </c>
      <c r="E431" t="s">
        <v>69</v>
      </c>
      <c r="F431" t="s">
        <v>70</v>
      </c>
      <c r="G431" t="s">
        <v>74</v>
      </c>
      <c r="H431" s="25">
        <v>41051</v>
      </c>
      <c r="I431" s="26" t="str">
        <f t="shared" si="48"/>
        <v>Tue</v>
      </c>
      <c r="J431" s="1">
        <f t="shared" si="49"/>
        <v>15</v>
      </c>
      <c r="K431" s="1" t="str">
        <f t="shared" si="50"/>
        <v>30D</v>
      </c>
      <c r="L431" s="25">
        <v>41066</v>
      </c>
      <c r="M431" s="26" t="str">
        <f t="shared" si="51"/>
        <v>Wed</v>
      </c>
      <c r="N431" s="25">
        <v>41068</v>
      </c>
      <c r="O431" s="1">
        <f t="shared" si="52"/>
        <v>2</v>
      </c>
      <c r="P431" s="27">
        <f t="shared" si="53"/>
        <v>2012</v>
      </c>
      <c r="Q431" s="1">
        <f t="shared" si="54"/>
        <v>6</v>
      </c>
      <c r="R431" s="1">
        <f t="shared" si="55"/>
        <v>6</v>
      </c>
      <c r="S431" t="s">
        <v>72</v>
      </c>
      <c r="T431" s="2">
        <v>8591870</v>
      </c>
      <c r="U431">
        <v>6785000</v>
      </c>
      <c r="V431" s="2">
        <v>5807792</v>
      </c>
      <c r="W431" s="2">
        <v>1411056</v>
      </c>
      <c r="X431" s="2">
        <v>0</v>
      </c>
      <c r="Y431" s="2">
        <v>220000</v>
      </c>
      <c r="Z431" s="2">
        <v>1153022</v>
      </c>
      <c r="AA431">
        <v>2</v>
      </c>
      <c r="AB431">
        <v>0</v>
      </c>
      <c r="AC431">
        <v>0</v>
      </c>
      <c r="AD431">
        <v>0</v>
      </c>
      <c r="AE431">
        <v>2</v>
      </c>
      <c r="AF431">
        <v>2</v>
      </c>
      <c r="AG431">
        <v>2</v>
      </c>
      <c r="AH431" s="2">
        <v>2903896</v>
      </c>
    </row>
    <row r="432" spans="1:34" x14ac:dyDescent="0.5">
      <c r="A432">
        <v>5716</v>
      </c>
      <c r="B432">
        <v>18505</v>
      </c>
      <c r="C432" t="s">
        <v>555</v>
      </c>
      <c r="D432" s="25">
        <v>23465</v>
      </c>
      <c r="E432" t="s">
        <v>87</v>
      </c>
      <c r="F432" t="s">
        <v>70</v>
      </c>
      <c r="G432" t="s">
        <v>74</v>
      </c>
      <c r="H432" s="25">
        <v>41052</v>
      </c>
      <c r="I432" s="26" t="str">
        <f t="shared" si="48"/>
        <v>Wed</v>
      </c>
      <c r="J432" s="1">
        <f t="shared" si="49"/>
        <v>14</v>
      </c>
      <c r="K432" s="1" t="str">
        <f t="shared" si="50"/>
        <v>14D</v>
      </c>
      <c r="L432" s="25">
        <v>41066</v>
      </c>
      <c r="M432" s="26" t="str">
        <f t="shared" si="51"/>
        <v>Wed</v>
      </c>
      <c r="N432" s="25">
        <v>41069</v>
      </c>
      <c r="O432" s="1">
        <f t="shared" si="52"/>
        <v>3</v>
      </c>
      <c r="P432" s="27">
        <f t="shared" si="53"/>
        <v>2012</v>
      </c>
      <c r="Q432" s="1">
        <f t="shared" si="54"/>
        <v>6</v>
      </c>
      <c r="R432" s="1">
        <f t="shared" si="55"/>
        <v>6</v>
      </c>
      <c r="S432" t="s">
        <v>72</v>
      </c>
      <c r="T432" s="2">
        <v>13071650</v>
      </c>
      <c r="U432">
        <v>12113000</v>
      </c>
      <c r="V432" s="2">
        <v>10071861</v>
      </c>
      <c r="W432" s="2">
        <v>1245584</v>
      </c>
      <c r="X432" s="2">
        <v>0</v>
      </c>
      <c r="Y432" s="2">
        <v>0</v>
      </c>
      <c r="Z432" s="2">
        <v>1754205</v>
      </c>
      <c r="AA432">
        <v>3</v>
      </c>
      <c r="AB432">
        <v>0</v>
      </c>
      <c r="AC432">
        <v>0</v>
      </c>
      <c r="AD432">
        <v>0</v>
      </c>
      <c r="AE432">
        <v>3</v>
      </c>
      <c r="AF432">
        <v>3</v>
      </c>
      <c r="AG432">
        <v>3</v>
      </c>
      <c r="AH432" s="2">
        <v>3357287</v>
      </c>
    </row>
    <row r="433" spans="1:34" x14ac:dyDescent="0.5">
      <c r="A433">
        <v>5732</v>
      </c>
      <c r="B433">
        <v>9688</v>
      </c>
      <c r="C433" t="s">
        <v>243</v>
      </c>
      <c r="D433" s="25">
        <v>25930</v>
      </c>
      <c r="E433" t="s">
        <v>69</v>
      </c>
      <c r="F433" t="s">
        <v>70</v>
      </c>
      <c r="G433" t="s">
        <v>97</v>
      </c>
      <c r="H433" s="25">
        <v>41053</v>
      </c>
      <c r="I433" s="26" t="str">
        <f t="shared" si="48"/>
        <v>Thu</v>
      </c>
      <c r="J433" s="1">
        <f t="shared" si="49"/>
        <v>21</v>
      </c>
      <c r="K433" s="1" t="str">
        <f t="shared" si="50"/>
        <v>30D</v>
      </c>
      <c r="L433" s="25">
        <v>41074</v>
      </c>
      <c r="M433" s="26" t="str">
        <f t="shared" si="51"/>
        <v>Thu</v>
      </c>
      <c r="N433" s="25">
        <v>41077</v>
      </c>
      <c r="O433" s="1">
        <f t="shared" si="52"/>
        <v>3</v>
      </c>
      <c r="P433" s="27">
        <f t="shared" si="53"/>
        <v>2012</v>
      </c>
      <c r="Q433" s="1">
        <f t="shared" si="54"/>
        <v>6</v>
      </c>
      <c r="R433" s="1">
        <f t="shared" si="55"/>
        <v>14</v>
      </c>
      <c r="S433" t="s">
        <v>72</v>
      </c>
      <c r="T433" s="2">
        <v>66505305.390000001</v>
      </c>
      <c r="U433">
        <v>35265000</v>
      </c>
      <c r="V433" s="2">
        <v>45623118</v>
      </c>
      <c r="W433" s="2">
        <v>7852983.96</v>
      </c>
      <c r="X433" s="2">
        <v>0</v>
      </c>
      <c r="Y433" s="2">
        <v>3936410.24</v>
      </c>
      <c r="Z433" s="2">
        <v>9092793.1899999995</v>
      </c>
      <c r="AA433">
        <v>10</v>
      </c>
      <c r="AB433">
        <v>0</v>
      </c>
      <c r="AC433">
        <v>0</v>
      </c>
      <c r="AD433">
        <v>0</v>
      </c>
      <c r="AE433">
        <v>10</v>
      </c>
      <c r="AF433">
        <v>10</v>
      </c>
      <c r="AG433">
        <v>5</v>
      </c>
      <c r="AH433" s="2">
        <v>9124623.5999999996</v>
      </c>
    </row>
    <row r="434" spans="1:34" x14ac:dyDescent="0.5">
      <c r="A434">
        <v>5739</v>
      </c>
      <c r="B434">
        <v>18631</v>
      </c>
      <c r="C434" t="s">
        <v>556</v>
      </c>
      <c r="D434" s="25">
        <v>26401</v>
      </c>
      <c r="E434" t="s">
        <v>69</v>
      </c>
      <c r="F434" t="s">
        <v>70</v>
      </c>
      <c r="G434" t="s">
        <v>74</v>
      </c>
      <c r="H434" s="25">
        <v>41053</v>
      </c>
      <c r="I434" s="26" t="str">
        <f t="shared" si="48"/>
        <v>Thu</v>
      </c>
      <c r="J434" s="1">
        <f t="shared" si="49"/>
        <v>14</v>
      </c>
      <c r="K434" s="1" t="str">
        <f t="shared" si="50"/>
        <v>14D</v>
      </c>
      <c r="L434" s="25">
        <v>41067</v>
      </c>
      <c r="M434" s="26" t="str">
        <f t="shared" si="51"/>
        <v>Thu</v>
      </c>
      <c r="N434" s="25">
        <v>41069</v>
      </c>
      <c r="O434" s="1">
        <f t="shared" si="52"/>
        <v>2</v>
      </c>
      <c r="P434" s="27">
        <f t="shared" si="53"/>
        <v>2012</v>
      </c>
      <c r="Q434" s="1">
        <f t="shared" si="54"/>
        <v>6</v>
      </c>
      <c r="R434" s="1">
        <f t="shared" si="55"/>
        <v>7</v>
      </c>
      <c r="S434" t="s">
        <v>72</v>
      </c>
      <c r="T434" s="2">
        <v>10622266.5</v>
      </c>
      <c r="U434">
        <v>7011999</v>
      </c>
      <c r="V434" s="2">
        <v>6070995</v>
      </c>
      <c r="W434" s="2">
        <v>2540772</v>
      </c>
      <c r="X434" s="2">
        <v>0</v>
      </c>
      <c r="Y434" s="2">
        <v>585000</v>
      </c>
      <c r="Z434" s="2">
        <v>1425499.5</v>
      </c>
      <c r="AA434">
        <v>4</v>
      </c>
      <c r="AB434">
        <v>0</v>
      </c>
      <c r="AC434">
        <v>2</v>
      </c>
      <c r="AD434">
        <v>2</v>
      </c>
      <c r="AE434">
        <v>4</v>
      </c>
      <c r="AF434">
        <v>8</v>
      </c>
      <c r="AG434">
        <v>2</v>
      </c>
      <c r="AH434" s="2">
        <v>3035497.5</v>
      </c>
    </row>
    <row r="435" spans="1:34" x14ac:dyDescent="0.5">
      <c r="A435">
        <v>5742</v>
      </c>
      <c r="B435">
        <v>18641</v>
      </c>
      <c r="C435" t="s">
        <v>557</v>
      </c>
      <c r="D435" s="25">
        <v>25963</v>
      </c>
      <c r="E435" t="s">
        <v>69</v>
      </c>
      <c r="F435" t="s">
        <v>75</v>
      </c>
      <c r="G435" t="s">
        <v>91</v>
      </c>
      <c r="H435" s="25">
        <v>41053</v>
      </c>
      <c r="I435" s="26" t="str">
        <f t="shared" si="48"/>
        <v>Thu</v>
      </c>
      <c r="J435" s="1">
        <f t="shared" si="49"/>
        <v>72</v>
      </c>
      <c r="K435" s="1" t="str">
        <f t="shared" si="50"/>
        <v>90D</v>
      </c>
      <c r="L435" s="25">
        <v>41125</v>
      </c>
      <c r="M435" s="26" t="str">
        <f t="shared" si="51"/>
        <v>Sat</v>
      </c>
      <c r="N435" s="25">
        <v>41127</v>
      </c>
      <c r="O435" s="1">
        <f t="shared" si="52"/>
        <v>2</v>
      </c>
      <c r="P435" s="27">
        <f t="shared" si="53"/>
        <v>2012</v>
      </c>
      <c r="Q435" s="1">
        <f t="shared" si="54"/>
        <v>8</v>
      </c>
      <c r="R435" s="1">
        <f t="shared" si="55"/>
        <v>4</v>
      </c>
      <c r="S435" t="s">
        <v>72</v>
      </c>
      <c r="T435" s="2">
        <v>970200</v>
      </c>
      <c r="U435">
        <v>0</v>
      </c>
      <c r="V435" s="2">
        <v>840000</v>
      </c>
      <c r="W435" s="2">
        <v>0</v>
      </c>
      <c r="X435" s="2">
        <v>0</v>
      </c>
      <c r="Y435" s="2">
        <v>0</v>
      </c>
      <c r="Z435" s="2">
        <v>130200</v>
      </c>
      <c r="AA435">
        <v>6</v>
      </c>
      <c r="AB435">
        <v>0</v>
      </c>
      <c r="AC435">
        <v>2</v>
      </c>
      <c r="AD435">
        <v>0</v>
      </c>
      <c r="AE435">
        <v>6</v>
      </c>
      <c r="AF435">
        <v>8</v>
      </c>
      <c r="AG435">
        <v>2</v>
      </c>
      <c r="AH435" s="2">
        <v>420000</v>
      </c>
    </row>
    <row r="436" spans="1:34" x14ac:dyDescent="0.5">
      <c r="A436">
        <v>5751</v>
      </c>
      <c r="B436">
        <v>18701</v>
      </c>
      <c r="C436" t="s">
        <v>558</v>
      </c>
      <c r="D436" s="25">
        <v>24605</v>
      </c>
      <c r="E436" t="s">
        <v>69</v>
      </c>
      <c r="F436" t="s">
        <v>70</v>
      </c>
      <c r="G436" t="s">
        <v>74</v>
      </c>
      <c r="H436" s="25">
        <v>41054</v>
      </c>
      <c r="I436" s="26" t="str">
        <f t="shared" si="48"/>
        <v>Fri</v>
      </c>
      <c r="J436" s="1">
        <f t="shared" si="49"/>
        <v>7</v>
      </c>
      <c r="K436" s="1" t="str">
        <f t="shared" si="50"/>
        <v>7D</v>
      </c>
      <c r="L436" s="25">
        <v>41061</v>
      </c>
      <c r="M436" s="26" t="str">
        <f t="shared" si="51"/>
        <v>Fri</v>
      </c>
      <c r="N436" s="25">
        <v>41063</v>
      </c>
      <c r="O436" s="1">
        <f t="shared" si="52"/>
        <v>2</v>
      </c>
      <c r="P436" s="27">
        <f t="shared" si="53"/>
        <v>2012</v>
      </c>
      <c r="Q436" s="1">
        <f t="shared" si="54"/>
        <v>6</v>
      </c>
      <c r="R436" s="1">
        <f t="shared" si="55"/>
        <v>1</v>
      </c>
      <c r="S436" t="s">
        <v>72</v>
      </c>
      <c r="T436" s="2">
        <v>9660000</v>
      </c>
      <c r="U436">
        <v>9660000</v>
      </c>
      <c r="V436" s="2">
        <v>6354978</v>
      </c>
      <c r="W436" s="2">
        <v>2008656</v>
      </c>
      <c r="X436" s="2">
        <v>0</v>
      </c>
      <c r="Y436" s="2">
        <v>0</v>
      </c>
      <c r="Z436" s="2">
        <v>1296366</v>
      </c>
      <c r="AA436">
        <v>4</v>
      </c>
      <c r="AB436">
        <v>0</v>
      </c>
      <c r="AC436">
        <v>0</v>
      </c>
      <c r="AD436">
        <v>0</v>
      </c>
      <c r="AE436">
        <v>4</v>
      </c>
      <c r="AF436">
        <v>4</v>
      </c>
      <c r="AG436">
        <v>2</v>
      </c>
      <c r="AH436" s="2">
        <v>3177489</v>
      </c>
    </row>
    <row r="437" spans="1:34" x14ac:dyDescent="0.5">
      <c r="A437">
        <v>5658</v>
      </c>
      <c r="B437">
        <v>18730</v>
      </c>
      <c r="C437" t="s">
        <v>559</v>
      </c>
      <c r="D437" s="25">
        <v>40183</v>
      </c>
      <c r="E437" t="s">
        <v>69</v>
      </c>
      <c r="F437" t="s">
        <v>75</v>
      </c>
      <c r="G437" t="s">
        <v>91</v>
      </c>
      <c r="H437" s="25">
        <v>41054</v>
      </c>
      <c r="I437" s="26" t="str">
        <f t="shared" si="48"/>
        <v>Fri</v>
      </c>
      <c r="J437" s="1">
        <f t="shared" si="49"/>
        <v>41</v>
      </c>
      <c r="K437" s="1" t="str">
        <f t="shared" si="50"/>
        <v>45D</v>
      </c>
      <c r="L437" s="25">
        <v>41095</v>
      </c>
      <c r="M437" s="26" t="str">
        <f t="shared" si="51"/>
        <v>Thu</v>
      </c>
      <c r="N437" s="25">
        <v>41097</v>
      </c>
      <c r="O437" s="1">
        <f t="shared" si="52"/>
        <v>2</v>
      </c>
      <c r="P437" s="27">
        <f t="shared" si="53"/>
        <v>2012</v>
      </c>
      <c r="Q437" s="1">
        <f t="shared" si="54"/>
        <v>7</v>
      </c>
      <c r="R437" s="1">
        <f t="shared" si="55"/>
        <v>5</v>
      </c>
      <c r="S437" t="s">
        <v>72</v>
      </c>
      <c r="T437" s="2">
        <v>8593200</v>
      </c>
      <c r="U437">
        <v>0</v>
      </c>
      <c r="V437" s="2">
        <v>7440000</v>
      </c>
      <c r="W437" s="2">
        <v>0</v>
      </c>
      <c r="X437" s="2">
        <v>0</v>
      </c>
      <c r="Y437" s="2">
        <v>0</v>
      </c>
      <c r="Z437" s="2">
        <v>1153200</v>
      </c>
      <c r="AA437">
        <v>4</v>
      </c>
      <c r="AB437">
        <v>0</v>
      </c>
      <c r="AC437">
        <v>0</v>
      </c>
      <c r="AD437">
        <v>0</v>
      </c>
      <c r="AE437">
        <v>4</v>
      </c>
      <c r="AF437">
        <v>4</v>
      </c>
      <c r="AG437">
        <v>2</v>
      </c>
      <c r="AH437" s="2">
        <v>3720000</v>
      </c>
    </row>
    <row r="438" spans="1:34" x14ac:dyDescent="0.5">
      <c r="A438">
        <v>5769</v>
      </c>
      <c r="B438">
        <v>18816</v>
      </c>
      <c r="C438" t="s">
        <v>560</v>
      </c>
      <c r="D438" s="25">
        <v>21511</v>
      </c>
      <c r="E438" t="s">
        <v>69</v>
      </c>
      <c r="F438" t="s">
        <v>80</v>
      </c>
      <c r="G438" t="s">
        <v>89</v>
      </c>
      <c r="H438" s="25">
        <v>41055</v>
      </c>
      <c r="I438" s="26" t="str">
        <f t="shared" si="48"/>
        <v>Sat</v>
      </c>
      <c r="J438" s="1">
        <f t="shared" si="49"/>
        <v>7</v>
      </c>
      <c r="K438" s="1" t="str">
        <f t="shared" si="50"/>
        <v>7D</v>
      </c>
      <c r="L438" s="25">
        <v>41062</v>
      </c>
      <c r="M438" s="26" t="str">
        <f t="shared" si="51"/>
        <v>Sat</v>
      </c>
      <c r="N438" s="25">
        <v>41064</v>
      </c>
      <c r="O438" s="1">
        <f t="shared" si="52"/>
        <v>2</v>
      </c>
      <c r="P438" s="27">
        <f t="shared" si="53"/>
        <v>2012</v>
      </c>
      <c r="Q438" s="1">
        <f t="shared" si="54"/>
        <v>6</v>
      </c>
      <c r="R438" s="1">
        <f t="shared" si="55"/>
        <v>2</v>
      </c>
      <c r="S438" t="s">
        <v>72</v>
      </c>
      <c r="T438" s="2">
        <v>16575202.5</v>
      </c>
      <c r="U438">
        <v>0</v>
      </c>
      <c r="V438" s="2">
        <v>4620000</v>
      </c>
      <c r="W438" s="2">
        <v>5055500</v>
      </c>
      <c r="X438" s="2">
        <v>0</v>
      </c>
      <c r="Y438" s="2">
        <v>4675324.68</v>
      </c>
      <c r="Z438" s="2">
        <v>2224377.8199999998</v>
      </c>
      <c r="AA438">
        <v>4</v>
      </c>
      <c r="AB438">
        <v>2</v>
      </c>
      <c r="AC438">
        <v>0</v>
      </c>
      <c r="AD438">
        <v>0</v>
      </c>
      <c r="AE438">
        <v>6</v>
      </c>
      <c r="AF438">
        <v>6</v>
      </c>
      <c r="AG438">
        <v>2</v>
      </c>
      <c r="AH438" s="2">
        <v>2310000</v>
      </c>
    </row>
    <row r="439" spans="1:34" x14ac:dyDescent="0.5">
      <c r="A439">
        <v>5809</v>
      </c>
      <c r="B439">
        <v>19009</v>
      </c>
      <c r="C439" t="s">
        <v>561</v>
      </c>
      <c r="D439" s="25">
        <v>15829</v>
      </c>
      <c r="E439" t="s">
        <v>101</v>
      </c>
      <c r="F439" t="s">
        <v>80</v>
      </c>
      <c r="G439" t="s">
        <v>89</v>
      </c>
      <c r="H439" s="25">
        <v>41057</v>
      </c>
      <c r="I439" s="26" t="str">
        <f t="shared" si="48"/>
        <v>Mon</v>
      </c>
      <c r="J439" s="1">
        <f t="shared" si="49"/>
        <v>18</v>
      </c>
      <c r="K439" s="1" t="str">
        <f t="shared" si="50"/>
        <v>30D</v>
      </c>
      <c r="L439" s="25">
        <v>41075</v>
      </c>
      <c r="M439" s="26" t="str">
        <f t="shared" si="51"/>
        <v>Fri</v>
      </c>
      <c r="N439" s="25">
        <v>41078</v>
      </c>
      <c r="O439" s="1">
        <f t="shared" si="52"/>
        <v>3</v>
      </c>
      <c r="P439" s="27">
        <f t="shared" si="53"/>
        <v>2012</v>
      </c>
      <c r="Q439" s="1">
        <f t="shared" si="54"/>
        <v>6</v>
      </c>
      <c r="R439" s="1">
        <f t="shared" si="55"/>
        <v>15</v>
      </c>
      <c r="S439" t="s">
        <v>72</v>
      </c>
      <c r="T439" s="2">
        <v>12176587.5</v>
      </c>
      <c r="U439">
        <v>0</v>
      </c>
      <c r="V439" s="2">
        <v>4725000</v>
      </c>
      <c r="W439" s="2">
        <v>5817500</v>
      </c>
      <c r="X439" s="2">
        <v>0</v>
      </c>
      <c r="Y439" s="2">
        <v>0</v>
      </c>
      <c r="Z439" s="2">
        <v>1634087.5</v>
      </c>
      <c r="AA439">
        <v>9</v>
      </c>
      <c r="AB439">
        <v>0</v>
      </c>
      <c r="AC439">
        <v>3</v>
      </c>
      <c r="AD439">
        <v>0</v>
      </c>
      <c r="AE439">
        <v>9</v>
      </c>
      <c r="AF439">
        <v>12</v>
      </c>
      <c r="AG439">
        <v>3</v>
      </c>
      <c r="AH439" s="2">
        <v>1575000</v>
      </c>
    </row>
    <row r="440" spans="1:34" x14ac:dyDescent="0.5">
      <c r="A440">
        <v>5805</v>
      </c>
      <c r="B440">
        <v>19002</v>
      </c>
      <c r="C440" t="s">
        <v>562</v>
      </c>
      <c r="D440" s="25">
        <v>24993</v>
      </c>
      <c r="E440" t="s">
        <v>69</v>
      </c>
      <c r="F440" t="s">
        <v>80</v>
      </c>
      <c r="G440" t="s">
        <v>81</v>
      </c>
      <c r="H440" s="25">
        <v>41057</v>
      </c>
      <c r="I440" s="26" t="str">
        <f t="shared" si="48"/>
        <v>Mon</v>
      </c>
      <c r="J440" s="1">
        <f t="shared" si="49"/>
        <v>18</v>
      </c>
      <c r="K440" s="1" t="str">
        <f t="shared" si="50"/>
        <v>30D</v>
      </c>
      <c r="L440" s="25">
        <v>41075</v>
      </c>
      <c r="M440" s="26" t="str">
        <f t="shared" si="51"/>
        <v>Fri</v>
      </c>
      <c r="N440" s="25">
        <v>41077</v>
      </c>
      <c r="O440" s="1">
        <f t="shared" si="52"/>
        <v>2</v>
      </c>
      <c r="P440" s="27">
        <f t="shared" si="53"/>
        <v>2012</v>
      </c>
      <c r="Q440" s="1">
        <f t="shared" si="54"/>
        <v>6</v>
      </c>
      <c r="R440" s="1">
        <f t="shared" si="55"/>
        <v>15</v>
      </c>
      <c r="S440" t="s">
        <v>72</v>
      </c>
      <c r="T440" s="2">
        <v>42729802.5</v>
      </c>
      <c r="U440">
        <v>34834800</v>
      </c>
      <c r="V440" s="2">
        <v>29976495.440000001</v>
      </c>
      <c r="W440" s="2">
        <v>6179004.5599999996</v>
      </c>
      <c r="X440" s="2">
        <v>0</v>
      </c>
      <c r="Y440" s="2">
        <v>840000</v>
      </c>
      <c r="Z440" s="2">
        <v>5734302.5</v>
      </c>
      <c r="AA440">
        <v>6</v>
      </c>
      <c r="AB440">
        <v>0</v>
      </c>
      <c r="AC440">
        <v>0</v>
      </c>
      <c r="AD440">
        <v>0</v>
      </c>
      <c r="AE440">
        <v>6</v>
      </c>
      <c r="AF440">
        <v>6</v>
      </c>
      <c r="AG440">
        <v>2</v>
      </c>
      <c r="AH440" s="2">
        <v>14988247.720000001</v>
      </c>
    </row>
    <row r="441" spans="1:34" x14ac:dyDescent="0.5">
      <c r="A441">
        <v>5800</v>
      </c>
      <c r="B441">
        <v>18989</v>
      </c>
      <c r="C441" t="s">
        <v>228</v>
      </c>
      <c r="D441" s="25">
        <v>30956</v>
      </c>
      <c r="E441" t="s">
        <v>69</v>
      </c>
      <c r="F441" t="s">
        <v>80</v>
      </c>
      <c r="G441" t="s">
        <v>89</v>
      </c>
      <c r="H441" s="25">
        <v>41057</v>
      </c>
      <c r="I441" s="26" t="str">
        <f t="shared" si="48"/>
        <v>Mon</v>
      </c>
      <c r="J441" s="1">
        <f t="shared" si="49"/>
        <v>3</v>
      </c>
      <c r="K441" s="1" t="str">
        <f t="shared" si="50"/>
        <v>7D</v>
      </c>
      <c r="L441" s="25">
        <v>41060</v>
      </c>
      <c r="M441" s="26" t="str">
        <f t="shared" si="51"/>
        <v>Thu</v>
      </c>
      <c r="N441" s="25">
        <v>41062</v>
      </c>
      <c r="O441" s="1">
        <f t="shared" si="52"/>
        <v>2</v>
      </c>
      <c r="P441" s="27">
        <f t="shared" si="53"/>
        <v>2012</v>
      </c>
      <c r="Q441" s="1">
        <f t="shared" si="54"/>
        <v>5</v>
      </c>
      <c r="R441" s="1">
        <f t="shared" si="55"/>
        <v>31</v>
      </c>
      <c r="S441" t="s">
        <v>72</v>
      </c>
      <c r="T441" s="2">
        <v>1422450</v>
      </c>
      <c r="U441">
        <v>0</v>
      </c>
      <c r="V441" s="2">
        <v>841560</v>
      </c>
      <c r="W441" s="2">
        <v>390000</v>
      </c>
      <c r="X441" s="2">
        <v>0</v>
      </c>
      <c r="Y441" s="2">
        <v>0</v>
      </c>
      <c r="Z441" s="2">
        <v>190890</v>
      </c>
      <c r="AA441">
        <v>4</v>
      </c>
      <c r="AB441">
        <v>0</v>
      </c>
      <c r="AC441">
        <v>0</v>
      </c>
      <c r="AD441">
        <v>0</v>
      </c>
      <c r="AE441">
        <v>4</v>
      </c>
      <c r="AF441">
        <v>4</v>
      </c>
      <c r="AG441">
        <v>2</v>
      </c>
      <c r="AH441" s="2">
        <v>420780</v>
      </c>
    </row>
    <row r="442" spans="1:34" x14ac:dyDescent="0.5">
      <c r="A442">
        <v>5035</v>
      </c>
      <c r="B442">
        <v>20652</v>
      </c>
      <c r="C442" t="s">
        <v>116</v>
      </c>
      <c r="D442" s="25">
        <v>19573</v>
      </c>
      <c r="E442" t="s">
        <v>69</v>
      </c>
      <c r="F442" t="s">
        <v>94</v>
      </c>
      <c r="G442" t="s">
        <v>141</v>
      </c>
      <c r="H442" s="25">
        <v>41059</v>
      </c>
      <c r="I442" s="26" t="str">
        <f t="shared" si="48"/>
        <v>Wed</v>
      </c>
      <c r="J442" s="1">
        <f t="shared" si="49"/>
        <v>16</v>
      </c>
      <c r="K442" s="1" t="str">
        <f t="shared" si="50"/>
        <v>30D</v>
      </c>
      <c r="L442" s="25">
        <v>41075</v>
      </c>
      <c r="M442" s="26" t="str">
        <f t="shared" si="51"/>
        <v>Fri</v>
      </c>
      <c r="N442" s="25">
        <v>41076</v>
      </c>
      <c r="O442" s="1">
        <f t="shared" si="52"/>
        <v>1</v>
      </c>
      <c r="P442" s="27">
        <f t="shared" si="53"/>
        <v>2012</v>
      </c>
      <c r="Q442" s="1">
        <f t="shared" si="54"/>
        <v>6</v>
      </c>
      <c r="R442" s="1">
        <f t="shared" si="55"/>
        <v>15</v>
      </c>
      <c r="S442" t="s">
        <v>72</v>
      </c>
      <c r="T442" s="2">
        <v>231000</v>
      </c>
      <c r="U442">
        <v>0</v>
      </c>
      <c r="V442" s="2">
        <v>200000</v>
      </c>
      <c r="W442" s="2">
        <v>0</v>
      </c>
      <c r="X442" s="2">
        <v>0</v>
      </c>
      <c r="Y442" s="2">
        <v>0</v>
      </c>
      <c r="Z442" s="2">
        <v>31000</v>
      </c>
      <c r="AA442">
        <v>10</v>
      </c>
      <c r="AB442">
        <v>0</v>
      </c>
      <c r="AC442">
        <v>0</v>
      </c>
      <c r="AD442">
        <v>0</v>
      </c>
      <c r="AE442">
        <v>10</v>
      </c>
      <c r="AF442">
        <v>10</v>
      </c>
      <c r="AG442">
        <v>5</v>
      </c>
      <c r="AH442" s="2">
        <v>40000</v>
      </c>
    </row>
    <row r="443" spans="1:34" x14ac:dyDescent="0.5">
      <c r="A443">
        <v>5880</v>
      </c>
      <c r="B443">
        <v>19301</v>
      </c>
      <c r="C443" t="s">
        <v>563</v>
      </c>
      <c r="D443" s="25">
        <v>27626</v>
      </c>
      <c r="E443" t="s">
        <v>69</v>
      </c>
      <c r="F443" t="s">
        <v>70</v>
      </c>
      <c r="G443" t="s">
        <v>74</v>
      </c>
      <c r="H443" s="25">
        <v>41060</v>
      </c>
      <c r="I443" s="26" t="str">
        <f t="shared" si="48"/>
        <v>Thu</v>
      </c>
      <c r="J443" s="1">
        <f t="shared" si="49"/>
        <v>14</v>
      </c>
      <c r="K443" s="1" t="str">
        <f t="shared" si="50"/>
        <v>14D</v>
      </c>
      <c r="L443" s="25">
        <v>41074</v>
      </c>
      <c r="M443" s="26" t="str">
        <f t="shared" si="51"/>
        <v>Thu</v>
      </c>
      <c r="N443" s="25">
        <v>41076</v>
      </c>
      <c r="O443" s="1">
        <f t="shared" si="52"/>
        <v>2</v>
      </c>
      <c r="P443" s="27">
        <f t="shared" si="53"/>
        <v>2012</v>
      </c>
      <c r="Q443" s="1">
        <f t="shared" si="54"/>
        <v>6</v>
      </c>
      <c r="R443" s="1">
        <f t="shared" si="55"/>
        <v>14</v>
      </c>
      <c r="S443" t="s">
        <v>72</v>
      </c>
      <c r="T443" s="2">
        <v>44102325</v>
      </c>
      <c r="U443">
        <v>39882000</v>
      </c>
      <c r="V443" s="2">
        <v>32297230</v>
      </c>
      <c r="W443" s="2">
        <v>4341146</v>
      </c>
      <c r="X443" s="2">
        <v>0</v>
      </c>
      <c r="Y443" s="2">
        <v>1545455.04</v>
      </c>
      <c r="Z443" s="2">
        <v>5918493.96</v>
      </c>
      <c r="AA443">
        <v>16</v>
      </c>
      <c r="AB443">
        <v>0</v>
      </c>
      <c r="AC443">
        <v>6</v>
      </c>
      <c r="AD443">
        <v>2</v>
      </c>
      <c r="AE443">
        <v>16</v>
      </c>
      <c r="AF443">
        <v>24</v>
      </c>
      <c r="AG443">
        <v>2</v>
      </c>
      <c r="AH443" s="2">
        <v>16148615</v>
      </c>
    </row>
    <row r="444" spans="1:34" x14ac:dyDescent="0.5">
      <c r="A444">
        <v>5904</v>
      </c>
      <c r="B444">
        <v>19381</v>
      </c>
      <c r="C444" t="s">
        <v>564</v>
      </c>
      <c r="D444" s="25">
        <v>28074</v>
      </c>
      <c r="E444" t="s">
        <v>69</v>
      </c>
      <c r="F444" t="s">
        <v>70</v>
      </c>
      <c r="G444" t="s">
        <v>74</v>
      </c>
      <c r="H444" s="25">
        <v>41061</v>
      </c>
      <c r="I444" s="26" t="str">
        <f t="shared" si="48"/>
        <v>Fri</v>
      </c>
      <c r="J444" s="1">
        <f t="shared" si="49"/>
        <v>27</v>
      </c>
      <c r="K444" s="1" t="str">
        <f t="shared" si="50"/>
        <v>30D</v>
      </c>
      <c r="L444" s="25">
        <v>41088</v>
      </c>
      <c r="M444" s="26" t="str">
        <f t="shared" si="51"/>
        <v>Thu</v>
      </c>
      <c r="N444" s="25">
        <v>41091</v>
      </c>
      <c r="O444" s="1">
        <f t="shared" si="52"/>
        <v>3</v>
      </c>
      <c r="P444" s="27">
        <f t="shared" si="53"/>
        <v>2012</v>
      </c>
      <c r="Q444" s="1">
        <f t="shared" si="54"/>
        <v>6</v>
      </c>
      <c r="R444" s="1">
        <f t="shared" si="55"/>
        <v>28</v>
      </c>
      <c r="S444" t="s">
        <v>72</v>
      </c>
      <c r="T444" s="2">
        <v>51327967.090000004</v>
      </c>
      <c r="U444">
        <v>48000000</v>
      </c>
      <c r="V444" s="2">
        <v>37407793</v>
      </c>
      <c r="W444" s="2">
        <v>5084155</v>
      </c>
      <c r="X444" s="2">
        <v>0</v>
      </c>
      <c r="Y444" s="2">
        <v>1947927.28</v>
      </c>
      <c r="Z444" s="2">
        <v>6888091.8099999996</v>
      </c>
      <c r="AA444">
        <v>24</v>
      </c>
      <c r="AB444">
        <v>0</v>
      </c>
      <c r="AC444">
        <v>6</v>
      </c>
      <c r="AD444">
        <v>9</v>
      </c>
      <c r="AE444">
        <v>24</v>
      </c>
      <c r="AF444">
        <v>39</v>
      </c>
      <c r="AG444">
        <v>3</v>
      </c>
      <c r="AH444" s="2">
        <v>12469264.33</v>
      </c>
    </row>
    <row r="445" spans="1:34" x14ac:dyDescent="0.5">
      <c r="A445">
        <v>5886</v>
      </c>
      <c r="B445">
        <v>19344</v>
      </c>
      <c r="C445" t="s">
        <v>565</v>
      </c>
      <c r="D445" s="25">
        <v>25448</v>
      </c>
      <c r="E445" t="s">
        <v>122</v>
      </c>
      <c r="F445" t="s">
        <v>80</v>
      </c>
      <c r="G445" t="s">
        <v>89</v>
      </c>
      <c r="H445" s="25">
        <v>41061</v>
      </c>
      <c r="I445" s="26" t="str">
        <f t="shared" si="48"/>
        <v>Fri</v>
      </c>
      <c r="J445" s="1">
        <f t="shared" si="49"/>
        <v>1</v>
      </c>
      <c r="K445" s="1" t="str">
        <f t="shared" si="50"/>
        <v>7D</v>
      </c>
      <c r="L445" s="25">
        <v>41062</v>
      </c>
      <c r="M445" s="26" t="str">
        <f t="shared" si="51"/>
        <v>Sat</v>
      </c>
      <c r="N445" s="25">
        <v>41063</v>
      </c>
      <c r="O445" s="1">
        <f t="shared" si="52"/>
        <v>1</v>
      </c>
      <c r="P445" s="27">
        <f t="shared" si="53"/>
        <v>2012</v>
      </c>
      <c r="Q445" s="1">
        <f t="shared" si="54"/>
        <v>6</v>
      </c>
      <c r="R445" s="1">
        <f t="shared" si="55"/>
        <v>2</v>
      </c>
      <c r="S445" t="s">
        <v>72</v>
      </c>
      <c r="T445" s="2">
        <v>2676712.5</v>
      </c>
      <c r="U445">
        <v>0</v>
      </c>
      <c r="V445" s="2">
        <v>420000</v>
      </c>
      <c r="W445" s="2">
        <v>1897500</v>
      </c>
      <c r="X445" s="2">
        <v>0</v>
      </c>
      <c r="Y445" s="2">
        <v>0</v>
      </c>
      <c r="Z445" s="2">
        <v>359212.5</v>
      </c>
      <c r="AA445">
        <v>2</v>
      </c>
      <c r="AB445">
        <v>0</v>
      </c>
      <c r="AC445">
        <v>1</v>
      </c>
      <c r="AD445">
        <v>0</v>
      </c>
      <c r="AE445">
        <v>2</v>
      </c>
      <c r="AF445">
        <v>3</v>
      </c>
      <c r="AG445">
        <v>1</v>
      </c>
      <c r="AH445" s="2">
        <v>420000</v>
      </c>
    </row>
    <row r="446" spans="1:34" x14ac:dyDescent="0.5">
      <c r="A446">
        <v>5924</v>
      </c>
      <c r="B446">
        <v>19643</v>
      </c>
      <c r="C446" t="s">
        <v>566</v>
      </c>
      <c r="D446" s="25">
        <v>33866</v>
      </c>
      <c r="E446" t="s">
        <v>69</v>
      </c>
      <c r="F446" t="s">
        <v>70</v>
      </c>
      <c r="G446" t="s">
        <v>71</v>
      </c>
      <c r="H446" s="25">
        <v>41062</v>
      </c>
      <c r="I446" s="26" t="str">
        <f t="shared" si="48"/>
        <v>Sat</v>
      </c>
      <c r="J446" s="1">
        <f t="shared" si="49"/>
        <v>7</v>
      </c>
      <c r="K446" s="1" t="str">
        <f t="shared" si="50"/>
        <v>7D</v>
      </c>
      <c r="L446" s="25">
        <v>41069</v>
      </c>
      <c r="M446" s="26" t="str">
        <f t="shared" si="51"/>
        <v>Sat</v>
      </c>
      <c r="N446" s="25">
        <v>41072</v>
      </c>
      <c r="O446" s="1">
        <f t="shared" si="52"/>
        <v>3</v>
      </c>
      <c r="P446" s="27">
        <f t="shared" si="53"/>
        <v>2012</v>
      </c>
      <c r="Q446" s="1">
        <f t="shared" si="54"/>
        <v>6</v>
      </c>
      <c r="R446" s="1">
        <f t="shared" si="55"/>
        <v>9</v>
      </c>
      <c r="S446" t="s">
        <v>72</v>
      </c>
      <c r="T446" s="2">
        <v>53343450</v>
      </c>
      <c r="U446">
        <v>52200000</v>
      </c>
      <c r="V446" s="2">
        <v>40703896</v>
      </c>
      <c r="W446" s="2">
        <v>3754415</v>
      </c>
      <c r="X446" s="2">
        <v>0</v>
      </c>
      <c r="Y446" s="2">
        <v>1726494</v>
      </c>
      <c r="Z446" s="2">
        <v>7158645</v>
      </c>
      <c r="AA446">
        <v>24</v>
      </c>
      <c r="AB446">
        <v>0</v>
      </c>
      <c r="AC446">
        <v>3</v>
      </c>
      <c r="AD446">
        <v>0</v>
      </c>
      <c r="AE446">
        <v>24</v>
      </c>
      <c r="AF446">
        <v>27</v>
      </c>
      <c r="AG446">
        <v>3</v>
      </c>
      <c r="AH446" s="2">
        <v>13567965.33</v>
      </c>
    </row>
    <row r="447" spans="1:34" x14ac:dyDescent="0.5">
      <c r="A447">
        <v>5921</v>
      </c>
      <c r="B447">
        <v>19640</v>
      </c>
      <c r="C447" t="s">
        <v>567</v>
      </c>
      <c r="D447" s="25">
        <v>24722</v>
      </c>
      <c r="E447" t="s">
        <v>138</v>
      </c>
      <c r="F447" t="s">
        <v>80</v>
      </c>
      <c r="G447" t="s">
        <v>81</v>
      </c>
      <c r="H447" s="25">
        <v>41062</v>
      </c>
      <c r="I447" s="26" t="str">
        <f t="shared" si="48"/>
        <v>Sat</v>
      </c>
      <c r="J447" s="1">
        <f t="shared" si="49"/>
        <v>6</v>
      </c>
      <c r="K447" s="1" t="str">
        <f t="shared" si="50"/>
        <v>7D</v>
      </c>
      <c r="L447" s="25">
        <v>41068</v>
      </c>
      <c r="M447" s="26" t="str">
        <f t="shared" si="51"/>
        <v>Fri</v>
      </c>
      <c r="N447" s="25">
        <v>41070</v>
      </c>
      <c r="O447" s="1">
        <f t="shared" si="52"/>
        <v>2</v>
      </c>
      <c r="P447" s="27">
        <f t="shared" si="53"/>
        <v>2012</v>
      </c>
      <c r="Q447" s="1">
        <f t="shared" si="54"/>
        <v>6</v>
      </c>
      <c r="R447" s="1">
        <f t="shared" si="55"/>
        <v>8</v>
      </c>
      <c r="S447" t="s">
        <v>72</v>
      </c>
      <c r="T447" s="2">
        <v>17658795</v>
      </c>
      <c r="U447">
        <v>12635700</v>
      </c>
      <c r="V447" s="2">
        <v>10385888</v>
      </c>
      <c r="W447" s="2">
        <v>2993112</v>
      </c>
      <c r="X447" s="2">
        <v>0</v>
      </c>
      <c r="Y447" s="2">
        <v>1910000</v>
      </c>
      <c r="Z447" s="2">
        <v>2369795</v>
      </c>
      <c r="AA447">
        <v>4</v>
      </c>
      <c r="AB447">
        <v>0</v>
      </c>
      <c r="AC447">
        <v>0</v>
      </c>
      <c r="AD447">
        <v>0</v>
      </c>
      <c r="AE447">
        <v>4</v>
      </c>
      <c r="AF447">
        <v>4</v>
      </c>
      <c r="AG447">
        <v>2</v>
      </c>
      <c r="AH447" s="2">
        <v>5192944</v>
      </c>
    </row>
    <row r="448" spans="1:34" x14ac:dyDescent="0.5">
      <c r="A448">
        <v>5949</v>
      </c>
      <c r="B448">
        <v>19737</v>
      </c>
      <c r="C448" t="s">
        <v>568</v>
      </c>
      <c r="D448" s="25">
        <v>33783</v>
      </c>
      <c r="E448" t="s">
        <v>93</v>
      </c>
      <c r="F448" t="s">
        <v>80</v>
      </c>
      <c r="G448" t="s">
        <v>89</v>
      </c>
      <c r="H448" s="25">
        <v>41064</v>
      </c>
      <c r="I448" s="26" t="str">
        <f t="shared" ref="I448:I511" si="56">TEXT(H448,"ddd")</f>
        <v>Mon</v>
      </c>
      <c r="J448" s="1">
        <f t="shared" ref="J448:J511" si="57">L448-H448</f>
        <v>5</v>
      </c>
      <c r="K448" s="1" t="str">
        <f t="shared" ref="K448:K511" si="58">IF(J448&lt;=7,"7D",IF(J448&lt;=14,"14D",IF(J448&lt;=30,"30D",IF(J448&lt;=45,"45D",IF(J448&lt;=60,"60D",IF(J448&lt;=90,"90D","120D"))))))</f>
        <v>7D</v>
      </c>
      <c r="L448" s="25">
        <v>41069</v>
      </c>
      <c r="M448" s="26" t="str">
        <f t="shared" ref="M448:M511" si="59">TEXT(L448,"ddd")</f>
        <v>Sat</v>
      </c>
      <c r="N448" s="25">
        <v>41073</v>
      </c>
      <c r="O448" s="1">
        <f t="shared" ref="O448:O511" si="60">N448-L448</f>
        <v>4</v>
      </c>
      <c r="P448" s="27">
        <f t="shared" ref="P448:P511" si="61">YEAR(L448)</f>
        <v>2012</v>
      </c>
      <c r="Q448" s="1">
        <f t="shared" ref="Q448:Q511" si="62">MONTH(L448)</f>
        <v>6</v>
      </c>
      <c r="R448" s="1">
        <f t="shared" ref="R448:R511" si="63">DAY(L448)</f>
        <v>9</v>
      </c>
      <c r="S448" t="s">
        <v>72</v>
      </c>
      <c r="T448" s="2">
        <v>3457560</v>
      </c>
      <c r="U448">
        <v>0</v>
      </c>
      <c r="V448" s="2">
        <v>841560</v>
      </c>
      <c r="W448" s="2">
        <v>2152000</v>
      </c>
      <c r="X448" s="2">
        <v>0</v>
      </c>
      <c r="Y448" s="2">
        <v>0</v>
      </c>
      <c r="Z448" s="2">
        <v>464000</v>
      </c>
      <c r="AA448">
        <v>8</v>
      </c>
      <c r="AB448">
        <v>0</v>
      </c>
      <c r="AC448">
        <v>0</v>
      </c>
      <c r="AD448">
        <v>0</v>
      </c>
      <c r="AE448">
        <v>8</v>
      </c>
      <c r="AF448">
        <v>8</v>
      </c>
      <c r="AG448">
        <v>4</v>
      </c>
      <c r="AH448" s="2">
        <v>210390</v>
      </c>
    </row>
    <row r="449" spans="1:34" x14ac:dyDescent="0.5">
      <c r="A449">
        <v>5957</v>
      </c>
      <c r="B449">
        <v>19752</v>
      </c>
      <c r="C449" t="s">
        <v>569</v>
      </c>
      <c r="D449" s="25">
        <v>18994</v>
      </c>
      <c r="E449" t="s">
        <v>69</v>
      </c>
      <c r="F449" t="s">
        <v>80</v>
      </c>
      <c r="G449" t="s">
        <v>89</v>
      </c>
      <c r="H449" s="25">
        <v>41064</v>
      </c>
      <c r="I449" s="26" t="str">
        <f t="shared" si="56"/>
        <v>Mon</v>
      </c>
      <c r="J449" s="1">
        <f t="shared" si="57"/>
        <v>5</v>
      </c>
      <c r="K449" s="1" t="str">
        <f t="shared" si="58"/>
        <v>7D</v>
      </c>
      <c r="L449" s="25">
        <v>41069</v>
      </c>
      <c r="M449" s="26" t="str">
        <f t="shared" si="59"/>
        <v>Sat</v>
      </c>
      <c r="N449" s="25">
        <v>41073</v>
      </c>
      <c r="O449" s="1">
        <f t="shared" si="60"/>
        <v>4</v>
      </c>
      <c r="P449" s="27">
        <f t="shared" si="61"/>
        <v>2012</v>
      </c>
      <c r="Q449" s="1">
        <f t="shared" si="62"/>
        <v>6</v>
      </c>
      <c r="R449" s="1">
        <f t="shared" si="63"/>
        <v>9</v>
      </c>
      <c r="S449" t="s">
        <v>72</v>
      </c>
      <c r="T449" s="2">
        <v>1334025</v>
      </c>
      <c r="U449">
        <v>0</v>
      </c>
      <c r="V449" s="2">
        <v>1155000</v>
      </c>
      <c r="W449" s="2">
        <v>0</v>
      </c>
      <c r="X449" s="2">
        <v>0</v>
      </c>
      <c r="Y449" s="2">
        <v>0</v>
      </c>
      <c r="Z449" s="2">
        <v>179025</v>
      </c>
      <c r="AA449">
        <v>12</v>
      </c>
      <c r="AB449">
        <v>0</v>
      </c>
      <c r="AC449">
        <v>0</v>
      </c>
      <c r="AD449">
        <v>0</v>
      </c>
      <c r="AE449">
        <v>12</v>
      </c>
      <c r="AF449">
        <v>12</v>
      </c>
      <c r="AG449">
        <v>4</v>
      </c>
      <c r="AH449" s="2">
        <v>288750</v>
      </c>
    </row>
    <row r="450" spans="1:34" x14ac:dyDescent="0.5">
      <c r="A450">
        <v>5960</v>
      </c>
      <c r="B450">
        <v>19768</v>
      </c>
      <c r="C450" t="s">
        <v>570</v>
      </c>
      <c r="D450" s="25">
        <v>25248</v>
      </c>
      <c r="E450" t="s">
        <v>69</v>
      </c>
      <c r="F450" t="s">
        <v>70</v>
      </c>
      <c r="G450" t="s">
        <v>71</v>
      </c>
      <c r="H450" s="25">
        <v>41064</v>
      </c>
      <c r="I450" s="26" t="str">
        <f t="shared" si="56"/>
        <v>Mon</v>
      </c>
      <c r="J450" s="1">
        <f t="shared" si="57"/>
        <v>24</v>
      </c>
      <c r="K450" s="1" t="str">
        <f t="shared" si="58"/>
        <v>30D</v>
      </c>
      <c r="L450" s="25">
        <v>41088</v>
      </c>
      <c r="M450" s="26" t="str">
        <f t="shared" si="59"/>
        <v>Thu</v>
      </c>
      <c r="N450" s="25">
        <v>41091</v>
      </c>
      <c r="O450" s="1">
        <f t="shared" si="60"/>
        <v>3</v>
      </c>
      <c r="P450" s="27">
        <f t="shared" si="61"/>
        <v>2012</v>
      </c>
      <c r="Q450" s="1">
        <f t="shared" si="62"/>
        <v>6</v>
      </c>
      <c r="R450" s="1">
        <f t="shared" si="63"/>
        <v>28</v>
      </c>
      <c r="S450" t="s">
        <v>72</v>
      </c>
      <c r="T450" s="2">
        <v>29639250</v>
      </c>
      <c r="U450">
        <v>17916000</v>
      </c>
      <c r="V450" s="2">
        <v>18348182</v>
      </c>
      <c r="W450" s="2">
        <v>5718442</v>
      </c>
      <c r="X450" s="2">
        <v>0</v>
      </c>
      <c r="Y450" s="2">
        <v>1495164</v>
      </c>
      <c r="Z450" s="2">
        <v>4077462</v>
      </c>
      <c r="AA450">
        <v>9</v>
      </c>
      <c r="AB450">
        <v>0</v>
      </c>
      <c r="AC450">
        <v>3</v>
      </c>
      <c r="AD450">
        <v>0</v>
      </c>
      <c r="AE450">
        <v>9</v>
      </c>
      <c r="AF450">
        <v>12</v>
      </c>
      <c r="AG450">
        <v>3</v>
      </c>
      <c r="AH450" s="2">
        <v>6116060.6699999999</v>
      </c>
    </row>
    <row r="451" spans="1:34" x14ac:dyDescent="0.5">
      <c r="A451">
        <v>5962</v>
      </c>
      <c r="B451">
        <v>19771</v>
      </c>
      <c r="C451" t="s">
        <v>571</v>
      </c>
      <c r="D451" s="25">
        <v>22946</v>
      </c>
      <c r="E451" t="s">
        <v>79</v>
      </c>
      <c r="F451" t="s">
        <v>105</v>
      </c>
      <c r="G451" t="s">
        <v>106</v>
      </c>
      <c r="H451" s="25">
        <v>41064</v>
      </c>
      <c r="I451" s="26" t="str">
        <f t="shared" si="56"/>
        <v>Mon</v>
      </c>
      <c r="J451" s="1">
        <f t="shared" si="57"/>
        <v>160</v>
      </c>
      <c r="K451" s="1" t="str">
        <f t="shared" si="58"/>
        <v>120D</v>
      </c>
      <c r="L451" s="25">
        <v>41224</v>
      </c>
      <c r="M451" s="26" t="str">
        <f t="shared" si="59"/>
        <v>Sun</v>
      </c>
      <c r="N451" s="25">
        <v>41231</v>
      </c>
      <c r="O451" s="1">
        <f t="shared" si="60"/>
        <v>7</v>
      </c>
      <c r="P451" s="27">
        <f t="shared" si="61"/>
        <v>2012</v>
      </c>
      <c r="Q451" s="1">
        <f t="shared" si="62"/>
        <v>11</v>
      </c>
      <c r="R451" s="1">
        <f t="shared" si="63"/>
        <v>11</v>
      </c>
      <c r="S451" t="s">
        <v>72</v>
      </c>
      <c r="T451" s="2">
        <v>11712224.5</v>
      </c>
      <c r="U451">
        <v>6950212.5</v>
      </c>
      <c r="V451" s="2">
        <v>5029385</v>
      </c>
      <c r="W451" s="2">
        <v>4398522.5</v>
      </c>
      <c r="X451" s="2">
        <v>0</v>
      </c>
      <c r="Y451" s="2">
        <v>712776.02</v>
      </c>
      <c r="Z451" s="2">
        <v>1571540.98</v>
      </c>
      <c r="AA451">
        <v>14</v>
      </c>
      <c r="AB451">
        <v>0</v>
      </c>
      <c r="AC451">
        <v>0</v>
      </c>
      <c r="AD451">
        <v>0</v>
      </c>
      <c r="AE451">
        <v>14</v>
      </c>
      <c r="AF451">
        <v>14</v>
      </c>
      <c r="AG451">
        <v>7</v>
      </c>
      <c r="AH451" s="2">
        <v>718483.57</v>
      </c>
    </row>
    <row r="452" spans="1:34" x14ac:dyDescent="0.5">
      <c r="A452">
        <v>5945</v>
      </c>
      <c r="B452">
        <v>19723</v>
      </c>
      <c r="C452" t="s">
        <v>572</v>
      </c>
      <c r="D452" s="25">
        <v>26736</v>
      </c>
      <c r="E452" t="s">
        <v>69</v>
      </c>
      <c r="F452" t="s">
        <v>75</v>
      </c>
      <c r="G452" t="s">
        <v>91</v>
      </c>
      <c r="H452" s="25">
        <v>41064</v>
      </c>
      <c r="I452" s="26" t="str">
        <f t="shared" si="56"/>
        <v>Mon</v>
      </c>
      <c r="J452" s="1">
        <f t="shared" si="57"/>
        <v>20</v>
      </c>
      <c r="K452" s="1" t="str">
        <f t="shared" si="58"/>
        <v>30D</v>
      </c>
      <c r="L452" s="25">
        <v>41084</v>
      </c>
      <c r="M452" s="26" t="str">
        <f t="shared" si="59"/>
        <v>Sun</v>
      </c>
      <c r="N452" s="25">
        <v>41088</v>
      </c>
      <c r="O452" s="1">
        <f t="shared" si="60"/>
        <v>4</v>
      </c>
      <c r="P452" s="27">
        <f t="shared" si="61"/>
        <v>2012</v>
      </c>
      <c r="Q452" s="1">
        <f t="shared" si="62"/>
        <v>6</v>
      </c>
      <c r="R452" s="1">
        <f t="shared" si="63"/>
        <v>24</v>
      </c>
      <c r="S452" t="s">
        <v>72</v>
      </c>
      <c r="T452" s="2">
        <v>12060000</v>
      </c>
      <c r="U452">
        <v>12000000</v>
      </c>
      <c r="V452" s="2">
        <v>8380952</v>
      </c>
      <c r="W452" s="2">
        <v>2008656</v>
      </c>
      <c r="X452" s="2">
        <v>0</v>
      </c>
      <c r="Y452" s="2">
        <v>51948.05</v>
      </c>
      <c r="Z452" s="2">
        <v>1618443.95</v>
      </c>
      <c r="AA452">
        <v>8</v>
      </c>
      <c r="AB452">
        <v>0</v>
      </c>
      <c r="AC452">
        <v>0</v>
      </c>
      <c r="AD452">
        <v>0</v>
      </c>
      <c r="AE452">
        <v>8</v>
      </c>
      <c r="AF452">
        <v>8</v>
      </c>
      <c r="AG452">
        <v>4</v>
      </c>
      <c r="AH452" s="2">
        <v>2095238</v>
      </c>
    </row>
    <row r="453" spans="1:34" x14ac:dyDescent="0.5">
      <c r="A453">
        <v>6005</v>
      </c>
      <c r="B453">
        <v>24986</v>
      </c>
      <c r="C453" t="s">
        <v>573</v>
      </c>
      <c r="D453" s="25">
        <v>21259</v>
      </c>
      <c r="E453" t="s">
        <v>69</v>
      </c>
      <c r="F453" t="s">
        <v>94</v>
      </c>
      <c r="G453" t="s">
        <v>95</v>
      </c>
      <c r="H453" s="25">
        <v>41065</v>
      </c>
      <c r="I453" s="26" t="str">
        <f t="shared" si="56"/>
        <v>Tue</v>
      </c>
      <c r="J453" s="1">
        <f t="shared" si="57"/>
        <v>45</v>
      </c>
      <c r="K453" s="1" t="str">
        <f t="shared" si="58"/>
        <v>45D</v>
      </c>
      <c r="L453" s="25">
        <v>41110</v>
      </c>
      <c r="M453" s="26" t="str">
        <f t="shared" si="59"/>
        <v>Fri</v>
      </c>
      <c r="N453" s="25">
        <v>41113</v>
      </c>
      <c r="O453" s="1">
        <f t="shared" si="60"/>
        <v>3</v>
      </c>
      <c r="P453" s="27">
        <f t="shared" si="61"/>
        <v>2012</v>
      </c>
      <c r="Q453" s="1">
        <f t="shared" si="62"/>
        <v>7</v>
      </c>
      <c r="R453" s="1">
        <f t="shared" si="63"/>
        <v>20</v>
      </c>
      <c r="S453" t="s">
        <v>72</v>
      </c>
      <c r="T453" s="2">
        <v>3095400</v>
      </c>
      <c r="U453">
        <v>0</v>
      </c>
      <c r="V453" s="2">
        <v>2500000</v>
      </c>
      <c r="W453" s="2">
        <v>180000</v>
      </c>
      <c r="X453" s="2">
        <v>0</v>
      </c>
      <c r="Y453" s="2">
        <v>0</v>
      </c>
      <c r="Z453" s="2">
        <v>415400</v>
      </c>
      <c r="AA453">
        <v>6</v>
      </c>
      <c r="AB453">
        <v>0</v>
      </c>
      <c r="AC453">
        <v>0</v>
      </c>
      <c r="AD453">
        <v>0</v>
      </c>
      <c r="AE453">
        <v>6</v>
      </c>
      <c r="AF453">
        <v>6</v>
      </c>
      <c r="AG453">
        <v>3</v>
      </c>
      <c r="AH453" s="2">
        <v>833333.33</v>
      </c>
    </row>
    <row r="454" spans="1:34" x14ac:dyDescent="0.5">
      <c r="A454">
        <v>5435</v>
      </c>
      <c r="B454">
        <v>19939</v>
      </c>
      <c r="C454" t="s">
        <v>574</v>
      </c>
      <c r="D454" s="25">
        <v>25395</v>
      </c>
      <c r="E454" t="s">
        <v>69</v>
      </c>
      <c r="F454" t="s">
        <v>94</v>
      </c>
      <c r="G454" t="s">
        <v>95</v>
      </c>
      <c r="H454" s="25">
        <v>41065</v>
      </c>
      <c r="I454" s="26" t="str">
        <f t="shared" si="56"/>
        <v>Tue</v>
      </c>
      <c r="J454" s="1">
        <f t="shared" si="57"/>
        <v>3</v>
      </c>
      <c r="K454" s="1" t="str">
        <f t="shared" si="58"/>
        <v>7D</v>
      </c>
      <c r="L454" s="25">
        <v>41068</v>
      </c>
      <c r="M454" s="26" t="str">
        <f t="shared" si="59"/>
        <v>Fri</v>
      </c>
      <c r="N454" s="25">
        <v>41070</v>
      </c>
      <c r="O454" s="1">
        <f t="shared" si="60"/>
        <v>2</v>
      </c>
      <c r="P454" s="27">
        <f t="shared" si="61"/>
        <v>2012</v>
      </c>
      <c r="Q454" s="1">
        <f t="shared" si="62"/>
        <v>6</v>
      </c>
      <c r="R454" s="1">
        <f t="shared" si="63"/>
        <v>8</v>
      </c>
      <c r="S454" t="s">
        <v>72</v>
      </c>
      <c r="T454" s="2">
        <v>3633600</v>
      </c>
      <c r="U454">
        <v>0</v>
      </c>
      <c r="V454" s="2">
        <v>840000</v>
      </c>
      <c r="W454" s="2">
        <v>1360000</v>
      </c>
      <c r="X454" s="2">
        <v>0</v>
      </c>
      <c r="Y454" s="2">
        <v>945974.03</v>
      </c>
      <c r="Z454" s="2">
        <v>487625.97</v>
      </c>
      <c r="AA454">
        <v>4</v>
      </c>
      <c r="AB454">
        <v>0</v>
      </c>
      <c r="AC454">
        <v>0</v>
      </c>
      <c r="AD454">
        <v>0</v>
      </c>
      <c r="AE454">
        <v>4</v>
      </c>
      <c r="AF454">
        <v>4</v>
      </c>
      <c r="AG454">
        <v>2</v>
      </c>
      <c r="AH454" s="2">
        <v>420000</v>
      </c>
    </row>
    <row r="455" spans="1:34" x14ac:dyDescent="0.5">
      <c r="A455">
        <v>6004</v>
      </c>
      <c r="B455">
        <v>19982</v>
      </c>
      <c r="C455" t="s">
        <v>575</v>
      </c>
      <c r="D455" s="25">
        <v>24996</v>
      </c>
      <c r="E455" t="s">
        <v>69</v>
      </c>
      <c r="F455" t="s">
        <v>94</v>
      </c>
      <c r="G455" t="s">
        <v>95</v>
      </c>
      <c r="H455" s="25">
        <v>41065</v>
      </c>
      <c r="I455" s="26" t="str">
        <f t="shared" si="56"/>
        <v>Tue</v>
      </c>
      <c r="J455" s="1">
        <f t="shared" si="57"/>
        <v>32</v>
      </c>
      <c r="K455" s="1" t="str">
        <f t="shared" si="58"/>
        <v>45D</v>
      </c>
      <c r="L455" s="25">
        <v>41097</v>
      </c>
      <c r="M455" s="26" t="str">
        <f t="shared" si="59"/>
        <v>Sat</v>
      </c>
      <c r="N455" s="25">
        <v>41100</v>
      </c>
      <c r="O455" s="1">
        <f t="shared" si="60"/>
        <v>3</v>
      </c>
      <c r="P455" s="27">
        <f t="shared" si="61"/>
        <v>2012</v>
      </c>
      <c r="Q455" s="1">
        <f t="shared" si="62"/>
        <v>7</v>
      </c>
      <c r="R455" s="1">
        <f t="shared" si="63"/>
        <v>7</v>
      </c>
      <c r="S455" t="s">
        <v>72</v>
      </c>
      <c r="T455" s="2">
        <v>3465000</v>
      </c>
      <c r="U455">
        <v>0</v>
      </c>
      <c r="V455" s="2">
        <v>3000000</v>
      </c>
      <c r="W455" s="2">
        <v>0</v>
      </c>
      <c r="X455" s="2">
        <v>0</v>
      </c>
      <c r="Y455" s="2">
        <v>0</v>
      </c>
      <c r="Z455" s="2">
        <v>465000</v>
      </c>
      <c r="AA455">
        <v>9</v>
      </c>
      <c r="AB455">
        <v>0</v>
      </c>
      <c r="AC455">
        <v>0</v>
      </c>
      <c r="AD455">
        <v>0</v>
      </c>
      <c r="AE455">
        <v>9</v>
      </c>
      <c r="AF455">
        <v>9</v>
      </c>
      <c r="AG455">
        <v>3</v>
      </c>
      <c r="AH455" s="2">
        <v>1000000</v>
      </c>
    </row>
    <row r="456" spans="1:34" x14ac:dyDescent="0.5">
      <c r="A456">
        <v>6003</v>
      </c>
      <c r="B456">
        <v>19981</v>
      </c>
      <c r="C456" t="s">
        <v>576</v>
      </c>
      <c r="D456" s="25">
        <v>12677</v>
      </c>
      <c r="E456" t="s">
        <v>69</v>
      </c>
      <c r="F456" t="s">
        <v>94</v>
      </c>
      <c r="G456" t="s">
        <v>95</v>
      </c>
      <c r="H456" s="25">
        <v>41065</v>
      </c>
      <c r="I456" s="26" t="str">
        <f t="shared" si="56"/>
        <v>Tue</v>
      </c>
      <c r="J456" s="1">
        <f t="shared" si="57"/>
        <v>29</v>
      </c>
      <c r="K456" s="1" t="str">
        <f t="shared" si="58"/>
        <v>30D</v>
      </c>
      <c r="L456" s="25">
        <v>41094</v>
      </c>
      <c r="M456" s="26" t="str">
        <f t="shared" si="59"/>
        <v>Wed</v>
      </c>
      <c r="N456" s="25">
        <v>41098</v>
      </c>
      <c r="O456" s="1">
        <f t="shared" si="60"/>
        <v>4</v>
      </c>
      <c r="P456" s="27">
        <f t="shared" si="61"/>
        <v>2012</v>
      </c>
      <c r="Q456" s="1">
        <f t="shared" si="62"/>
        <v>7</v>
      </c>
      <c r="R456" s="1">
        <f t="shared" si="63"/>
        <v>4</v>
      </c>
      <c r="S456" t="s">
        <v>72</v>
      </c>
      <c r="T456" s="2">
        <v>1680000</v>
      </c>
      <c r="U456">
        <v>0</v>
      </c>
      <c r="V456" s="2">
        <v>1454544</v>
      </c>
      <c r="W456" s="2">
        <v>0</v>
      </c>
      <c r="X456" s="2">
        <v>0</v>
      </c>
      <c r="Y456" s="2">
        <v>0</v>
      </c>
      <c r="Z456" s="2">
        <v>225456</v>
      </c>
      <c r="AA456">
        <v>8</v>
      </c>
      <c r="AB456">
        <v>0</v>
      </c>
      <c r="AC456">
        <v>4</v>
      </c>
      <c r="AD456">
        <v>0</v>
      </c>
      <c r="AE456">
        <v>8</v>
      </c>
      <c r="AF456">
        <v>12</v>
      </c>
      <c r="AG456">
        <v>4</v>
      </c>
      <c r="AH456" s="2">
        <v>363636</v>
      </c>
    </row>
    <row r="457" spans="1:34" x14ac:dyDescent="0.5">
      <c r="A457">
        <v>6000</v>
      </c>
      <c r="B457">
        <v>19976</v>
      </c>
      <c r="C457" t="s">
        <v>577</v>
      </c>
      <c r="D457" s="25">
        <v>24638</v>
      </c>
      <c r="E457" t="s">
        <v>69</v>
      </c>
      <c r="F457" t="s">
        <v>94</v>
      </c>
      <c r="G457" t="s">
        <v>95</v>
      </c>
      <c r="H457" s="25">
        <v>41065</v>
      </c>
      <c r="I457" s="26" t="str">
        <f t="shared" si="56"/>
        <v>Tue</v>
      </c>
      <c r="J457" s="1">
        <f t="shared" si="57"/>
        <v>18</v>
      </c>
      <c r="K457" s="1" t="str">
        <f t="shared" si="58"/>
        <v>30D</v>
      </c>
      <c r="L457" s="25">
        <v>41083</v>
      </c>
      <c r="M457" s="26" t="str">
        <f t="shared" si="59"/>
        <v>Sat</v>
      </c>
      <c r="N457" s="25">
        <v>41086</v>
      </c>
      <c r="O457" s="1">
        <f t="shared" si="60"/>
        <v>3</v>
      </c>
      <c r="P457" s="27">
        <f t="shared" si="61"/>
        <v>2012</v>
      </c>
      <c r="Q457" s="1">
        <f t="shared" si="62"/>
        <v>6</v>
      </c>
      <c r="R457" s="1">
        <f t="shared" si="63"/>
        <v>23</v>
      </c>
      <c r="S457" t="s">
        <v>72</v>
      </c>
      <c r="T457" s="2">
        <v>1374000</v>
      </c>
      <c r="U457">
        <v>0</v>
      </c>
      <c r="V457" s="2">
        <v>1090908</v>
      </c>
      <c r="W457" s="2">
        <v>0</v>
      </c>
      <c r="X457" s="2">
        <v>0</v>
      </c>
      <c r="Y457" s="2">
        <v>98701.3</v>
      </c>
      <c r="Z457" s="2">
        <v>184390.7</v>
      </c>
      <c r="AA457">
        <v>12</v>
      </c>
      <c r="AB457">
        <v>0</v>
      </c>
      <c r="AC457">
        <v>3</v>
      </c>
      <c r="AD457">
        <v>0</v>
      </c>
      <c r="AE457">
        <v>12</v>
      </c>
      <c r="AF457">
        <v>15</v>
      </c>
      <c r="AG457">
        <v>6</v>
      </c>
      <c r="AH457" s="2">
        <v>181818</v>
      </c>
    </row>
    <row r="458" spans="1:34" x14ac:dyDescent="0.5">
      <c r="A458">
        <v>6002</v>
      </c>
      <c r="B458">
        <v>19980</v>
      </c>
      <c r="C458" t="s">
        <v>578</v>
      </c>
      <c r="D458" s="25">
        <v>26730</v>
      </c>
      <c r="E458" t="s">
        <v>69</v>
      </c>
      <c r="F458" t="s">
        <v>94</v>
      </c>
      <c r="G458" t="s">
        <v>95</v>
      </c>
      <c r="H458" s="25">
        <v>41065</v>
      </c>
      <c r="I458" s="26" t="str">
        <f t="shared" si="56"/>
        <v>Tue</v>
      </c>
      <c r="J458" s="1">
        <f t="shared" si="57"/>
        <v>26</v>
      </c>
      <c r="K458" s="1" t="str">
        <f t="shared" si="58"/>
        <v>30D</v>
      </c>
      <c r="L458" s="25">
        <v>41091</v>
      </c>
      <c r="M458" s="26" t="str">
        <f t="shared" si="59"/>
        <v>Sun</v>
      </c>
      <c r="N458" s="25">
        <v>41094</v>
      </c>
      <c r="O458" s="1">
        <f t="shared" si="60"/>
        <v>3</v>
      </c>
      <c r="P458" s="27">
        <f t="shared" si="61"/>
        <v>2012</v>
      </c>
      <c r="Q458" s="1">
        <f t="shared" si="62"/>
        <v>7</v>
      </c>
      <c r="R458" s="1">
        <f t="shared" si="63"/>
        <v>1</v>
      </c>
      <c r="S458" t="s">
        <v>72</v>
      </c>
      <c r="T458" s="2">
        <v>3465000</v>
      </c>
      <c r="U458">
        <v>0</v>
      </c>
      <c r="V458" s="2">
        <v>3000000</v>
      </c>
      <c r="W458" s="2">
        <v>0</v>
      </c>
      <c r="X458" s="2">
        <v>0</v>
      </c>
      <c r="Y458" s="2">
        <v>0</v>
      </c>
      <c r="Z458" s="2">
        <v>465000</v>
      </c>
      <c r="AA458">
        <v>9</v>
      </c>
      <c r="AB458">
        <v>0</v>
      </c>
      <c r="AC458">
        <v>0</v>
      </c>
      <c r="AD458">
        <v>3</v>
      </c>
      <c r="AE458">
        <v>9</v>
      </c>
      <c r="AF458">
        <v>12</v>
      </c>
      <c r="AG458">
        <v>3</v>
      </c>
      <c r="AH458" s="2">
        <v>1000000</v>
      </c>
    </row>
    <row r="459" spans="1:34" x14ac:dyDescent="0.5">
      <c r="A459">
        <v>6033</v>
      </c>
      <c r="B459">
        <v>20121</v>
      </c>
      <c r="C459" t="s">
        <v>579</v>
      </c>
      <c r="D459" s="25">
        <v>28003</v>
      </c>
      <c r="E459" t="s">
        <v>69</v>
      </c>
      <c r="F459" t="s">
        <v>70</v>
      </c>
      <c r="G459" t="s">
        <v>74</v>
      </c>
      <c r="H459" s="25">
        <v>41066</v>
      </c>
      <c r="I459" s="26" t="str">
        <f t="shared" si="56"/>
        <v>Wed</v>
      </c>
      <c r="J459" s="1">
        <f t="shared" si="57"/>
        <v>1</v>
      </c>
      <c r="K459" s="1" t="str">
        <f t="shared" si="58"/>
        <v>7D</v>
      </c>
      <c r="L459" s="25">
        <v>41067</v>
      </c>
      <c r="M459" s="26" t="str">
        <f t="shared" si="59"/>
        <v>Thu</v>
      </c>
      <c r="N459" s="25">
        <v>41068</v>
      </c>
      <c r="O459" s="1">
        <f t="shared" si="60"/>
        <v>1</v>
      </c>
      <c r="P459" s="27">
        <f t="shared" si="61"/>
        <v>2012</v>
      </c>
      <c r="Q459" s="1">
        <f t="shared" si="62"/>
        <v>6</v>
      </c>
      <c r="R459" s="1">
        <f t="shared" si="63"/>
        <v>7</v>
      </c>
      <c r="S459" t="s">
        <v>72</v>
      </c>
      <c r="T459" s="2">
        <v>5502000</v>
      </c>
      <c r="U459">
        <v>3885000</v>
      </c>
      <c r="V459" s="2">
        <v>3225108</v>
      </c>
      <c r="W459" s="2">
        <v>638528</v>
      </c>
      <c r="X459" s="2">
        <v>0</v>
      </c>
      <c r="Y459" s="2">
        <v>900000</v>
      </c>
      <c r="Z459" s="2">
        <v>738364</v>
      </c>
      <c r="AA459">
        <v>1</v>
      </c>
      <c r="AB459">
        <v>0</v>
      </c>
      <c r="AC459">
        <v>0</v>
      </c>
      <c r="AD459">
        <v>0</v>
      </c>
      <c r="AE459">
        <v>1</v>
      </c>
      <c r="AF459">
        <v>1</v>
      </c>
      <c r="AG459">
        <v>1</v>
      </c>
      <c r="AH459" s="2">
        <v>3225108</v>
      </c>
    </row>
    <row r="460" spans="1:34" x14ac:dyDescent="0.5">
      <c r="A460">
        <v>6019</v>
      </c>
      <c r="B460">
        <v>20070</v>
      </c>
      <c r="C460" t="s">
        <v>580</v>
      </c>
      <c r="D460" s="25">
        <v>33902</v>
      </c>
      <c r="E460" t="s">
        <v>69</v>
      </c>
      <c r="F460" t="s">
        <v>70</v>
      </c>
      <c r="G460" t="s">
        <v>71</v>
      </c>
      <c r="H460" s="25">
        <v>41066</v>
      </c>
      <c r="I460" s="26" t="str">
        <f t="shared" si="56"/>
        <v>Wed</v>
      </c>
      <c r="J460" s="1">
        <f t="shared" si="57"/>
        <v>5</v>
      </c>
      <c r="K460" s="1" t="str">
        <f t="shared" si="58"/>
        <v>7D</v>
      </c>
      <c r="L460" s="25">
        <v>41071</v>
      </c>
      <c r="M460" s="26" t="str">
        <f t="shared" si="59"/>
        <v>Mon</v>
      </c>
      <c r="N460" s="25">
        <v>41073</v>
      </c>
      <c r="O460" s="1">
        <f t="shared" si="60"/>
        <v>2</v>
      </c>
      <c r="P460" s="27">
        <f t="shared" si="61"/>
        <v>2012</v>
      </c>
      <c r="Q460" s="1">
        <f t="shared" si="62"/>
        <v>6</v>
      </c>
      <c r="R460" s="1">
        <f t="shared" si="63"/>
        <v>11</v>
      </c>
      <c r="S460" t="s">
        <v>72</v>
      </c>
      <c r="T460" s="2">
        <v>32436450</v>
      </c>
      <c r="U460">
        <v>30600000</v>
      </c>
      <c r="V460" s="2">
        <v>22770563</v>
      </c>
      <c r="W460" s="2">
        <v>3806450</v>
      </c>
      <c r="X460" s="2">
        <v>0</v>
      </c>
      <c r="Y460" s="2">
        <v>1506494</v>
      </c>
      <c r="Z460" s="2">
        <v>4352943</v>
      </c>
      <c r="AA460">
        <v>16</v>
      </c>
      <c r="AB460">
        <v>0</v>
      </c>
      <c r="AC460">
        <v>0</v>
      </c>
      <c r="AD460">
        <v>0</v>
      </c>
      <c r="AE460">
        <v>16</v>
      </c>
      <c r="AF460">
        <v>16</v>
      </c>
      <c r="AG460">
        <v>2</v>
      </c>
      <c r="AH460" s="2">
        <v>11385281.5</v>
      </c>
    </row>
    <row r="461" spans="1:34" x14ac:dyDescent="0.5">
      <c r="A461">
        <v>6030</v>
      </c>
      <c r="B461">
        <v>20095</v>
      </c>
      <c r="C461" t="s">
        <v>581</v>
      </c>
      <c r="D461" s="25">
        <v>19806</v>
      </c>
      <c r="E461" t="s">
        <v>69</v>
      </c>
      <c r="F461" t="s">
        <v>70</v>
      </c>
      <c r="G461" t="s">
        <v>74</v>
      </c>
      <c r="H461" s="25">
        <v>41066</v>
      </c>
      <c r="I461" s="26" t="str">
        <f t="shared" si="56"/>
        <v>Wed</v>
      </c>
      <c r="J461" s="1">
        <f t="shared" si="57"/>
        <v>9</v>
      </c>
      <c r="K461" s="1" t="str">
        <f t="shared" si="58"/>
        <v>14D</v>
      </c>
      <c r="L461" s="25">
        <v>41075</v>
      </c>
      <c r="M461" s="26" t="str">
        <f t="shared" si="59"/>
        <v>Fri</v>
      </c>
      <c r="N461" s="25">
        <v>41078</v>
      </c>
      <c r="O461" s="1">
        <f t="shared" si="60"/>
        <v>3</v>
      </c>
      <c r="P461" s="27">
        <f t="shared" si="61"/>
        <v>2012</v>
      </c>
      <c r="Q461" s="1">
        <f t="shared" si="62"/>
        <v>6</v>
      </c>
      <c r="R461" s="1">
        <f t="shared" si="63"/>
        <v>15</v>
      </c>
      <c r="S461" t="s">
        <v>72</v>
      </c>
      <c r="T461" s="2">
        <v>43110100</v>
      </c>
      <c r="U461">
        <v>41700000</v>
      </c>
      <c r="V461" s="2">
        <v>32444156</v>
      </c>
      <c r="W461" s="2">
        <v>2753247</v>
      </c>
      <c r="X461" s="2">
        <v>0</v>
      </c>
      <c r="Y461" s="2">
        <v>2127359.7999999998</v>
      </c>
      <c r="Z461" s="2">
        <v>5785337.2000000002</v>
      </c>
      <c r="AA461">
        <v>18</v>
      </c>
      <c r="AB461">
        <v>0</v>
      </c>
      <c r="AC461">
        <v>3</v>
      </c>
      <c r="AD461">
        <v>3</v>
      </c>
      <c r="AE461">
        <v>18</v>
      </c>
      <c r="AF461">
        <v>24</v>
      </c>
      <c r="AG461">
        <v>3</v>
      </c>
      <c r="AH461" s="2">
        <v>10814718.67</v>
      </c>
    </row>
    <row r="462" spans="1:34" x14ac:dyDescent="0.5">
      <c r="A462">
        <v>6037</v>
      </c>
      <c r="B462">
        <v>20133</v>
      </c>
      <c r="C462" t="s">
        <v>582</v>
      </c>
      <c r="D462" s="25">
        <v>30359</v>
      </c>
      <c r="E462" t="s">
        <v>69</v>
      </c>
      <c r="F462" t="s">
        <v>75</v>
      </c>
      <c r="G462" t="s">
        <v>91</v>
      </c>
      <c r="H462" s="25">
        <v>41066</v>
      </c>
      <c r="I462" s="26" t="str">
        <f t="shared" si="56"/>
        <v>Wed</v>
      </c>
      <c r="J462" s="1">
        <f t="shared" si="57"/>
        <v>13</v>
      </c>
      <c r="K462" s="1" t="str">
        <f t="shared" si="58"/>
        <v>14D</v>
      </c>
      <c r="L462" s="25">
        <v>41079</v>
      </c>
      <c r="M462" s="26" t="str">
        <f t="shared" si="59"/>
        <v>Tue</v>
      </c>
      <c r="N462" s="25">
        <v>41082</v>
      </c>
      <c r="O462" s="1">
        <f t="shared" si="60"/>
        <v>3</v>
      </c>
      <c r="P462" s="27">
        <f t="shared" si="61"/>
        <v>2012</v>
      </c>
      <c r="Q462" s="1">
        <f t="shared" si="62"/>
        <v>6</v>
      </c>
      <c r="R462" s="1">
        <f t="shared" si="63"/>
        <v>19</v>
      </c>
      <c r="S462" t="s">
        <v>72</v>
      </c>
      <c r="T462" s="2">
        <v>14727340</v>
      </c>
      <c r="U462">
        <v>0</v>
      </c>
      <c r="V462" s="2">
        <v>3780000</v>
      </c>
      <c r="W462" s="2">
        <v>7478000</v>
      </c>
      <c r="X462" s="2">
        <v>0</v>
      </c>
      <c r="Y462" s="2">
        <v>1492943.72</v>
      </c>
      <c r="Z462" s="2">
        <v>1976396.28</v>
      </c>
      <c r="AA462">
        <v>6</v>
      </c>
      <c r="AB462">
        <v>0</v>
      </c>
      <c r="AC462">
        <v>3</v>
      </c>
      <c r="AD462">
        <v>0</v>
      </c>
      <c r="AE462">
        <v>6</v>
      </c>
      <c r="AF462">
        <v>9</v>
      </c>
      <c r="AG462">
        <v>3</v>
      </c>
      <c r="AH462" s="2">
        <v>1260000</v>
      </c>
    </row>
    <row r="463" spans="1:34" x14ac:dyDescent="0.5">
      <c r="A463">
        <v>6049</v>
      </c>
      <c r="B463">
        <v>20227</v>
      </c>
      <c r="C463" t="s">
        <v>583</v>
      </c>
      <c r="D463" s="25">
        <v>26278</v>
      </c>
      <c r="E463" t="s">
        <v>69</v>
      </c>
      <c r="F463" t="s">
        <v>70</v>
      </c>
      <c r="G463" t="s">
        <v>74</v>
      </c>
      <c r="H463" s="25">
        <v>41067</v>
      </c>
      <c r="I463" s="26" t="str">
        <f t="shared" si="56"/>
        <v>Thu</v>
      </c>
      <c r="J463" s="1">
        <f t="shared" si="57"/>
        <v>0</v>
      </c>
      <c r="K463" s="1" t="str">
        <f t="shared" si="58"/>
        <v>7D</v>
      </c>
      <c r="L463" s="25">
        <v>41067</v>
      </c>
      <c r="M463" s="26" t="str">
        <f t="shared" si="59"/>
        <v>Thu</v>
      </c>
      <c r="N463" s="25">
        <v>41069</v>
      </c>
      <c r="O463" s="1">
        <f t="shared" si="60"/>
        <v>2</v>
      </c>
      <c r="P463" s="27">
        <f t="shared" si="61"/>
        <v>2012</v>
      </c>
      <c r="Q463" s="1">
        <f t="shared" si="62"/>
        <v>6</v>
      </c>
      <c r="R463" s="1">
        <f t="shared" si="63"/>
        <v>7</v>
      </c>
      <c r="S463" t="s">
        <v>72</v>
      </c>
      <c r="T463" s="2">
        <v>31300685.329999998</v>
      </c>
      <c r="U463">
        <v>25872000</v>
      </c>
      <c r="V463" s="2">
        <v>21305714</v>
      </c>
      <c r="W463" s="2">
        <v>5794284</v>
      </c>
      <c r="X463" s="2">
        <v>0</v>
      </c>
      <c r="Y463" s="2">
        <v>168.48</v>
      </c>
      <c r="Z463" s="2">
        <v>4200518.8499999996</v>
      </c>
      <c r="AA463">
        <v>4</v>
      </c>
      <c r="AB463">
        <v>0</v>
      </c>
      <c r="AC463">
        <v>2</v>
      </c>
      <c r="AD463">
        <v>0</v>
      </c>
      <c r="AE463">
        <v>4</v>
      </c>
      <c r="AF463">
        <v>6</v>
      </c>
      <c r="AG463">
        <v>2</v>
      </c>
      <c r="AH463" s="2">
        <v>10652857</v>
      </c>
    </row>
    <row r="464" spans="1:34" x14ac:dyDescent="0.5">
      <c r="A464">
        <v>6078</v>
      </c>
      <c r="B464">
        <v>20330</v>
      </c>
      <c r="C464" t="s">
        <v>584</v>
      </c>
      <c r="D464" s="25">
        <v>25382</v>
      </c>
      <c r="E464" t="s">
        <v>122</v>
      </c>
      <c r="F464" t="s">
        <v>75</v>
      </c>
      <c r="G464" t="s">
        <v>91</v>
      </c>
      <c r="H464" s="25">
        <v>41067</v>
      </c>
      <c r="I464" s="26" t="str">
        <f t="shared" si="56"/>
        <v>Thu</v>
      </c>
      <c r="J464" s="1">
        <f t="shared" si="57"/>
        <v>66</v>
      </c>
      <c r="K464" s="1" t="str">
        <f t="shared" si="58"/>
        <v>90D</v>
      </c>
      <c r="L464" s="25">
        <v>41133</v>
      </c>
      <c r="M464" s="26" t="str">
        <f t="shared" si="59"/>
        <v>Sun</v>
      </c>
      <c r="N464" s="25">
        <v>41137</v>
      </c>
      <c r="O464" s="1">
        <f t="shared" si="60"/>
        <v>4</v>
      </c>
      <c r="P464" s="27">
        <f t="shared" si="61"/>
        <v>2012</v>
      </c>
      <c r="Q464" s="1">
        <f t="shared" si="62"/>
        <v>8</v>
      </c>
      <c r="R464" s="1">
        <f t="shared" si="63"/>
        <v>12</v>
      </c>
      <c r="S464" t="s">
        <v>72</v>
      </c>
      <c r="T464" s="2">
        <v>10899157.5</v>
      </c>
      <c r="U464">
        <v>0</v>
      </c>
      <c r="V464" s="2">
        <v>5555000</v>
      </c>
      <c r="W464" s="2">
        <v>3881500</v>
      </c>
      <c r="X464" s="2">
        <v>0</v>
      </c>
      <c r="Y464" s="2">
        <v>0</v>
      </c>
      <c r="Z464" s="2">
        <v>1462657.5</v>
      </c>
      <c r="AA464">
        <v>12</v>
      </c>
      <c r="AB464">
        <v>0</v>
      </c>
      <c r="AC464">
        <v>0</v>
      </c>
      <c r="AD464">
        <v>0</v>
      </c>
      <c r="AE464">
        <v>12</v>
      </c>
      <c r="AF464">
        <v>12</v>
      </c>
      <c r="AG464">
        <v>4</v>
      </c>
      <c r="AH464" s="2">
        <v>1388750</v>
      </c>
    </row>
    <row r="465" spans="1:34" x14ac:dyDescent="0.5">
      <c r="A465">
        <v>6060</v>
      </c>
      <c r="B465">
        <v>79636</v>
      </c>
      <c r="C465" t="s">
        <v>585</v>
      </c>
      <c r="D465" s="25">
        <v>28857</v>
      </c>
      <c r="E465" t="s">
        <v>69</v>
      </c>
      <c r="F465" t="s">
        <v>75</v>
      </c>
      <c r="G465" t="s">
        <v>91</v>
      </c>
      <c r="H465" s="25">
        <v>41067</v>
      </c>
      <c r="I465" s="26" t="str">
        <f t="shared" si="56"/>
        <v>Thu</v>
      </c>
      <c r="J465" s="1">
        <f t="shared" si="57"/>
        <v>7</v>
      </c>
      <c r="K465" s="1" t="str">
        <f t="shared" si="58"/>
        <v>7D</v>
      </c>
      <c r="L465" s="25">
        <v>41074</v>
      </c>
      <c r="M465" s="26" t="str">
        <f t="shared" si="59"/>
        <v>Thu</v>
      </c>
      <c r="N465" s="25">
        <v>41075</v>
      </c>
      <c r="O465" s="1">
        <f t="shared" si="60"/>
        <v>1</v>
      </c>
      <c r="P465" s="27">
        <f t="shared" si="61"/>
        <v>2012</v>
      </c>
      <c r="Q465" s="1">
        <f t="shared" si="62"/>
        <v>6</v>
      </c>
      <c r="R465" s="1">
        <f t="shared" si="63"/>
        <v>14</v>
      </c>
      <c r="S465" t="s">
        <v>72</v>
      </c>
      <c r="T465" s="2">
        <v>5115800.04</v>
      </c>
      <c r="U465">
        <v>0</v>
      </c>
      <c r="V465" s="2">
        <v>2597403</v>
      </c>
      <c r="W465" s="2">
        <v>1831861.5</v>
      </c>
      <c r="X465" s="2">
        <v>0</v>
      </c>
      <c r="Y465" s="2">
        <v>0</v>
      </c>
      <c r="Z465" s="2">
        <v>686535.54</v>
      </c>
      <c r="AA465">
        <v>8</v>
      </c>
      <c r="AB465">
        <v>3</v>
      </c>
      <c r="AC465">
        <v>4</v>
      </c>
      <c r="AD465">
        <v>1</v>
      </c>
      <c r="AE465">
        <v>11</v>
      </c>
      <c r="AF465">
        <v>16</v>
      </c>
      <c r="AG465">
        <v>4</v>
      </c>
      <c r="AH465" s="2">
        <v>649350.75</v>
      </c>
    </row>
    <row r="466" spans="1:34" x14ac:dyDescent="0.5">
      <c r="A466">
        <v>6053</v>
      </c>
      <c r="B466">
        <v>20240</v>
      </c>
      <c r="C466" t="s">
        <v>586</v>
      </c>
      <c r="D466" s="25">
        <v>39940</v>
      </c>
      <c r="E466" t="s">
        <v>122</v>
      </c>
      <c r="F466" t="s">
        <v>75</v>
      </c>
      <c r="G466" t="s">
        <v>76</v>
      </c>
      <c r="H466" s="25">
        <v>41067</v>
      </c>
      <c r="I466" s="26" t="str">
        <f t="shared" si="56"/>
        <v>Thu</v>
      </c>
      <c r="J466" s="1">
        <f t="shared" si="57"/>
        <v>14</v>
      </c>
      <c r="K466" s="1" t="str">
        <f t="shared" si="58"/>
        <v>14D</v>
      </c>
      <c r="L466" s="25">
        <v>41081</v>
      </c>
      <c r="M466" s="26" t="str">
        <f t="shared" si="59"/>
        <v>Thu</v>
      </c>
      <c r="N466" s="25">
        <v>41084</v>
      </c>
      <c r="O466" s="1">
        <f t="shared" si="60"/>
        <v>3</v>
      </c>
      <c r="P466" s="27">
        <f t="shared" si="61"/>
        <v>2012</v>
      </c>
      <c r="Q466" s="1">
        <f t="shared" si="62"/>
        <v>6</v>
      </c>
      <c r="R466" s="1">
        <f t="shared" si="63"/>
        <v>21</v>
      </c>
      <c r="S466" t="s">
        <v>72</v>
      </c>
      <c r="T466" s="2">
        <v>11655000</v>
      </c>
      <c r="U466">
        <v>11655000</v>
      </c>
      <c r="V466" s="2">
        <v>8324676</v>
      </c>
      <c r="W466" s="2">
        <v>831168</v>
      </c>
      <c r="X466" s="2">
        <v>0</v>
      </c>
      <c r="Y466" s="2">
        <v>835164</v>
      </c>
      <c r="Z466" s="2">
        <v>1663992</v>
      </c>
      <c r="AA466">
        <v>6</v>
      </c>
      <c r="AB466">
        <v>0</v>
      </c>
      <c r="AC466">
        <v>0</v>
      </c>
      <c r="AD466">
        <v>0</v>
      </c>
      <c r="AE466">
        <v>6</v>
      </c>
      <c r="AF466">
        <v>6</v>
      </c>
      <c r="AG466">
        <v>3</v>
      </c>
      <c r="AH466" s="2">
        <v>2774892</v>
      </c>
    </row>
    <row r="467" spans="1:34" x14ac:dyDescent="0.5">
      <c r="A467">
        <v>6075</v>
      </c>
      <c r="B467">
        <v>20317</v>
      </c>
      <c r="C467" t="s">
        <v>587</v>
      </c>
      <c r="D467" s="25">
        <v>26623</v>
      </c>
      <c r="E467" t="s">
        <v>69</v>
      </c>
      <c r="F467" t="s">
        <v>78</v>
      </c>
      <c r="G467" t="s">
        <v>104</v>
      </c>
      <c r="H467" s="25">
        <v>41067</v>
      </c>
      <c r="I467" s="26" t="str">
        <f t="shared" si="56"/>
        <v>Thu</v>
      </c>
      <c r="J467" s="1">
        <f t="shared" si="57"/>
        <v>6</v>
      </c>
      <c r="K467" s="1" t="str">
        <f t="shared" si="58"/>
        <v>7D</v>
      </c>
      <c r="L467" s="25">
        <v>41073</v>
      </c>
      <c r="M467" s="26" t="str">
        <f t="shared" si="59"/>
        <v>Wed</v>
      </c>
      <c r="N467" s="25">
        <v>41075</v>
      </c>
      <c r="O467" s="1">
        <f t="shared" si="60"/>
        <v>2</v>
      </c>
      <c r="P467" s="27">
        <f t="shared" si="61"/>
        <v>2012</v>
      </c>
      <c r="Q467" s="1">
        <f t="shared" si="62"/>
        <v>6</v>
      </c>
      <c r="R467" s="1">
        <f t="shared" si="63"/>
        <v>13</v>
      </c>
      <c r="S467" t="s">
        <v>72</v>
      </c>
      <c r="T467" s="2">
        <v>2025000</v>
      </c>
      <c r="U467">
        <v>0</v>
      </c>
      <c r="V467" s="2">
        <v>1727272</v>
      </c>
      <c r="W467" s="2">
        <v>0</v>
      </c>
      <c r="X467" s="2">
        <v>0</v>
      </c>
      <c r="Y467" s="2">
        <v>25974.03</v>
      </c>
      <c r="Z467" s="2">
        <v>271753.96999999997</v>
      </c>
      <c r="AA467">
        <v>4</v>
      </c>
      <c r="AB467">
        <v>0</v>
      </c>
      <c r="AC467">
        <v>2</v>
      </c>
      <c r="AD467">
        <v>0</v>
      </c>
      <c r="AE467">
        <v>4</v>
      </c>
      <c r="AF467">
        <v>6</v>
      </c>
      <c r="AG467">
        <v>2</v>
      </c>
      <c r="AH467" s="2">
        <v>863636</v>
      </c>
    </row>
    <row r="468" spans="1:34" x14ac:dyDescent="0.5">
      <c r="A468">
        <v>6054</v>
      </c>
      <c r="B468">
        <v>20241</v>
      </c>
      <c r="C468" t="s">
        <v>588</v>
      </c>
      <c r="D468" s="25">
        <v>27179</v>
      </c>
      <c r="E468" t="s">
        <v>69</v>
      </c>
      <c r="F468" t="s">
        <v>75</v>
      </c>
      <c r="G468" t="s">
        <v>76</v>
      </c>
      <c r="H468" s="25">
        <v>41067</v>
      </c>
      <c r="I468" s="26" t="str">
        <f t="shared" si="56"/>
        <v>Thu</v>
      </c>
      <c r="J468" s="1">
        <f t="shared" si="57"/>
        <v>10</v>
      </c>
      <c r="K468" s="1" t="str">
        <f t="shared" si="58"/>
        <v>14D</v>
      </c>
      <c r="L468" s="25">
        <v>41077</v>
      </c>
      <c r="M468" s="26" t="str">
        <f t="shared" si="59"/>
        <v>Sun</v>
      </c>
      <c r="N468" s="25">
        <v>41080</v>
      </c>
      <c r="O468" s="1">
        <f t="shared" si="60"/>
        <v>3</v>
      </c>
      <c r="P468" s="27">
        <f t="shared" si="61"/>
        <v>2012</v>
      </c>
      <c r="Q468" s="1">
        <f t="shared" si="62"/>
        <v>6</v>
      </c>
      <c r="R468" s="1">
        <f t="shared" si="63"/>
        <v>17</v>
      </c>
      <c r="S468" t="s">
        <v>72</v>
      </c>
      <c r="T468" s="2">
        <v>1328250</v>
      </c>
      <c r="U468">
        <v>0</v>
      </c>
      <c r="V468" s="2">
        <v>600000</v>
      </c>
      <c r="W468" s="2">
        <v>550000</v>
      </c>
      <c r="X468" s="2">
        <v>0</v>
      </c>
      <c r="Y468" s="2">
        <v>0</v>
      </c>
      <c r="Z468" s="2">
        <v>178250</v>
      </c>
      <c r="AA468">
        <v>18</v>
      </c>
      <c r="AB468">
        <v>0</v>
      </c>
      <c r="AC468">
        <v>3</v>
      </c>
      <c r="AD468">
        <v>3</v>
      </c>
      <c r="AE468">
        <v>18</v>
      </c>
      <c r="AF468">
        <v>24</v>
      </c>
      <c r="AG468">
        <v>3</v>
      </c>
      <c r="AH468" s="2">
        <v>200000</v>
      </c>
    </row>
    <row r="469" spans="1:34" x14ac:dyDescent="0.5">
      <c r="A469">
        <v>5883</v>
      </c>
      <c r="B469">
        <v>20434</v>
      </c>
      <c r="C469" t="s">
        <v>589</v>
      </c>
      <c r="D469" s="25">
        <v>26384</v>
      </c>
      <c r="E469" t="s">
        <v>69</v>
      </c>
      <c r="F469" t="s">
        <v>84</v>
      </c>
      <c r="G469" t="s">
        <v>112</v>
      </c>
      <c r="H469" s="25">
        <v>41068</v>
      </c>
      <c r="I469" s="26" t="str">
        <f t="shared" si="56"/>
        <v>Fri</v>
      </c>
      <c r="J469" s="1">
        <f t="shared" si="57"/>
        <v>3</v>
      </c>
      <c r="K469" s="1" t="str">
        <f t="shared" si="58"/>
        <v>7D</v>
      </c>
      <c r="L469" s="25">
        <v>41071</v>
      </c>
      <c r="M469" s="26" t="str">
        <f t="shared" si="59"/>
        <v>Mon</v>
      </c>
      <c r="N469" s="25">
        <v>41072</v>
      </c>
      <c r="O469" s="1">
        <f t="shared" si="60"/>
        <v>1</v>
      </c>
      <c r="P469" s="27">
        <f t="shared" si="61"/>
        <v>2012</v>
      </c>
      <c r="Q469" s="1">
        <f t="shared" si="62"/>
        <v>6</v>
      </c>
      <c r="R469" s="1">
        <f t="shared" si="63"/>
        <v>11</v>
      </c>
      <c r="S469" t="s">
        <v>72</v>
      </c>
      <c r="T469" s="2">
        <v>32184195</v>
      </c>
      <c r="U469">
        <v>26400000</v>
      </c>
      <c r="V469" s="2">
        <v>18424244</v>
      </c>
      <c r="W469" s="2">
        <v>6427874</v>
      </c>
      <c r="X469" s="2">
        <v>0</v>
      </c>
      <c r="Y469" s="2">
        <v>3012988</v>
      </c>
      <c r="Z469" s="2">
        <v>4319089</v>
      </c>
      <c r="AA469">
        <v>8</v>
      </c>
      <c r="AB469">
        <v>0</v>
      </c>
      <c r="AC469">
        <v>3</v>
      </c>
      <c r="AD469">
        <v>0</v>
      </c>
      <c r="AE469">
        <v>8</v>
      </c>
      <c r="AF469">
        <v>11</v>
      </c>
      <c r="AG469">
        <v>1</v>
      </c>
      <c r="AH469" s="2">
        <v>18424244</v>
      </c>
    </row>
    <row r="470" spans="1:34" x14ac:dyDescent="0.5">
      <c r="A470">
        <v>6080</v>
      </c>
      <c r="B470">
        <v>20367</v>
      </c>
      <c r="C470" t="s">
        <v>590</v>
      </c>
      <c r="D470" s="25">
        <v>28701</v>
      </c>
      <c r="E470" t="s">
        <v>69</v>
      </c>
      <c r="F470" t="s">
        <v>75</v>
      </c>
      <c r="G470" t="s">
        <v>91</v>
      </c>
      <c r="H470" s="25">
        <v>41068</v>
      </c>
      <c r="I470" s="26" t="str">
        <f t="shared" si="56"/>
        <v>Fri</v>
      </c>
      <c r="J470" s="1">
        <f t="shared" si="57"/>
        <v>16</v>
      </c>
      <c r="K470" s="1" t="str">
        <f t="shared" si="58"/>
        <v>30D</v>
      </c>
      <c r="L470" s="25">
        <v>41084</v>
      </c>
      <c r="M470" s="26" t="str">
        <f t="shared" si="59"/>
        <v>Sun</v>
      </c>
      <c r="N470" s="25">
        <v>41088</v>
      </c>
      <c r="O470" s="1">
        <f t="shared" si="60"/>
        <v>4</v>
      </c>
      <c r="P470" s="27">
        <f t="shared" si="61"/>
        <v>2012</v>
      </c>
      <c r="Q470" s="1">
        <f t="shared" si="62"/>
        <v>6</v>
      </c>
      <c r="R470" s="1">
        <f t="shared" si="63"/>
        <v>24</v>
      </c>
      <c r="S470" t="s">
        <v>72</v>
      </c>
      <c r="T470" s="2">
        <v>2789325</v>
      </c>
      <c r="U470">
        <v>0</v>
      </c>
      <c r="V470" s="2">
        <v>2205000</v>
      </c>
      <c r="W470" s="2">
        <v>210000</v>
      </c>
      <c r="X470" s="2">
        <v>0</v>
      </c>
      <c r="Y470" s="2">
        <v>0</v>
      </c>
      <c r="Z470" s="2">
        <v>374325</v>
      </c>
      <c r="AA470">
        <v>8</v>
      </c>
      <c r="AB470">
        <v>0</v>
      </c>
      <c r="AC470">
        <v>0</v>
      </c>
      <c r="AD470">
        <v>0</v>
      </c>
      <c r="AE470">
        <v>8</v>
      </c>
      <c r="AF470">
        <v>8</v>
      </c>
      <c r="AG470">
        <v>4</v>
      </c>
      <c r="AH470" s="2">
        <v>551250</v>
      </c>
    </row>
    <row r="471" spans="1:34" x14ac:dyDescent="0.5">
      <c r="A471">
        <v>6081</v>
      </c>
      <c r="B471">
        <v>20368</v>
      </c>
      <c r="C471" t="s">
        <v>591</v>
      </c>
      <c r="D471" s="25">
        <v>26226</v>
      </c>
      <c r="E471" t="s">
        <v>79</v>
      </c>
      <c r="F471" t="s">
        <v>75</v>
      </c>
      <c r="G471" t="s">
        <v>76</v>
      </c>
      <c r="H471" s="25">
        <v>41068</v>
      </c>
      <c r="I471" s="26" t="str">
        <f t="shared" si="56"/>
        <v>Fri</v>
      </c>
      <c r="J471" s="1">
        <f t="shared" si="57"/>
        <v>41</v>
      </c>
      <c r="K471" s="1" t="str">
        <f t="shared" si="58"/>
        <v>45D</v>
      </c>
      <c r="L471" s="25">
        <v>41109</v>
      </c>
      <c r="M471" s="26" t="str">
        <f t="shared" si="59"/>
        <v>Thu</v>
      </c>
      <c r="N471" s="25">
        <v>41111</v>
      </c>
      <c r="O471" s="1">
        <f t="shared" si="60"/>
        <v>2</v>
      </c>
      <c r="P471" s="27">
        <f t="shared" si="61"/>
        <v>2012</v>
      </c>
      <c r="Q471" s="1">
        <f t="shared" si="62"/>
        <v>7</v>
      </c>
      <c r="R471" s="1">
        <f t="shared" si="63"/>
        <v>19</v>
      </c>
      <c r="S471" t="s">
        <v>72</v>
      </c>
      <c r="T471" s="2">
        <v>2772000</v>
      </c>
      <c r="U471">
        <v>0</v>
      </c>
      <c r="V471" s="2">
        <v>2400000</v>
      </c>
      <c r="W471" s="2">
        <v>0</v>
      </c>
      <c r="X471" s="2">
        <v>0</v>
      </c>
      <c r="Y471" s="2">
        <v>0</v>
      </c>
      <c r="Z471" s="2">
        <v>372000</v>
      </c>
      <c r="AA471">
        <v>16</v>
      </c>
      <c r="AB471">
        <v>0</v>
      </c>
      <c r="AC471">
        <v>9</v>
      </c>
      <c r="AD471">
        <v>2</v>
      </c>
      <c r="AE471">
        <v>16</v>
      </c>
      <c r="AF471">
        <v>27</v>
      </c>
      <c r="AG471">
        <v>2</v>
      </c>
      <c r="AH471" s="2">
        <v>1200000</v>
      </c>
    </row>
    <row r="472" spans="1:34" x14ac:dyDescent="0.5">
      <c r="A472">
        <v>6129</v>
      </c>
      <c r="B472">
        <v>20632</v>
      </c>
      <c r="C472" t="s">
        <v>592</v>
      </c>
      <c r="D472" s="25">
        <v>26932</v>
      </c>
      <c r="E472" t="s">
        <v>140</v>
      </c>
      <c r="F472" t="s">
        <v>80</v>
      </c>
      <c r="G472" t="s">
        <v>89</v>
      </c>
      <c r="H472" s="25">
        <v>41071</v>
      </c>
      <c r="I472" s="26" t="str">
        <f t="shared" si="56"/>
        <v>Mon</v>
      </c>
      <c r="J472" s="1">
        <f t="shared" si="57"/>
        <v>6</v>
      </c>
      <c r="K472" s="1" t="str">
        <f t="shared" si="58"/>
        <v>7D</v>
      </c>
      <c r="L472" s="25">
        <v>41077</v>
      </c>
      <c r="M472" s="26" t="str">
        <f t="shared" si="59"/>
        <v>Sun</v>
      </c>
      <c r="N472" s="25">
        <v>41080</v>
      </c>
      <c r="O472" s="1">
        <f t="shared" si="60"/>
        <v>3</v>
      </c>
      <c r="P472" s="27">
        <f t="shared" si="61"/>
        <v>2012</v>
      </c>
      <c r="Q472" s="1">
        <f t="shared" si="62"/>
        <v>6</v>
      </c>
      <c r="R472" s="1">
        <f t="shared" si="63"/>
        <v>17</v>
      </c>
      <c r="S472" t="s">
        <v>72</v>
      </c>
      <c r="T472" s="2">
        <v>693000</v>
      </c>
      <c r="U472">
        <v>0</v>
      </c>
      <c r="V472" s="2">
        <v>600000</v>
      </c>
      <c r="W472" s="2">
        <v>0</v>
      </c>
      <c r="X472" s="2">
        <v>0</v>
      </c>
      <c r="Y472" s="2">
        <v>0</v>
      </c>
      <c r="Z472" s="2">
        <v>93000</v>
      </c>
      <c r="AA472">
        <v>6</v>
      </c>
      <c r="AB472">
        <v>0</v>
      </c>
      <c r="AC472">
        <v>0</v>
      </c>
      <c r="AD472">
        <v>0</v>
      </c>
      <c r="AE472">
        <v>6</v>
      </c>
      <c r="AF472">
        <v>6</v>
      </c>
      <c r="AG472">
        <v>3</v>
      </c>
      <c r="AH472" s="2">
        <v>200000</v>
      </c>
    </row>
    <row r="473" spans="1:34" x14ac:dyDescent="0.5">
      <c r="A473">
        <v>6128</v>
      </c>
      <c r="B473">
        <v>20630</v>
      </c>
      <c r="C473" t="s">
        <v>593</v>
      </c>
      <c r="D473" s="25">
        <v>30900</v>
      </c>
      <c r="E473" t="s">
        <v>594</v>
      </c>
      <c r="F473" t="s">
        <v>80</v>
      </c>
      <c r="G473" t="s">
        <v>89</v>
      </c>
      <c r="H473" s="25">
        <v>41071</v>
      </c>
      <c r="I473" s="26" t="str">
        <f t="shared" si="56"/>
        <v>Mon</v>
      </c>
      <c r="J473" s="1">
        <f t="shared" si="57"/>
        <v>42</v>
      </c>
      <c r="K473" s="1" t="str">
        <f t="shared" si="58"/>
        <v>45D</v>
      </c>
      <c r="L473" s="25">
        <v>41113</v>
      </c>
      <c r="M473" s="26" t="str">
        <f t="shared" si="59"/>
        <v>Mon</v>
      </c>
      <c r="N473" s="25">
        <v>41120</v>
      </c>
      <c r="O473" s="1">
        <f t="shared" si="60"/>
        <v>7</v>
      </c>
      <c r="P473" s="27">
        <f t="shared" si="61"/>
        <v>2012</v>
      </c>
      <c r="Q473" s="1">
        <f t="shared" si="62"/>
        <v>7</v>
      </c>
      <c r="R473" s="1">
        <f t="shared" si="63"/>
        <v>23</v>
      </c>
      <c r="S473" t="s">
        <v>72</v>
      </c>
      <c r="T473" s="2">
        <v>29995673.300000001</v>
      </c>
      <c r="U473">
        <v>29995673.300000001</v>
      </c>
      <c r="V473" s="2">
        <v>24081504.800000001</v>
      </c>
      <c r="W473" s="2">
        <v>1889915.1</v>
      </c>
      <c r="X473" s="2">
        <v>0</v>
      </c>
      <c r="Y473" s="2">
        <v>0</v>
      </c>
      <c r="Z473" s="2">
        <v>4024253.4</v>
      </c>
      <c r="AA473">
        <v>14</v>
      </c>
      <c r="AB473">
        <v>0</v>
      </c>
      <c r="AC473">
        <v>0</v>
      </c>
      <c r="AD473">
        <v>0</v>
      </c>
      <c r="AE473">
        <v>14</v>
      </c>
      <c r="AF473">
        <v>14</v>
      </c>
      <c r="AG473">
        <v>7</v>
      </c>
      <c r="AH473" s="2">
        <v>3440214.97</v>
      </c>
    </row>
    <row r="474" spans="1:34" x14ac:dyDescent="0.5">
      <c r="A474">
        <v>6118</v>
      </c>
      <c r="B474">
        <v>20610</v>
      </c>
      <c r="C474" t="s">
        <v>595</v>
      </c>
      <c r="D474" s="25">
        <v>28871</v>
      </c>
      <c r="E474" t="s">
        <v>69</v>
      </c>
      <c r="F474" t="s">
        <v>70</v>
      </c>
      <c r="G474" t="s">
        <v>71</v>
      </c>
      <c r="H474" s="25">
        <v>41071</v>
      </c>
      <c r="I474" s="26" t="str">
        <f t="shared" si="56"/>
        <v>Mon</v>
      </c>
      <c r="J474" s="1">
        <f t="shared" si="57"/>
        <v>20</v>
      </c>
      <c r="K474" s="1" t="str">
        <f t="shared" si="58"/>
        <v>30D</v>
      </c>
      <c r="L474" s="25">
        <v>41091</v>
      </c>
      <c r="M474" s="26" t="str">
        <f t="shared" si="59"/>
        <v>Sun</v>
      </c>
      <c r="N474" s="25">
        <v>41093</v>
      </c>
      <c r="O474" s="1">
        <f t="shared" si="60"/>
        <v>2</v>
      </c>
      <c r="P474" s="27">
        <f t="shared" si="61"/>
        <v>2012</v>
      </c>
      <c r="Q474" s="1">
        <f t="shared" si="62"/>
        <v>7</v>
      </c>
      <c r="R474" s="1">
        <f t="shared" si="63"/>
        <v>1</v>
      </c>
      <c r="S474" t="s">
        <v>72</v>
      </c>
      <c r="T474" s="2">
        <v>24052000</v>
      </c>
      <c r="U474">
        <v>23600000</v>
      </c>
      <c r="V474" s="2">
        <v>17264069</v>
      </c>
      <c r="W474" s="2">
        <v>1662338</v>
      </c>
      <c r="X474" s="2">
        <v>0</v>
      </c>
      <c r="Y474" s="2">
        <v>1897835.99</v>
      </c>
      <c r="Z474" s="2">
        <v>3227757.01</v>
      </c>
      <c r="AA474">
        <v>12</v>
      </c>
      <c r="AB474">
        <v>0</v>
      </c>
      <c r="AC474">
        <v>0</v>
      </c>
      <c r="AD474">
        <v>4</v>
      </c>
      <c r="AE474">
        <v>12</v>
      </c>
      <c r="AF474">
        <v>16</v>
      </c>
      <c r="AG474">
        <v>2</v>
      </c>
      <c r="AH474" s="2">
        <v>8632034.5</v>
      </c>
    </row>
    <row r="475" spans="1:34" x14ac:dyDescent="0.5">
      <c r="A475">
        <v>6126</v>
      </c>
      <c r="B475">
        <v>20626</v>
      </c>
      <c r="C475" t="s">
        <v>596</v>
      </c>
      <c r="D475" s="25">
        <v>22679</v>
      </c>
      <c r="E475" t="s">
        <v>69</v>
      </c>
      <c r="F475" t="s">
        <v>70</v>
      </c>
      <c r="G475" t="s">
        <v>71</v>
      </c>
      <c r="H475" s="25">
        <v>41071</v>
      </c>
      <c r="I475" s="26" t="str">
        <f t="shared" si="56"/>
        <v>Mon</v>
      </c>
      <c r="J475" s="1">
        <f t="shared" si="57"/>
        <v>19</v>
      </c>
      <c r="K475" s="1" t="str">
        <f t="shared" si="58"/>
        <v>30D</v>
      </c>
      <c r="L475" s="25">
        <v>41090</v>
      </c>
      <c r="M475" s="26" t="str">
        <f t="shared" si="59"/>
        <v>Sat</v>
      </c>
      <c r="N475" s="25">
        <v>41092</v>
      </c>
      <c r="O475" s="1">
        <f t="shared" si="60"/>
        <v>2</v>
      </c>
      <c r="P475" s="27">
        <f t="shared" si="61"/>
        <v>2012</v>
      </c>
      <c r="Q475" s="1">
        <f t="shared" si="62"/>
        <v>6</v>
      </c>
      <c r="R475" s="1">
        <f t="shared" si="63"/>
        <v>30</v>
      </c>
      <c r="S475" t="s">
        <v>72</v>
      </c>
      <c r="T475" s="2">
        <v>24133610</v>
      </c>
      <c r="U475">
        <v>23600000</v>
      </c>
      <c r="V475" s="2">
        <v>17541126</v>
      </c>
      <c r="W475" s="2">
        <v>1847282</v>
      </c>
      <c r="X475" s="2">
        <v>0</v>
      </c>
      <c r="Y475" s="2">
        <v>1506494</v>
      </c>
      <c r="Z475" s="2">
        <v>3238708</v>
      </c>
      <c r="AA475">
        <v>10</v>
      </c>
      <c r="AB475">
        <v>0</v>
      </c>
      <c r="AC475">
        <v>0</v>
      </c>
      <c r="AD475">
        <v>0</v>
      </c>
      <c r="AE475">
        <v>10</v>
      </c>
      <c r="AF475">
        <v>10</v>
      </c>
      <c r="AG475">
        <v>2</v>
      </c>
      <c r="AH475" s="2">
        <v>8770563</v>
      </c>
    </row>
    <row r="476" spans="1:34" x14ac:dyDescent="0.5">
      <c r="A476">
        <v>6140</v>
      </c>
      <c r="B476">
        <v>20711</v>
      </c>
      <c r="C476" t="s">
        <v>597</v>
      </c>
      <c r="D476" s="25">
        <v>27982</v>
      </c>
      <c r="E476" t="s">
        <v>69</v>
      </c>
      <c r="F476" t="s">
        <v>75</v>
      </c>
      <c r="G476" t="s">
        <v>91</v>
      </c>
      <c r="H476" s="25">
        <v>41072</v>
      </c>
      <c r="I476" s="26" t="str">
        <f t="shared" si="56"/>
        <v>Tue</v>
      </c>
      <c r="J476" s="1">
        <f t="shared" si="57"/>
        <v>9</v>
      </c>
      <c r="K476" s="1" t="str">
        <f t="shared" si="58"/>
        <v>14D</v>
      </c>
      <c r="L476" s="25">
        <v>41081</v>
      </c>
      <c r="M476" s="26" t="str">
        <f t="shared" si="59"/>
        <v>Thu</v>
      </c>
      <c r="N476" s="25">
        <v>41084</v>
      </c>
      <c r="O476" s="1">
        <f t="shared" si="60"/>
        <v>3</v>
      </c>
      <c r="P476" s="27">
        <f t="shared" si="61"/>
        <v>2012</v>
      </c>
      <c r="Q476" s="1">
        <f t="shared" si="62"/>
        <v>6</v>
      </c>
      <c r="R476" s="1">
        <f t="shared" si="63"/>
        <v>21</v>
      </c>
      <c r="S476" t="s">
        <v>72</v>
      </c>
      <c r="T476" s="2">
        <v>3020325</v>
      </c>
      <c r="U476">
        <v>0</v>
      </c>
      <c r="V476" s="2">
        <v>1260000</v>
      </c>
      <c r="W476" s="2">
        <v>1355000</v>
      </c>
      <c r="X476" s="2">
        <v>0</v>
      </c>
      <c r="Y476" s="2">
        <v>0</v>
      </c>
      <c r="Z476" s="2">
        <v>405325</v>
      </c>
      <c r="AA476">
        <v>6</v>
      </c>
      <c r="AB476">
        <v>0</v>
      </c>
      <c r="AC476">
        <v>3</v>
      </c>
      <c r="AD476">
        <v>3</v>
      </c>
      <c r="AE476">
        <v>6</v>
      </c>
      <c r="AF476">
        <v>12</v>
      </c>
      <c r="AG476">
        <v>3</v>
      </c>
      <c r="AH476" s="2">
        <v>420000</v>
      </c>
    </row>
    <row r="477" spans="1:34" x14ac:dyDescent="0.5">
      <c r="A477">
        <v>5035</v>
      </c>
      <c r="B477">
        <v>20652</v>
      </c>
      <c r="C477" t="s">
        <v>116</v>
      </c>
      <c r="D477" s="25">
        <v>19573</v>
      </c>
      <c r="E477" t="s">
        <v>69</v>
      </c>
      <c r="F477" t="s">
        <v>94</v>
      </c>
      <c r="G477" t="s">
        <v>141</v>
      </c>
      <c r="H477" s="25">
        <v>41072</v>
      </c>
      <c r="I477" s="26" t="str">
        <f t="shared" si="56"/>
        <v>Tue</v>
      </c>
      <c r="J477" s="1">
        <f t="shared" si="57"/>
        <v>2</v>
      </c>
      <c r="K477" s="1" t="str">
        <f t="shared" si="58"/>
        <v>7D</v>
      </c>
      <c r="L477" s="25">
        <v>41074</v>
      </c>
      <c r="M477" s="26" t="str">
        <f t="shared" si="59"/>
        <v>Thu</v>
      </c>
      <c r="N477" s="25">
        <v>41078</v>
      </c>
      <c r="O477" s="1">
        <f t="shared" si="60"/>
        <v>4</v>
      </c>
      <c r="P477" s="27">
        <f t="shared" si="61"/>
        <v>2012</v>
      </c>
      <c r="Q477" s="1">
        <f t="shared" si="62"/>
        <v>6</v>
      </c>
      <c r="R477" s="1">
        <f t="shared" si="63"/>
        <v>14</v>
      </c>
      <c r="S477" t="s">
        <v>72</v>
      </c>
      <c r="T477" s="2">
        <v>231000</v>
      </c>
      <c r="U477">
        <v>0</v>
      </c>
      <c r="V477" s="2">
        <v>200000</v>
      </c>
      <c r="W477" s="2">
        <v>0</v>
      </c>
      <c r="X477" s="2">
        <v>0</v>
      </c>
      <c r="Y477" s="2">
        <v>0</v>
      </c>
      <c r="Z477" s="2">
        <v>31000</v>
      </c>
      <c r="AA477">
        <v>10</v>
      </c>
      <c r="AB477">
        <v>0</v>
      </c>
      <c r="AC477">
        <v>0</v>
      </c>
      <c r="AD477">
        <v>0</v>
      </c>
      <c r="AE477">
        <v>10</v>
      </c>
      <c r="AF477">
        <v>10</v>
      </c>
      <c r="AG477">
        <v>5</v>
      </c>
      <c r="AH477" s="2">
        <v>40000</v>
      </c>
    </row>
    <row r="478" spans="1:34" x14ac:dyDescent="0.5">
      <c r="A478">
        <v>6151</v>
      </c>
      <c r="B478">
        <v>20743</v>
      </c>
      <c r="C478" t="s">
        <v>598</v>
      </c>
      <c r="D478" s="25">
        <v>25883</v>
      </c>
      <c r="E478" t="s">
        <v>69</v>
      </c>
      <c r="F478" t="s">
        <v>70</v>
      </c>
      <c r="G478" t="s">
        <v>71</v>
      </c>
      <c r="H478" s="25">
        <v>41072</v>
      </c>
      <c r="I478" s="26" t="str">
        <f t="shared" si="56"/>
        <v>Tue</v>
      </c>
      <c r="J478" s="1">
        <f t="shared" si="57"/>
        <v>24</v>
      </c>
      <c r="K478" s="1" t="str">
        <f t="shared" si="58"/>
        <v>30D</v>
      </c>
      <c r="L478" s="25">
        <v>41096</v>
      </c>
      <c r="M478" s="26" t="str">
        <f t="shared" si="59"/>
        <v>Fri</v>
      </c>
      <c r="N478" s="25">
        <v>41101</v>
      </c>
      <c r="O478" s="1">
        <f t="shared" si="60"/>
        <v>5</v>
      </c>
      <c r="P478" s="27">
        <f t="shared" si="61"/>
        <v>2012</v>
      </c>
      <c r="Q478" s="1">
        <f t="shared" si="62"/>
        <v>7</v>
      </c>
      <c r="R478" s="1">
        <f t="shared" si="63"/>
        <v>6</v>
      </c>
      <c r="S478" t="s">
        <v>72</v>
      </c>
      <c r="T478" s="2">
        <v>97164000</v>
      </c>
      <c r="U478">
        <v>87000000</v>
      </c>
      <c r="V478" s="2">
        <v>68811256</v>
      </c>
      <c r="W478" s="2">
        <v>13586925</v>
      </c>
      <c r="X478" s="2">
        <v>0</v>
      </c>
      <c r="Y478" s="2">
        <v>1726494</v>
      </c>
      <c r="Z478" s="2">
        <v>13039325</v>
      </c>
      <c r="AA478">
        <v>40</v>
      </c>
      <c r="AB478">
        <v>0</v>
      </c>
      <c r="AC478">
        <v>10</v>
      </c>
      <c r="AD478">
        <v>0</v>
      </c>
      <c r="AE478">
        <v>40</v>
      </c>
      <c r="AF478">
        <v>50</v>
      </c>
      <c r="AG478">
        <v>5</v>
      </c>
      <c r="AH478" s="2">
        <v>13762251.199999999</v>
      </c>
    </row>
    <row r="479" spans="1:34" x14ac:dyDescent="0.5">
      <c r="A479">
        <v>6166</v>
      </c>
      <c r="B479">
        <v>20805</v>
      </c>
      <c r="C479" t="s">
        <v>599</v>
      </c>
      <c r="D479" s="25">
        <v>26499</v>
      </c>
      <c r="E479" t="s">
        <v>69</v>
      </c>
      <c r="F479" t="s">
        <v>75</v>
      </c>
      <c r="G479" t="s">
        <v>91</v>
      </c>
      <c r="H479" s="25">
        <v>41073</v>
      </c>
      <c r="I479" s="26" t="str">
        <f t="shared" si="56"/>
        <v>Wed</v>
      </c>
      <c r="J479" s="1">
        <f t="shared" si="57"/>
        <v>5</v>
      </c>
      <c r="K479" s="1" t="str">
        <f t="shared" si="58"/>
        <v>7D</v>
      </c>
      <c r="L479" s="25">
        <v>41078</v>
      </c>
      <c r="M479" s="26" t="str">
        <f t="shared" si="59"/>
        <v>Mon</v>
      </c>
      <c r="N479" s="25">
        <v>41081</v>
      </c>
      <c r="O479" s="1">
        <f t="shared" si="60"/>
        <v>3</v>
      </c>
      <c r="P479" s="27">
        <f t="shared" si="61"/>
        <v>2012</v>
      </c>
      <c r="Q479" s="1">
        <f t="shared" si="62"/>
        <v>6</v>
      </c>
      <c r="R479" s="1">
        <f t="shared" si="63"/>
        <v>18</v>
      </c>
      <c r="S479" t="s">
        <v>72</v>
      </c>
      <c r="T479" s="2">
        <v>6433350</v>
      </c>
      <c r="U479">
        <v>5775000</v>
      </c>
      <c r="V479" s="2">
        <v>5056364</v>
      </c>
      <c r="W479" s="2">
        <v>513636</v>
      </c>
      <c r="X479" s="2">
        <v>0</v>
      </c>
      <c r="Y479" s="2">
        <v>0</v>
      </c>
      <c r="Z479" s="2">
        <v>863350</v>
      </c>
      <c r="AA479">
        <v>8</v>
      </c>
      <c r="AB479">
        <v>0</v>
      </c>
      <c r="AC479">
        <v>4</v>
      </c>
      <c r="AD479">
        <v>0</v>
      </c>
      <c r="AE479">
        <v>8</v>
      </c>
      <c r="AF479">
        <v>12</v>
      </c>
      <c r="AG479">
        <v>4</v>
      </c>
      <c r="AH479" s="2">
        <v>1264091</v>
      </c>
    </row>
    <row r="480" spans="1:34" x14ac:dyDescent="0.5">
      <c r="A480">
        <v>6173</v>
      </c>
      <c r="B480">
        <v>20849</v>
      </c>
      <c r="C480" t="s">
        <v>600</v>
      </c>
      <c r="D480" s="25">
        <v>29877</v>
      </c>
      <c r="E480" t="s">
        <v>69</v>
      </c>
      <c r="F480" t="s">
        <v>75</v>
      </c>
      <c r="G480" t="s">
        <v>76</v>
      </c>
      <c r="H480" s="25">
        <v>41073</v>
      </c>
      <c r="I480" s="26" t="str">
        <f t="shared" si="56"/>
        <v>Wed</v>
      </c>
      <c r="J480" s="1">
        <f t="shared" si="57"/>
        <v>5</v>
      </c>
      <c r="K480" s="1" t="str">
        <f t="shared" si="58"/>
        <v>7D</v>
      </c>
      <c r="L480" s="25">
        <v>41078</v>
      </c>
      <c r="M480" s="26" t="str">
        <f t="shared" si="59"/>
        <v>Mon</v>
      </c>
      <c r="N480" s="25">
        <v>41081</v>
      </c>
      <c r="O480" s="1">
        <f t="shared" si="60"/>
        <v>3</v>
      </c>
      <c r="P480" s="27">
        <f t="shared" si="61"/>
        <v>2012</v>
      </c>
      <c r="Q480" s="1">
        <f t="shared" si="62"/>
        <v>6</v>
      </c>
      <c r="R480" s="1">
        <f t="shared" si="63"/>
        <v>18</v>
      </c>
      <c r="S480" t="s">
        <v>72</v>
      </c>
      <c r="T480" s="2">
        <v>3038310.43</v>
      </c>
      <c r="U480">
        <v>0</v>
      </c>
      <c r="V480" s="2">
        <v>2586000</v>
      </c>
      <c r="W480" s="2">
        <v>0</v>
      </c>
      <c r="X480" s="2">
        <v>0</v>
      </c>
      <c r="Y480" s="2">
        <v>46800.3</v>
      </c>
      <c r="Z480" s="2">
        <v>405510.13</v>
      </c>
      <c r="AA480">
        <v>18</v>
      </c>
      <c r="AB480">
        <v>0</v>
      </c>
      <c r="AC480">
        <v>0</v>
      </c>
      <c r="AD480">
        <v>6</v>
      </c>
      <c r="AE480">
        <v>18</v>
      </c>
      <c r="AF480">
        <v>24</v>
      </c>
      <c r="AG480">
        <v>3</v>
      </c>
      <c r="AH480" s="2">
        <v>862000</v>
      </c>
    </row>
    <row r="481" spans="1:34" x14ac:dyDescent="0.5">
      <c r="A481">
        <v>4644</v>
      </c>
      <c r="B481">
        <v>20791</v>
      </c>
      <c r="C481" t="s">
        <v>601</v>
      </c>
      <c r="D481" s="25">
        <v>17630</v>
      </c>
      <c r="E481" t="s">
        <v>100</v>
      </c>
      <c r="F481" t="s">
        <v>80</v>
      </c>
      <c r="G481" t="s">
        <v>89</v>
      </c>
      <c r="H481" s="25">
        <v>41073</v>
      </c>
      <c r="I481" s="26" t="str">
        <f t="shared" si="56"/>
        <v>Wed</v>
      </c>
      <c r="J481" s="1">
        <f t="shared" si="57"/>
        <v>2</v>
      </c>
      <c r="K481" s="1" t="str">
        <f t="shared" si="58"/>
        <v>7D</v>
      </c>
      <c r="L481" s="25">
        <v>41075</v>
      </c>
      <c r="M481" s="26" t="str">
        <f t="shared" si="59"/>
        <v>Fri</v>
      </c>
      <c r="N481" s="25">
        <v>41076</v>
      </c>
      <c r="O481" s="1">
        <f t="shared" si="60"/>
        <v>1</v>
      </c>
      <c r="P481" s="27">
        <f t="shared" si="61"/>
        <v>2012</v>
      </c>
      <c r="Q481" s="1">
        <f t="shared" si="62"/>
        <v>6</v>
      </c>
      <c r="R481" s="1">
        <f t="shared" si="63"/>
        <v>15</v>
      </c>
      <c r="S481" t="s">
        <v>72</v>
      </c>
      <c r="T481" s="2">
        <v>1940400</v>
      </c>
      <c r="U481">
        <v>0</v>
      </c>
      <c r="V481" s="2">
        <v>1680000</v>
      </c>
      <c r="W481" s="2">
        <v>0</v>
      </c>
      <c r="X481" s="2">
        <v>0</v>
      </c>
      <c r="Y481" s="2">
        <v>0</v>
      </c>
      <c r="Z481" s="2">
        <v>260400</v>
      </c>
      <c r="AA481">
        <v>2</v>
      </c>
      <c r="AB481">
        <v>0</v>
      </c>
      <c r="AC481">
        <v>1</v>
      </c>
      <c r="AD481">
        <v>0</v>
      </c>
      <c r="AE481">
        <v>2</v>
      </c>
      <c r="AF481">
        <v>3</v>
      </c>
      <c r="AG481">
        <v>1</v>
      </c>
      <c r="AH481" s="2">
        <v>1680000</v>
      </c>
    </row>
    <row r="482" spans="1:34" x14ac:dyDescent="0.5">
      <c r="A482">
        <v>6186</v>
      </c>
      <c r="B482">
        <v>20920</v>
      </c>
      <c r="C482" t="s">
        <v>139</v>
      </c>
      <c r="D482" s="25">
        <v>23409</v>
      </c>
      <c r="E482" t="s">
        <v>69</v>
      </c>
      <c r="F482" t="s">
        <v>70</v>
      </c>
      <c r="G482" t="s">
        <v>74</v>
      </c>
      <c r="H482" s="25">
        <v>41073</v>
      </c>
      <c r="I482" s="26" t="str">
        <f t="shared" si="56"/>
        <v>Wed</v>
      </c>
      <c r="J482" s="1">
        <f t="shared" si="57"/>
        <v>36</v>
      </c>
      <c r="K482" s="1" t="str">
        <f t="shared" si="58"/>
        <v>45D</v>
      </c>
      <c r="L482" s="25">
        <v>41109</v>
      </c>
      <c r="M482" s="26" t="str">
        <f t="shared" si="59"/>
        <v>Thu</v>
      </c>
      <c r="N482" s="25">
        <v>41111</v>
      </c>
      <c r="O482" s="1">
        <f t="shared" si="60"/>
        <v>2</v>
      </c>
      <c r="P482" s="27">
        <f t="shared" si="61"/>
        <v>2012</v>
      </c>
      <c r="Q482" s="1">
        <f t="shared" si="62"/>
        <v>7</v>
      </c>
      <c r="R482" s="1">
        <f t="shared" si="63"/>
        <v>19</v>
      </c>
      <c r="S482" t="s">
        <v>72</v>
      </c>
      <c r="T482" s="2">
        <v>13247850</v>
      </c>
      <c r="U482">
        <v>11550000</v>
      </c>
      <c r="V482" s="2">
        <v>8768702</v>
      </c>
      <c r="W482" s="2">
        <v>2701296</v>
      </c>
      <c r="X482" s="2">
        <v>0</v>
      </c>
      <c r="Y482" s="2">
        <v>0</v>
      </c>
      <c r="Z482" s="2">
        <v>1777852</v>
      </c>
      <c r="AA482">
        <v>4</v>
      </c>
      <c r="AB482">
        <v>0</v>
      </c>
      <c r="AC482">
        <v>2</v>
      </c>
      <c r="AD482">
        <v>2</v>
      </c>
      <c r="AE482">
        <v>4</v>
      </c>
      <c r="AF482">
        <v>8</v>
      </c>
      <c r="AG482">
        <v>2</v>
      </c>
      <c r="AH482" s="2">
        <v>4384351</v>
      </c>
    </row>
    <row r="483" spans="1:34" x14ac:dyDescent="0.5">
      <c r="A483">
        <v>6120</v>
      </c>
      <c r="B483">
        <v>20864</v>
      </c>
      <c r="C483" t="s">
        <v>602</v>
      </c>
      <c r="D483" s="25">
        <v>27194</v>
      </c>
      <c r="E483" t="s">
        <v>69</v>
      </c>
      <c r="F483" t="s">
        <v>75</v>
      </c>
      <c r="G483" t="s">
        <v>91</v>
      </c>
      <c r="H483" s="25">
        <v>41073</v>
      </c>
      <c r="I483" s="26" t="str">
        <f t="shared" si="56"/>
        <v>Wed</v>
      </c>
      <c r="J483" s="1">
        <f t="shared" si="57"/>
        <v>11</v>
      </c>
      <c r="K483" s="1" t="str">
        <f t="shared" si="58"/>
        <v>14D</v>
      </c>
      <c r="L483" s="25">
        <v>41084</v>
      </c>
      <c r="M483" s="26" t="str">
        <f t="shared" si="59"/>
        <v>Sun</v>
      </c>
      <c r="N483" s="25">
        <v>41086</v>
      </c>
      <c r="O483" s="1">
        <f t="shared" si="60"/>
        <v>2</v>
      </c>
      <c r="P483" s="27">
        <f t="shared" si="61"/>
        <v>2012</v>
      </c>
      <c r="Q483" s="1">
        <f t="shared" si="62"/>
        <v>6</v>
      </c>
      <c r="R483" s="1">
        <f t="shared" si="63"/>
        <v>24</v>
      </c>
      <c r="S483" t="s">
        <v>72</v>
      </c>
      <c r="T483" s="2">
        <v>4999050</v>
      </c>
      <c r="U483">
        <v>0</v>
      </c>
      <c r="V483" s="2">
        <v>4310000</v>
      </c>
      <c r="W483" s="2">
        <v>0</v>
      </c>
      <c r="X483" s="2">
        <v>0</v>
      </c>
      <c r="Y483" s="2">
        <v>18181.82</v>
      </c>
      <c r="Z483" s="2">
        <v>670868.18000000005</v>
      </c>
      <c r="AA483">
        <v>16</v>
      </c>
      <c r="AB483">
        <v>2</v>
      </c>
      <c r="AC483">
        <v>10</v>
      </c>
      <c r="AD483">
        <v>0</v>
      </c>
      <c r="AE483">
        <v>18</v>
      </c>
      <c r="AF483">
        <v>28</v>
      </c>
      <c r="AG483">
        <v>2</v>
      </c>
      <c r="AH483" s="2">
        <v>2155000</v>
      </c>
    </row>
    <row r="484" spans="1:34" x14ac:dyDescent="0.5">
      <c r="A484">
        <v>6055</v>
      </c>
      <c r="B484">
        <v>20818</v>
      </c>
      <c r="C484" t="s">
        <v>603</v>
      </c>
      <c r="D484" s="25">
        <v>26964</v>
      </c>
      <c r="E484" t="s">
        <v>69</v>
      </c>
      <c r="F484" t="s">
        <v>75</v>
      </c>
      <c r="G484" t="s">
        <v>76</v>
      </c>
      <c r="H484" s="25">
        <v>41073</v>
      </c>
      <c r="I484" s="26" t="str">
        <f t="shared" si="56"/>
        <v>Wed</v>
      </c>
      <c r="J484" s="1">
        <f t="shared" si="57"/>
        <v>22</v>
      </c>
      <c r="K484" s="1" t="str">
        <f t="shared" si="58"/>
        <v>30D</v>
      </c>
      <c r="L484" s="25">
        <v>41095</v>
      </c>
      <c r="M484" s="26" t="str">
        <f t="shared" si="59"/>
        <v>Thu</v>
      </c>
      <c r="N484" s="25">
        <v>41099</v>
      </c>
      <c r="O484" s="1">
        <f t="shared" si="60"/>
        <v>4</v>
      </c>
      <c r="P484" s="27">
        <f t="shared" si="61"/>
        <v>2012</v>
      </c>
      <c r="Q484" s="1">
        <f t="shared" si="62"/>
        <v>7</v>
      </c>
      <c r="R484" s="1">
        <f t="shared" si="63"/>
        <v>5</v>
      </c>
      <c r="S484" t="s">
        <v>72</v>
      </c>
      <c r="T484" s="2">
        <v>39578620.009999998</v>
      </c>
      <c r="U484">
        <v>0</v>
      </c>
      <c r="V484" s="2">
        <v>6930000</v>
      </c>
      <c r="W484" s="2">
        <v>24394000</v>
      </c>
      <c r="X484" s="2">
        <v>0</v>
      </c>
      <c r="Y484" s="2">
        <v>2943203.47</v>
      </c>
      <c r="Z484" s="2">
        <v>5311416.54</v>
      </c>
      <c r="AA484">
        <v>12</v>
      </c>
      <c r="AB484">
        <v>0</v>
      </c>
      <c r="AC484">
        <v>0</v>
      </c>
      <c r="AD484">
        <v>0</v>
      </c>
      <c r="AE484">
        <v>12</v>
      </c>
      <c r="AF484">
        <v>12</v>
      </c>
      <c r="AG484">
        <v>4</v>
      </c>
      <c r="AH484" s="2">
        <v>1732500</v>
      </c>
    </row>
    <row r="485" spans="1:34" x14ac:dyDescent="0.5">
      <c r="A485">
        <v>6185</v>
      </c>
      <c r="B485">
        <v>20919</v>
      </c>
      <c r="C485" t="s">
        <v>604</v>
      </c>
      <c r="D485" s="25">
        <v>27336</v>
      </c>
      <c r="E485" t="s">
        <v>69</v>
      </c>
      <c r="F485" t="s">
        <v>78</v>
      </c>
      <c r="G485" t="s">
        <v>104</v>
      </c>
      <c r="H485" s="25">
        <v>41073</v>
      </c>
      <c r="I485" s="26" t="str">
        <f t="shared" si="56"/>
        <v>Wed</v>
      </c>
      <c r="J485" s="1">
        <f t="shared" si="57"/>
        <v>4</v>
      </c>
      <c r="K485" s="1" t="str">
        <f t="shared" si="58"/>
        <v>7D</v>
      </c>
      <c r="L485" s="25">
        <v>41077</v>
      </c>
      <c r="M485" s="26" t="str">
        <f t="shared" si="59"/>
        <v>Sun</v>
      </c>
      <c r="N485" s="25">
        <v>41079</v>
      </c>
      <c r="O485" s="1">
        <f t="shared" si="60"/>
        <v>2</v>
      </c>
      <c r="P485" s="27">
        <f t="shared" si="61"/>
        <v>2012</v>
      </c>
      <c r="Q485" s="1">
        <f t="shared" si="62"/>
        <v>6</v>
      </c>
      <c r="R485" s="1">
        <f t="shared" si="63"/>
        <v>17</v>
      </c>
      <c r="S485" t="s">
        <v>72</v>
      </c>
      <c r="T485" s="2">
        <v>1697850</v>
      </c>
      <c r="U485">
        <v>0</v>
      </c>
      <c r="V485" s="2">
        <v>1470000</v>
      </c>
      <c r="W485" s="2">
        <v>0</v>
      </c>
      <c r="X485" s="2">
        <v>0</v>
      </c>
      <c r="Y485" s="2">
        <v>0</v>
      </c>
      <c r="Z485" s="2">
        <v>227850</v>
      </c>
      <c r="AA485">
        <v>4</v>
      </c>
      <c r="AB485">
        <v>0</v>
      </c>
      <c r="AC485">
        <v>0</v>
      </c>
      <c r="AD485">
        <v>0</v>
      </c>
      <c r="AE485">
        <v>4</v>
      </c>
      <c r="AF485">
        <v>4</v>
      </c>
      <c r="AG485">
        <v>2</v>
      </c>
      <c r="AH485" s="2">
        <v>735000</v>
      </c>
    </row>
    <row r="486" spans="1:34" x14ac:dyDescent="0.5">
      <c r="A486">
        <v>6171</v>
      </c>
      <c r="B486">
        <v>20820</v>
      </c>
      <c r="C486" t="s">
        <v>605</v>
      </c>
      <c r="D486" s="25">
        <v>28241</v>
      </c>
      <c r="E486" t="s">
        <v>69</v>
      </c>
      <c r="F486" t="s">
        <v>70</v>
      </c>
      <c r="G486" t="s">
        <v>74</v>
      </c>
      <c r="H486" s="25">
        <v>41073</v>
      </c>
      <c r="I486" s="26" t="str">
        <f t="shared" si="56"/>
        <v>Wed</v>
      </c>
      <c r="J486" s="1">
        <f t="shared" si="57"/>
        <v>3</v>
      </c>
      <c r="K486" s="1" t="str">
        <f t="shared" si="58"/>
        <v>7D</v>
      </c>
      <c r="L486" s="25">
        <v>41076</v>
      </c>
      <c r="M486" s="26" t="str">
        <f t="shared" si="59"/>
        <v>Sat</v>
      </c>
      <c r="N486" s="25">
        <v>41078</v>
      </c>
      <c r="O486" s="1">
        <f t="shared" si="60"/>
        <v>2</v>
      </c>
      <c r="P486" s="27">
        <f t="shared" si="61"/>
        <v>2012</v>
      </c>
      <c r="Q486" s="1">
        <f t="shared" si="62"/>
        <v>6</v>
      </c>
      <c r="R486" s="1">
        <f t="shared" si="63"/>
        <v>16</v>
      </c>
      <c r="S486" t="s">
        <v>72</v>
      </c>
      <c r="T486" s="2">
        <v>71205750</v>
      </c>
      <c r="U486">
        <v>63525000</v>
      </c>
      <c r="V486" s="2">
        <v>56929744</v>
      </c>
      <c r="W486" s="2">
        <v>4720256</v>
      </c>
      <c r="X486" s="2">
        <v>0</v>
      </c>
      <c r="Y486" s="2">
        <v>0</v>
      </c>
      <c r="Z486" s="2">
        <v>9555750</v>
      </c>
      <c r="AA486">
        <v>4</v>
      </c>
      <c r="AB486">
        <v>0</v>
      </c>
      <c r="AC486">
        <v>2</v>
      </c>
      <c r="AD486">
        <v>0</v>
      </c>
      <c r="AE486">
        <v>4</v>
      </c>
      <c r="AF486">
        <v>6</v>
      </c>
      <c r="AG486">
        <v>2</v>
      </c>
      <c r="AH486" s="2">
        <v>28464872</v>
      </c>
    </row>
    <row r="487" spans="1:34" x14ac:dyDescent="0.5">
      <c r="A487">
        <v>6190</v>
      </c>
      <c r="B487">
        <v>20950</v>
      </c>
      <c r="C487" t="s">
        <v>606</v>
      </c>
      <c r="D487" s="25">
        <v>29925</v>
      </c>
      <c r="E487" t="s">
        <v>69</v>
      </c>
      <c r="F487" t="s">
        <v>70</v>
      </c>
      <c r="G487" t="s">
        <v>74</v>
      </c>
      <c r="H487" s="25">
        <v>41074</v>
      </c>
      <c r="I487" s="26" t="str">
        <f t="shared" si="56"/>
        <v>Thu</v>
      </c>
      <c r="J487" s="1">
        <f t="shared" si="57"/>
        <v>13</v>
      </c>
      <c r="K487" s="1" t="str">
        <f t="shared" si="58"/>
        <v>14D</v>
      </c>
      <c r="L487" s="25">
        <v>41087</v>
      </c>
      <c r="M487" s="26" t="str">
        <f t="shared" si="59"/>
        <v>Wed</v>
      </c>
      <c r="N487" s="25">
        <v>41090</v>
      </c>
      <c r="O487" s="1">
        <f t="shared" si="60"/>
        <v>3</v>
      </c>
      <c r="P487" s="27">
        <f t="shared" si="61"/>
        <v>2012</v>
      </c>
      <c r="Q487" s="1">
        <f t="shared" si="62"/>
        <v>6</v>
      </c>
      <c r="R487" s="1">
        <f t="shared" si="63"/>
        <v>27</v>
      </c>
      <c r="S487" t="s">
        <v>72</v>
      </c>
      <c r="T487" s="2">
        <v>42694575</v>
      </c>
      <c r="U487">
        <v>38808000</v>
      </c>
      <c r="V487" s="2">
        <v>28740066</v>
      </c>
      <c r="W487" s="2">
        <v>8064928</v>
      </c>
      <c r="X487" s="2">
        <v>0</v>
      </c>
      <c r="Y487" s="2">
        <v>160000</v>
      </c>
      <c r="Z487" s="2">
        <v>5729581</v>
      </c>
      <c r="AA487">
        <v>6</v>
      </c>
      <c r="AB487">
        <v>0</v>
      </c>
      <c r="AC487">
        <v>3</v>
      </c>
      <c r="AD487">
        <v>3</v>
      </c>
      <c r="AE487">
        <v>6</v>
      </c>
      <c r="AF487">
        <v>12</v>
      </c>
      <c r="AG487">
        <v>3</v>
      </c>
      <c r="AH487" s="2">
        <v>9580022</v>
      </c>
    </row>
    <row r="488" spans="1:34" x14ac:dyDescent="0.5">
      <c r="A488">
        <v>6213</v>
      </c>
      <c r="B488">
        <v>21020</v>
      </c>
      <c r="C488" t="s">
        <v>607</v>
      </c>
      <c r="D488" s="25">
        <v>25930</v>
      </c>
      <c r="E488" t="s">
        <v>69</v>
      </c>
      <c r="F488" t="s">
        <v>70</v>
      </c>
      <c r="G488" t="s">
        <v>97</v>
      </c>
      <c r="H488" s="25">
        <v>41074</v>
      </c>
      <c r="I488" s="26" t="str">
        <f t="shared" si="56"/>
        <v>Thu</v>
      </c>
      <c r="J488" s="1">
        <f t="shared" si="57"/>
        <v>3</v>
      </c>
      <c r="K488" s="1" t="str">
        <f t="shared" si="58"/>
        <v>7D</v>
      </c>
      <c r="L488" s="25">
        <v>41077</v>
      </c>
      <c r="M488" s="26" t="str">
        <f t="shared" si="59"/>
        <v>Sun</v>
      </c>
      <c r="N488" s="25">
        <v>41078</v>
      </c>
      <c r="O488" s="1">
        <f t="shared" si="60"/>
        <v>1</v>
      </c>
      <c r="P488" s="27">
        <f t="shared" si="61"/>
        <v>2012</v>
      </c>
      <c r="Q488" s="1">
        <f t="shared" si="62"/>
        <v>6</v>
      </c>
      <c r="R488" s="1">
        <f t="shared" si="63"/>
        <v>17</v>
      </c>
      <c r="S488" t="s">
        <v>72</v>
      </c>
      <c r="T488" s="2">
        <v>4781700</v>
      </c>
      <c r="U488">
        <v>4781700</v>
      </c>
      <c r="V488" s="2">
        <v>3862944</v>
      </c>
      <c r="W488" s="2">
        <v>277056</v>
      </c>
      <c r="X488" s="2">
        <v>0</v>
      </c>
      <c r="Y488" s="2">
        <v>0</v>
      </c>
      <c r="Z488" s="2">
        <v>641700</v>
      </c>
      <c r="AA488">
        <v>2</v>
      </c>
      <c r="AB488">
        <v>0</v>
      </c>
      <c r="AC488">
        <v>0</v>
      </c>
      <c r="AD488">
        <v>0</v>
      </c>
      <c r="AE488">
        <v>2</v>
      </c>
      <c r="AF488">
        <v>2</v>
      </c>
      <c r="AG488">
        <v>1</v>
      </c>
      <c r="AH488" s="2">
        <v>3862944</v>
      </c>
    </row>
    <row r="489" spans="1:34" x14ac:dyDescent="0.5">
      <c r="A489">
        <v>6224</v>
      </c>
      <c r="B489">
        <v>21095</v>
      </c>
      <c r="C489" t="s">
        <v>608</v>
      </c>
      <c r="D489" s="25">
        <v>17299</v>
      </c>
      <c r="E489" t="s">
        <v>69</v>
      </c>
      <c r="F489" t="s">
        <v>70</v>
      </c>
      <c r="G489" t="s">
        <v>71</v>
      </c>
      <c r="H489" s="25">
        <v>41075</v>
      </c>
      <c r="I489" s="26" t="str">
        <f t="shared" si="56"/>
        <v>Fri</v>
      </c>
      <c r="J489" s="1">
        <f t="shared" si="57"/>
        <v>35</v>
      </c>
      <c r="K489" s="1" t="str">
        <f t="shared" si="58"/>
        <v>45D</v>
      </c>
      <c r="L489" s="25">
        <v>41110</v>
      </c>
      <c r="M489" s="26" t="str">
        <f t="shared" si="59"/>
        <v>Fri</v>
      </c>
      <c r="N489" s="25">
        <v>41112</v>
      </c>
      <c r="O489" s="1">
        <f t="shared" si="60"/>
        <v>2</v>
      </c>
      <c r="P489" s="27">
        <f t="shared" si="61"/>
        <v>2012</v>
      </c>
      <c r="Q489" s="1">
        <f t="shared" si="62"/>
        <v>7</v>
      </c>
      <c r="R489" s="1">
        <f t="shared" si="63"/>
        <v>20</v>
      </c>
      <c r="S489" t="s">
        <v>72</v>
      </c>
      <c r="T489" s="2">
        <v>32371657.16</v>
      </c>
      <c r="U489">
        <v>23600000</v>
      </c>
      <c r="V489" s="2">
        <v>17264069</v>
      </c>
      <c r="W489" s="2">
        <v>9255838</v>
      </c>
      <c r="X489" s="2">
        <v>0</v>
      </c>
      <c r="Y489" s="2">
        <v>1507552.78</v>
      </c>
      <c r="Z489" s="2">
        <v>4344197.38</v>
      </c>
      <c r="AA489">
        <v>12</v>
      </c>
      <c r="AB489">
        <v>0</v>
      </c>
      <c r="AC489">
        <v>0</v>
      </c>
      <c r="AD489">
        <v>4</v>
      </c>
      <c r="AE489">
        <v>12</v>
      </c>
      <c r="AF489">
        <v>16</v>
      </c>
      <c r="AG489">
        <v>2</v>
      </c>
      <c r="AH489" s="2">
        <v>8632034.5</v>
      </c>
    </row>
    <row r="490" spans="1:34" x14ac:dyDescent="0.5">
      <c r="A490">
        <v>6219</v>
      </c>
      <c r="B490">
        <v>21069</v>
      </c>
      <c r="C490" t="s">
        <v>609</v>
      </c>
      <c r="D490" s="25">
        <v>14855</v>
      </c>
      <c r="E490" t="s">
        <v>122</v>
      </c>
      <c r="F490" t="s">
        <v>75</v>
      </c>
      <c r="G490" t="s">
        <v>76</v>
      </c>
      <c r="H490" s="25">
        <v>41075</v>
      </c>
      <c r="I490" s="26" t="str">
        <f t="shared" si="56"/>
        <v>Fri</v>
      </c>
      <c r="J490" s="1">
        <f t="shared" si="57"/>
        <v>15</v>
      </c>
      <c r="K490" s="1" t="str">
        <f t="shared" si="58"/>
        <v>30D</v>
      </c>
      <c r="L490" s="25">
        <v>41090</v>
      </c>
      <c r="M490" s="26" t="str">
        <f t="shared" si="59"/>
        <v>Sat</v>
      </c>
      <c r="N490" s="25">
        <v>41091</v>
      </c>
      <c r="O490" s="1">
        <f t="shared" si="60"/>
        <v>1</v>
      </c>
      <c r="P490" s="27">
        <f t="shared" si="61"/>
        <v>2012</v>
      </c>
      <c r="Q490" s="1">
        <f t="shared" si="62"/>
        <v>6</v>
      </c>
      <c r="R490" s="1">
        <f t="shared" si="63"/>
        <v>30</v>
      </c>
      <c r="S490" t="s">
        <v>72</v>
      </c>
      <c r="T490" s="2">
        <v>11760000</v>
      </c>
      <c r="U490">
        <v>11760000</v>
      </c>
      <c r="V490" s="2">
        <v>6787880</v>
      </c>
      <c r="W490" s="2">
        <v>1662336</v>
      </c>
      <c r="X490" s="2">
        <v>0</v>
      </c>
      <c r="Y490" s="2">
        <v>1332000</v>
      </c>
      <c r="Z490" s="2">
        <v>1977784</v>
      </c>
      <c r="AA490">
        <v>1</v>
      </c>
      <c r="AB490">
        <v>0</v>
      </c>
      <c r="AC490">
        <v>0</v>
      </c>
      <c r="AD490">
        <v>0</v>
      </c>
      <c r="AE490">
        <v>1</v>
      </c>
      <c r="AF490">
        <v>1</v>
      </c>
      <c r="AG490">
        <v>1</v>
      </c>
      <c r="AH490" s="2">
        <v>6787880</v>
      </c>
    </row>
    <row r="491" spans="1:34" x14ac:dyDescent="0.5">
      <c r="A491">
        <v>6248</v>
      </c>
      <c r="B491">
        <v>21219</v>
      </c>
      <c r="C491" t="s">
        <v>610</v>
      </c>
      <c r="D491" s="25">
        <v>26979</v>
      </c>
      <c r="E491" t="s">
        <v>69</v>
      </c>
      <c r="F491" t="s">
        <v>70</v>
      </c>
      <c r="G491" t="s">
        <v>97</v>
      </c>
      <c r="H491" s="25">
        <v>41077</v>
      </c>
      <c r="I491" s="26" t="str">
        <f t="shared" si="56"/>
        <v>Sun</v>
      </c>
      <c r="J491" s="1">
        <f t="shared" si="57"/>
        <v>0</v>
      </c>
      <c r="K491" s="1" t="str">
        <f t="shared" si="58"/>
        <v>7D</v>
      </c>
      <c r="L491" s="25">
        <v>41077</v>
      </c>
      <c r="M491" s="26" t="str">
        <f t="shared" si="59"/>
        <v>Sun</v>
      </c>
      <c r="N491" s="25">
        <v>41078</v>
      </c>
      <c r="O491" s="1">
        <f t="shared" si="60"/>
        <v>1</v>
      </c>
      <c r="P491" s="27">
        <f t="shared" si="61"/>
        <v>2012</v>
      </c>
      <c r="Q491" s="1">
        <f t="shared" si="62"/>
        <v>6</v>
      </c>
      <c r="R491" s="1">
        <f t="shared" si="63"/>
        <v>17</v>
      </c>
      <c r="S491" t="s">
        <v>72</v>
      </c>
      <c r="T491" s="2">
        <v>6629700</v>
      </c>
      <c r="U491">
        <v>6352500</v>
      </c>
      <c r="V491" s="2">
        <v>5222944</v>
      </c>
      <c r="W491" s="2">
        <v>517056</v>
      </c>
      <c r="X491" s="2">
        <v>0</v>
      </c>
      <c r="Y491" s="2">
        <v>0</v>
      </c>
      <c r="Z491" s="2">
        <v>889700</v>
      </c>
      <c r="AA491">
        <v>2</v>
      </c>
      <c r="AB491">
        <v>0</v>
      </c>
      <c r="AC491">
        <v>0</v>
      </c>
      <c r="AD491">
        <v>0</v>
      </c>
      <c r="AE491">
        <v>2</v>
      </c>
      <c r="AF491">
        <v>2</v>
      </c>
      <c r="AG491">
        <v>1</v>
      </c>
      <c r="AH491" s="2">
        <v>5222944</v>
      </c>
    </row>
    <row r="492" spans="1:34" x14ac:dyDescent="0.5">
      <c r="A492">
        <v>6250</v>
      </c>
      <c r="B492">
        <v>21234</v>
      </c>
      <c r="C492" t="s">
        <v>611</v>
      </c>
      <c r="D492" s="25">
        <v>27492</v>
      </c>
      <c r="E492" t="s">
        <v>69</v>
      </c>
      <c r="F492" t="s">
        <v>70</v>
      </c>
      <c r="G492" t="s">
        <v>97</v>
      </c>
      <c r="H492" s="25">
        <v>41077</v>
      </c>
      <c r="I492" s="26" t="str">
        <f t="shared" si="56"/>
        <v>Sun</v>
      </c>
      <c r="J492" s="1">
        <f t="shared" si="57"/>
        <v>0</v>
      </c>
      <c r="K492" s="1" t="str">
        <f t="shared" si="58"/>
        <v>7D</v>
      </c>
      <c r="L492" s="25">
        <v>41077</v>
      </c>
      <c r="M492" s="26" t="str">
        <f t="shared" si="59"/>
        <v>Sun</v>
      </c>
      <c r="N492" s="25">
        <v>41078</v>
      </c>
      <c r="O492" s="1">
        <f t="shared" si="60"/>
        <v>1</v>
      </c>
      <c r="P492" s="27">
        <f t="shared" si="61"/>
        <v>2012</v>
      </c>
      <c r="Q492" s="1">
        <f t="shared" si="62"/>
        <v>6</v>
      </c>
      <c r="R492" s="1">
        <f t="shared" si="63"/>
        <v>17</v>
      </c>
      <c r="S492" t="s">
        <v>72</v>
      </c>
      <c r="T492" s="2">
        <v>12309413</v>
      </c>
      <c r="U492">
        <v>9702000</v>
      </c>
      <c r="V492" s="2">
        <v>8512728</v>
      </c>
      <c r="W492" s="2">
        <v>2144772.4300000002</v>
      </c>
      <c r="X492" s="2">
        <v>0</v>
      </c>
      <c r="Y492" s="2">
        <v>0</v>
      </c>
      <c r="Z492" s="2">
        <v>1651912.57</v>
      </c>
      <c r="AA492">
        <v>2</v>
      </c>
      <c r="AB492">
        <v>0</v>
      </c>
      <c r="AC492">
        <v>1</v>
      </c>
      <c r="AD492">
        <v>1</v>
      </c>
      <c r="AE492">
        <v>2</v>
      </c>
      <c r="AF492">
        <v>4</v>
      </c>
      <c r="AG492">
        <v>1</v>
      </c>
      <c r="AH492" s="2">
        <v>8512728</v>
      </c>
    </row>
    <row r="493" spans="1:34" x14ac:dyDescent="0.5">
      <c r="A493">
        <v>6259</v>
      </c>
      <c r="B493">
        <v>21291</v>
      </c>
      <c r="C493" t="s">
        <v>612</v>
      </c>
      <c r="D493" s="25">
        <v>31418</v>
      </c>
      <c r="E493" t="s">
        <v>594</v>
      </c>
      <c r="F493" t="s">
        <v>80</v>
      </c>
      <c r="G493" t="s">
        <v>89</v>
      </c>
      <c r="H493" s="25">
        <v>41078</v>
      </c>
      <c r="I493" s="26" t="str">
        <f t="shared" si="56"/>
        <v>Mon</v>
      </c>
      <c r="J493" s="1">
        <f t="shared" si="57"/>
        <v>35</v>
      </c>
      <c r="K493" s="1" t="str">
        <f t="shared" si="58"/>
        <v>45D</v>
      </c>
      <c r="L493" s="25">
        <v>41113</v>
      </c>
      <c r="M493" s="26" t="str">
        <f t="shared" si="59"/>
        <v>Mon</v>
      </c>
      <c r="N493" s="25">
        <v>41119</v>
      </c>
      <c r="O493" s="1">
        <f t="shared" si="60"/>
        <v>6</v>
      </c>
      <c r="P493" s="27">
        <f t="shared" si="61"/>
        <v>2012</v>
      </c>
      <c r="Q493" s="1">
        <f t="shared" si="62"/>
        <v>7</v>
      </c>
      <c r="R493" s="1">
        <f t="shared" si="63"/>
        <v>23</v>
      </c>
      <c r="S493" t="s">
        <v>72</v>
      </c>
      <c r="T493" s="2">
        <v>36687340.700000003</v>
      </c>
      <c r="U493">
        <v>25711460.699999999</v>
      </c>
      <c r="V493" s="2">
        <v>20641999.199999999</v>
      </c>
      <c r="W493" s="2">
        <v>11115982.9</v>
      </c>
      <c r="X493" s="2">
        <v>0</v>
      </c>
      <c r="Y493" s="2">
        <v>6926.41</v>
      </c>
      <c r="Z493" s="2">
        <v>4922432.1900000004</v>
      </c>
      <c r="AA493">
        <v>12</v>
      </c>
      <c r="AB493">
        <v>0</v>
      </c>
      <c r="AC493">
        <v>0</v>
      </c>
      <c r="AD493">
        <v>0</v>
      </c>
      <c r="AE493">
        <v>12</v>
      </c>
      <c r="AF493">
        <v>12</v>
      </c>
      <c r="AG493">
        <v>6</v>
      </c>
      <c r="AH493" s="2">
        <v>3440333.2</v>
      </c>
    </row>
    <row r="494" spans="1:34" x14ac:dyDescent="0.5">
      <c r="A494">
        <v>6268</v>
      </c>
      <c r="B494">
        <v>21321</v>
      </c>
      <c r="C494" t="s">
        <v>613</v>
      </c>
      <c r="D494" s="25">
        <v>24303</v>
      </c>
      <c r="E494" t="s">
        <v>69</v>
      </c>
      <c r="F494" t="s">
        <v>70</v>
      </c>
      <c r="G494" t="s">
        <v>74</v>
      </c>
      <c r="H494" s="25">
        <v>41078</v>
      </c>
      <c r="I494" s="26" t="str">
        <f t="shared" si="56"/>
        <v>Mon</v>
      </c>
      <c r="J494" s="1">
        <f t="shared" si="57"/>
        <v>2</v>
      </c>
      <c r="K494" s="1" t="str">
        <f t="shared" si="58"/>
        <v>7D</v>
      </c>
      <c r="L494" s="25">
        <v>41080</v>
      </c>
      <c r="M494" s="26" t="str">
        <f t="shared" si="59"/>
        <v>Wed</v>
      </c>
      <c r="N494" s="25">
        <v>41081</v>
      </c>
      <c r="O494" s="1">
        <f t="shared" si="60"/>
        <v>1</v>
      </c>
      <c r="P494" s="27">
        <f t="shared" si="61"/>
        <v>2012</v>
      </c>
      <c r="Q494" s="1">
        <f t="shared" si="62"/>
        <v>6</v>
      </c>
      <c r="R494" s="1">
        <f t="shared" si="63"/>
        <v>20</v>
      </c>
      <c r="S494" t="s">
        <v>72</v>
      </c>
      <c r="T494" s="2">
        <v>10279500</v>
      </c>
      <c r="U494">
        <v>8662500</v>
      </c>
      <c r="V494" s="2">
        <v>6945887.7199999997</v>
      </c>
      <c r="W494" s="2">
        <v>1954112.28</v>
      </c>
      <c r="X494" s="2">
        <v>0</v>
      </c>
      <c r="Y494" s="2">
        <v>0</v>
      </c>
      <c r="Z494" s="2">
        <v>1379500</v>
      </c>
      <c r="AA494">
        <v>2</v>
      </c>
      <c r="AB494">
        <v>0</v>
      </c>
      <c r="AC494">
        <v>0</v>
      </c>
      <c r="AD494">
        <v>0</v>
      </c>
      <c r="AE494">
        <v>2</v>
      </c>
      <c r="AF494">
        <v>2</v>
      </c>
      <c r="AG494">
        <v>1</v>
      </c>
      <c r="AH494" s="2">
        <v>6945887.7199999997</v>
      </c>
    </row>
    <row r="495" spans="1:34" x14ac:dyDescent="0.5">
      <c r="A495">
        <v>6252</v>
      </c>
      <c r="B495">
        <v>21269</v>
      </c>
      <c r="C495" t="s">
        <v>614</v>
      </c>
      <c r="D495" s="25">
        <v>35096</v>
      </c>
      <c r="E495" t="s">
        <v>69</v>
      </c>
      <c r="F495" t="s">
        <v>70</v>
      </c>
      <c r="G495" t="s">
        <v>71</v>
      </c>
      <c r="H495" s="25">
        <v>41078</v>
      </c>
      <c r="I495" s="26" t="str">
        <f t="shared" si="56"/>
        <v>Mon</v>
      </c>
      <c r="J495" s="1">
        <f t="shared" si="57"/>
        <v>5</v>
      </c>
      <c r="K495" s="1" t="str">
        <f t="shared" si="58"/>
        <v>7D</v>
      </c>
      <c r="L495" s="25">
        <v>41083</v>
      </c>
      <c r="M495" s="26" t="str">
        <f t="shared" si="59"/>
        <v>Sat</v>
      </c>
      <c r="N495" s="25">
        <v>41086</v>
      </c>
      <c r="O495" s="1">
        <f t="shared" si="60"/>
        <v>3</v>
      </c>
      <c r="P495" s="27">
        <f t="shared" si="61"/>
        <v>2012</v>
      </c>
      <c r="Q495" s="1">
        <f t="shared" si="62"/>
        <v>6</v>
      </c>
      <c r="R495" s="1">
        <f t="shared" si="63"/>
        <v>23</v>
      </c>
      <c r="S495" t="s">
        <v>72</v>
      </c>
      <c r="T495" s="2">
        <v>58380000</v>
      </c>
      <c r="U495">
        <v>58380000</v>
      </c>
      <c r="V495" s="2">
        <v>42701300</v>
      </c>
      <c r="W495" s="2">
        <v>4831170</v>
      </c>
      <c r="X495" s="2">
        <v>0</v>
      </c>
      <c r="Y495" s="2">
        <v>3012988</v>
      </c>
      <c r="Z495" s="2">
        <v>7834542</v>
      </c>
      <c r="AA495">
        <v>15</v>
      </c>
      <c r="AB495">
        <v>0</v>
      </c>
      <c r="AC495">
        <v>3</v>
      </c>
      <c r="AD495">
        <v>0</v>
      </c>
      <c r="AE495">
        <v>15</v>
      </c>
      <c r="AF495">
        <v>18</v>
      </c>
      <c r="AG495">
        <v>3</v>
      </c>
      <c r="AH495" s="2">
        <v>14233766.67</v>
      </c>
    </row>
    <row r="496" spans="1:34" x14ac:dyDescent="0.5">
      <c r="A496">
        <v>6249</v>
      </c>
      <c r="B496">
        <v>21295</v>
      </c>
      <c r="C496" t="s">
        <v>615</v>
      </c>
      <c r="D496" s="25">
        <v>30747</v>
      </c>
      <c r="E496" t="s">
        <v>69</v>
      </c>
      <c r="F496" t="s">
        <v>70</v>
      </c>
      <c r="G496" t="s">
        <v>97</v>
      </c>
      <c r="H496" s="25">
        <v>41078</v>
      </c>
      <c r="I496" s="26" t="str">
        <f t="shared" si="56"/>
        <v>Mon</v>
      </c>
      <c r="J496" s="1">
        <f t="shared" si="57"/>
        <v>0</v>
      </c>
      <c r="K496" s="1" t="str">
        <f t="shared" si="58"/>
        <v>7D</v>
      </c>
      <c r="L496" s="25">
        <v>41078</v>
      </c>
      <c r="M496" s="26" t="str">
        <f t="shared" si="59"/>
        <v>Mon</v>
      </c>
      <c r="N496" s="25">
        <v>41080</v>
      </c>
      <c r="O496" s="1">
        <f t="shared" si="60"/>
        <v>2</v>
      </c>
      <c r="P496" s="27">
        <f t="shared" si="61"/>
        <v>2012</v>
      </c>
      <c r="Q496" s="1">
        <f t="shared" si="62"/>
        <v>6</v>
      </c>
      <c r="R496" s="1">
        <f t="shared" si="63"/>
        <v>18</v>
      </c>
      <c r="S496" t="s">
        <v>72</v>
      </c>
      <c r="T496" s="2">
        <v>22048950</v>
      </c>
      <c r="U496">
        <v>21552300</v>
      </c>
      <c r="V496" s="2">
        <v>17274720</v>
      </c>
      <c r="W496" s="2">
        <v>1815280</v>
      </c>
      <c r="X496" s="2">
        <v>0</v>
      </c>
      <c r="Y496" s="2">
        <v>0</v>
      </c>
      <c r="Z496" s="2">
        <v>2958950</v>
      </c>
      <c r="AA496">
        <v>2</v>
      </c>
      <c r="AB496">
        <v>0</v>
      </c>
      <c r="AC496">
        <v>0</v>
      </c>
      <c r="AD496">
        <v>0</v>
      </c>
      <c r="AE496">
        <v>2</v>
      </c>
      <c r="AF496">
        <v>2</v>
      </c>
      <c r="AG496">
        <v>2</v>
      </c>
      <c r="AH496" s="2">
        <v>8637360</v>
      </c>
    </row>
    <row r="497" spans="1:34" x14ac:dyDescent="0.5">
      <c r="A497">
        <v>6292</v>
      </c>
      <c r="B497">
        <v>21393</v>
      </c>
      <c r="C497" t="s">
        <v>616</v>
      </c>
      <c r="D497" s="25">
        <v>33332</v>
      </c>
      <c r="E497" t="s">
        <v>69</v>
      </c>
      <c r="F497" t="s">
        <v>70</v>
      </c>
      <c r="G497" t="s">
        <v>74</v>
      </c>
      <c r="H497" s="25">
        <v>41079</v>
      </c>
      <c r="I497" s="26" t="str">
        <f t="shared" si="56"/>
        <v>Tue</v>
      </c>
      <c r="J497" s="1">
        <f t="shared" si="57"/>
        <v>24</v>
      </c>
      <c r="K497" s="1" t="str">
        <f t="shared" si="58"/>
        <v>30D</v>
      </c>
      <c r="L497" s="25">
        <v>41103</v>
      </c>
      <c r="M497" s="26" t="str">
        <f t="shared" si="59"/>
        <v>Fri</v>
      </c>
      <c r="N497" s="25">
        <v>41106</v>
      </c>
      <c r="O497" s="1">
        <f t="shared" si="60"/>
        <v>3</v>
      </c>
      <c r="P497" s="27">
        <f t="shared" si="61"/>
        <v>2012</v>
      </c>
      <c r="Q497" s="1">
        <f t="shared" si="62"/>
        <v>7</v>
      </c>
      <c r="R497" s="1">
        <f t="shared" si="63"/>
        <v>13</v>
      </c>
      <c r="S497" t="s">
        <v>72</v>
      </c>
      <c r="T497" s="2">
        <v>51719050</v>
      </c>
      <c r="U497">
        <v>48000000</v>
      </c>
      <c r="V497" s="2">
        <v>39100477</v>
      </c>
      <c r="W497" s="2">
        <v>3861471</v>
      </c>
      <c r="X497" s="2">
        <v>0</v>
      </c>
      <c r="Y497" s="2">
        <v>1816450.71</v>
      </c>
      <c r="Z497" s="2">
        <v>6940651.29</v>
      </c>
      <c r="AA497">
        <v>26</v>
      </c>
      <c r="AB497">
        <v>0</v>
      </c>
      <c r="AC497">
        <v>3</v>
      </c>
      <c r="AD497">
        <v>0</v>
      </c>
      <c r="AE497">
        <v>26</v>
      </c>
      <c r="AF497">
        <v>29</v>
      </c>
      <c r="AG497">
        <v>3</v>
      </c>
      <c r="AH497" s="2">
        <v>13033492.33</v>
      </c>
    </row>
    <row r="498" spans="1:34" x14ac:dyDescent="0.5">
      <c r="A498">
        <v>6287</v>
      </c>
      <c r="B498">
        <v>21380</v>
      </c>
      <c r="C498" t="s">
        <v>617</v>
      </c>
      <c r="D498" s="25">
        <v>29785</v>
      </c>
      <c r="E498" t="s">
        <v>122</v>
      </c>
      <c r="F498" t="s">
        <v>75</v>
      </c>
      <c r="G498" t="s">
        <v>91</v>
      </c>
      <c r="H498" s="25">
        <v>41079</v>
      </c>
      <c r="I498" s="26" t="str">
        <f t="shared" si="56"/>
        <v>Tue</v>
      </c>
      <c r="J498" s="1">
        <f t="shared" si="57"/>
        <v>25</v>
      </c>
      <c r="K498" s="1" t="str">
        <f t="shared" si="58"/>
        <v>30D</v>
      </c>
      <c r="L498" s="25">
        <v>41104</v>
      </c>
      <c r="M498" s="26" t="str">
        <f t="shared" si="59"/>
        <v>Sat</v>
      </c>
      <c r="N498" s="25">
        <v>41108</v>
      </c>
      <c r="O498" s="1">
        <f t="shared" si="60"/>
        <v>4</v>
      </c>
      <c r="P498" s="27">
        <f t="shared" si="61"/>
        <v>2012</v>
      </c>
      <c r="Q498" s="1">
        <f t="shared" si="62"/>
        <v>7</v>
      </c>
      <c r="R498" s="1">
        <f t="shared" si="63"/>
        <v>14</v>
      </c>
      <c r="S498" t="s">
        <v>72</v>
      </c>
      <c r="T498" s="2">
        <v>9015930</v>
      </c>
      <c r="U498">
        <v>0</v>
      </c>
      <c r="V498" s="2">
        <v>2200000</v>
      </c>
      <c r="W498" s="2">
        <v>5606000</v>
      </c>
      <c r="X498" s="2">
        <v>0</v>
      </c>
      <c r="Y498" s="2">
        <v>0</v>
      </c>
      <c r="Z498" s="2">
        <v>1209930</v>
      </c>
      <c r="AA498">
        <v>8</v>
      </c>
      <c r="AB498">
        <v>0</v>
      </c>
      <c r="AC498">
        <v>0</v>
      </c>
      <c r="AD498">
        <v>0</v>
      </c>
      <c r="AE498">
        <v>8</v>
      </c>
      <c r="AF498">
        <v>8</v>
      </c>
      <c r="AG498">
        <v>4</v>
      </c>
      <c r="AH498" s="2">
        <v>550000</v>
      </c>
    </row>
    <row r="499" spans="1:34" x14ac:dyDescent="0.5">
      <c r="A499">
        <v>6327</v>
      </c>
      <c r="B499">
        <v>20805</v>
      </c>
      <c r="C499" t="s">
        <v>599</v>
      </c>
      <c r="D499" s="25">
        <v>26499</v>
      </c>
      <c r="E499" t="s">
        <v>69</v>
      </c>
      <c r="F499" t="s">
        <v>70</v>
      </c>
      <c r="G499" t="s">
        <v>97</v>
      </c>
      <c r="H499" s="25">
        <v>41080</v>
      </c>
      <c r="I499" s="26" t="str">
        <f t="shared" si="56"/>
        <v>Wed</v>
      </c>
      <c r="J499" s="1">
        <f t="shared" si="57"/>
        <v>1</v>
      </c>
      <c r="K499" s="1" t="str">
        <f t="shared" si="58"/>
        <v>7D</v>
      </c>
      <c r="L499" s="25">
        <v>41081</v>
      </c>
      <c r="M499" s="26" t="str">
        <f t="shared" si="59"/>
        <v>Thu</v>
      </c>
      <c r="N499" s="25">
        <v>41082</v>
      </c>
      <c r="O499" s="1">
        <f t="shared" si="60"/>
        <v>1</v>
      </c>
      <c r="P499" s="27">
        <f t="shared" si="61"/>
        <v>2012</v>
      </c>
      <c r="Q499" s="1">
        <f t="shared" si="62"/>
        <v>6</v>
      </c>
      <c r="R499" s="1">
        <f t="shared" si="63"/>
        <v>21</v>
      </c>
      <c r="S499" t="s">
        <v>72</v>
      </c>
      <c r="T499" s="2">
        <v>6433350</v>
      </c>
      <c r="U499">
        <v>5775000</v>
      </c>
      <c r="V499" s="2">
        <v>5056364</v>
      </c>
      <c r="W499" s="2">
        <v>513636</v>
      </c>
      <c r="X499" s="2">
        <v>0</v>
      </c>
      <c r="Y499" s="2">
        <v>0</v>
      </c>
      <c r="Z499" s="2">
        <v>863350</v>
      </c>
      <c r="AA499">
        <v>8</v>
      </c>
      <c r="AB499">
        <v>0</v>
      </c>
      <c r="AC499">
        <v>4</v>
      </c>
      <c r="AD499">
        <v>0</v>
      </c>
      <c r="AE499">
        <v>8</v>
      </c>
      <c r="AF499">
        <v>12</v>
      </c>
      <c r="AG499">
        <v>4</v>
      </c>
      <c r="AH499" s="2">
        <v>1264091</v>
      </c>
    </row>
    <row r="500" spans="1:34" x14ac:dyDescent="0.5">
      <c r="A500">
        <v>6339</v>
      </c>
      <c r="B500">
        <v>21544</v>
      </c>
      <c r="C500" t="s">
        <v>618</v>
      </c>
      <c r="D500" s="25">
        <v>30416</v>
      </c>
      <c r="E500" t="s">
        <v>69</v>
      </c>
      <c r="F500" t="s">
        <v>75</v>
      </c>
      <c r="G500" t="s">
        <v>76</v>
      </c>
      <c r="H500" s="25">
        <v>41080</v>
      </c>
      <c r="I500" s="26" t="str">
        <f t="shared" si="56"/>
        <v>Wed</v>
      </c>
      <c r="J500" s="1">
        <f t="shared" si="57"/>
        <v>9</v>
      </c>
      <c r="K500" s="1" t="str">
        <f t="shared" si="58"/>
        <v>14D</v>
      </c>
      <c r="L500" s="25">
        <v>41089</v>
      </c>
      <c r="M500" s="26" t="str">
        <f t="shared" si="59"/>
        <v>Fri</v>
      </c>
      <c r="N500" s="25">
        <v>41092</v>
      </c>
      <c r="O500" s="1">
        <f t="shared" si="60"/>
        <v>3</v>
      </c>
      <c r="P500" s="27">
        <f t="shared" si="61"/>
        <v>2012</v>
      </c>
      <c r="Q500" s="1">
        <f t="shared" si="62"/>
        <v>6</v>
      </c>
      <c r="R500" s="1">
        <f t="shared" si="63"/>
        <v>29</v>
      </c>
      <c r="S500" t="s">
        <v>72</v>
      </c>
      <c r="T500" s="2">
        <v>1478950</v>
      </c>
      <c r="U500">
        <v>0</v>
      </c>
      <c r="V500" s="2">
        <v>600000</v>
      </c>
      <c r="W500" s="2">
        <v>490000</v>
      </c>
      <c r="X500" s="2">
        <v>0</v>
      </c>
      <c r="Y500" s="2">
        <v>190476.19</v>
      </c>
      <c r="Z500" s="2">
        <v>198473.81</v>
      </c>
      <c r="AA500">
        <v>24</v>
      </c>
      <c r="AB500">
        <v>0</v>
      </c>
      <c r="AC500">
        <v>3</v>
      </c>
      <c r="AD500">
        <v>3</v>
      </c>
      <c r="AE500">
        <v>24</v>
      </c>
      <c r="AF500">
        <v>30</v>
      </c>
      <c r="AG500">
        <v>3</v>
      </c>
      <c r="AH500" s="2">
        <v>200000</v>
      </c>
    </row>
    <row r="501" spans="1:34" x14ac:dyDescent="0.5">
      <c r="A501">
        <v>6252</v>
      </c>
      <c r="B501">
        <v>21523</v>
      </c>
      <c r="C501" t="s">
        <v>619</v>
      </c>
      <c r="D501" s="25">
        <v>28715</v>
      </c>
      <c r="E501" t="s">
        <v>69</v>
      </c>
      <c r="F501" t="s">
        <v>70</v>
      </c>
      <c r="G501" t="s">
        <v>71</v>
      </c>
      <c r="H501" s="25">
        <v>41080</v>
      </c>
      <c r="I501" s="26" t="str">
        <f t="shared" si="56"/>
        <v>Wed</v>
      </c>
      <c r="J501" s="1">
        <f t="shared" si="57"/>
        <v>3</v>
      </c>
      <c r="K501" s="1" t="str">
        <f t="shared" si="58"/>
        <v>7D</v>
      </c>
      <c r="L501" s="25">
        <v>41083</v>
      </c>
      <c r="M501" s="26" t="str">
        <f t="shared" si="59"/>
        <v>Sat</v>
      </c>
      <c r="N501" s="25">
        <v>41086</v>
      </c>
      <c r="O501" s="1">
        <f t="shared" si="60"/>
        <v>3</v>
      </c>
      <c r="P501" s="27">
        <f t="shared" si="61"/>
        <v>2012</v>
      </c>
      <c r="Q501" s="1">
        <f t="shared" si="62"/>
        <v>6</v>
      </c>
      <c r="R501" s="1">
        <f t="shared" si="63"/>
        <v>23</v>
      </c>
      <c r="S501" t="s">
        <v>72</v>
      </c>
      <c r="T501" s="2">
        <v>5000999.78</v>
      </c>
      <c r="U501">
        <v>0</v>
      </c>
      <c r="V501" s="2">
        <v>3155844</v>
      </c>
      <c r="W501" s="2">
        <v>1174025.8</v>
      </c>
      <c r="X501" s="2">
        <v>0</v>
      </c>
      <c r="Y501" s="2">
        <v>0</v>
      </c>
      <c r="Z501" s="2">
        <v>671129.98</v>
      </c>
      <c r="AA501">
        <v>8</v>
      </c>
      <c r="AB501">
        <v>0</v>
      </c>
      <c r="AC501">
        <v>0</v>
      </c>
      <c r="AD501">
        <v>0</v>
      </c>
      <c r="AE501">
        <v>8</v>
      </c>
      <c r="AF501">
        <v>8</v>
      </c>
      <c r="AG501">
        <v>4</v>
      </c>
      <c r="AH501" s="2">
        <v>788961</v>
      </c>
    </row>
    <row r="502" spans="1:34" x14ac:dyDescent="0.5">
      <c r="A502">
        <v>6345</v>
      </c>
      <c r="B502">
        <v>21582</v>
      </c>
      <c r="C502" t="s">
        <v>620</v>
      </c>
      <c r="D502" s="25">
        <v>25831</v>
      </c>
      <c r="E502" t="s">
        <v>129</v>
      </c>
      <c r="F502" t="s">
        <v>80</v>
      </c>
      <c r="G502" t="s">
        <v>89</v>
      </c>
      <c r="H502" s="25">
        <v>41081</v>
      </c>
      <c r="I502" s="26" t="str">
        <f t="shared" si="56"/>
        <v>Thu</v>
      </c>
      <c r="J502" s="1">
        <f t="shared" si="57"/>
        <v>15</v>
      </c>
      <c r="K502" s="1" t="str">
        <f t="shared" si="58"/>
        <v>30D</v>
      </c>
      <c r="L502" s="25">
        <v>41096</v>
      </c>
      <c r="M502" s="26" t="str">
        <f t="shared" si="59"/>
        <v>Fri</v>
      </c>
      <c r="N502" s="25">
        <v>41098</v>
      </c>
      <c r="O502" s="1">
        <f t="shared" si="60"/>
        <v>2</v>
      </c>
      <c r="P502" s="27">
        <f t="shared" si="61"/>
        <v>2012</v>
      </c>
      <c r="Q502" s="1">
        <f t="shared" si="62"/>
        <v>7</v>
      </c>
      <c r="R502" s="1">
        <f t="shared" si="63"/>
        <v>6</v>
      </c>
      <c r="S502" t="s">
        <v>72</v>
      </c>
      <c r="T502" s="2">
        <v>9942450.0199999996</v>
      </c>
      <c r="U502">
        <v>6352500</v>
      </c>
      <c r="V502" s="2">
        <v>5222944</v>
      </c>
      <c r="W502" s="2">
        <v>1487056</v>
      </c>
      <c r="X502" s="2">
        <v>0</v>
      </c>
      <c r="Y502" s="2">
        <v>1598481.52</v>
      </c>
      <c r="Z502" s="2">
        <v>1633968.5</v>
      </c>
      <c r="AA502">
        <v>2</v>
      </c>
      <c r="AB502">
        <v>0</v>
      </c>
      <c r="AC502">
        <v>0</v>
      </c>
      <c r="AD502">
        <v>0</v>
      </c>
      <c r="AE502">
        <v>2</v>
      </c>
      <c r="AF502">
        <v>2</v>
      </c>
      <c r="AG502">
        <v>2</v>
      </c>
      <c r="AH502" s="2">
        <v>2611472</v>
      </c>
    </row>
    <row r="503" spans="1:34" x14ac:dyDescent="0.5">
      <c r="A503">
        <v>6280</v>
      </c>
      <c r="B503">
        <v>21586</v>
      </c>
      <c r="C503" t="s">
        <v>621</v>
      </c>
      <c r="D503" s="25">
        <v>32203</v>
      </c>
      <c r="E503" t="s">
        <v>69</v>
      </c>
      <c r="F503" t="s">
        <v>75</v>
      </c>
      <c r="G503" t="s">
        <v>91</v>
      </c>
      <c r="H503" s="25">
        <v>41081</v>
      </c>
      <c r="I503" s="26" t="str">
        <f t="shared" si="56"/>
        <v>Thu</v>
      </c>
      <c r="J503" s="1">
        <f t="shared" si="57"/>
        <v>1</v>
      </c>
      <c r="K503" s="1" t="str">
        <f t="shared" si="58"/>
        <v>7D</v>
      </c>
      <c r="L503" s="25">
        <v>41082</v>
      </c>
      <c r="M503" s="26" t="str">
        <f t="shared" si="59"/>
        <v>Fri</v>
      </c>
      <c r="N503" s="25">
        <v>41084</v>
      </c>
      <c r="O503" s="1">
        <f t="shared" si="60"/>
        <v>2</v>
      </c>
      <c r="P503" s="27">
        <f t="shared" si="61"/>
        <v>2012</v>
      </c>
      <c r="Q503" s="1">
        <f t="shared" si="62"/>
        <v>6</v>
      </c>
      <c r="R503" s="1">
        <f t="shared" si="63"/>
        <v>22</v>
      </c>
      <c r="S503" t="s">
        <v>72</v>
      </c>
      <c r="T503" s="2">
        <v>24318600.02</v>
      </c>
      <c r="U503">
        <v>0</v>
      </c>
      <c r="V503" s="2">
        <v>13750000</v>
      </c>
      <c r="W503" s="2">
        <v>1640000</v>
      </c>
      <c r="X503" s="2">
        <v>0</v>
      </c>
      <c r="Y503" s="2">
        <v>4526203.8</v>
      </c>
      <c r="Z503" s="2">
        <v>4402396.22</v>
      </c>
      <c r="AA503">
        <v>4</v>
      </c>
      <c r="AB503">
        <v>0</v>
      </c>
      <c r="AC503">
        <v>0</v>
      </c>
      <c r="AD503">
        <v>0</v>
      </c>
      <c r="AE503">
        <v>4</v>
      </c>
      <c r="AF503">
        <v>4</v>
      </c>
      <c r="AG503">
        <v>2</v>
      </c>
      <c r="AH503" s="2">
        <v>6875000</v>
      </c>
    </row>
    <row r="504" spans="1:34" x14ac:dyDescent="0.5">
      <c r="A504">
        <v>6354</v>
      </c>
      <c r="B504">
        <v>21604</v>
      </c>
      <c r="C504" t="s">
        <v>622</v>
      </c>
      <c r="D504" s="25">
        <v>23188</v>
      </c>
      <c r="E504" t="s">
        <v>69</v>
      </c>
      <c r="F504" t="s">
        <v>70</v>
      </c>
      <c r="G504" t="s">
        <v>74</v>
      </c>
      <c r="H504" s="25">
        <v>41081</v>
      </c>
      <c r="I504" s="26" t="str">
        <f t="shared" si="56"/>
        <v>Thu</v>
      </c>
      <c r="J504" s="1">
        <f t="shared" si="57"/>
        <v>14</v>
      </c>
      <c r="K504" s="1" t="str">
        <f t="shared" si="58"/>
        <v>14D</v>
      </c>
      <c r="L504" s="25">
        <v>41095</v>
      </c>
      <c r="M504" s="26" t="str">
        <f t="shared" si="59"/>
        <v>Thu</v>
      </c>
      <c r="N504" s="25">
        <v>41097</v>
      </c>
      <c r="O504" s="1">
        <f t="shared" si="60"/>
        <v>2</v>
      </c>
      <c r="P504" s="27">
        <f t="shared" si="61"/>
        <v>2012</v>
      </c>
      <c r="Q504" s="1">
        <f t="shared" si="62"/>
        <v>7</v>
      </c>
      <c r="R504" s="1">
        <f t="shared" si="63"/>
        <v>5</v>
      </c>
      <c r="S504" t="s">
        <v>72</v>
      </c>
      <c r="T504" s="2">
        <v>15620086.1</v>
      </c>
      <c r="U504">
        <v>12705000</v>
      </c>
      <c r="V504" s="2">
        <v>12478832</v>
      </c>
      <c r="W504" s="2">
        <v>1041168</v>
      </c>
      <c r="X504" s="2">
        <v>0</v>
      </c>
      <c r="Y504" s="2">
        <v>4078.27</v>
      </c>
      <c r="Z504" s="2">
        <v>2096007.83</v>
      </c>
      <c r="AA504">
        <v>6</v>
      </c>
      <c r="AB504">
        <v>0</v>
      </c>
      <c r="AC504">
        <v>0</v>
      </c>
      <c r="AD504">
        <v>0</v>
      </c>
      <c r="AE504">
        <v>6</v>
      </c>
      <c r="AF504">
        <v>6</v>
      </c>
      <c r="AG504">
        <v>2</v>
      </c>
      <c r="AH504" s="2">
        <v>6239416</v>
      </c>
    </row>
    <row r="505" spans="1:34" x14ac:dyDescent="0.5">
      <c r="A505">
        <v>6000</v>
      </c>
      <c r="B505">
        <v>21646</v>
      </c>
      <c r="C505" t="s">
        <v>623</v>
      </c>
      <c r="D505" s="25">
        <v>28207</v>
      </c>
      <c r="E505" t="s">
        <v>69</v>
      </c>
      <c r="F505" t="s">
        <v>94</v>
      </c>
      <c r="G505" t="s">
        <v>95</v>
      </c>
      <c r="H505" s="25">
        <v>41081</v>
      </c>
      <c r="I505" s="26" t="str">
        <f t="shared" si="56"/>
        <v>Thu</v>
      </c>
      <c r="J505" s="1">
        <f t="shared" si="57"/>
        <v>2</v>
      </c>
      <c r="K505" s="1" t="str">
        <f t="shared" si="58"/>
        <v>7D</v>
      </c>
      <c r="L505" s="25">
        <v>41083</v>
      </c>
      <c r="M505" s="26" t="str">
        <f t="shared" si="59"/>
        <v>Sat</v>
      </c>
      <c r="N505" s="25">
        <v>41086</v>
      </c>
      <c r="O505" s="1">
        <f t="shared" si="60"/>
        <v>3</v>
      </c>
      <c r="P505" s="27">
        <f t="shared" si="61"/>
        <v>2012</v>
      </c>
      <c r="Q505" s="1">
        <f t="shared" si="62"/>
        <v>6</v>
      </c>
      <c r="R505" s="1">
        <f t="shared" si="63"/>
        <v>23</v>
      </c>
      <c r="S505" t="s">
        <v>72</v>
      </c>
      <c r="T505" s="2">
        <v>1260000</v>
      </c>
      <c r="U505">
        <v>0</v>
      </c>
      <c r="V505" s="2">
        <v>1090908</v>
      </c>
      <c r="W505" s="2">
        <v>0</v>
      </c>
      <c r="X505" s="2">
        <v>0</v>
      </c>
      <c r="Y505" s="2">
        <v>0</v>
      </c>
      <c r="Z505" s="2">
        <v>169092</v>
      </c>
      <c r="AA505">
        <v>6</v>
      </c>
      <c r="AB505">
        <v>0</v>
      </c>
      <c r="AC505">
        <v>3</v>
      </c>
      <c r="AD505">
        <v>0</v>
      </c>
      <c r="AE505">
        <v>6</v>
      </c>
      <c r="AF505">
        <v>9</v>
      </c>
      <c r="AG505">
        <v>3</v>
      </c>
      <c r="AH505" s="2">
        <v>363636</v>
      </c>
    </row>
    <row r="506" spans="1:34" x14ac:dyDescent="0.5">
      <c r="A506">
        <v>6000</v>
      </c>
      <c r="B506">
        <v>21666</v>
      </c>
      <c r="C506" t="s">
        <v>624</v>
      </c>
      <c r="D506" s="25">
        <v>29686</v>
      </c>
      <c r="E506" t="s">
        <v>69</v>
      </c>
      <c r="F506" t="s">
        <v>94</v>
      </c>
      <c r="G506" t="s">
        <v>95</v>
      </c>
      <c r="H506" s="25">
        <v>41081</v>
      </c>
      <c r="I506" s="26" t="str">
        <f t="shared" si="56"/>
        <v>Thu</v>
      </c>
      <c r="J506" s="1">
        <f t="shared" si="57"/>
        <v>2</v>
      </c>
      <c r="K506" s="1" t="str">
        <f t="shared" si="58"/>
        <v>7D</v>
      </c>
      <c r="L506" s="25">
        <v>41083</v>
      </c>
      <c r="M506" s="26" t="str">
        <f t="shared" si="59"/>
        <v>Sat</v>
      </c>
      <c r="N506" s="25">
        <v>41086</v>
      </c>
      <c r="O506" s="1">
        <f t="shared" si="60"/>
        <v>3</v>
      </c>
      <c r="P506" s="27">
        <f t="shared" si="61"/>
        <v>2012</v>
      </c>
      <c r="Q506" s="1">
        <f t="shared" si="62"/>
        <v>6</v>
      </c>
      <c r="R506" s="1">
        <f t="shared" si="63"/>
        <v>23</v>
      </c>
      <c r="S506" t="s">
        <v>72</v>
      </c>
      <c r="T506" s="2">
        <v>1352400</v>
      </c>
      <c r="U506">
        <v>0</v>
      </c>
      <c r="V506" s="2">
        <v>1090908</v>
      </c>
      <c r="W506" s="2">
        <v>80000</v>
      </c>
      <c r="X506" s="2">
        <v>0</v>
      </c>
      <c r="Y506" s="2">
        <v>0</v>
      </c>
      <c r="Z506" s="2">
        <v>181492</v>
      </c>
      <c r="AA506">
        <v>6</v>
      </c>
      <c r="AB506">
        <v>0</v>
      </c>
      <c r="AC506">
        <v>3</v>
      </c>
      <c r="AD506">
        <v>0</v>
      </c>
      <c r="AE506">
        <v>6</v>
      </c>
      <c r="AF506">
        <v>9</v>
      </c>
      <c r="AG506">
        <v>3</v>
      </c>
      <c r="AH506" s="2">
        <v>363636</v>
      </c>
    </row>
    <row r="507" spans="1:34" x14ac:dyDescent="0.5">
      <c r="A507">
        <v>6000</v>
      </c>
      <c r="B507">
        <v>21677</v>
      </c>
      <c r="C507" t="s">
        <v>625</v>
      </c>
      <c r="D507" s="25">
        <v>29557</v>
      </c>
      <c r="E507" t="s">
        <v>69</v>
      </c>
      <c r="F507" t="s">
        <v>94</v>
      </c>
      <c r="G507" t="s">
        <v>95</v>
      </c>
      <c r="H507" s="25">
        <v>41081</v>
      </c>
      <c r="I507" s="26" t="str">
        <f t="shared" si="56"/>
        <v>Thu</v>
      </c>
      <c r="J507" s="1">
        <f t="shared" si="57"/>
        <v>2</v>
      </c>
      <c r="K507" s="1" t="str">
        <f t="shared" si="58"/>
        <v>7D</v>
      </c>
      <c r="L507" s="25">
        <v>41083</v>
      </c>
      <c r="M507" s="26" t="str">
        <f t="shared" si="59"/>
        <v>Sat</v>
      </c>
      <c r="N507" s="25">
        <v>41086</v>
      </c>
      <c r="O507" s="1">
        <f t="shared" si="60"/>
        <v>3</v>
      </c>
      <c r="P507" s="27">
        <f t="shared" si="61"/>
        <v>2012</v>
      </c>
      <c r="Q507" s="1">
        <f t="shared" si="62"/>
        <v>6</v>
      </c>
      <c r="R507" s="1">
        <f t="shared" si="63"/>
        <v>23</v>
      </c>
      <c r="S507" t="s">
        <v>72</v>
      </c>
      <c r="T507" s="2">
        <v>2520000</v>
      </c>
      <c r="U507">
        <v>0</v>
      </c>
      <c r="V507" s="2">
        <v>2181816</v>
      </c>
      <c r="W507" s="2">
        <v>0</v>
      </c>
      <c r="X507" s="2">
        <v>0</v>
      </c>
      <c r="Y507" s="2">
        <v>0</v>
      </c>
      <c r="Z507" s="2">
        <v>338184</v>
      </c>
      <c r="AA507">
        <v>6</v>
      </c>
      <c r="AB507">
        <v>0</v>
      </c>
      <c r="AC507">
        <v>3</v>
      </c>
      <c r="AD507">
        <v>0</v>
      </c>
      <c r="AE507">
        <v>6</v>
      </c>
      <c r="AF507">
        <v>9</v>
      </c>
      <c r="AG507">
        <v>3</v>
      </c>
      <c r="AH507" s="2">
        <v>727272</v>
      </c>
    </row>
    <row r="508" spans="1:34" x14ac:dyDescent="0.5">
      <c r="A508">
        <v>4866</v>
      </c>
      <c r="B508">
        <v>21583</v>
      </c>
      <c r="C508" t="s">
        <v>626</v>
      </c>
      <c r="D508" s="25">
        <v>17970</v>
      </c>
      <c r="E508" t="s">
        <v>69</v>
      </c>
      <c r="F508" t="s">
        <v>70</v>
      </c>
      <c r="G508" t="s">
        <v>74</v>
      </c>
      <c r="H508" s="25">
        <v>41081</v>
      </c>
      <c r="I508" s="26" t="str">
        <f t="shared" si="56"/>
        <v>Thu</v>
      </c>
      <c r="J508" s="1">
        <f t="shared" si="57"/>
        <v>17</v>
      </c>
      <c r="K508" s="1" t="str">
        <f t="shared" si="58"/>
        <v>30D</v>
      </c>
      <c r="L508" s="25">
        <v>41098</v>
      </c>
      <c r="M508" s="26" t="str">
        <f t="shared" si="59"/>
        <v>Sun</v>
      </c>
      <c r="N508" s="25">
        <v>41099</v>
      </c>
      <c r="O508" s="1">
        <f t="shared" si="60"/>
        <v>1</v>
      </c>
      <c r="P508" s="27">
        <f t="shared" si="61"/>
        <v>2012</v>
      </c>
      <c r="Q508" s="1">
        <f t="shared" si="62"/>
        <v>7</v>
      </c>
      <c r="R508" s="1">
        <f t="shared" si="63"/>
        <v>8</v>
      </c>
      <c r="S508" t="s">
        <v>72</v>
      </c>
      <c r="T508" s="2">
        <v>5082000</v>
      </c>
      <c r="U508">
        <v>5082000</v>
      </c>
      <c r="V508" s="2">
        <v>4122944</v>
      </c>
      <c r="W508" s="2">
        <v>277056</v>
      </c>
      <c r="X508" s="2">
        <v>0</v>
      </c>
      <c r="Y508" s="2">
        <v>0</v>
      </c>
      <c r="Z508" s="2">
        <v>682000</v>
      </c>
      <c r="AA508">
        <v>2</v>
      </c>
      <c r="AB508">
        <v>0</v>
      </c>
      <c r="AC508">
        <v>0</v>
      </c>
      <c r="AD508">
        <v>0</v>
      </c>
      <c r="AE508">
        <v>2</v>
      </c>
      <c r="AF508">
        <v>2</v>
      </c>
      <c r="AG508">
        <v>1</v>
      </c>
      <c r="AH508" s="2">
        <v>4122944</v>
      </c>
    </row>
    <row r="509" spans="1:34" x14ac:dyDescent="0.5">
      <c r="A509">
        <v>6000</v>
      </c>
      <c r="B509">
        <v>21658</v>
      </c>
      <c r="C509" t="s">
        <v>627</v>
      </c>
      <c r="D509" s="25">
        <v>30378</v>
      </c>
      <c r="E509" t="s">
        <v>69</v>
      </c>
      <c r="F509" t="s">
        <v>94</v>
      </c>
      <c r="G509" t="s">
        <v>95</v>
      </c>
      <c r="H509" s="25">
        <v>41081</v>
      </c>
      <c r="I509" s="26" t="str">
        <f t="shared" si="56"/>
        <v>Thu</v>
      </c>
      <c r="J509" s="1">
        <f t="shared" si="57"/>
        <v>2</v>
      </c>
      <c r="K509" s="1" t="str">
        <f t="shared" si="58"/>
        <v>7D</v>
      </c>
      <c r="L509" s="25">
        <v>41083</v>
      </c>
      <c r="M509" s="26" t="str">
        <f t="shared" si="59"/>
        <v>Sat</v>
      </c>
      <c r="N509" s="25">
        <v>41086</v>
      </c>
      <c r="O509" s="1">
        <f t="shared" si="60"/>
        <v>3</v>
      </c>
      <c r="P509" s="27">
        <f t="shared" si="61"/>
        <v>2012</v>
      </c>
      <c r="Q509" s="1">
        <f t="shared" si="62"/>
        <v>6</v>
      </c>
      <c r="R509" s="1">
        <f t="shared" si="63"/>
        <v>23</v>
      </c>
      <c r="S509" t="s">
        <v>72</v>
      </c>
      <c r="T509" s="2">
        <v>1260000</v>
      </c>
      <c r="U509">
        <v>0</v>
      </c>
      <c r="V509" s="2">
        <v>1090908</v>
      </c>
      <c r="W509" s="2">
        <v>0</v>
      </c>
      <c r="X509" s="2">
        <v>0</v>
      </c>
      <c r="Y509" s="2">
        <v>0</v>
      </c>
      <c r="Z509" s="2">
        <v>169092</v>
      </c>
      <c r="AA509">
        <v>6</v>
      </c>
      <c r="AB509">
        <v>0</v>
      </c>
      <c r="AC509">
        <v>3</v>
      </c>
      <c r="AD509">
        <v>0</v>
      </c>
      <c r="AE509">
        <v>6</v>
      </c>
      <c r="AF509">
        <v>9</v>
      </c>
      <c r="AG509">
        <v>3</v>
      </c>
      <c r="AH509" s="2">
        <v>363636</v>
      </c>
    </row>
    <row r="510" spans="1:34" x14ac:dyDescent="0.5">
      <c r="A510">
        <v>6000</v>
      </c>
      <c r="B510">
        <v>21645</v>
      </c>
      <c r="C510" t="s">
        <v>628</v>
      </c>
      <c r="D510" s="25">
        <v>28491</v>
      </c>
      <c r="E510" t="s">
        <v>69</v>
      </c>
      <c r="F510" t="s">
        <v>94</v>
      </c>
      <c r="G510" t="s">
        <v>95</v>
      </c>
      <c r="H510" s="25">
        <v>41081</v>
      </c>
      <c r="I510" s="26" t="str">
        <f t="shared" si="56"/>
        <v>Thu</v>
      </c>
      <c r="J510" s="1">
        <f t="shared" si="57"/>
        <v>2</v>
      </c>
      <c r="K510" s="1" t="str">
        <f t="shared" si="58"/>
        <v>7D</v>
      </c>
      <c r="L510" s="25">
        <v>41083</v>
      </c>
      <c r="M510" s="26" t="str">
        <f t="shared" si="59"/>
        <v>Sat</v>
      </c>
      <c r="N510" s="25">
        <v>41086</v>
      </c>
      <c r="O510" s="1">
        <f t="shared" si="60"/>
        <v>3</v>
      </c>
      <c r="P510" s="27">
        <f t="shared" si="61"/>
        <v>2012</v>
      </c>
      <c r="Q510" s="1">
        <f t="shared" si="62"/>
        <v>6</v>
      </c>
      <c r="R510" s="1">
        <f t="shared" si="63"/>
        <v>23</v>
      </c>
      <c r="S510" t="s">
        <v>72</v>
      </c>
      <c r="T510" s="2">
        <v>3200000</v>
      </c>
      <c r="U510">
        <v>0</v>
      </c>
      <c r="V510" s="2">
        <v>1090908</v>
      </c>
      <c r="W510" s="2">
        <v>0</v>
      </c>
      <c r="X510" s="2">
        <v>0</v>
      </c>
      <c r="Y510" s="2">
        <v>1679653.68</v>
      </c>
      <c r="Z510" s="2">
        <v>429438.32</v>
      </c>
      <c r="AA510">
        <v>6</v>
      </c>
      <c r="AB510">
        <v>0</v>
      </c>
      <c r="AC510">
        <v>3</v>
      </c>
      <c r="AD510">
        <v>0</v>
      </c>
      <c r="AE510">
        <v>6</v>
      </c>
      <c r="AF510">
        <v>9</v>
      </c>
      <c r="AG510">
        <v>3</v>
      </c>
      <c r="AH510" s="2">
        <v>363636</v>
      </c>
    </row>
    <row r="511" spans="1:34" x14ac:dyDescent="0.5">
      <c r="A511">
        <v>6000</v>
      </c>
      <c r="B511">
        <v>21655</v>
      </c>
      <c r="C511" t="s">
        <v>629</v>
      </c>
      <c r="D511" s="25">
        <v>32119</v>
      </c>
      <c r="E511" t="s">
        <v>69</v>
      </c>
      <c r="F511" t="s">
        <v>94</v>
      </c>
      <c r="G511" t="s">
        <v>95</v>
      </c>
      <c r="H511" s="25">
        <v>41081</v>
      </c>
      <c r="I511" s="26" t="str">
        <f t="shared" si="56"/>
        <v>Thu</v>
      </c>
      <c r="J511" s="1">
        <f t="shared" si="57"/>
        <v>2</v>
      </c>
      <c r="K511" s="1" t="str">
        <f t="shared" si="58"/>
        <v>7D</v>
      </c>
      <c r="L511" s="25">
        <v>41083</v>
      </c>
      <c r="M511" s="26" t="str">
        <f t="shared" si="59"/>
        <v>Sat</v>
      </c>
      <c r="N511" s="25">
        <v>41086</v>
      </c>
      <c r="O511" s="1">
        <f t="shared" si="60"/>
        <v>3</v>
      </c>
      <c r="P511" s="27">
        <f t="shared" si="61"/>
        <v>2012</v>
      </c>
      <c r="Q511" s="1">
        <f t="shared" si="62"/>
        <v>6</v>
      </c>
      <c r="R511" s="1">
        <f t="shared" si="63"/>
        <v>23</v>
      </c>
      <c r="S511" t="s">
        <v>72</v>
      </c>
      <c r="T511" s="2">
        <v>3465000</v>
      </c>
      <c r="U511">
        <v>0</v>
      </c>
      <c r="V511" s="2">
        <v>3000000</v>
      </c>
      <c r="W511" s="2">
        <v>0</v>
      </c>
      <c r="X511" s="2">
        <v>0</v>
      </c>
      <c r="Y511" s="2">
        <v>0</v>
      </c>
      <c r="Z511" s="2">
        <v>465000</v>
      </c>
      <c r="AA511">
        <v>9</v>
      </c>
      <c r="AB511">
        <v>0</v>
      </c>
      <c r="AC511">
        <v>0</v>
      </c>
      <c r="AD511">
        <v>0</v>
      </c>
      <c r="AE511">
        <v>9</v>
      </c>
      <c r="AF511">
        <v>9</v>
      </c>
      <c r="AG511">
        <v>3</v>
      </c>
      <c r="AH511" s="2">
        <v>1000000</v>
      </c>
    </row>
    <row r="512" spans="1:34" x14ac:dyDescent="0.5">
      <c r="A512">
        <v>6000</v>
      </c>
      <c r="B512">
        <v>21644</v>
      </c>
      <c r="C512" t="s">
        <v>630</v>
      </c>
      <c r="D512" s="25">
        <v>31570</v>
      </c>
      <c r="E512" t="s">
        <v>69</v>
      </c>
      <c r="F512" t="s">
        <v>94</v>
      </c>
      <c r="G512" t="s">
        <v>95</v>
      </c>
      <c r="H512" s="25">
        <v>41081</v>
      </c>
      <c r="I512" s="26" t="str">
        <f t="shared" ref="I512:I575" si="64">TEXT(H512,"ddd")</f>
        <v>Thu</v>
      </c>
      <c r="J512" s="1">
        <f t="shared" ref="J512:J575" si="65">L512-H512</f>
        <v>2</v>
      </c>
      <c r="K512" s="1" t="str">
        <f t="shared" ref="K512:K575" si="66">IF(J512&lt;=7,"7D",IF(J512&lt;=14,"14D",IF(J512&lt;=30,"30D",IF(J512&lt;=45,"45D",IF(J512&lt;=60,"60D",IF(J512&lt;=90,"90D","120D"))))))</f>
        <v>7D</v>
      </c>
      <c r="L512" s="25">
        <v>41083</v>
      </c>
      <c r="M512" s="26" t="str">
        <f t="shared" ref="M512:M575" si="67">TEXT(L512,"ddd")</f>
        <v>Sat</v>
      </c>
      <c r="N512" s="25">
        <v>41086</v>
      </c>
      <c r="O512" s="1">
        <f t="shared" ref="O512:O575" si="68">N512-L512</f>
        <v>3</v>
      </c>
      <c r="P512" s="27">
        <f t="shared" ref="P512:P575" si="69">YEAR(L512)</f>
        <v>2012</v>
      </c>
      <c r="Q512" s="1">
        <f t="shared" ref="Q512:Q575" si="70">MONTH(L512)</f>
        <v>6</v>
      </c>
      <c r="R512" s="1">
        <f t="shared" ref="R512:R575" si="71">DAY(L512)</f>
        <v>23</v>
      </c>
      <c r="S512" t="s">
        <v>72</v>
      </c>
      <c r="T512" s="2">
        <v>3649800</v>
      </c>
      <c r="U512">
        <v>0</v>
      </c>
      <c r="V512" s="2">
        <v>3000000</v>
      </c>
      <c r="W512" s="2">
        <v>160000</v>
      </c>
      <c r="X512" s="2">
        <v>0</v>
      </c>
      <c r="Y512" s="2">
        <v>0</v>
      </c>
      <c r="Z512" s="2">
        <v>489800</v>
      </c>
      <c r="AA512">
        <v>9</v>
      </c>
      <c r="AB512">
        <v>0</v>
      </c>
      <c r="AC512">
        <v>0</v>
      </c>
      <c r="AD512">
        <v>0</v>
      </c>
      <c r="AE512">
        <v>9</v>
      </c>
      <c r="AF512">
        <v>9</v>
      </c>
      <c r="AG512">
        <v>3</v>
      </c>
      <c r="AH512" s="2">
        <v>1000000</v>
      </c>
    </row>
    <row r="513" spans="1:34" x14ac:dyDescent="0.5">
      <c r="A513">
        <v>6000</v>
      </c>
      <c r="B513">
        <v>21661</v>
      </c>
      <c r="C513" t="s">
        <v>631</v>
      </c>
      <c r="D513" s="25">
        <v>27385</v>
      </c>
      <c r="E513" t="s">
        <v>69</v>
      </c>
      <c r="F513" t="s">
        <v>94</v>
      </c>
      <c r="G513" t="s">
        <v>95</v>
      </c>
      <c r="H513" s="25">
        <v>41081</v>
      </c>
      <c r="I513" s="26" t="str">
        <f t="shared" si="64"/>
        <v>Thu</v>
      </c>
      <c r="J513" s="1">
        <f t="shared" si="65"/>
        <v>2</v>
      </c>
      <c r="K513" s="1" t="str">
        <f t="shared" si="66"/>
        <v>7D</v>
      </c>
      <c r="L513" s="25">
        <v>41083</v>
      </c>
      <c r="M513" s="26" t="str">
        <f t="shared" si="67"/>
        <v>Sat</v>
      </c>
      <c r="N513" s="25">
        <v>41086</v>
      </c>
      <c r="O513" s="1">
        <f t="shared" si="68"/>
        <v>3</v>
      </c>
      <c r="P513" s="27">
        <f t="shared" si="69"/>
        <v>2012</v>
      </c>
      <c r="Q513" s="1">
        <f t="shared" si="70"/>
        <v>6</v>
      </c>
      <c r="R513" s="1">
        <f t="shared" si="71"/>
        <v>23</v>
      </c>
      <c r="S513" t="s">
        <v>72</v>
      </c>
      <c r="T513" s="2">
        <v>3580500</v>
      </c>
      <c r="U513">
        <v>0</v>
      </c>
      <c r="V513" s="2">
        <v>3000000</v>
      </c>
      <c r="W513" s="2">
        <v>100000</v>
      </c>
      <c r="X513" s="2">
        <v>0</v>
      </c>
      <c r="Y513" s="2">
        <v>0</v>
      </c>
      <c r="Z513" s="2">
        <v>480500</v>
      </c>
      <c r="AA513">
        <v>9</v>
      </c>
      <c r="AB513">
        <v>0</v>
      </c>
      <c r="AC513">
        <v>0</v>
      </c>
      <c r="AD513">
        <v>3</v>
      </c>
      <c r="AE513">
        <v>9</v>
      </c>
      <c r="AF513">
        <v>12</v>
      </c>
      <c r="AG513">
        <v>3</v>
      </c>
      <c r="AH513" s="2">
        <v>1000000</v>
      </c>
    </row>
    <row r="514" spans="1:34" x14ac:dyDescent="0.5">
      <c r="A514">
        <v>6000</v>
      </c>
      <c r="B514">
        <v>21707</v>
      </c>
      <c r="C514" t="s">
        <v>632</v>
      </c>
      <c r="D514" s="25">
        <v>32243</v>
      </c>
      <c r="E514" t="s">
        <v>69</v>
      </c>
      <c r="F514" t="s">
        <v>94</v>
      </c>
      <c r="G514" t="s">
        <v>95</v>
      </c>
      <c r="H514" s="25">
        <v>41081</v>
      </c>
      <c r="I514" s="26" t="str">
        <f t="shared" si="64"/>
        <v>Thu</v>
      </c>
      <c r="J514" s="1">
        <f t="shared" si="65"/>
        <v>2</v>
      </c>
      <c r="K514" s="1" t="str">
        <f t="shared" si="66"/>
        <v>7D</v>
      </c>
      <c r="L514" s="25">
        <v>41083</v>
      </c>
      <c r="M514" s="26" t="str">
        <f t="shared" si="67"/>
        <v>Sat</v>
      </c>
      <c r="N514" s="25">
        <v>41086</v>
      </c>
      <c r="O514" s="1">
        <f t="shared" si="68"/>
        <v>3</v>
      </c>
      <c r="P514" s="27">
        <f t="shared" si="69"/>
        <v>2012</v>
      </c>
      <c r="Q514" s="1">
        <f t="shared" si="70"/>
        <v>6</v>
      </c>
      <c r="R514" s="1">
        <f t="shared" si="71"/>
        <v>23</v>
      </c>
      <c r="S514" t="s">
        <v>72</v>
      </c>
      <c r="T514" s="2">
        <v>1260000</v>
      </c>
      <c r="U514">
        <v>0</v>
      </c>
      <c r="V514" s="2">
        <v>1090908</v>
      </c>
      <c r="W514" s="2">
        <v>0</v>
      </c>
      <c r="X514" s="2">
        <v>0</v>
      </c>
      <c r="Y514" s="2">
        <v>0</v>
      </c>
      <c r="Z514" s="2">
        <v>169092</v>
      </c>
      <c r="AA514">
        <v>6</v>
      </c>
      <c r="AB514">
        <v>0</v>
      </c>
      <c r="AC514">
        <v>3</v>
      </c>
      <c r="AD514">
        <v>0</v>
      </c>
      <c r="AE514">
        <v>6</v>
      </c>
      <c r="AF514">
        <v>9</v>
      </c>
      <c r="AG514">
        <v>3</v>
      </c>
      <c r="AH514" s="2">
        <v>363636</v>
      </c>
    </row>
    <row r="515" spans="1:34" x14ac:dyDescent="0.5">
      <c r="A515">
        <v>6387</v>
      </c>
      <c r="B515">
        <v>21849</v>
      </c>
      <c r="C515" t="s">
        <v>633</v>
      </c>
      <c r="D515" s="25">
        <v>26765</v>
      </c>
      <c r="E515" t="s">
        <v>69</v>
      </c>
      <c r="F515" t="s">
        <v>80</v>
      </c>
      <c r="G515" t="s">
        <v>89</v>
      </c>
      <c r="H515" s="25">
        <v>41082</v>
      </c>
      <c r="I515" s="26" t="str">
        <f t="shared" si="64"/>
        <v>Fri</v>
      </c>
      <c r="J515" s="1">
        <f t="shared" si="65"/>
        <v>40</v>
      </c>
      <c r="K515" s="1" t="str">
        <f t="shared" si="66"/>
        <v>45D</v>
      </c>
      <c r="L515" s="25">
        <v>41122</v>
      </c>
      <c r="M515" s="26" t="str">
        <f t="shared" si="67"/>
        <v>Wed</v>
      </c>
      <c r="N515" s="25">
        <v>41124</v>
      </c>
      <c r="O515" s="1">
        <f t="shared" si="68"/>
        <v>2</v>
      </c>
      <c r="P515" s="27">
        <f t="shared" si="69"/>
        <v>2012</v>
      </c>
      <c r="Q515" s="1">
        <f t="shared" si="70"/>
        <v>8</v>
      </c>
      <c r="R515" s="1">
        <f t="shared" si="71"/>
        <v>1</v>
      </c>
      <c r="S515" t="s">
        <v>72</v>
      </c>
      <c r="T515" s="2">
        <v>1432200</v>
      </c>
      <c r="U515">
        <v>0</v>
      </c>
      <c r="V515" s="2">
        <v>1240000</v>
      </c>
      <c r="W515" s="2">
        <v>0</v>
      </c>
      <c r="X515" s="2">
        <v>0</v>
      </c>
      <c r="Y515" s="2">
        <v>0</v>
      </c>
      <c r="Z515" s="2">
        <v>192200</v>
      </c>
      <c r="AA515">
        <v>4</v>
      </c>
      <c r="AB515">
        <v>0</v>
      </c>
      <c r="AC515">
        <v>2</v>
      </c>
      <c r="AD515">
        <v>0</v>
      </c>
      <c r="AE515">
        <v>4</v>
      </c>
      <c r="AF515">
        <v>6</v>
      </c>
      <c r="AG515">
        <v>2</v>
      </c>
      <c r="AH515" s="2">
        <v>620000</v>
      </c>
    </row>
    <row r="516" spans="1:34" x14ac:dyDescent="0.5">
      <c r="A516">
        <v>6375</v>
      </c>
      <c r="B516">
        <v>21783</v>
      </c>
      <c r="C516" t="s">
        <v>634</v>
      </c>
      <c r="D516" s="25">
        <v>25448</v>
      </c>
      <c r="E516" t="s">
        <v>73</v>
      </c>
      <c r="F516" t="s">
        <v>70</v>
      </c>
      <c r="G516" t="s">
        <v>74</v>
      </c>
      <c r="H516" s="25">
        <v>41082</v>
      </c>
      <c r="I516" s="26" t="str">
        <f t="shared" si="64"/>
        <v>Fri</v>
      </c>
      <c r="J516" s="1">
        <f t="shared" si="65"/>
        <v>0</v>
      </c>
      <c r="K516" s="1" t="str">
        <f t="shared" si="66"/>
        <v>7D</v>
      </c>
      <c r="L516" s="25">
        <v>41082</v>
      </c>
      <c r="M516" s="26" t="str">
        <f t="shared" si="67"/>
        <v>Fri</v>
      </c>
      <c r="N516" s="25">
        <v>41083</v>
      </c>
      <c r="O516" s="1">
        <f t="shared" si="68"/>
        <v>1</v>
      </c>
      <c r="P516" s="27">
        <f t="shared" si="69"/>
        <v>2012</v>
      </c>
      <c r="Q516" s="1">
        <f t="shared" si="70"/>
        <v>6</v>
      </c>
      <c r="R516" s="1">
        <f t="shared" si="71"/>
        <v>22</v>
      </c>
      <c r="S516" t="s">
        <v>72</v>
      </c>
      <c r="T516" s="2">
        <v>19375050</v>
      </c>
      <c r="U516">
        <v>17400000</v>
      </c>
      <c r="V516" s="2">
        <v>12588745</v>
      </c>
      <c r="W516" s="2">
        <v>2679697</v>
      </c>
      <c r="X516" s="2">
        <v>0</v>
      </c>
      <c r="Y516" s="2">
        <v>1506494</v>
      </c>
      <c r="Z516" s="2">
        <v>2600114</v>
      </c>
      <c r="AA516">
        <v>7</v>
      </c>
      <c r="AB516">
        <v>0</v>
      </c>
      <c r="AC516">
        <v>0</v>
      </c>
      <c r="AD516">
        <v>0</v>
      </c>
      <c r="AE516">
        <v>7</v>
      </c>
      <c r="AF516">
        <v>7</v>
      </c>
      <c r="AG516">
        <v>1</v>
      </c>
      <c r="AH516" s="2">
        <v>12588745</v>
      </c>
    </row>
    <row r="517" spans="1:34" x14ac:dyDescent="0.5">
      <c r="A517">
        <v>6410</v>
      </c>
      <c r="B517">
        <v>21920</v>
      </c>
      <c r="C517" t="s">
        <v>635</v>
      </c>
      <c r="D517" s="25">
        <v>31413</v>
      </c>
      <c r="E517" t="s">
        <v>69</v>
      </c>
      <c r="F517" t="s">
        <v>70</v>
      </c>
      <c r="G517" t="s">
        <v>97</v>
      </c>
      <c r="H517" s="25">
        <v>41084</v>
      </c>
      <c r="I517" s="26" t="str">
        <f t="shared" si="64"/>
        <v>Sun</v>
      </c>
      <c r="J517" s="1">
        <f t="shared" si="65"/>
        <v>0</v>
      </c>
      <c r="K517" s="1" t="str">
        <f t="shared" si="66"/>
        <v>7D</v>
      </c>
      <c r="L517" s="25">
        <v>41084</v>
      </c>
      <c r="M517" s="26" t="str">
        <f t="shared" si="67"/>
        <v>Sun</v>
      </c>
      <c r="N517" s="25">
        <v>41085</v>
      </c>
      <c r="O517" s="1">
        <f t="shared" si="68"/>
        <v>1</v>
      </c>
      <c r="P517" s="27">
        <f t="shared" si="69"/>
        <v>2012</v>
      </c>
      <c r="Q517" s="1">
        <f t="shared" si="70"/>
        <v>6</v>
      </c>
      <c r="R517" s="1">
        <f t="shared" si="71"/>
        <v>24</v>
      </c>
      <c r="S517" t="s">
        <v>72</v>
      </c>
      <c r="T517" s="2">
        <v>5082000</v>
      </c>
      <c r="U517">
        <v>5082000</v>
      </c>
      <c r="V517" s="2">
        <v>4261472</v>
      </c>
      <c r="W517" s="2">
        <v>138528</v>
      </c>
      <c r="X517" s="2">
        <v>0</v>
      </c>
      <c r="Y517" s="2">
        <v>0</v>
      </c>
      <c r="Z517" s="2">
        <v>682000</v>
      </c>
      <c r="AA517">
        <v>1</v>
      </c>
      <c r="AB517">
        <v>0</v>
      </c>
      <c r="AC517">
        <v>0</v>
      </c>
      <c r="AD517">
        <v>0</v>
      </c>
      <c r="AE517">
        <v>1</v>
      </c>
      <c r="AF517">
        <v>1</v>
      </c>
      <c r="AG517">
        <v>1</v>
      </c>
      <c r="AH517" s="2">
        <v>4261472</v>
      </c>
    </row>
    <row r="518" spans="1:34" x14ac:dyDescent="0.5">
      <c r="A518">
        <v>6405</v>
      </c>
      <c r="B518">
        <v>21904</v>
      </c>
      <c r="C518" t="s">
        <v>636</v>
      </c>
      <c r="D518" s="25">
        <v>20187</v>
      </c>
      <c r="E518" t="s">
        <v>69</v>
      </c>
      <c r="F518" t="s">
        <v>70</v>
      </c>
      <c r="G518" t="s">
        <v>97</v>
      </c>
      <c r="H518" s="25">
        <v>41084</v>
      </c>
      <c r="I518" s="26" t="str">
        <f t="shared" si="64"/>
        <v>Sun</v>
      </c>
      <c r="J518" s="1">
        <f t="shared" si="65"/>
        <v>0</v>
      </c>
      <c r="K518" s="1" t="str">
        <f t="shared" si="66"/>
        <v>7D</v>
      </c>
      <c r="L518" s="25">
        <v>41084</v>
      </c>
      <c r="M518" s="26" t="str">
        <f t="shared" si="67"/>
        <v>Sun</v>
      </c>
      <c r="N518" s="25">
        <v>41086</v>
      </c>
      <c r="O518" s="1">
        <f t="shared" si="68"/>
        <v>2</v>
      </c>
      <c r="P518" s="27">
        <f t="shared" si="69"/>
        <v>2012</v>
      </c>
      <c r="Q518" s="1">
        <f t="shared" si="70"/>
        <v>6</v>
      </c>
      <c r="R518" s="1">
        <f t="shared" si="71"/>
        <v>24</v>
      </c>
      <c r="S518" t="s">
        <v>72</v>
      </c>
      <c r="T518" s="2">
        <v>15246000</v>
      </c>
      <c r="U518">
        <v>15246000</v>
      </c>
      <c r="V518" s="2">
        <v>12368832</v>
      </c>
      <c r="W518" s="2">
        <v>831168</v>
      </c>
      <c r="X518" s="2">
        <v>0</v>
      </c>
      <c r="Y518" s="2">
        <v>0</v>
      </c>
      <c r="Z518" s="2">
        <v>2046000</v>
      </c>
      <c r="AA518">
        <v>6</v>
      </c>
      <c r="AB518">
        <v>0</v>
      </c>
      <c r="AC518">
        <v>0</v>
      </c>
      <c r="AD518">
        <v>0</v>
      </c>
      <c r="AE518">
        <v>6</v>
      </c>
      <c r="AF518">
        <v>6</v>
      </c>
      <c r="AG518">
        <v>3</v>
      </c>
      <c r="AH518" s="2">
        <v>4122944</v>
      </c>
    </row>
    <row r="519" spans="1:34" x14ac:dyDescent="0.5">
      <c r="A519">
        <v>6427</v>
      </c>
      <c r="B519">
        <v>21997</v>
      </c>
      <c r="C519" t="s">
        <v>637</v>
      </c>
      <c r="D519" s="25">
        <v>30126</v>
      </c>
      <c r="E519" t="s">
        <v>69</v>
      </c>
      <c r="F519" t="s">
        <v>70</v>
      </c>
      <c r="G519" t="s">
        <v>74</v>
      </c>
      <c r="H519" s="25">
        <v>41085</v>
      </c>
      <c r="I519" s="26" t="str">
        <f t="shared" si="64"/>
        <v>Mon</v>
      </c>
      <c r="J519" s="1">
        <f t="shared" si="65"/>
        <v>25</v>
      </c>
      <c r="K519" s="1" t="str">
        <f t="shared" si="66"/>
        <v>30D</v>
      </c>
      <c r="L519" s="25">
        <v>41110</v>
      </c>
      <c r="M519" s="26" t="str">
        <f t="shared" si="67"/>
        <v>Fri</v>
      </c>
      <c r="N519" s="25">
        <v>41113</v>
      </c>
      <c r="O519" s="1">
        <f t="shared" si="68"/>
        <v>3</v>
      </c>
      <c r="P519" s="27">
        <f t="shared" si="69"/>
        <v>2012</v>
      </c>
      <c r="Q519" s="1">
        <f t="shared" si="70"/>
        <v>7</v>
      </c>
      <c r="R519" s="1">
        <f t="shared" si="71"/>
        <v>20</v>
      </c>
      <c r="S519" t="s">
        <v>72</v>
      </c>
      <c r="T519" s="2">
        <v>45839640</v>
      </c>
      <c r="U519">
        <v>37121700</v>
      </c>
      <c r="V519" s="2">
        <v>33927708</v>
      </c>
      <c r="W519" s="2">
        <v>5760292</v>
      </c>
      <c r="X519" s="2">
        <v>0</v>
      </c>
      <c r="Y519" s="2">
        <v>0</v>
      </c>
      <c r="Z519" s="2">
        <v>6151640</v>
      </c>
      <c r="AA519">
        <v>6</v>
      </c>
      <c r="AB519">
        <v>0</v>
      </c>
      <c r="AC519">
        <v>0</v>
      </c>
      <c r="AD519">
        <v>6</v>
      </c>
      <c r="AE519">
        <v>6</v>
      </c>
      <c r="AF519">
        <v>12</v>
      </c>
      <c r="AG519">
        <v>3</v>
      </c>
      <c r="AH519" s="2">
        <v>11309236</v>
      </c>
    </row>
    <row r="520" spans="1:34" x14ac:dyDescent="0.5">
      <c r="A520">
        <v>6415</v>
      </c>
      <c r="B520">
        <v>21961</v>
      </c>
      <c r="C520" t="s">
        <v>638</v>
      </c>
      <c r="D520" s="25">
        <v>32800</v>
      </c>
      <c r="E520" t="s">
        <v>69</v>
      </c>
      <c r="F520" t="s">
        <v>70</v>
      </c>
      <c r="G520" t="s">
        <v>97</v>
      </c>
      <c r="H520" s="25">
        <v>41085</v>
      </c>
      <c r="I520" s="26" t="str">
        <f t="shared" si="64"/>
        <v>Mon</v>
      </c>
      <c r="J520" s="1">
        <f t="shared" si="65"/>
        <v>1</v>
      </c>
      <c r="K520" s="1" t="str">
        <f t="shared" si="66"/>
        <v>7D</v>
      </c>
      <c r="L520" s="25">
        <v>41086</v>
      </c>
      <c r="M520" s="26" t="str">
        <f t="shared" si="67"/>
        <v>Tue</v>
      </c>
      <c r="N520" s="25">
        <v>41088</v>
      </c>
      <c r="O520" s="1">
        <f t="shared" si="68"/>
        <v>2</v>
      </c>
      <c r="P520" s="27">
        <f t="shared" si="69"/>
        <v>2012</v>
      </c>
      <c r="Q520" s="1">
        <f t="shared" si="70"/>
        <v>6</v>
      </c>
      <c r="R520" s="1">
        <f t="shared" si="71"/>
        <v>26</v>
      </c>
      <c r="S520" t="s">
        <v>72</v>
      </c>
      <c r="T520" s="2">
        <v>9949170</v>
      </c>
      <c r="U520">
        <v>8731800</v>
      </c>
      <c r="V520" s="2">
        <v>7005888</v>
      </c>
      <c r="W520" s="2">
        <v>1608112</v>
      </c>
      <c r="X520" s="2">
        <v>0</v>
      </c>
      <c r="Y520" s="2">
        <v>0</v>
      </c>
      <c r="Z520" s="2">
        <v>1335170</v>
      </c>
      <c r="AA520">
        <v>4</v>
      </c>
      <c r="AB520">
        <v>0</v>
      </c>
      <c r="AC520">
        <v>0</v>
      </c>
      <c r="AD520">
        <v>0</v>
      </c>
      <c r="AE520">
        <v>4</v>
      </c>
      <c r="AF520">
        <v>4</v>
      </c>
      <c r="AG520">
        <v>2</v>
      </c>
      <c r="AH520" s="2">
        <v>3502944</v>
      </c>
    </row>
    <row r="521" spans="1:34" x14ac:dyDescent="0.5">
      <c r="A521">
        <v>6413</v>
      </c>
      <c r="B521">
        <v>21946</v>
      </c>
      <c r="C521" t="s">
        <v>639</v>
      </c>
      <c r="D521" s="25">
        <v>28185</v>
      </c>
      <c r="E521" t="s">
        <v>69</v>
      </c>
      <c r="F521" t="s">
        <v>84</v>
      </c>
      <c r="G521" t="s">
        <v>112</v>
      </c>
      <c r="H521" s="25">
        <v>41085</v>
      </c>
      <c r="I521" s="26" t="str">
        <f t="shared" si="64"/>
        <v>Mon</v>
      </c>
      <c r="J521" s="1">
        <f t="shared" si="65"/>
        <v>4</v>
      </c>
      <c r="K521" s="1" t="str">
        <f t="shared" si="66"/>
        <v>7D</v>
      </c>
      <c r="L521" s="25">
        <v>41089</v>
      </c>
      <c r="M521" s="26" t="str">
        <f t="shared" si="67"/>
        <v>Fri</v>
      </c>
      <c r="N521" s="25">
        <v>41092</v>
      </c>
      <c r="O521" s="1">
        <f t="shared" si="68"/>
        <v>3</v>
      </c>
      <c r="P521" s="27">
        <f t="shared" si="69"/>
        <v>2012</v>
      </c>
      <c r="Q521" s="1">
        <f t="shared" si="70"/>
        <v>6</v>
      </c>
      <c r="R521" s="1">
        <f t="shared" si="71"/>
        <v>29</v>
      </c>
      <c r="S521" t="s">
        <v>72</v>
      </c>
      <c r="T521" s="2">
        <v>54170782.869999997</v>
      </c>
      <c r="U521">
        <v>43800000</v>
      </c>
      <c r="V521" s="2">
        <v>33771428</v>
      </c>
      <c r="W521" s="2">
        <v>11623155</v>
      </c>
      <c r="X521" s="2">
        <v>0</v>
      </c>
      <c r="Y521" s="2">
        <v>1507748.42</v>
      </c>
      <c r="Z521" s="2">
        <v>7268451.4500000002</v>
      </c>
      <c r="AA521">
        <v>24</v>
      </c>
      <c r="AB521">
        <v>0</v>
      </c>
      <c r="AC521">
        <v>6</v>
      </c>
      <c r="AD521">
        <v>3</v>
      </c>
      <c r="AE521">
        <v>24</v>
      </c>
      <c r="AF521">
        <v>33</v>
      </c>
      <c r="AG521">
        <v>3</v>
      </c>
      <c r="AH521" s="2">
        <v>11257142.67</v>
      </c>
    </row>
    <row r="522" spans="1:34" x14ac:dyDescent="0.5">
      <c r="A522">
        <v>6417</v>
      </c>
      <c r="B522">
        <v>21970</v>
      </c>
      <c r="C522" t="s">
        <v>640</v>
      </c>
      <c r="D522" s="25">
        <v>20976</v>
      </c>
      <c r="E522" t="s">
        <v>69</v>
      </c>
      <c r="F522" t="s">
        <v>80</v>
      </c>
      <c r="G522" t="s">
        <v>81</v>
      </c>
      <c r="H522" s="25">
        <v>41085</v>
      </c>
      <c r="I522" s="26" t="str">
        <f t="shared" si="64"/>
        <v>Mon</v>
      </c>
      <c r="J522" s="1">
        <f t="shared" si="65"/>
        <v>9</v>
      </c>
      <c r="K522" s="1" t="str">
        <f t="shared" si="66"/>
        <v>14D</v>
      </c>
      <c r="L522" s="25">
        <v>41094</v>
      </c>
      <c r="M522" s="26" t="str">
        <f t="shared" si="67"/>
        <v>Wed</v>
      </c>
      <c r="N522" s="25">
        <v>41097</v>
      </c>
      <c r="O522" s="1">
        <f t="shared" si="68"/>
        <v>3</v>
      </c>
      <c r="P522" s="27">
        <f t="shared" si="69"/>
        <v>2012</v>
      </c>
      <c r="Q522" s="1">
        <f t="shared" si="70"/>
        <v>7</v>
      </c>
      <c r="R522" s="1">
        <f t="shared" si="71"/>
        <v>4</v>
      </c>
      <c r="S522" t="s">
        <v>72</v>
      </c>
      <c r="T522" s="2">
        <v>23342550</v>
      </c>
      <c r="U522">
        <v>17325000</v>
      </c>
      <c r="V522" s="2">
        <v>17429352</v>
      </c>
      <c r="W522" s="2">
        <v>2780648</v>
      </c>
      <c r="X522" s="2">
        <v>0</v>
      </c>
      <c r="Y522" s="2">
        <v>0</v>
      </c>
      <c r="Z522" s="2">
        <v>3132550</v>
      </c>
      <c r="AA522">
        <v>6</v>
      </c>
      <c r="AB522">
        <v>3</v>
      </c>
      <c r="AC522">
        <v>3</v>
      </c>
      <c r="AD522">
        <v>0</v>
      </c>
      <c r="AE522">
        <v>9</v>
      </c>
      <c r="AF522">
        <v>12</v>
      </c>
      <c r="AG522">
        <v>3</v>
      </c>
      <c r="AH522" s="2">
        <v>5809784</v>
      </c>
    </row>
    <row r="523" spans="1:34" x14ac:dyDescent="0.5">
      <c r="A523">
        <v>6401</v>
      </c>
      <c r="B523">
        <v>21883</v>
      </c>
      <c r="C523" t="s">
        <v>641</v>
      </c>
      <c r="D523" s="25">
        <v>25591</v>
      </c>
      <c r="E523" t="s">
        <v>69</v>
      </c>
      <c r="F523" t="s">
        <v>75</v>
      </c>
      <c r="G523" t="s">
        <v>91</v>
      </c>
      <c r="H523" s="25">
        <v>41085</v>
      </c>
      <c r="I523" s="26" t="str">
        <f t="shared" si="64"/>
        <v>Mon</v>
      </c>
      <c r="J523" s="1">
        <f t="shared" si="65"/>
        <v>0</v>
      </c>
      <c r="K523" s="1" t="str">
        <f t="shared" si="66"/>
        <v>7D</v>
      </c>
      <c r="L523" s="25">
        <v>41085</v>
      </c>
      <c r="M523" s="26" t="str">
        <f t="shared" si="67"/>
        <v>Mon</v>
      </c>
      <c r="N523" s="25">
        <v>41086</v>
      </c>
      <c r="O523" s="1">
        <f t="shared" si="68"/>
        <v>1</v>
      </c>
      <c r="P523" s="27">
        <f t="shared" si="69"/>
        <v>2012</v>
      </c>
      <c r="Q523" s="1">
        <f t="shared" si="70"/>
        <v>6</v>
      </c>
      <c r="R523" s="1">
        <f t="shared" si="71"/>
        <v>25</v>
      </c>
      <c r="S523" t="s">
        <v>72</v>
      </c>
      <c r="T523" s="2">
        <v>10244850</v>
      </c>
      <c r="U523">
        <v>10164000</v>
      </c>
      <c r="V523" s="2">
        <v>8245888</v>
      </c>
      <c r="W523" s="2">
        <v>624112</v>
      </c>
      <c r="X523" s="2">
        <v>0</v>
      </c>
      <c r="Y523" s="2">
        <v>0</v>
      </c>
      <c r="Z523" s="2">
        <v>1374850</v>
      </c>
      <c r="AA523">
        <v>4</v>
      </c>
      <c r="AB523">
        <v>0</v>
      </c>
      <c r="AC523">
        <v>0</v>
      </c>
      <c r="AD523">
        <v>0</v>
      </c>
      <c r="AE523">
        <v>4</v>
      </c>
      <c r="AF523">
        <v>4</v>
      </c>
      <c r="AG523">
        <v>2</v>
      </c>
      <c r="AH523" s="2">
        <v>4122944</v>
      </c>
    </row>
    <row r="524" spans="1:34" x14ac:dyDescent="0.5">
      <c r="A524">
        <v>6435</v>
      </c>
      <c r="B524">
        <v>21883</v>
      </c>
      <c r="C524" t="s">
        <v>641</v>
      </c>
      <c r="D524" s="25">
        <v>25591</v>
      </c>
      <c r="E524" t="s">
        <v>69</v>
      </c>
      <c r="F524" t="s">
        <v>70</v>
      </c>
      <c r="G524" t="s">
        <v>97</v>
      </c>
      <c r="H524" s="25">
        <v>41086</v>
      </c>
      <c r="I524" s="26" t="str">
        <f t="shared" si="64"/>
        <v>Tue</v>
      </c>
      <c r="J524" s="1">
        <f t="shared" si="65"/>
        <v>0</v>
      </c>
      <c r="K524" s="1" t="str">
        <f t="shared" si="66"/>
        <v>7D</v>
      </c>
      <c r="L524" s="25">
        <v>41086</v>
      </c>
      <c r="M524" s="26" t="str">
        <f t="shared" si="67"/>
        <v>Tue</v>
      </c>
      <c r="N524" s="25">
        <v>41088</v>
      </c>
      <c r="O524" s="1">
        <f t="shared" si="68"/>
        <v>2</v>
      </c>
      <c r="P524" s="27">
        <f t="shared" si="69"/>
        <v>2012</v>
      </c>
      <c r="Q524" s="1">
        <f t="shared" si="70"/>
        <v>6</v>
      </c>
      <c r="R524" s="1">
        <f t="shared" si="71"/>
        <v>26</v>
      </c>
      <c r="S524" t="s">
        <v>72</v>
      </c>
      <c r="T524" s="2">
        <v>10244850</v>
      </c>
      <c r="U524">
        <v>10164000</v>
      </c>
      <c r="V524" s="2">
        <v>8245888</v>
      </c>
      <c r="W524" s="2">
        <v>624112</v>
      </c>
      <c r="X524" s="2">
        <v>0</v>
      </c>
      <c r="Y524" s="2">
        <v>0</v>
      </c>
      <c r="Z524" s="2">
        <v>1374850</v>
      </c>
      <c r="AA524">
        <v>4</v>
      </c>
      <c r="AB524">
        <v>0</v>
      </c>
      <c r="AC524">
        <v>0</v>
      </c>
      <c r="AD524">
        <v>0</v>
      </c>
      <c r="AE524">
        <v>4</v>
      </c>
      <c r="AF524">
        <v>4</v>
      </c>
      <c r="AG524">
        <v>2</v>
      </c>
      <c r="AH524" s="2">
        <v>4122944</v>
      </c>
    </row>
    <row r="525" spans="1:34" x14ac:dyDescent="0.5">
      <c r="A525">
        <v>6474</v>
      </c>
      <c r="B525">
        <v>22338</v>
      </c>
      <c r="C525" t="s">
        <v>642</v>
      </c>
      <c r="D525" s="25">
        <v>34104</v>
      </c>
      <c r="E525" t="s">
        <v>69</v>
      </c>
      <c r="F525" t="s">
        <v>70</v>
      </c>
      <c r="G525" t="s">
        <v>97</v>
      </c>
      <c r="H525" s="25">
        <v>41087</v>
      </c>
      <c r="I525" s="26" t="str">
        <f t="shared" si="64"/>
        <v>Wed</v>
      </c>
      <c r="J525" s="1">
        <f t="shared" si="65"/>
        <v>11</v>
      </c>
      <c r="K525" s="1" t="str">
        <f t="shared" si="66"/>
        <v>14D</v>
      </c>
      <c r="L525" s="25">
        <v>41098</v>
      </c>
      <c r="M525" s="26" t="str">
        <f t="shared" si="67"/>
        <v>Sun</v>
      </c>
      <c r="N525" s="25">
        <v>41099</v>
      </c>
      <c r="O525" s="1">
        <f t="shared" si="68"/>
        <v>1</v>
      </c>
      <c r="P525" s="27">
        <f t="shared" si="69"/>
        <v>2012</v>
      </c>
      <c r="Q525" s="1">
        <f t="shared" si="70"/>
        <v>7</v>
      </c>
      <c r="R525" s="1">
        <f t="shared" si="71"/>
        <v>8</v>
      </c>
      <c r="S525" t="s">
        <v>72</v>
      </c>
      <c r="T525" s="2">
        <v>7893270</v>
      </c>
      <c r="U525">
        <v>6121500</v>
      </c>
      <c r="V525" s="2">
        <v>5161472</v>
      </c>
      <c r="W525" s="2">
        <v>1672528</v>
      </c>
      <c r="X525" s="2">
        <v>0</v>
      </c>
      <c r="Y525" s="2">
        <v>0</v>
      </c>
      <c r="Z525" s="2">
        <v>1059270</v>
      </c>
      <c r="AA525">
        <v>1</v>
      </c>
      <c r="AB525">
        <v>0</v>
      </c>
      <c r="AC525">
        <v>0</v>
      </c>
      <c r="AD525">
        <v>0</v>
      </c>
      <c r="AE525">
        <v>1</v>
      </c>
      <c r="AF525">
        <v>1</v>
      </c>
      <c r="AG525">
        <v>1</v>
      </c>
      <c r="AH525" s="2">
        <v>5161472</v>
      </c>
    </row>
    <row r="526" spans="1:34" x14ac:dyDescent="0.5">
      <c r="A526">
        <v>6489</v>
      </c>
      <c r="B526">
        <v>22452</v>
      </c>
      <c r="C526" t="s">
        <v>643</v>
      </c>
      <c r="D526" s="25">
        <v>22282</v>
      </c>
      <c r="E526" t="s">
        <v>69</v>
      </c>
      <c r="F526" t="s">
        <v>70</v>
      </c>
      <c r="G526" t="s">
        <v>74</v>
      </c>
      <c r="H526" s="25">
        <v>41088</v>
      </c>
      <c r="I526" s="26" t="str">
        <f t="shared" si="64"/>
        <v>Thu</v>
      </c>
      <c r="J526" s="1">
        <f t="shared" si="65"/>
        <v>1</v>
      </c>
      <c r="K526" s="1" t="str">
        <f t="shared" si="66"/>
        <v>7D</v>
      </c>
      <c r="L526" s="25">
        <v>41089</v>
      </c>
      <c r="M526" s="26" t="str">
        <f t="shared" si="67"/>
        <v>Fri</v>
      </c>
      <c r="N526" s="25">
        <v>41091</v>
      </c>
      <c r="O526" s="1">
        <f t="shared" si="68"/>
        <v>2</v>
      </c>
      <c r="P526" s="27">
        <f t="shared" si="69"/>
        <v>2012</v>
      </c>
      <c r="Q526" s="1">
        <f t="shared" si="70"/>
        <v>6</v>
      </c>
      <c r="R526" s="1">
        <f t="shared" si="71"/>
        <v>29</v>
      </c>
      <c r="S526" t="s">
        <v>72</v>
      </c>
      <c r="T526" s="2">
        <v>30110000</v>
      </c>
      <c r="U526">
        <v>27800000</v>
      </c>
      <c r="V526" s="2">
        <v>22380952</v>
      </c>
      <c r="W526" s="2">
        <v>2181818</v>
      </c>
      <c r="X526" s="2">
        <v>0</v>
      </c>
      <c r="Y526" s="2">
        <v>1506494</v>
      </c>
      <c r="Z526" s="2">
        <v>4040736</v>
      </c>
      <c r="AA526">
        <v>12</v>
      </c>
      <c r="AB526">
        <v>0</v>
      </c>
      <c r="AC526">
        <v>6</v>
      </c>
      <c r="AD526">
        <v>0</v>
      </c>
      <c r="AE526">
        <v>12</v>
      </c>
      <c r="AF526">
        <v>18</v>
      </c>
      <c r="AG526">
        <v>2</v>
      </c>
      <c r="AH526" s="2">
        <v>11190476</v>
      </c>
    </row>
    <row r="527" spans="1:34" x14ac:dyDescent="0.5">
      <c r="A527">
        <v>6490</v>
      </c>
      <c r="B527">
        <v>22454</v>
      </c>
      <c r="C527" t="s">
        <v>644</v>
      </c>
      <c r="D527" s="25">
        <v>27174</v>
      </c>
      <c r="E527" t="s">
        <v>69</v>
      </c>
      <c r="F527" t="s">
        <v>75</v>
      </c>
      <c r="G527" t="s">
        <v>76</v>
      </c>
      <c r="H527" s="25">
        <v>41088</v>
      </c>
      <c r="I527" s="26" t="str">
        <f t="shared" si="64"/>
        <v>Thu</v>
      </c>
      <c r="J527" s="1">
        <f t="shared" si="65"/>
        <v>7</v>
      </c>
      <c r="K527" s="1" t="str">
        <f t="shared" si="66"/>
        <v>7D</v>
      </c>
      <c r="L527" s="25">
        <v>41095</v>
      </c>
      <c r="M527" s="26" t="str">
        <f t="shared" si="67"/>
        <v>Thu</v>
      </c>
      <c r="N527" s="25">
        <v>41098</v>
      </c>
      <c r="O527" s="1">
        <f t="shared" si="68"/>
        <v>3</v>
      </c>
      <c r="P527" s="27">
        <f t="shared" si="69"/>
        <v>2012</v>
      </c>
      <c r="Q527" s="1">
        <f t="shared" si="70"/>
        <v>7</v>
      </c>
      <c r="R527" s="1">
        <f t="shared" si="71"/>
        <v>5</v>
      </c>
      <c r="S527" t="s">
        <v>72</v>
      </c>
      <c r="T527" s="2">
        <v>641360</v>
      </c>
      <c r="U527">
        <v>0</v>
      </c>
      <c r="V527" s="2">
        <v>519481</v>
      </c>
      <c r="W527" s="2">
        <v>0</v>
      </c>
      <c r="X527" s="2">
        <v>0</v>
      </c>
      <c r="Y527" s="2">
        <v>35809.519999999997</v>
      </c>
      <c r="Z527" s="2">
        <v>86069.48</v>
      </c>
      <c r="AA527">
        <v>24</v>
      </c>
      <c r="AB527">
        <v>0</v>
      </c>
      <c r="AC527">
        <v>12</v>
      </c>
      <c r="AD527">
        <v>0</v>
      </c>
      <c r="AE527">
        <v>24</v>
      </c>
      <c r="AF527">
        <v>36</v>
      </c>
      <c r="AG527">
        <v>3</v>
      </c>
      <c r="AH527" s="2">
        <v>173160.33</v>
      </c>
    </row>
    <row r="528" spans="1:34" x14ac:dyDescent="0.5">
      <c r="A528">
        <v>6485</v>
      </c>
      <c r="B528">
        <v>22421</v>
      </c>
      <c r="C528" t="s">
        <v>645</v>
      </c>
      <c r="D528" s="25">
        <v>9576</v>
      </c>
      <c r="E528" t="s">
        <v>69</v>
      </c>
      <c r="F528" t="s">
        <v>75</v>
      </c>
      <c r="G528" t="s">
        <v>76</v>
      </c>
      <c r="H528" s="25">
        <v>41088</v>
      </c>
      <c r="I528" s="26" t="str">
        <f t="shared" si="64"/>
        <v>Thu</v>
      </c>
      <c r="J528" s="1">
        <f t="shared" si="65"/>
        <v>29</v>
      </c>
      <c r="K528" s="1" t="str">
        <f t="shared" si="66"/>
        <v>30D</v>
      </c>
      <c r="L528" s="25">
        <v>41117</v>
      </c>
      <c r="M528" s="26" t="str">
        <f t="shared" si="67"/>
        <v>Fri</v>
      </c>
      <c r="N528" s="25">
        <v>41119</v>
      </c>
      <c r="O528" s="1">
        <f t="shared" si="68"/>
        <v>2</v>
      </c>
      <c r="P528" s="27">
        <f t="shared" si="69"/>
        <v>2012</v>
      </c>
      <c r="Q528" s="1">
        <f t="shared" si="70"/>
        <v>7</v>
      </c>
      <c r="R528" s="1">
        <f t="shared" si="71"/>
        <v>27</v>
      </c>
      <c r="S528" t="s">
        <v>72</v>
      </c>
      <c r="T528" s="2">
        <v>462000</v>
      </c>
      <c r="U528">
        <v>0</v>
      </c>
      <c r="V528" s="2">
        <v>400000</v>
      </c>
      <c r="W528" s="2">
        <v>0</v>
      </c>
      <c r="X528" s="2">
        <v>0</v>
      </c>
      <c r="Y528" s="2">
        <v>0</v>
      </c>
      <c r="Z528" s="2">
        <v>62000</v>
      </c>
      <c r="AA528">
        <v>12</v>
      </c>
      <c r="AB528">
        <v>0</v>
      </c>
      <c r="AC528">
        <v>4</v>
      </c>
      <c r="AD528">
        <v>0</v>
      </c>
      <c r="AE528">
        <v>12</v>
      </c>
      <c r="AF528">
        <v>16</v>
      </c>
      <c r="AG528">
        <v>2</v>
      </c>
      <c r="AH528" s="2">
        <v>200000</v>
      </c>
    </row>
    <row r="529" spans="1:34" x14ac:dyDescent="0.5">
      <c r="A529">
        <v>6488</v>
      </c>
      <c r="B529">
        <v>22449</v>
      </c>
      <c r="C529" t="s">
        <v>646</v>
      </c>
      <c r="D529" s="25">
        <v>23066</v>
      </c>
      <c r="E529" t="s">
        <v>271</v>
      </c>
      <c r="F529" t="s">
        <v>80</v>
      </c>
      <c r="G529" t="s">
        <v>89</v>
      </c>
      <c r="H529" s="25">
        <v>41088</v>
      </c>
      <c r="I529" s="26" t="str">
        <f t="shared" si="64"/>
        <v>Thu</v>
      </c>
      <c r="J529" s="1">
        <f t="shared" si="65"/>
        <v>41</v>
      </c>
      <c r="K529" s="1" t="str">
        <f t="shared" si="66"/>
        <v>45D</v>
      </c>
      <c r="L529" s="25">
        <v>41129</v>
      </c>
      <c r="M529" s="26" t="str">
        <f t="shared" si="67"/>
        <v>Wed</v>
      </c>
      <c r="N529" s="25">
        <v>41132</v>
      </c>
      <c r="O529" s="1">
        <f t="shared" si="68"/>
        <v>3</v>
      </c>
      <c r="P529" s="27">
        <f t="shared" si="69"/>
        <v>2012</v>
      </c>
      <c r="Q529" s="1">
        <f t="shared" si="70"/>
        <v>8</v>
      </c>
      <c r="R529" s="1">
        <f t="shared" si="71"/>
        <v>8</v>
      </c>
      <c r="S529" t="s">
        <v>72</v>
      </c>
      <c r="T529" s="2">
        <v>5798100</v>
      </c>
      <c r="U529">
        <v>0</v>
      </c>
      <c r="V529" s="2">
        <v>2750000</v>
      </c>
      <c r="W529" s="2">
        <v>2270000</v>
      </c>
      <c r="X529" s="2">
        <v>0</v>
      </c>
      <c r="Y529" s="2">
        <v>0</v>
      </c>
      <c r="Z529" s="2">
        <v>778100</v>
      </c>
      <c r="AA529">
        <v>6</v>
      </c>
      <c r="AB529">
        <v>0</v>
      </c>
      <c r="AC529">
        <v>0</v>
      </c>
      <c r="AD529">
        <v>0</v>
      </c>
      <c r="AE529">
        <v>6</v>
      </c>
      <c r="AF529">
        <v>6</v>
      </c>
      <c r="AG529">
        <v>3</v>
      </c>
      <c r="AH529" s="2">
        <v>916666.67</v>
      </c>
    </row>
    <row r="530" spans="1:34" x14ac:dyDescent="0.5">
      <c r="A530">
        <v>6498</v>
      </c>
      <c r="B530">
        <v>22502</v>
      </c>
      <c r="C530" t="s">
        <v>647</v>
      </c>
      <c r="D530" s="25">
        <v>22594</v>
      </c>
      <c r="E530" t="s">
        <v>69</v>
      </c>
      <c r="F530" t="s">
        <v>70</v>
      </c>
      <c r="G530" t="s">
        <v>74</v>
      </c>
      <c r="H530" s="25">
        <v>41089</v>
      </c>
      <c r="I530" s="26" t="str">
        <f t="shared" si="64"/>
        <v>Fri</v>
      </c>
      <c r="J530" s="1">
        <f t="shared" si="65"/>
        <v>0</v>
      </c>
      <c r="K530" s="1" t="str">
        <f t="shared" si="66"/>
        <v>7D</v>
      </c>
      <c r="L530" s="25">
        <v>41089</v>
      </c>
      <c r="M530" s="26" t="str">
        <f t="shared" si="67"/>
        <v>Fri</v>
      </c>
      <c r="N530" s="25">
        <v>41091</v>
      </c>
      <c r="O530" s="1">
        <f t="shared" si="68"/>
        <v>2</v>
      </c>
      <c r="P530" s="27">
        <f t="shared" si="69"/>
        <v>2012</v>
      </c>
      <c r="Q530" s="1">
        <f t="shared" si="70"/>
        <v>6</v>
      </c>
      <c r="R530" s="1">
        <f t="shared" si="71"/>
        <v>29</v>
      </c>
      <c r="S530" t="s">
        <v>72</v>
      </c>
      <c r="T530" s="2">
        <v>28320498.449999999</v>
      </c>
      <c r="U530">
        <v>28280000</v>
      </c>
      <c r="V530" s="2">
        <v>22545455.27</v>
      </c>
      <c r="W530" s="2">
        <v>1939392.98</v>
      </c>
      <c r="X530" s="2">
        <v>0</v>
      </c>
      <c r="Y530" s="2">
        <v>35065</v>
      </c>
      <c r="Z530" s="2">
        <v>3800585.2</v>
      </c>
      <c r="AA530">
        <v>4</v>
      </c>
      <c r="AB530">
        <v>0</v>
      </c>
      <c r="AC530">
        <v>0</v>
      </c>
      <c r="AD530">
        <v>0</v>
      </c>
      <c r="AE530">
        <v>4</v>
      </c>
      <c r="AF530">
        <v>4</v>
      </c>
      <c r="AG530">
        <v>2</v>
      </c>
      <c r="AH530" s="2">
        <v>11272727.640000001</v>
      </c>
    </row>
    <row r="531" spans="1:34" x14ac:dyDescent="0.5">
      <c r="A531">
        <v>6002</v>
      </c>
      <c r="B531">
        <v>22581</v>
      </c>
      <c r="C531" t="s">
        <v>648</v>
      </c>
      <c r="D531" s="25">
        <v>28001</v>
      </c>
      <c r="E531" t="s">
        <v>69</v>
      </c>
      <c r="F531" t="s">
        <v>94</v>
      </c>
      <c r="G531" t="s">
        <v>95</v>
      </c>
      <c r="H531" s="25">
        <v>41089</v>
      </c>
      <c r="I531" s="26" t="str">
        <f t="shared" si="64"/>
        <v>Fri</v>
      </c>
      <c r="J531" s="1">
        <f t="shared" si="65"/>
        <v>2</v>
      </c>
      <c r="K531" s="1" t="str">
        <f t="shared" si="66"/>
        <v>7D</v>
      </c>
      <c r="L531" s="25">
        <v>41091</v>
      </c>
      <c r="M531" s="26" t="str">
        <f t="shared" si="67"/>
        <v>Sun</v>
      </c>
      <c r="N531" s="25">
        <v>41094</v>
      </c>
      <c r="O531" s="1">
        <f t="shared" si="68"/>
        <v>3</v>
      </c>
      <c r="P531" s="27">
        <f t="shared" si="69"/>
        <v>2012</v>
      </c>
      <c r="Q531" s="1">
        <f t="shared" si="70"/>
        <v>7</v>
      </c>
      <c r="R531" s="1">
        <f t="shared" si="71"/>
        <v>1</v>
      </c>
      <c r="S531" t="s">
        <v>72</v>
      </c>
      <c r="T531" s="2">
        <v>1260000</v>
      </c>
      <c r="U531">
        <v>0</v>
      </c>
      <c r="V531" s="2">
        <v>1090908</v>
      </c>
      <c r="W531" s="2">
        <v>0</v>
      </c>
      <c r="X531" s="2">
        <v>0</v>
      </c>
      <c r="Y531" s="2">
        <v>0</v>
      </c>
      <c r="Z531" s="2">
        <v>169092</v>
      </c>
      <c r="AA531">
        <v>6</v>
      </c>
      <c r="AB531">
        <v>0</v>
      </c>
      <c r="AC531">
        <v>3</v>
      </c>
      <c r="AD531">
        <v>0</v>
      </c>
      <c r="AE531">
        <v>6</v>
      </c>
      <c r="AF531">
        <v>9</v>
      </c>
      <c r="AG531">
        <v>3</v>
      </c>
      <c r="AH531" s="2">
        <v>363636</v>
      </c>
    </row>
    <row r="532" spans="1:34" x14ac:dyDescent="0.5">
      <c r="A532">
        <v>6002</v>
      </c>
      <c r="B532">
        <v>22582</v>
      </c>
      <c r="C532" t="s">
        <v>649</v>
      </c>
      <c r="D532" s="25">
        <v>31266</v>
      </c>
      <c r="E532" t="s">
        <v>69</v>
      </c>
      <c r="F532" t="s">
        <v>94</v>
      </c>
      <c r="G532" t="s">
        <v>95</v>
      </c>
      <c r="H532" s="25">
        <v>41089</v>
      </c>
      <c r="I532" s="26" t="str">
        <f t="shared" si="64"/>
        <v>Fri</v>
      </c>
      <c r="J532" s="1">
        <f t="shared" si="65"/>
        <v>2</v>
      </c>
      <c r="K532" s="1" t="str">
        <f t="shared" si="66"/>
        <v>7D</v>
      </c>
      <c r="L532" s="25">
        <v>41091</v>
      </c>
      <c r="M532" s="26" t="str">
        <f t="shared" si="67"/>
        <v>Sun</v>
      </c>
      <c r="N532" s="25">
        <v>41094</v>
      </c>
      <c r="O532" s="1">
        <f t="shared" si="68"/>
        <v>3</v>
      </c>
      <c r="P532" s="27">
        <f t="shared" si="69"/>
        <v>2012</v>
      </c>
      <c r="Q532" s="1">
        <f t="shared" si="70"/>
        <v>7</v>
      </c>
      <c r="R532" s="1">
        <f t="shared" si="71"/>
        <v>1</v>
      </c>
      <c r="S532" t="s">
        <v>72</v>
      </c>
      <c r="T532" s="2">
        <v>1306200</v>
      </c>
      <c r="U532">
        <v>0</v>
      </c>
      <c r="V532" s="2">
        <v>1090908</v>
      </c>
      <c r="W532" s="2">
        <v>0</v>
      </c>
      <c r="X532" s="2">
        <v>0</v>
      </c>
      <c r="Y532" s="2">
        <v>40000</v>
      </c>
      <c r="Z532" s="2">
        <v>175292</v>
      </c>
      <c r="AA532">
        <v>6</v>
      </c>
      <c r="AB532">
        <v>0</v>
      </c>
      <c r="AC532">
        <v>3</v>
      </c>
      <c r="AD532">
        <v>0</v>
      </c>
      <c r="AE532">
        <v>6</v>
      </c>
      <c r="AF532">
        <v>9</v>
      </c>
      <c r="AG532">
        <v>3</v>
      </c>
      <c r="AH532" s="2">
        <v>363636</v>
      </c>
    </row>
    <row r="533" spans="1:34" x14ac:dyDescent="0.5">
      <c r="A533">
        <v>6510</v>
      </c>
      <c r="B533">
        <v>22639</v>
      </c>
      <c r="C533" t="s">
        <v>650</v>
      </c>
      <c r="D533" s="25">
        <v>23080</v>
      </c>
      <c r="E533" t="s">
        <v>651</v>
      </c>
      <c r="F533" t="s">
        <v>127</v>
      </c>
      <c r="G533" t="s">
        <v>652</v>
      </c>
      <c r="H533" s="25">
        <v>41089</v>
      </c>
      <c r="I533" s="26" t="str">
        <f t="shared" si="64"/>
        <v>Fri</v>
      </c>
      <c r="J533" s="1">
        <f t="shared" si="65"/>
        <v>16</v>
      </c>
      <c r="K533" s="1" t="str">
        <f t="shared" si="66"/>
        <v>30D</v>
      </c>
      <c r="L533" s="25">
        <v>41105</v>
      </c>
      <c r="M533" s="26" t="str">
        <f t="shared" si="67"/>
        <v>Sun</v>
      </c>
      <c r="N533" s="25">
        <v>41117</v>
      </c>
      <c r="O533" s="1">
        <f t="shared" si="68"/>
        <v>12</v>
      </c>
      <c r="P533" s="27">
        <f t="shared" si="69"/>
        <v>2012</v>
      </c>
      <c r="Q533" s="1">
        <f t="shared" si="70"/>
        <v>7</v>
      </c>
      <c r="R533" s="1">
        <f t="shared" si="71"/>
        <v>15</v>
      </c>
      <c r="S533" t="s">
        <v>72</v>
      </c>
      <c r="T533" s="2">
        <v>7796250</v>
      </c>
      <c r="U533">
        <v>0</v>
      </c>
      <c r="V533" s="2">
        <v>3200000</v>
      </c>
      <c r="W533" s="2">
        <v>3550000</v>
      </c>
      <c r="X533" s="2">
        <v>0</v>
      </c>
      <c r="Y533" s="2">
        <v>0</v>
      </c>
      <c r="Z533" s="2">
        <v>1046250</v>
      </c>
      <c r="AA533">
        <v>35</v>
      </c>
      <c r="AB533">
        <v>0</v>
      </c>
      <c r="AC533">
        <v>0</v>
      </c>
      <c r="AD533">
        <v>0</v>
      </c>
      <c r="AE533">
        <v>35</v>
      </c>
      <c r="AF533">
        <v>35</v>
      </c>
      <c r="AG533">
        <v>12</v>
      </c>
      <c r="AH533" s="2">
        <v>266666.67</v>
      </c>
    </row>
    <row r="534" spans="1:34" x14ac:dyDescent="0.5">
      <c r="A534">
        <v>6002</v>
      </c>
      <c r="B534">
        <v>22579</v>
      </c>
      <c r="C534" t="s">
        <v>653</v>
      </c>
      <c r="D534" s="25">
        <v>25782</v>
      </c>
      <c r="E534" t="s">
        <v>69</v>
      </c>
      <c r="F534" t="s">
        <v>94</v>
      </c>
      <c r="G534" t="s">
        <v>95</v>
      </c>
      <c r="H534" s="25">
        <v>41089</v>
      </c>
      <c r="I534" s="26" t="str">
        <f t="shared" si="64"/>
        <v>Fri</v>
      </c>
      <c r="J534" s="1">
        <f t="shared" si="65"/>
        <v>2</v>
      </c>
      <c r="K534" s="1" t="str">
        <f t="shared" si="66"/>
        <v>7D</v>
      </c>
      <c r="L534" s="25">
        <v>41091</v>
      </c>
      <c r="M534" s="26" t="str">
        <f t="shared" si="67"/>
        <v>Sun</v>
      </c>
      <c r="N534" s="25">
        <v>41094</v>
      </c>
      <c r="O534" s="1">
        <f t="shared" si="68"/>
        <v>3</v>
      </c>
      <c r="P534" s="27">
        <f t="shared" si="69"/>
        <v>2012</v>
      </c>
      <c r="Q534" s="1">
        <f t="shared" si="70"/>
        <v>7</v>
      </c>
      <c r="R534" s="1">
        <f t="shared" si="71"/>
        <v>1</v>
      </c>
      <c r="S534" t="s">
        <v>72</v>
      </c>
      <c r="T534" s="2">
        <v>1467900</v>
      </c>
      <c r="U534">
        <v>0</v>
      </c>
      <c r="V534" s="2">
        <v>1090908</v>
      </c>
      <c r="W534" s="2">
        <v>100000</v>
      </c>
      <c r="X534" s="2">
        <v>0</v>
      </c>
      <c r="Y534" s="2">
        <v>80000</v>
      </c>
      <c r="Z534" s="2">
        <v>196992</v>
      </c>
      <c r="AA534">
        <v>6</v>
      </c>
      <c r="AB534">
        <v>0</v>
      </c>
      <c r="AC534">
        <v>3</v>
      </c>
      <c r="AD534">
        <v>3</v>
      </c>
      <c r="AE534">
        <v>6</v>
      </c>
      <c r="AF534">
        <v>12</v>
      </c>
      <c r="AG534">
        <v>3</v>
      </c>
      <c r="AH534" s="2">
        <v>363636</v>
      </c>
    </row>
    <row r="535" spans="1:34" x14ac:dyDescent="0.5">
      <c r="A535">
        <v>6002</v>
      </c>
      <c r="B535">
        <v>22571</v>
      </c>
      <c r="C535" t="s">
        <v>654</v>
      </c>
      <c r="D535" s="25">
        <v>25474</v>
      </c>
      <c r="E535" t="s">
        <v>69</v>
      </c>
      <c r="F535" t="s">
        <v>94</v>
      </c>
      <c r="G535" t="s">
        <v>95</v>
      </c>
      <c r="H535" s="25">
        <v>41089</v>
      </c>
      <c r="I535" s="26" t="str">
        <f t="shared" si="64"/>
        <v>Fri</v>
      </c>
      <c r="J535" s="1">
        <f t="shared" si="65"/>
        <v>2</v>
      </c>
      <c r="K535" s="1" t="str">
        <f t="shared" si="66"/>
        <v>7D</v>
      </c>
      <c r="L535" s="25">
        <v>41091</v>
      </c>
      <c r="M535" s="26" t="str">
        <f t="shared" si="67"/>
        <v>Sun</v>
      </c>
      <c r="N535" s="25">
        <v>41094</v>
      </c>
      <c r="O535" s="1">
        <f t="shared" si="68"/>
        <v>3</v>
      </c>
      <c r="P535" s="27">
        <f t="shared" si="69"/>
        <v>2012</v>
      </c>
      <c r="Q535" s="1">
        <f t="shared" si="70"/>
        <v>7</v>
      </c>
      <c r="R535" s="1">
        <f t="shared" si="71"/>
        <v>1</v>
      </c>
      <c r="S535" t="s">
        <v>72</v>
      </c>
      <c r="T535" s="2">
        <v>4817400</v>
      </c>
      <c r="U535">
        <v>0</v>
      </c>
      <c r="V535" s="2">
        <v>4090908</v>
      </c>
      <c r="W535" s="2">
        <v>80000</v>
      </c>
      <c r="X535" s="2">
        <v>0</v>
      </c>
      <c r="Y535" s="2">
        <v>0</v>
      </c>
      <c r="Z535" s="2">
        <v>646492</v>
      </c>
      <c r="AA535">
        <v>9</v>
      </c>
      <c r="AB535">
        <v>0</v>
      </c>
      <c r="AC535">
        <v>3</v>
      </c>
      <c r="AD535">
        <v>0</v>
      </c>
      <c r="AE535">
        <v>9</v>
      </c>
      <c r="AF535">
        <v>12</v>
      </c>
      <c r="AG535">
        <v>3</v>
      </c>
      <c r="AH535" s="2">
        <v>1363636</v>
      </c>
    </row>
    <row r="536" spans="1:34" x14ac:dyDescent="0.5">
      <c r="A536">
        <v>6002</v>
      </c>
      <c r="B536">
        <v>22575</v>
      </c>
      <c r="C536" t="s">
        <v>655</v>
      </c>
      <c r="D536" s="25">
        <v>30283</v>
      </c>
      <c r="E536" t="s">
        <v>69</v>
      </c>
      <c r="F536" t="s">
        <v>94</v>
      </c>
      <c r="G536" t="s">
        <v>95</v>
      </c>
      <c r="H536" s="25">
        <v>41089</v>
      </c>
      <c r="I536" s="26" t="str">
        <f t="shared" si="64"/>
        <v>Fri</v>
      </c>
      <c r="J536" s="1">
        <f t="shared" si="65"/>
        <v>2</v>
      </c>
      <c r="K536" s="1" t="str">
        <f t="shared" si="66"/>
        <v>7D</v>
      </c>
      <c r="L536" s="25">
        <v>41091</v>
      </c>
      <c r="M536" s="26" t="str">
        <f t="shared" si="67"/>
        <v>Sun</v>
      </c>
      <c r="N536" s="25">
        <v>41094</v>
      </c>
      <c r="O536" s="1">
        <f t="shared" si="68"/>
        <v>3</v>
      </c>
      <c r="P536" s="27">
        <f t="shared" si="69"/>
        <v>2012</v>
      </c>
      <c r="Q536" s="1">
        <f t="shared" si="70"/>
        <v>7</v>
      </c>
      <c r="R536" s="1">
        <f t="shared" si="71"/>
        <v>1</v>
      </c>
      <c r="S536" t="s">
        <v>72</v>
      </c>
      <c r="T536" s="2">
        <v>1260000</v>
      </c>
      <c r="U536">
        <v>0</v>
      </c>
      <c r="V536" s="2">
        <v>1090908</v>
      </c>
      <c r="W536" s="2">
        <v>0</v>
      </c>
      <c r="X536" s="2">
        <v>0</v>
      </c>
      <c r="Y536" s="2">
        <v>0</v>
      </c>
      <c r="Z536" s="2">
        <v>169092</v>
      </c>
      <c r="AA536">
        <v>6</v>
      </c>
      <c r="AB536">
        <v>0</v>
      </c>
      <c r="AC536">
        <v>3</v>
      </c>
      <c r="AD536">
        <v>0</v>
      </c>
      <c r="AE536">
        <v>6</v>
      </c>
      <c r="AF536">
        <v>9</v>
      </c>
      <c r="AG536">
        <v>3</v>
      </c>
      <c r="AH536" s="2">
        <v>363636</v>
      </c>
    </row>
    <row r="537" spans="1:34" x14ac:dyDescent="0.5">
      <c r="A537">
        <v>6456</v>
      </c>
      <c r="B537">
        <v>22547</v>
      </c>
      <c r="C537" t="s">
        <v>656</v>
      </c>
      <c r="D537" s="25">
        <v>28740</v>
      </c>
      <c r="E537" t="s">
        <v>69</v>
      </c>
      <c r="F537" t="s">
        <v>75</v>
      </c>
      <c r="G537" t="s">
        <v>91</v>
      </c>
      <c r="H537" s="25">
        <v>41089</v>
      </c>
      <c r="I537" s="26" t="str">
        <f t="shared" si="64"/>
        <v>Fri</v>
      </c>
      <c r="J537" s="1">
        <f t="shared" si="65"/>
        <v>5</v>
      </c>
      <c r="K537" s="1" t="str">
        <f t="shared" si="66"/>
        <v>7D</v>
      </c>
      <c r="L537" s="25">
        <v>41094</v>
      </c>
      <c r="M537" s="26" t="str">
        <f t="shared" si="67"/>
        <v>Wed</v>
      </c>
      <c r="N537" s="25">
        <v>41097</v>
      </c>
      <c r="O537" s="1">
        <f t="shared" si="68"/>
        <v>3</v>
      </c>
      <c r="P537" s="27">
        <f t="shared" si="69"/>
        <v>2012</v>
      </c>
      <c r="Q537" s="1">
        <f t="shared" si="70"/>
        <v>7</v>
      </c>
      <c r="R537" s="1">
        <f t="shared" si="71"/>
        <v>4</v>
      </c>
      <c r="S537" t="s">
        <v>72</v>
      </c>
      <c r="T537" s="2">
        <v>12000000</v>
      </c>
      <c r="U537">
        <v>6000000</v>
      </c>
      <c r="V537" s="2">
        <v>8692640.1899999995</v>
      </c>
      <c r="W537" s="2">
        <v>1696968</v>
      </c>
      <c r="X537" s="2">
        <v>0</v>
      </c>
      <c r="Y537" s="2">
        <v>0</v>
      </c>
      <c r="Z537" s="2">
        <v>1610391.81</v>
      </c>
      <c r="AA537">
        <v>9</v>
      </c>
      <c r="AB537">
        <v>0</v>
      </c>
      <c r="AC537">
        <v>3</v>
      </c>
      <c r="AD537">
        <v>0</v>
      </c>
      <c r="AE537">
        <v>9</v>
      </c>
      <c r="AF537">
        <v>12</v>
      </c>
      <c r="AG537">
        <v>3</v>
      </c>
      <c r="AH537" s="2">
        <v>2897546.73</v>
      </c>
    </row>
    <row r="538" spans="1:34" x14ac:dyDescent="0.5">
      <c r="A538">
        <v>6002</v>
      </c>
      <c r="B538">
        <v>22564</v>
      </c>
      <c r="C538" t="s">
        <v>657</v>
      </c>
      <c r="D538" s="25">
        <v>23620</v>
      </c>
      <c r="E538" t="s">
        <v>69</v>
      </c>
      <c r="F538" t="s">
        <v>94</v>
      </c>
      <c r="G538" t="s">
        <v>95</v>
      </c>
      <c r="H538" s="25">
        <v>41089</v>
      </c>
      <c r="I538" s="26" t="str">
        <f t="shared" si="64"/>
        <v>Fri</v>
      </c>
      <c r="J538" s="1">
        <f t="shared" si="65"/>
        <v>2</v>
      </c>
      <c r="K538" s="1" t="str">
        <f t="shared" si="66"/>
        <v>7D</v>
      </c>
      <c r="L538" s="25">
        <v>41091</v>
      </c>
      <c r="M538" s="26" t="str">
        <f t="shared" si="67"/>
        <v>Sun</v>
      </c>
      <c r="N538" s="25">
        <v>41094</v>
      </c>
      <c r="O538" s="1">
        <f t="shared" si="68"/>
        <v>3</v>
      </c>
      <c r="P538" s="27">
        <f t="shared" si="69"/>
        <v>2012</v>
      </c>
      <c r="Q538" s="1">
        <f t="shared" si="70"/>
        <v>7</v>
      </c>
      <c r="R538" s="1">
        <f t="shared" si="71"/>
        <v>1</v>
      </c>
      <c r="S538" t="s">
        <v>72</v>
      </c>
      <c r="T538" s="2">
        <v>1260000</v>
      </c>
      <c r="U538">
        <v>0</v>
      </c>
      <c r="V538" s="2">
        <v>1090908</v>
      </c>
      <c r="W538" s="2">
        <v>0</v>
      </c>
      <c r="X538" s="2">
        <v>0</v>
      </c>
      <c r="Y538" s="2">
        <v>0</v>
      </c>
      <c r="Z538" s="2">
        <v>169092</v>
      </c>
      <c r="AA538">
        <v>6</v>
      </c>
      <c r="AB538">
        <v>0</v>
      </c>
      <c r="AC538">
        <v>3</v>
      </c>
      <c r="AD538">
        <v>0</v>
      </c>
      <c r="AE538">
        <v>6</v>
      </c>
      <c r="AF538">
        <v>9</v>
      </c>
      <c r="AG538">
        <v>3</v>
      </c>
      <c r="AH538" s="2">
        <v>363636</v>
      </c>
    </row>
    <row r="539" spans="1:34" x14ac:dyDescent="0.5">
      <c r="A539">
        <v>6002</v>
      </c>
      <c r="B539">
        <v>22570</v>
      </c>
      <c r="C539" t="s">
        <v>658</v>
      </c>
      <c r="D539" s="25">
        <v>28856</v>
      </c>
      <c r="E539" t="s">
        <v>69</v>
      </c>
      <c r="F539" t="s">
        <v>94</v>
      </c>
      <c r="G539" t="s">
        <v>95</v>
      </c>
      <c r="H539" s="25">
        <v>41089</v>
      </c>
      <c r="I539" s="26" t="str">
        <f t="shared" si="64"/>
        <v>Fri</v>
      </c>
      <c r="J539" s="1">
        <f t="shared" si="65"/>
        <v>2</v>
      </c>
      <c r="K539" s="1" t="str">
        <f t="shared" si="66"/>
        <v>7D</v>
      </c>
      <c r="L539" s="25">
        <v>41091</v>
      </c>
      <c r="M539" s="26" t="str">
        <f t="shared" si="67"/>
        <v>Sun</v>
      </c>
      <c r="N539" s="25">
        <v>41094</v>
      </c>
      <c r="O539" s="1">
        <f t="shared" si="68"/>
        <v>3</v>
      </c>
      <c r="P539" s="27">
        <f t="shared" si="69"/>
        <v>2012</v>
      </c>
      <c r="Q539" s="1">
        <f t="shared" si="70"/>
        <v>7</v>
      </c>
      <c r="R539" s="1">
        <f t="shared" si="71"/>
        <v>1</v>
      </c>
      <c r="S539" t="s">
        <v>72</v>
      </c>
      <c r="T539" s="2">
        <v>1444800</v>
      </c>
      <c r="U539">
        <v>0</v>
      </c>
      <c r="V539" s="2">
        <v>1090908</v>
      </c>
      <c r="W539" s="2">
        <v>0</v>
      </c>
      <c r="X539" s="2">
        <v>0</v>
      </c>
      <c r="Y539" s="2">
        <v>160000</v>
      </c>
      <c r="Z539" s="2">
        <v>193892</v>
      </c>
      <c r="AA539">
        <v>6</v>
      </c>
      <c r="AB539">
        <v>0</v>
      </c>
      <c r="AC539">
        <v>3</v>
      </c>
      <c r="AD539">
        <v>0</v>
      </c>
      <c r="AE539">
        <v>6</v>
      </c>
      <c r="AF539">
        <v>9</v>
      </c>
      <c r="AG539">
        <v>3</v>
      </c>
      <c r="AH539" s="2">
        <v>363636</v>
      </c>
    </row>
    <row r="540" spans="1:34" x14ac:dyDescent="0.5">
      <c r="A540">
        <v>6002</v>
      </c>
      <c r="B540">
        <v>22604</v>
      </c>
      <c r="C540" t="s">
        <v>659</v>
      </c>
      <c r="D540" s="25">
        <v>30572</v>
      </c>
      <c r="E540" t="s">
        <v>69</v>
      </c>
      <c r="F540" t="s">
        <v>94</v>
      </c>
      <c r="G540" t="s">
        <v>95</v>
      </c>
      <c r="H540" s="25">
        <v>41089</v>
      </c>
      <c r="I540" s="26" t="str">
        <f t="shared" si="64"/>
        <v>Fri</v>
      </c>
      <c r="J540" s="1">
        <f t="shared" si="65"/>
        <v>2</v>
      </c>
      <c r="K540" s="1" t="str">
        <f t="shared" si="66"/>
        <v>7D</v>
      </c>
      <c r="L540" s="25">
        <v>41091</v>
      </c>
      <c r="M540" s="26" t="str">
        <f t="shared" si="67"/>
        <v>Sun</v>
      </c>
      <c r="N540" s="25">
        <v>41094</v>
      </c>
      <c r="O540" s="1">
        <f t="shared" si="68"/>
        <v>3</v>
      </c>
      <c r="P540" s="27">
        <f t="shared" si="69"/>
        <v>2012</v>
      </c>
      <c r="Q540" s="1">
        <f t="shared" si="70"/>
        <v>7</v>
      </c>
      <c r="R540" s="1">
        <f t="shared" si="71"/>
        <v>1</v>
      </c>
      <c r="S540" t="s">
        <v>72</v>
      </c>
      <c r="T540" s="2">
        <v>9380000</v>
      </c>
      <c r="U540">
        <v>8580000</v>
      </c>
      <c r="V540" s="2">
        <v>6975756</v>
      </c>
      <c r="W540" s="2">
        <v>1145454</v>
      </c>
      <c r="X540" s="2">
        <v>0</v>
      </c>
      <c r="Y540" s="2">
        <v>0</v>
      </c>
      <c r="Z540" s="2">
        <v>1258790</v>
      </c>
      <c r="AA540">
        <v>4</v>
      </c>
      <c r="AB540">
        <v>0</v>
      </c>
      <c r="AC540">
        <v>2</v>
      </c>
      <c r="AD540">
        <v>0</v>
      </c>
      <c r="AE540">
        <v>4</v>
      </c>
      <c r="AF540">
        <v>6</v>
      </c>
      <c r="AG540">
        <v>2</v>
      </c>
      <c r="AH540" s="2">
        <v>3487878</v>
      </c>
    </row>
    <row r="541" spans="1:34" x14ac:dyDescent="0.5">
      <c r="A541">
        <v>6002</v>
      </c>
      <c r="B541">
        <v>22580</v>
      </c>
      <c r="C541" t="s">
        <v>660</v>
      </c>
      <c r="D541" s="25">
        <v>29737</v>
      </c>
      <c r="E541" t="s">
        <v>69</v>
      </c>
      <c r="F541" t="s">
        <v>94</v>
      </c>
      <c r="G541" t="s">
        <v>95</v>
      </c>
      <c r="H541" s="25">
        <v>41089</v>
      </c>
      <c r="I541" s="26" t="str">
        <f t="shared" si="64"/>
        <v>Fri</v>
      </c>
      <c r="J541" s="1">
        <f t="shared" si="65"/>
        <v>2</v>
      </c>
      <c r="K541" s="1" t="str">
        <f t="shared" si="66"/>
        <v>7D</v>
      </c>
      <c r="L541" s="25">
        <v>41091</v>
      </c>
      <c r="M541" s="26" t="str">
        <f t="shared" si="67"/>
        <v>Sun</v>
      </c>
      <c r="N541" s="25">
        <v>41094</v>
      </c>
      <c r="O541" s="1">
        <f t="shared" si="68"/>
        <v>3</v>
      </c>
      <c r="P541" s="27">
        <f t="shared" si="69"/>
        <v>2012</v>
      </c>
      <c r="Q541" s="1">
        <f t="shared" si="70"/>
        <v>7</v>
      </c>
      <c r="R541" s="1">
        <f t="shared" si="71"/>
        <v>1</v>
      </c>
      <c r="S541" t="s">
        <v>72</v>
      </c>
      <c r="T541" s="2">
        <v>1260000</v>
      </c>
      <c r="U541">
        <v>0</v>
      </c>
      <c r="V541" s="2">
        <v>1090908</v>
      </c>
      <c r="W541" s="2">
        <v>0</v>
      </c>
      <c r="X541" s="2">
        <v>0</v>
      </c>
      <c r="Y541" s="2">
        <v>0</v>
      </c>
      <c r="Z541" s="2">
        <v>169092</v>
      </c>
      <c r="AA541">
        <v>6</v>
      </c>
      <c r="AB541">
        <v>0</v>
      </c>
      <c r="AC541">
        <v>3</v>
      </c>
      <c r="AD541">
        <v>0</v>
      </c>
      <c r="AE541">
        <v>6</v>
      </c>
      <c r="AF541">
        <v>9</v>
      </c>
      <c r="AG541">
        <v>3</v>
      </c>
      <c r="AH541" s="2">
        <v>363636</v>
      </c>
    </row>
    <row r="542" spans="1:34" x14ac:dyDescent="0.5">
      <c r="A542">
        <v>6002</v>
      </c>
      <c r="B542">
        <v>22576</v>
      </c>
      <c r="C542" t="s">
        <v>661</v>
      </c>
      <c r="D542" s="25">
        <v>29556</v>
      </c>
      <c r="E542" t="s">
        <v>69</v>
      </c>
      <c r="F542" t="s">
        <v>94</v>
      </c>
      <c r="G542" t="s">
        <v>95</v>
      </c>
      <c r="H542" s="25">
        <v>41089</v>
      </c>
      <c r="I542" s="26" t="str">
        <f t="shared" si="64"/>
        <v>Fri</v>
      </c>
      <c r="J542" s="1">
        <f t="shared" si="65"/>
        <v>2</v>
      </c>
      <c r="K542" s="1" t="str">
        <f t="shared" si="66"/>
        <v>7D</v>
      </c>
      <c r="L542" s="25">
        <v>41091</v>
      </c>
      <c r="M542" s="26" t="str">
        <f t="shared" si="67"/>
        <v>Sun</v>
      </c>
      <c r="N542" s="25">
        <v>41094</v>
      </c>
      <c r="O542" s="1">
        <f t="shared" si="68"/>
        <v>3</v>
      </c>
      <c r="P542" s="27">
        <f t="shared" si="69"/>
        <v>2012</v>
      </c>
      <c r="Q542" s="1">
        <f t="shared" si="70"/>
        <v>7</v>
      </c>
      <c r="R542" s="1">
        <f t="shared" si="71"/>
        <v>1</v>
      </c>
      <c r="S542" t="s">
        <v>72</v>
      </c>
      <c r="T542" s="2">
        <v>1260000</v>
      </c>
      <c r="U542">
        <v>0</v>
      </c>
      <c r="V542" s="2">
        <v>1090908</v>
      </c>
      <c r="W542" s="2">
        <v>0</v>
      </c>
      <c r="X542" s="2">
        <v>0</v>
      </c>
      <c r="Y542" s="2">
        <v>0</v>
      </c>
      <c r="Z542" s="2">
        <v>169092</v>
      </c>
      <c r="AA542">
        <v>6</v>
      </c>
      <c r="AB542">
        <v>0</v>
      </c>
      <c r="AC542">
        <v>3</v>
      </c>
      <c r="AD542">
        <v>0</v>
      </c>
      <c r="AE542">
        <v>6</v>
      </c>
      <c r="AF542">
        <v>9</v>
      </c>
      <c r="AG542">
        <v>3</v>
      </c>
      <c r="AH542" s="2">
        <v>363636</v>
      </c>
    </row>
    <row r="543" spans="1:34" x14ac:dyDescent="0.5">
      <c r="A543">
        <v>6002</v>
      </c>
      <c r="B543">
        <v>22572</v>
      </c>
      <c r="C543" t="s">
        <v>662</v>
      </c>
      <c r="D543" s="25">
        <v>30454</v>
      </c>
      <c r="E543" t="s">
        <v>69</v>
      </c>
      <c r="F543" t="s">
        <v>94</v>
      </c>
      <c r="G543" t="s">
        <v>95</v>
      </c>
      <c r="H543" s="25">
        <v>41089</v>
      </c>
      <c r="I543" s="26" t="str">
        <f t="shared" si="64"/>
        <v>Fri</v>
      </c>
      <c r="J543" s="1">
        <f t="shared" si="65"/>
        <v>2</v>
      </c>
      <c r="K543" s="1" t="str">
        <f t="shared" si="66"/>
        <v>7D</v>
      </c>
      <c r="L543" s="25">
        <v>41091</v>
      </c>
      <c r="M543" s="26" t="str">
        <f t="shared" si="67"/>
        <v>Sun</v>
      </c>
      <c r="N543" s="25">
        <v>41094</v>
      </c>
      <c r="O543" s="1">
        <f t="shared" si="68"/>
        <v>3</v>
      </c>
      <c r="P543" s="27">
        <f t="shared" si="69"/>
        <v>2012</v>
      </c>
      <c r="Q543" s="1">
        <f t="shared" si="70"/>
        <v>7</v>
      </c>
      <c r="R543" s="1">
        <f t="shared" si="71"/>
        <v>1</v>
      </c>
      <c r="S543" t="s">
        <v>72</v>
      </c>
      <c r="T543" s="2">
        <v>3465000</v>
      </c>
      <c r="U543">
        <v>0</v>
      </c>
      <c r="V543" s="2">
        <v>3000000</v>
      </c>
      <c r="W543" s="2">
        <v>0</v>
      </c>
      <c r="X543" s="2">
        <v>0</v>
      </c>
      <c r="Y543" s="2">
        <v>0</v>
      </c>
      <c r="Z543" s="2">
        <v>465000</v>
      </c>
      <c r="AA543">
        <v>9</v>
      </c>
      <c r="AB543">
        <v>0</v>
      </c>
      <c r="AC543">
        <v>0</v>
      </c>
      <c r="AD543">
        <v>0</v>
      </c>
      <c r="AE543">
        <v>9</v>
      </c>
      <c r="AF543">
        <v>9</v>
      </c>
      <c r="AG543">
        <v>3</v>
      </c>
      <c r="AH543" s="2">
        <v>1000000</v>
      </c>
    </row>
    <row r="544" spans="1:34" x14ac:dyDescent="0.5">
      <c r="A544">
        <v>6002</v>
      </c>
      <c r="B544">
        <v>22608</v>
      </c>
      <c r="C544" t="s">
        <v>663</v>
      </c>
      <c r="D544" s="25">
        <v>32115</v>
      </c>
      <c r="E544" t="s">
        <v>69</v>
      </c>
      <c r="F544" t="s">
        <v>94</v>
      </c>
      <c r="G544" t="s">
        <v>95</v>
      </c>
      <c r="H544" s="25">
        <v>41089</v>
      </c>
      <c r="I544" s="26" t="str">
        <f t="shared" si="64"/>
        <v>Fri</v>
      </c>
      <c r="J544" s="1">
        <f t="shared" si="65"/>
        <v>2</v>
      </c>
      <c r="K544" s="1" t="str">
        <f t="shared" si="66"/>
        <v>7D</v>
      </c>
      <c r="L544" s="25">
        <v>41091</v>
      </c>
      <c r="M544" s="26" t="str">
        <f t="shared" si="67"/>
        <v>Sun</v>
      </c>
      <c r="N544" s="25">
        <v>41094</v>
      </c>
      <c r="O544" s="1">
        <f t="shared" si="68"/>
        <v>3</v>
      </c>
      <c r="P544" s="27">
        <f t="shared" si="69"/>
        <v>2012</v>
      </c>
      <c r="Q544" s="1">
        <f t="shared" si="70"/>
        <v>7</v>
      </c>
      <c r="R544" s="1">
        <f t="shared" si="71"/>
        <v>1</v>
      </c>
      <c r="S544" t="s">
        <v>72</v>
      </c>
      <c r="T544" s="2">
        <v>1260000</v>
      </c>
      <c r="U544">
        <v>0</v>
      </c>
      <c r="V544" s="2">
        <v>1090908</v>
      </c>
      <c r="W544" s="2">
        <v>0</v>
      </c>
      <c r="X544" s="2">
        <v>0</v>
      </c>
      <c r="Y544" s="2">
        <v>0</v>
      </c>
      <c r="Z544" s="2">
        <v>169092</v>
      </c>
      <c r="AA544">
        <v>6</v>
      </c>
      <c r="AB544">
        <v>0</v>
      </c>
      <c r="AC544">
        <v>3</v>
      </c>
      <c r="AD544">
        <v>0</v>
      </c>
      <c r="AE544">
        <v>6</v>
      </c>
      <c r="AF544">
        <v>9</v>
      </c>
      <c r="AG544">
        <v>3</v>
      </c>
      <c r="AH544" s="2">
        <v>363636</v>
      </c>
    </row>
    <row r="545" spans="1:34" x14ac:dyDescent="0.5">
      <c r="A545">
        <v>6002</v>
      </c>
      <c r="B545">
        <v>22565</v>
      </c>
      <c r="C545" t="s">
        <v>664</v>
      </c>
      <c r="D545" s="25">
        <v>33533</v>
      </c>
      <c r="E545" t="s">
        <v>69</v>
      </c>
      <c r="F545" t="s">
        <v>94</v>
      </c>
      <c r="G545" t="s">
        <v>95</v>
      </c>
      <c r="H545" s="25">
        <v>41089</v>
      </c>
      <c r="I545" s="26" t="str">
        <f t="shared" si="64"/>
        <v>Fri</v>
      </c>
      <c r="J545" s="1">
        <f t="shared" si="65"/>
        <v>2</v>
      </c>
      <c r="K545" s="1" t="str">
        <f t="shared" si="66"/>
        <v>7D</v>
      </c>
      <c r="L545" s="25">
        <v>41091</v>
      </c>
      <c r="M545" s="26" t="str">
        <f t="shared" si="67"/>
        <v>Sun</v>
      </c>
      <c r="N545" s="25">
        <v>41094</v>
      </c>
      <c r="O545" s="1">
        <f t="shared" si="68"/>
        <v>3</v>
      </c>
      <c r="P545" s="27">
        <f t="shared" si="69"/>
        <v>2012</v>
      </c>
      <c r="Q545" s="1">
        <f t="shared" si="70"/>
        <v>7</v>
      </c>
      <c r="R545" s="1">
        <f t="shared" si="71"/>
        <v>1</v>
      </c>
      <c r="S545" t="s">
        <v>72</v>
      </c>
      <c r="T545" s="2">
        <v>4204200</v>
      </c>
      <c r="U545">
        <v>0</v>
      </c>
      <c r="V545" s="2">
        <v>3000000</v>
      </c>
      <c r="W545" s="2">
        <v>0</v>
      </c>
      <c r="X545" s="2">
        <v>0</v>
      </c>
      <c r="Y545" s="2">
        <v>640000</v>
      </c>
      <c r="Z545" s="2">
        <v>564200</v>
      </c>
      <c r="AA545">
        <v>9</v>
      </c>
      <c r="AB545">
        <v>0</v>
      </c>
      <c r="AC545">
        <v>0</v>
      </c>
      <c r="AD545">
        <v>0</v>
      </c>
      <c r="AE545">
        <v>9</v>
      </c>
      <c r="AF545">
        <v>9</v>
      </c>
      <c r="AG545">
        <v>3</v>
      </c>
      <c r="AH545" s="2">
        <v>1000000</v>
      </c>
    </row>
    <row r="546" spans="1:34" x14ac:dyDescent="0.5">
      <c r="A546">
        <v>6002</v>
      </c>
      <c r="B546">
        <v>22569</v>
      </c>
      <c r="C546" t="s">
        <v>665</v>
      </c>
      <c r="D546" s="25">
        <v>28640</v>
      </c>
      <c r="E546" t="s">
        <v>69</v>
      </c>
      <c r="F546" t="s">
        <v>94</v>
      </c>
      <c r="G546" t="s">
        <v>95</v>
      </c>
      <c r="H546" s="25">
        <v>41089</v>
      </c>
      <c r="I546" s="26" t="str">
        <f t="shared" si="64"/>
        <v>Fri</v>
      </c>
      <c r="J546" s="1">
        <f t="shared" si="65"/>
        <v>2</v>
      </c>
      <c r="K546" s="1" t="str">
        <f t="shared" si="66"/>
        <v>7D</v>
      </c>
      <c r="L546" s="25">
        <v>41091</v>
      </c>
      <c r="M546" s="26" t="str">
        <f t="shared" si="67"/>
        <v>Sun</v>
      </c>
      <c r="N546" s="25">
        <v>41094</v>
      </c>
      <c r="O546" s="1">
        <f t="shared" si="68"/>
        <v>3</v>
      </c>
      <c r="P546" s="27">
        <f t="shared" si="69"/>
        <v>2012</v>
      </c>
      <c r="Q546" s="1">
        <f t="shared" si="70"/>
        <v>7</v>
      </c>
      <c r="R546" s="1">
        <f t="shared" si="71"/>
        <v>1</v>
      </c>
      <c r="S546" t="s">
        <v>72</v>
      </c>
      <c r="T546" s="2">
        <v>1675800</v>
      </c>
      <c r="U546">
        <v>0</v>
      </c>
      <c r="V546" s="2">
        <v>1090908</v>
      </c>
      <c r="W546" s="2">
        <v>0</v>
      </c>
      <c r="X546" s="2">
        <v>0</v>
      </c>
      <c r="Y546" s="2">
        <v>360000</v>
      </c>
      <c r="Z546" s="2">
        <v>224892</v>
      </c>
      <c r="AA546">
        <v>6</v>
      </c>
      <c r="AB546">
        <v>0</v>
      </c>
      <c r="AC546">
        <v>3</v>
      </c>
      <c r="AD546">
        <v>0</v>
      </c>
      <c r="AE546">
        <v>6</v>
      </c>
      <c r="AF546">
        <v>9</v>
      </c>
      <c r="AG546">
        <v>3</v>
      </c>
      <c r="AH546" s="2">
        <v>363636</v>
      </c>
    </row>
    <row r="547" spans="1:34" x14ac:dyDescent="0.5">
      <c r="A547">
        <v>6002</v>
      </c>
      <c r="B547">
        <v>22586</v>
      </c>
      <c r="C547" t="s">
        <v>666</v>
      </c>
      <c r="D547" s="25">
        <v>31252</v>
      </c>
      <c r="E547" t="s">
        <v>69</v>
      </c>
      <c r="F547" t="s">
        <v>94</v>
      </c>
      <c r="G547" t="s">
        <v>95</v>
      </c>
      <c r="H547" s="25">
        <v>41089</v>
      </c>
      <c r="I547" s="26" t="str">
        <f t="shared" si="64"/>
        <v>Fri</v>
      </c>
      <c r="J547" s="1">
        <f t="shared" si="65"/>
        <v>2</v>
      </c>
      <c r="K547" s="1" t="str">
        <f t="shared" si="66"/>
        <v>7D</v>
      </c>
      <c r="L547" s="25">
        <v>41091</v>
      </c>
      <c r="M547" s="26" t="str">
        <f t="shared" si="67"/>
        <v>Sun</v>
      </c>
      <c r="N547" s="25">
        <v>41094</v>
      </c>
      <c r="O547" s="1">
        <f t="shared" si="68"/>
        <v>3</v>
      </c>
      <c r="P547" s="27">
        <f t="shared" si="69"/>
        <v>2012</v>
      </c>
      <c r="Q547" s="1">
        <f t="shared" si="70"/>
        <v>7</v>
      </c>
      <c r="R547" s="1">
        <f t="shared" si="71"/>
        <v>1</v>
      </c>
      <c r="S547" t="s">
        <v>72</v>
      </c>
      <c r="T547" s="2">
        <v>3465000</v>
      </c>
      <c r="U547">
        <v>0</v>
      </c>
      <c r="V547" s="2">
        <v>3000000</v>
      </c>
      <c r="W547" s="2">
        <v>0</v>
      </c>
      <c r="X547" s="2">
        <v>0</v>
      </c>
      <c r="Y547" s="2">
        <v>0</v>
      </c>
      <c r="Z547" s="2">
        <v>465000</v>
      </c>
      <c r="AA547">
        <v>9</v>
      </c>
      <c r="AB547">
        <v>0</v>
      </c>
      <c r="AC547">
        <v>0</v>
      </c>
      <c r="AD547">
        <v>0</v>
      </c>
      <c r="AE547">
        <v>9</v>
      </c>
      <c r="AF547">
        <v>9</v>
      </c>
      <c r="AG547">
        <v>3</v>
      </c>
      <c r="AH547" s="2">
        <v>1000000</v>
      </c>
    </row>
    <row r="548" spans="1:34" x14ac:dyDescent="0.5">
      <c r="A548">
        <v>6515</v>
      </c>
      <c r="B548">
        <v>22687</v>
      </c>
      <c r="C548" t="s">
        <v>667</v>
      </c>
      <c r="D548" s="25">
        <v>25044</v>
      </c>
      <c r="E548" t="s">
        <v>69</v>
      </c>
      <c r="F548" t="s">
        <v>70</v>
      </c>
      <c r="G548" t="s">
        <v>97</v>
      </c>
      <c r="H548" s="25">
        <v>41090</v>
      </c>
      <c r="I548" s="26" t="str">
        <f t="shared" si="64"/>
        <v>Sat</v>
      </c>
      <c r="J548" s="1">
        <f t="shared" si="65"/>
        <v>2</v>
      </c>
      <c r="K548" s="1" t="str">
        <f t="shared" si="66"/>
        <v>7D</v>
      </c>
      <c r="L548" s="25">
        <v>41092</v>
      </c>
      <c r="M548" s="26" t="str">
        <f t="shared" si="67"/>
        <v>Mon</v>
      </c>
      <c r="N548" s="25">
        <v>41094</v>
      </c>
      <c r="O548" s="1">
        <f t="shared" si="68"/>
        <v>2</v>
      </c>
      <c r="P548" s="27">
        <f t="shared" si="69"/>
        <v>2012</v>
      </c>
      <c r="Q548" s="1">
        <f t="shared" si="70"/>
        <v>7</v>
      </c>
      <c r="R548" s="1">
        <f t="shared" si="71"/>
        <v>2</v>
      </c>
      <c r="S548" t="s">
        <v>72</v>
      </c>
      <c r="T548" s="2">
        <v>10256400</v>
      </c>
      <c r="U548">
        <v>10256400</v>
      </c>
      <c r="V548" s="2">
        <v>8325888</v>
      </c>
      <c r="W548" s="2">
        <v>554112</v>
      </c>
      <c r="X548" s="2">
        <v>0</v>
      </c>
      <c r="Y548" s="2">
        <v>0</v>
      </c>
      <c r="Z548" s="2">
        <v>1376400</v>
      </c>
      <c r="AA548">
        <v>4</v>
      </c>
      <c r="AB548">
        <v>0</v>
      </c>
      <c r="AC548">
        <v>0</v>
      </c>
      <c r="AD548">
        <v>0</v>
      </c>
      <c r="AE548">
        <v>4</v>
      </c>
      <c r="AF548">
        <v>4</v>
      </c>
      <c r="AG548">
        <v>2</v>
      </c>
      <c r="AH548" s="2">
        <v>4162944</v>
      </c>
    </row>
    <row r="549" spans="1:34" x14ac:dyDescent="0.5">
      <c r="A549">
        <v>6517</v>
      </c>
      <c r="B549">
        <v>22689</v>
      </c>
      <c r="C549" t="s">
        <v>668</v>
      </c>
      <c r="D549" s="25">
        <v>28843</v>
      </c>
      <c r="E549" t="s">
        <v>69</v>
      </c>
      <c r="F549" t="s">
        <v>70</v>
      </c>
      <c r="G549" t="s">
        <v>71</v>
      </c>
      <c r="H549" s="25">
        <v>41090</v>
      </c>
      <c r="I549" s="26" t="str">
        <f t="shared" si="64"/>
        <v>Sat</v>
      </c>
      <c r="J549" s="1">
        <f t="shared" si="65"/>
        <v>10</v>
      </c>
      <c r="K549" s="1" t="str">
        <f t="shared" si="66"/>
        <v>14D</v>
      </c>
      <c r="L549" s="25">
        <v>41100</v>
      </c>
      <c r="M549" s="26" t="str">
        <f t="shared" si="67"/>
        <v>Tue</v>
      </c>
      <c r="N549" s="25">
        <v>41103</v>
      </c>
      <c r="O549" s="1">
        <f t="shared" si="68"/>
        <v>3</v>
      </c>
      <c r="P549" s="27">
        <f t="shared" si="69"/>
        <v>2012</v>
      </c>
      <c r="Q549" s="1">
        <f t="shared" si="70"/>
        <v>7</v>
      </c>
      <c r="R549" s="1">
        <f t="shared" si="71"/>
        <v>10</v>
      </c>
      <c r="S549" t="s">
        <v>72</v>
      </c>
      <c r="T549" s="2">
        <v>57027886.75</v>
      </c>
      <c r="U549">
        <v>42273000</v>
      </c>
      <c r="V549" s="2">
        <v>35426106</v>
      </c>
      <c r="W549" s="2">
        <v>10103888</v>
      </c>
      <c r="X549" s="2">
        <v>0</v>
      </c>
      <c r="Y549" s="2">
        <v>3844808.3</v>
      </c>
      <c r="Z549" s="2">
        <v>7653084.4500000002</v>
      </c>
      <c r="AA549">
        <v>6</v>
      </c>
      <c r="AB549">
        <v>3</v>
      </c>
      <c r="AC549">
        <v>0</v>
      </c>
      <c r="AD549">
        <v>0</v>
      </c>
      <c r="AE549">
        <v>9</v>
      </c>
      <c r="AF549">
        <v>9</v>
      </c>
      <c r="AG549">
        <v>3</v>
      </c>
      <c r="AH549" s="2">
        <v>11808702</v>
      </c>
    </row>
    <row r="550" spans="1:34" x14ac:dyDescent="0.5">
      <c r="A550">
        <v>6004</v>
      </c>
      <c r="B550">
        <v>22734</v>
      </c>
      <c r="C550" t="s">
        <v>669</v>
      </c>
      <c r="D550" s="25">
        <v>29156</v>
      </c>
      <c r="E550" t="s">
        <v>69</v>
      </c>
      <c r="F550" t="s">
        <v>94</v>
      </c>
      <c r="G550" t="s">
        <v>95</v>
      </c>
      <c r="H550" s="25">
        <v>41091</v>
      </c>
      <c r="I550" s="26" t="str">
        <f t="shared" si="64"/>
        <v>Sun</v>
      </c>
      <c r="J550" s="1">
        <f t="shared" si="65"/>
        <v>6</v>
      </c>
      <c r="K550" s="1" t="str">
        <f t="shared" si="66"/>
        <v>7D</v>
      </c>
      <c r="L550" s="25">
        <v>41097</v>
      </c>
      <c r="M550" s="26" t="str">
        <f t="shared" si="67"/>
        <v>Sat</v>
      </c>
      <c r="N550" s="25">
        <v>41100</v>
      </c>
      <c r="O550" s="1">
        <f t="shared" si="68"/>
        <v>3</v>
      </c>
      <c r="P550" s="27">
        <f t="shared" si="69"/>
        <v>2012</v>
      </c>
      <c r="Q550" s="1">
        <f t="shared" si="70"/>
        <v>7</v>
      </c>
      <c r="R550" s="1">
        <f t="shared" si="71"/>
        <v>7</v>
      </c>
      <c r="S550" t="s">
        <v>72</v>
      </c>
      <c r="T550" s="2">
        <v>2415000</v>
      </c>
      <c r="U550">
        <v>0</v>
      </c>
      <c r="V550" s="2">
        <v>2090908</v>
      </c>
      <c r="W550" s="2">
        <v>0</v>
      </c>
      <c r="X550" s="2">
        <v>0</v>
      </c>
      <c r="Y550" s="2">
        <v>0</v>
      </c>
      <c r="Z550" s="2">
        <v>324092</v>
      </c>
      <c r="AA550">
        <v>6</v>
      </c>
      <c r="AB550">
        <v>0</v>
      </c>
      <c r="AC550">
        <v>3</v>
      </c>
      <c r="AD550">
        <v>0</v>
      </c>
      <c r="AE550">
        <v>6</v>
      </c>
      <c r="AF550">
        <v>9</v>
      </c>
      <c r="AG550">
        <v>3</v>
      </c>
      <c r="AH550" s="2">
        <v>696969.33</v>
      </c>
    </row>
    <row r="551" spans="1:34" x14ac:dyDescent="0.5">
      <c r="A551">
        <v>6004</v>
      </c>
      <c r="B551">
        <v>23322</v>
      </c>
      <c r="C551" t="s">
        <v>670</v>
      </c>
      <c r="D551" s="25">
        <v>35465</v>
      </c>
      <c r="E551" t="s">
        <v>69</v>
      </c>
      <c r="F551" t="s">
        <v>94</v>
      </c>
      <c r="G551" t="s">
        <v>95</v>
      </c>
      <c r="H551" s="25">
        <v>41091</v>
      </c>
      <c r="I551" s="26" t="str">
        <f t="shared" si="64"/>
        <v>Sun</v>
      </c>
      <c r="J551" s="1">
        <f t="shared" si="65"/>
        <v>6</v>
      </c>
      <c r="K551" s="1" t="str">
        <f t="shared" si="66"/>
        <v>7D</v>
      </c>
      <c r="L551" s="25">
        <v>41097</v>
      </c>
      <c r="M551" s="26" t="str">
        <f t="shared" si="67"/>
        <v>Sat</v>
      </c>
      <c r="N551" s="25">
        <v>41100</v>
      </c>
      <c r="O551" s="1">
        <f t="shared" si="68"/>
        <v>3</v>
      </c>
      <c r="P551" s="27">
        <f t="shared" si="69"/>
        <v>2012</v>
      </c>
      <c r="Q551" s="1">
        <f t="shared" si="70"/>
        <v>7</v>
      </c>
      <c r="R551" s="1">
        <f t="shared" si="71"/>
        <v>7</v>
      </c>
      <c r="S551" t="s">
        <v>72</v>
      </c>
      <c r="T551" s="2">
        <v>3465000</v>
      </c>
      <c r="U551">
        <v>0</v>
      </c>
      <c r="V551" s="2">
        <v>3000000</v>
      </c>
      <c r="W551" s="2">
        <v>0</v>
      </c>
      <c r="X551" s="2">
        <v>0</v>
      </c>
      <c r="Y551" s="2">
        <v>0</v>
      </c>
      <c r="Z551" s="2">
        <v>465000</v>
      </c>
      <c r="AA551">
        <v>9</v>
      </c>
      <c r="AB551">
        <v>0</v>
      </c>
      <c r="AC551">
        <v>0</v>
      </c>
      <c r="AD551">
        <v>0</v>
      </c>
      <c r="AE551">
        <v>9</v>
      </c>
      <c r="AF551">
        <v>9</v>
      </c>
      <c r="AG551">
        <v>3</v>
      </c>
      <c r="AH551" s="2">
        <v>1000000</v>
      </c>
    </row>
    <row r="552" spans="1:34" x14ac:dyDescent="0.5">
      <c r="A552">
        <v>6534</v>
      </c>
      <c r="B552">
        <v>22780</v>
      </c>
      <c r="C552" t="s">
        <v>671</v>
      </c>
      <c r="D552" s="25">
        <v>25533</v>
      </c>
      <c r="E552" t="s">
        <v>138</v>
      </c>
      <c r="F552" t="s">
        <v>80</v>
      </c>
      <c r="G552" t="s">
        <v>81</v>
      </c>
      <c r="H552" s="25">
        <v>41092</v>
      </c>
      <c r="I552" s="26" t="str">
        <f t="shared" si="64"/>
        <v>Mon</v>
      </c>
      <c r="J552" s="1">
        <f t="shared" si="65"/>
        <v>10</v>
      </c>
      <c r="K552" s="1" t="str">
        <f t="shared" si="66"/>
        <v>14D</v>
      </c>
      <c r="L552" s="25">
        <v>41102</v>
      </c>
      <c r="M552" s="26" t="str">
        <f t="shared" si="67"/>
        <v>Thu</v>
      </c>
      <c r="N552" s="25">
        <v>41106</v>
      </c>
      <c r="O552" s="1">
        <f t="shared" si="68"/>
        <v>4</v>
      </c>
      <c r="P552" s="27">
        <f t="shared" si="69"/>
        <v>2012</v>
      </c>
      <c r="Q552" s="1">
        <f t="shared" si="70"/>
        <v>7</v>
      </c>
      <c r="R552" s="1">
        <f t="shared" si="71"/>
        <v>12</v>
      </c>
      <c r="S552" t="s">
        <v>72</v>
      </c>
      <c r="T552" s="2">
        <v>90881970.010000005</v>
      </c>
      <c r="U552">
        <v>62125140</v>
      </c>
      <c r="V552" s="2">
        <v>54348606</v>
      </c>
      <c r="W552" s="2">
        <v>14518900</v>
      </c>
      <c r="X552" s="2">
        <v>0</v>
      </c>
      <c r="Y552" s="2">
        <v>7900100.4000000004</v>
      </c>
      <c r="Z552" s="2">
        <v>14114363.609999999</v>
      </c>
      <c r="AA552">
        <v>32</v>
      </c>
      <c r="AB552">
        <v>0</v>
      </c>
      <c r="AC552">
        <v>0</v>
      </c>
      <c r="AD552">
        <v>4</v>
      </c>
      <c r="AE552">
        <v>32</v>
      </c>
      <c r="AF552">
        <v>36</v>
      </c>
      <c r="AG552">
        <v>4</v>
      </c>
      <c r="AH552" s="2">
        <v>13587151.5</v>
      </c>
    </row>
    <row r="553" spans="1:34" x14ac:dyDescent="0.5">
      <c r="A553">
        <v>6383</v>
      </c>
      <c r="B553">
        <v>22852</v>
      </c>
      <c r="C553" t="s">
        <v>672</v>
      </c>
      <c r="D553" s="25">
        <v>28834</v>
      </c>
      <c r="E553" t="s">
        <v>69</v>
      </c>
      <c r="F553" t="s">
        <v>70</v>
      </c>
      <c r="G553" t="s">
        <v>74</v>
      </c>
      <c r="H553" s="25">
        <v>41092</v>
      </c>
      <c r="I553" s="26" t="str">
        <f t="shared" si="64"/>
        <v>Mon</v>
      </c>
      <c r="J553" s="1">
        <f t="shared" si="65"/>
        <v>18</v>
      </c>
      <c r="K553" s="1" t="str">
        <f t="shared" si="66"/>
        <v>30D</v>
      </c>
      <c r="L553" s="25">
        <v>41110</v>
      </c>
      <c r="M553" s="26" t="str">
        <f t="shared" si="67"/>
        <v>Fri</v>
      </c>
      <c r="N553" s="25">
        <v>41113</v>
      </c>
      <c r="O553" s="1">
        <f t="shared" si="68"/>
        <v>3</v>
      </c>
      <c r="P553" s="27">
        <f t="shared" si="69"/>
        <v>2012</v>
      </c>
      <c r="Q553" s="1">
        <f t="shared" si="70"/>
        <v>7</v>
      </c>
      <c r="R553" s="1">
        <f t="shared" si="71"/>
        <v>20</v>
      </c>
      <c r="S553" t="s">
        <v>72</v>
      </c>
      <c r="T553" s="2">
        <v>90618751.269999996</v>
      </c>
      <c r="U553">
        <v>83400000</v>
      </c>
      <c r="V553" s="2">
        <v>65454545.82</v>
      </c>
      <c r="W553" s="2">
        <v>9990259.25</v>
      </c>
      <c r="X553" s="2">
        <v>0</v>
      </c>
      <c r="Y553" s="2">
        <v>3012988</v>
      </c>
      <c r="Z553" s="2">
        <v>12160958.199999999</v>
      </c>
      <c r="AA553">
        <v>9</v>
      </c>
      <c r="AB553">
        <v>0</v>
      </c>
      <c r="AC553">
        <v>0</v>
      </c>
      <c r="AD553">
        <v>0</v>
      </c>
      <c r="AE553">
        <v>9</v>
      </c>
      <c r="AF553">
        <v>9</v>
      </c>
      <c r="AG553">
        <v>3</v>
      </c>
      <c r="AH553" s="2">
        <v>21818181.940000001</v>
      </c>
    </row>
    <row r="554" spans="1:34" x14ac:dyDescent="0.5">
      <c r="A554">
        <v>6533</v>
      </c>
      <c r="B554">
        <v>22779</v>
      </c>
      <c r="C554" t="s">
        <v>673</v>
      </c>
      <c r="D554" s="25">
        <v>21434</v>
      </c>
      <c r="E554" t="s">
        <v>69</v>
      </c>
      <c r="F554" t="s">
        <v>70</v>
      </c>
      <c r="G554" t="s">
        <v>71</v>
      </c>
      <c r="H554" s="25">
        <v>41092</v>
      </c>
      <c r="I554" s="26" t="str">
        <f t="shared" si="64"/>
        <v>Mon</v>
      </c>
      <c r="J554" s="1">
        <f t="shared" si="65"/>
        <v>16</v>
      </c>
      <c r="K554" s="1" t="str">
        <f t="shared" si="66"/>
        <v>30D</v>
      </c>
      <c r="L554" s="25">
        <v>41108</v>
      </c>
      <c r="M554" s="26" t="str">
        <f t="shared" si="67"/>
        <v>Wed</v>
      </c>
      <c r="N554" s="25">
        <v>41111</v>
      </c>
      <c r="O554" s="1">
        <f t="shared" si="68"/>
        <v>3</v>
      </c>
      <c r="P554" s="27">
        <f t="shared" si="69"/>
        <v>2012</v>
      </c>
      <c r="Q554" s="1">
        <f t="shared" si="70"/>
        <v>7</v>
      </c>
      <c r="R554" s="1">
        <f t="shared" si="71"/>
        <v>18</v>
      </c>
      <c r="S554" t="s">
        <v>72</v>
      </c>
      <c r="T554" s="2">
        <v>54094200</v>
      </c>
      <c r="U554">
        <v>52200000</v>
      </c>
      <c r="V554" s="2">
        <v>41044156</v>
      </c>
      <c r="W554" s="2">
        <v>3844155</v>
      </c>
      <c r="X554" s="2">
        <v>0</v>
      </c>
      <c r="Y554" s="2">
        <v>1946494</v>
      </c>
      <c r="Z554" s="2">
        <v>7259395</v>
      </c>
      <c r="AA554">
        <v>24</v>
      </c>
      <c r="AB554">
        <v>0</v>
      </c>
      <c r="AC554">
        <v>6</v>
      </c>
      <c r="AD554">
        <v>0</v>
      </c>
      <c r="AE554">
        <v>24</v>
      </c>
      <c r="AF554">
        <v>30</v>
      </c>
      <c r="AG554">
        <v>3</v>
      </c>
      <c r="AH554" s="2">
        <v>13681385.33</v>
      </c>
    </row>
    <row r="555" spans="1:34" x14ac:dyDescent="0.5">
      <c r="A555">
        <v>6004</v>
      </c>
      <c r="B555">
        <v>22991</v>
      </c>
      <c r="C555" t="s">
        <v>674</v>
      </c>
      <c r="D555" s="25">
        <v>30591</v>
      </c>
      <c r="E555" t="s">
        <v>69</v>
      </c>
      <c r="F555" t="s">
        <v>94</v>
      </c>
      <c r="G555" t="s">
        <v>95</v>
      </c>
      <c r="H555" s="25">
        <v>41093</v>
      </c>
      <c r="I555" s="26" t="str">
        <f t="shared" si="64"/>
        <v>Tue</v>
      </c>
      <c r="J555" s="1">
        <f t="shared" si="65"/>
        <v>4</v>
      </c>
      <c r="K555" s="1" t="str">
        <f t="shared" si="66"/>
        <v>7D</v>
      </c>
      <c r="L555" s="25">
        <v>41097</v>
      </c>
      <c r="M555" s="26" t="str">
        <f t="shared" si="67"/>
        <v>Sat</v>
      </c>
      <c r="N555" s="25">
        <v>41100</v>
      </c>
      <c r="O555" s="1">
        <f t="shared" si="68"/>
        <v>3</v>
      </c>
      <c r="P555" s="27">
        <f t="shared" si="69"/>
        <v>2012</v>
      </c>
      <c r="Q555" s="1">
        <f t="shared" si="70"/>
        <v>7</v>
      </c>
      <c r="R555" s="1">
        <f t="shared" si="71"/>
        <v>7</v>
      </c>
      <c r="S555" t="s">
        <v>72</v>
      </c>
      <c r="T555" s="2">
        <v>3465000</v>
      </c>
      <c r="U555">
        <v>0</v>
      </c>
      <c r="V555" s="2">
        <v>3000000</v>
      </c>
      <c r="W555" s="2">
        <v>0</v>
      </c>
      <c r="X555" s="2">
        <v>0</v>
      </c>
      <c r="Y555" s="2">
        <v>0</v>
      </c>
      <c r="Z555" s="2">
        <v>465000</v>
      </c>
      <c r="AA555">
        <v>9</v>
      </c>
      <c r="AB555">
        <v>0</v>
      </c>
      <c r="AC555">
        <v>0</v>
      </c>
      <c r="AD555">
        <v>3</v>
      </c>
      <c r="AE555">
        <v>9</v>
      </c>
      <c r="AF555">
        <v>12</v>
      </c>
      <c r="AG555">
        <v>3</v>
      </c>
      <c r="AH555" s="2">
        <v>1000000</v>
      </c>
    </row>
    <row r="556" spans="1:34" x14ac:dyDescent="0.5">
      <c r="A556">
        <v>6004</v>
      </c>
      <c r="B556">
        <v>23339</v>
      </c>
      <c r="C556" t="s">
        <v>675</v>
      </c>
      <c r="D556" s="25">
        <v>39024</v>
      </c>
      <c r="E556" t="s">
        <v>69</v>
      </c>
      <c r="F556" t="s">
        <v>94</v>
      </c>
      <c r="G556" t="s">
        <v>95</v>
      </c>
      <c r="H556" s="25">
        <v>41093</v>
      </c>
      <c r="I556" s="26" t="str">
        <f t="shared" si="64"/>
        <v>Tue</v>
      </c>
      <c r="J556" s="1">
        <f t="shared" si="65"/>
        <v>4</v>
      </c>
      <c r="K556" s="1" t="str">
        <f t="shared" si="66"/>
        <v>7D</v>
      </c>
      <c r="L556" s="25">
        <v>41097</v>
      </c>
      <c r="M556" s="26" t="str">
        <f t="shared" si="67"/>
        <v>Sat</v>
      </c>
      <c r="N556" s="25">
        <v>41100</v>
      </c>
      <c r="O556" s="1">
        <f t="shared" si="68"/>
        <v>3</v>
      </c>
      <c r="P556" s="27">
        <f t="shared" si="69"/>
        <v>2012</v>
      </c>
      <c r="Q556" s="1">
        <f t="shared" si="70"/>
        <v>7</v>
      </c>
      <c r="R556" s="1">
        <f t="shared" si="71"/>
        <v>7</v>
      </c>
      <c r="S556" t="s">
        <v>72</v>
      </c>
      <c r="T556" s="2">
        <v>1260000</v>
      </c>
      <c r="U556">
        <v>0</v>
      </c>
      <c r="V556" s="2">
        <v>1090908</v>
      </c>
      <c r="W556" s="2">
        <v>0</v>
      </c>
      <c r="X556" s="2">
        <v>0</v>
      </c>
      <c r="Y556" s="2">
        <v>0</v>
      </c>
      <c r="Z556" s="2">
        <v>169092</v>
      </c>
      <c r="AA556">
        <v>6</v>
      </c>
      <c r="AB556">
        <v>0</v>
      </c>
      <c r="AC556">
        <v>3</v>
      </c>
      <c r="AD556">
        <v>0</v>
      </c>
      <c r="AE556">
        <v>6</v>
      </c>
      <c r="AF556">
        <v>9</v>
      </c>
      <c r="AG556">
        <v>3</v>
      </c>
      <c r="AH556" s="2">
        <v>363636</v>
      </c>
    </row>
    <row r="557" spans="1:34" x14ac:dyDescent="0.5">
      <c r="A557">
        <v>6004</v>
      </c>
      <c r="B557">
        <v>22989</v>
      </c>
      <c r="C557" t="s">
        <v>676</v>
      </c>
      <c r="D557" s="25">
        <v>30663</v>
      </c>
      <c r="E557" t="s">
        <v>69</v>
      </c>
      <c r="F557" t="s">
        <v>94</v>
      </c>
      <c r="G557" t="s">
        <v>95</v>
      </c>
      <c r="H557" s="25">
        <v>41093</v>
      </c>
      <c r="I557" s="26" t="str">
        <f t="shared" si="64"/>
        <v>Tue</v>
      </c>
      <c r="J557" s="1">
        <f t="shared" si="65"/>
        <v>4</v>
      </c>
      <c r="K557" s="1" t="str">
        <f t="shared" si="66"/>
        <v>7D</v>
      </c>
      <c r="L557" s="25">
        <v>41097</v>
      </c>
      <c r="M557" s="26" t="str">
        <f t="shared" si="67"/>
        <v>Sat</v>
      </c>
      <c r="N557" s="25">
        <v>41100</v>
      </c>
      <c r="O557" s="1">
        <f t="shared" si="68"/>
        <v>3</v>
      </c>
      <c r="P557" s="27">
        <f t="shared" si="69"/>
        <v>2012</v>
      </c>
      <c r="Q557" s="1">
        <f t="shared" si="70"/>
        <v>7</v>
      </c>
      <c r="R557" s="1">
        <f t="shared" si="71"/>
        <v>7</v>
      </c>
      <c r="S557" t="s">
        <v>72</v>
      </c>
      <c r="T557" s="2">
        <v>3465000</v>
      </c>
      <c r="U557">
        <v>0</v>
      </c>
      <c r="V557" s="2">
        <v>3000000</v>
      </c>
      <c r="W557" s="2">
        <v>0</v>
      </c>
      <c r="X557" s="2">
        <v>0</v>
      </c>
      <c r="Y557" s="2">
        <v>0</v>
      </c>
      <c r="Z557" s="2">
        <v>465000</v>
      </c>
      <c r="AA557">
        <v>9</v>
      </c>
      <c r="AB557">
        <v>0</v>
      </c>
      <c r="AC557">
        <v>0</v>
      </c>
      <c r="AD557">
        <v>3</v>
      </c>
      <c r="AE557">
        <v>9</v>
      </c>
      <c r="AF557">
        <v>12</v>
      </c>
      <c r="AG557">
        <v>3</v>
      </c>
      <c r="AH557" s="2">
        <v>1000000</v>
      </c>
    </row>
    <row r="558" spans="1:34" x14ac:dyDescent="0.5">
      <c r="A558">
        <v>6004</v>
      </c>
      <c r="B558">
        <v>23013</v>
      </c>
      <c r="C558" t="s">
        <v>677</v>
      </c>
      <c r="D558" s="25">
        <v>29901</v>
      </c>
      <c r="E558" t="s">
        <v>69</v>
      </c>
      <c r="F558" t="s">
        <v>94</v>
      </c>
      <c r="G558" t="s">
        <v>95</v>
      </c>
      <c r="H558" s="25">
        <v>41093</v>
      </c>
      <c r="I558" s="26" t="str">
        <f t="shared" si="64"/>
        <v>Tue</v>
      </c>
      <c r="J558" s="1">
        <f t="shared" si="65"/>
        <v>4</v>
      </c>
      <c r="K558" s="1" t="str">
        <f t="shared" si="66"/>
        <v>7D</v>
      </c>
      <c r="L558" s="25">
        <v>41097</v>
      </c>
      <c r="M558" s="26" t="str">
        <f t="shared" si="67"/>
        <v>Sat</v>
      </c>
      <c r="N558" s="25">
        <v>41100</v>
      </c>
      <c r="O558" s="1">
        <f t="shared" si="68"/>
        <v>3</v>
      </c>
      <c r="P558" s="27">
        <f t="shared" si="69"/>
        <v>2012</v>
      </c>
      <c r="Q558" s="1">
        <f t="shared" si="70"/>
        <v>7</v>
      </c>
      <c r="R558" s="1">
        <f t="shared" si="71"/>
        <v>7</v>
      </c>
      <c r="S558" t="s">
        <v>72</v>
      </c>
      <c r="T558" s="2">
        <v>1260000</v>
      </c>
      <c r="U558">
        <v>0</v>
      </c>
      <c r="V558" s="2">
        <v>1090908</v>
      </c>
      <c r="W558" s="2">
        <v>0</v>
      </c>
      <c r="X558" s="2">
        <v>0</v>
      </c>
      <c r="Y558" s="2">
        <v>0</v>
      </c>
      <c r="Z558" s="2">
        <v>169092</v>
      </c>
      <c r="AA558">
        <v>6</v>
      </c>
      <c r="AB558">
        <v>0</v>
      </c>
      <c r="AC558">
        <v>3</v>
      </c>
      <c r="AD558">
        <v>3</v>
      </c>
      <c r="AE558">
        <v>6</v>
      </c>
      <c r="AF558">
        <v>12</v>
      </c>
      <c r="AG558">
        <v>3</v>
      </c>
      <c r="AH558" s="2">
        <v>363636</v>
      </c>
    </row>
    <row r="559" spans="1:34" x14ac:dyDescent="0.5">
      <c r="A559">
        <v>6004</v>
      </c>
      <c r="B559">
        <v>23015</v>
      </c>
      <c r="C559" t="s">
        <v>678</v>
      </c>
      <c r="D559" s="25">
        <v>29081</v>
      </c>
      <c r="E559" t="s">
        <v>69</v>
      </c>
      <c r="F559" t="s">
        <v>94</v>
      </c>
      <c r="G559" t="s">
        <v>95</v>
      </c>
      <c r="H559" s="25">
        <v>41093</v>
      </c>
      <c r="I559" s="26" t="str">
        <f t="shared" si="64"/>
        <v>Tue</v>
      </c>
      <c r="J559" s="1">
        <f t="shared" si="65"/>
        <v>4</v>
      </c>
      <c r="K559" s="1" t="str">
        <f t="shared" si="66"/>
        <v>7D</v>
      </c>
      <c r="L559" s="25">
        <v>41097</v>
      </c>
      <c r="M559" s="26" t="str">
        <f t="shared" si="67"/>
        <v>Sat</v>
      </c>
      <c r="N559" s="25">
        <v>41100</v>
      </c>
      <c r="O559" s="1">
        <f t="shared" si="68"/>
        <v>3</v>
      </c>
      <c r="P559" s="27">
        <f t="shared" si="69"/>
        <v>2012</v>
      </c>
      <c r="Q559" s="1">
        <f t="shared" si="70"/>
        <v>7</v>
      </c>
      <c r="R559" s="1">
        <f t="shared" si="71"/>
        <v>7</v>
      </c>
      <c r="S559" t="s">
        <v>72</v>
      </c>
      <c r="T559" s="2">
        <v>1260000</v>
      </c>
      <c r="U559">
        <v>0</v>
      </c>
      <c r="V559" s="2">
        <v>1090908</v>
      </c>
      <c r="W559" s="2">
        <v>0</v>
      </c>
      <c r="X559" s="2">
        <v>0</v>
      </c>
      <c r="Y559" s="2">
        <v>0</v>
      </c>
      <c r="Z559" s="2">
        <v>169092</v>
      </c>
      <c r="AA559">
        <v>6</v>
      </c>
      <c r="AB559">
        <v>0</v>
      </c>
      <c r="AC559">
        <v>3</v>
      </c>
      <c r="AD559">
        <v>3</v>
      </c>
      <c r="AE559">
        <v>6</v>
      </c>
      <c r="AF559">
        <v>12</v>
      </c>
      <c r="AG559">
        <v>3</v>
      </c>
      <c r="AH559" s="2">
        <v>363636</v>
      </c>
    </row>
    <row r="560" spans="1:34" x14ac:dyDescent="0.5">
      <c r="A560">
        <v>6004</v>
      </c>
      <c r="B560">
        <v>22993</v>
      </c>
      <c r="C560" t="s">
        <v>679</v>
      </c>
      <c r="D560" s="25">
        <v>25717</v>
      </c>
      <c r="E560" t="s">
        <v>69</v>
      </c>
      <c r="F560" t="s">
        <v>94</v>
      </c>
      <c r="G560" t="s">
        <v>95</v>
      </c>
      <c r="H560" s="25">
        <v>41093</v>
      </c>
      <c r="I560" s="26" t="str">
        <f t="shared" si="64"/>
        <v>Tue</v>
      </c>
      <c r="J560" s="1">
        <f t="shared" si="65"/>
        <v>4</v>
      </c>
      <c r="K560" s="1" t="str">
        <f t="shared" si="66"/>
        <v>7D</v>
      </c>
      <c r="L560" s="25">
        <v>41097</v>
      </c>
      <c r="M560" s="26" t="str">
        <f t="shared" si="67"/>
        <v>Sat</v>
      </c>
      <c r="N560" s="25">
        <v>41100</v>
      </c>
      <c r="O560" s="1">
        <f t="shared" si="68"/>
        <v>3</v>
      </c>
      <c r="P560" s="27">
        <f t="shared" si="69"/>
        <v>2012</v>
      </c>
      <c r="Q560" s="1">
        <f t="shared" si="70"/>
        <v>7</v>
      </c>
      <c r="R560" s="1">
        <f t="shared" si="71"/>
        <v>7</v>
      </c>
      <c r="S560" t="s">
        <v>72</v>
      </c>
      <c r="T560" s="2">
        <v>4725000</v>
      </c>
      <c r="U560">
        <v>0</v>
      </c>
      <c r="V560" s="2">
        <v>4090908</v>
      </c>
      <c r="W560" s="2">
        <v>0</v>
      </c>
      <c r="X560" s="2">
        <v>0</v>
      </c>
      <c r="Y560" s="2">
        <v>0</v>
      </c>
      <c r="Z560" s="2">
        <v>634092</v>
      </c>
      <c r="AA560">
        <v>9</v>
      </c>
      <c r="AB560">
        <v>0</v>
      </c>
      <c r="AC560">
        <v>3</v>
      </c>
      <c r="AD560">
        <v>0</v>
      </c>
      <c r="AE560">
        <v>9</v>
      </c>
      <c r="AF560">
        <v>12</v>
      </c>
      <c r="AG560">
        <v>3</v>
      </c>
      <c r="AH560" s="2">
        <v>1363636</v>
      </c>
    </row>
    <row r="561" spans="1:34" x14ac:dyDescent="0.5">
      <c r="A561">
        <v>6584</v>
      </c>
      <c r="B561">
        <v>23155</v>
      </c>
      <c r="C561" t="s">
        <v>680</v>
      </c>
      <c r="D561" s="25">
        <v>27204</v>
      </c>
      <c r="E561" t="s">
        <v>69</v>
      </c>
      <c r="F561" t="s">
        <v>70</v>
      </c>
      <c r="G561" t="s">
        <v>97</v>
      </c>
      <c r="H561" s="25">
        <v>41094</v>
      </c>
      <c r="I561" s="26" t="str">
        <f t="shared" si="64"/>
        <v>Wed</v>
      </c>
      <c r="J561" s="1">
        <f t="shared" si="65"/>
        <v>21</v>
      </c>
      <c r="K561" s="1" t="str">
        <f t="shared" si="66"/>
        <v>30D</v>
      </c>
      <c r="L561" s="25">
        <v>41115</v>
      </c>
      <c r="M561" s="26" t="str">
        <f t="shared" si="67"/>
        <v>Wed</v>
      </c>
      <c r="N561" s="25">
        <v>41120</v>
      </c>
      <c r="O561" s="1">
        <f t="shared" si="68"/>
        <v>5</v>
      </c>
      <c r="P561" s="27">
        <f t="shared" si="69"/>
        <v>2012</v>
      </c>
      <c r="Q561" s="1">
        <f t="shared" si="70"/>
        <v>7</v>
      </c>
      <c r="R561" s="1">
        <f t="shared" si="71"/>
        <v>25</v>
      </c>
      <c r="S561" t="s">
        <v>72</v>
      </c>
      <c r="T561" s="2">
        <v>14368101.77</v>
      </c>
      <c r="U561">
        <v>1974001</v>
      </c>
      <c r="V561" s="2">
        <v>4258663.2300000004</v>
      </c>
      <c r="W561" s="2">
        <v>8099836</v>
      </c>
      <c r="X561" s="2">
        <v>0</v>
      </c>
      <c r="Y561" s="2">
        <v>81485.7</v>
      </c>
      <c r="Z561" s="2">
        <v>1928116.84</v>
      </c>
      <c r="AA561">
        <v>15</v>
      </c>
      <c r="AB561">
        <v>0</v>
      </c>
      <c r="AC561">
        <v>0</v>
      </c>
      <c r="AD561">
        <v>0</v>
      </c>
      <c r="AE561">
        <v>15</v>
      </c>
      <c r="AF561">
        <v>15</v>
      </c>
      <c r="AG561">
        <v>5</v>
      </c>
      <c r="AH561" s="2">
        <v>851732.65</v>
      </c>
    </row>
    <row r="562" spans="1:34" x14ac:dyDescent="0.5">
      <c r="A562">
        <v>6611</v>
      </c>
      <c r="B562">
        <v>23294</v>
      </c>
      <c r="C562" t="s">
        <v>681</v>
      </c>
      <c r="D562" s="25">
        <v>28004</v>
      </c>
      <c r="E562" t="s">
        <v>69</v>
      </c>
      <c r="F562" t="s">
        <v>80</v>
      </c>
      <c r="G562" t="s">
        <v>89</v>
      </c>
      <c r="H562" s="25">
        <v>41096</v>
      </c>
      <c r="I562" s="26" t="str">
        <f t="shared" si="64"/>
        <v>Fri</v>
      </c>
      <c r="J562" s="1">
        <f t="shared" si="65"/>
        <v>21</v>
      </c>
      <c r="K562" s="1" t="str">
        <f t="shared" si="66"/>
        <v>30D</v>
      </c>
      <c r="L562" s="25">
        <v>41117</v>
      </c>
      <c r="M562" s="26" t="str">
        <f t="shared" si="67"/>
        <v>Fri</v>
      </c>
      <c r="N562" s="25">
        <v>41119</v>
      </c>
      <c r="O562" s="1">
        <f t="shared" si="68"/>
        <v>2</v>
      </c>
      <c r="P562" s="27">
        <f t="shared" si="69"/>
        <v>2012</v>
      </c>
      <c r="Q562" s="1">
        <f t="shared" si="70"/>
        <v>7</v>
      </c>
      <c r="R562" s="1">
        <f t="shared" si="71"/>
        <v>27</v>
      </c>
      <c r="S562" t="s">
        <v>72</v>
      </c>
      <c r="T562" s="2">
        <v>2446290</v>
      </c>
      <c r="U562">
        <v>0</v>
      </c>
      <c r="V562" s="2">
        <v>840000</v>
      </c>
      <c r="W562" s="2">
        <v>1238000</v>
      </c>
      <c r="X562" s="2">
        <v>0</v>
      </c>
      <c r="Y562" s="2">
        <v>40000</v>
      </c>
      <c r="Z562" s="2">
        <v>328290</v>
      </c>
      <c r="AA562">
        <v>4</v>
      </c>
      <c r="AB562">
        <v>0</v>
      </c>
      <c r="AC562">
        <v>2</v>
      </c>
      <c r="AD562">
        <v>2</v>
      </c>
      <c r="AE562">
        <v>4</v>
      </c>
      <c r="AF562">
        <v>8</v>
      </c>
      <c r="AG562">
        <v>2</v>
      </c>
      <c r="AH562" s="2">
        <v>420000</v>
      </c>
    </row>
    <row r="563" spans="1:34" x14ac:dyDescent="0.5">
      <c r="A563">
        <v>6632</v>
      </c>
      <c r="B563">
        <v>25561</v>
      </c>
      <c r="C563" t="s">
        <v>682</v>
      </c>
      <c r="D563" s="25">
        <v>29254</v>
      </c>
      <c r="E563" t="s">
        <v>69</v>
      </c>
      <c r="F563" t="s">
        <v>127</v>
      </c>
      <c r="G563" t="s">
        <v>128</v>
      </c>
      <c r="H563" s="25">
        <v>41096</v>
      </c>
      <c r="I563" s="26" t="str">
        <f t="shared" si="64"/>
        <v>Fri</v>
      </c>
      <c r="J563" s="1">
        <f t="shared" si="65"/>
        <v>21</v>
      </c>
      <c r="K563" s="1" t="str">
        <f t="shared" si="66"/>
        <v>30D</v>
      </c>
      <c r="L563" s="25">
        <v>41117</v>
      </c>
      <c r="M563" s="26" t="str">
        <f t="shared" si="67"/>
        <v>Fri</v>
      </c>
      <c r="N563" s="25">
        <v>41119</v>
      </c>
      <c r="O563" s="1">
        <f t="shared" si="68"/>
        <v>2</v>
      </c>
      <c r="P563" s="27">
        <f t="shared" si="69"/>
        <v>2012</v>
      </c>
      <c r="Q563" s="1">
        <f t="shared" si="70"/>
        <v>7</v>
      </c>
      <c r="R563" s="1">
        <f t="shared" si="71"/>
        <v>27</v>
      </c>
      <c r="S563" t="s">
        <v>72</v>
      </c>
      <c r="T563" s="2">
        <v>11261250</v>
      </c>
      <c r="U563">
        <v>9563400</v>
      </c>
      <c r="V563" s="2">
        <v>7741342</v>
      </c>
      <c r="W563" s="2">
        <v>2008656</v>
      </c>
      <c r="X563" s="2">
        <v>0</v>
      </c>
      <c r="Y563" s="2">
        <v>0</v>
      </c>
      <c r="Z563" s="2">
        <v>1511252</v>
      </c>
      <c r="AA563">
        <v>8</v>
      </c>
      <c r="AB563">
        <v>0</v>
      </c>
      <c r="AC563">
        <v>0</v>
      </c>
      <c r="AD563">
        <v>0</v>
      </c>
      <c r="AE563">
        <v>8</v>
      </c>
      <c r="AF563">
        <v>8</v>
      </c>
      <c r="AG563">
        <v>4</v>
      </c>
      <c r="AH563" s="2">
        <v>1935335.5</v>
      </c>
    </row>
    <row r="564" spans="1:34" x14ac:dyDescent="0.5">
      <c r="A564">
        <v>6602</v>
      </c>
      <c r="B564">
        <v>23269</v>
      </c>
      <c r="C564" t="s">
        <v>683</v>
      </c>
      <c r="D564" s="25">
        <v>28305</v>
      </c>
      <c r="E564" t="s">
        <v>69</v>
      </c>
      <c r="F564" t="s">
        <v>70</v>
      </c>
      <c r="G564" t="s">
        <v>71</v>
      </c>
      <c r="H564" s="25">
        <v>41096</v>
      </c>
      <c r="I564" s="26" t="str">
        <f t="shared" si="64"/>
        <v>Fri</v>
      </c>
      <c r="J564" s="1">
        <f t="shared" si="65"/>
        <v>1</v>
      </c>
      <c r="K564" s="1" t="str">
        <f t="shared" si="66"/>
        <v>7D</v>
      </c>
      <c r="L564" s="25">
        <v>41097</v>
      </c>
      <c r="M564" s="26" t="str">
        <f t="shared" si="67"/>
        <v>Sat</v>
      </c>
      <c r="N564" s="25">
        <v>41098</v>
      </c>
      <c r="O564" s="1">
        <f t="shared" si="68"/>
        <v>1</v>
      </c>
      <c r="P564" s="27">
        <f t="shared" si="69"/>
        <v>2012</v>
      </c>
      <c r="Q564" s="1">
        <f t="shared" si="70"/>
        <v>7</v>
      </c>
      <c r="R564" s="1">
        <f t="shared" si="71"/>
        <v>7</v>
      </c>
      <c r="S564" t="s">
        <v>72</v>
      </c>
      <c r="T564" s="2">
        <v>52652667.969999999</v>
      </c>
      <c r="U564">
        <v>13900000</v>
      </c>
      <c r="V564" s="2">
        <v>9835498</v>
      </c>
      <c r="W564" s="2">
        <v>33558913.700000003</v>
      </c>
      <c r="X564" s="2">
        <v>0</v>
      </c>
      <c r="Y564" s="2">
        <v>2192314.7799999998</v>
      </c>
      <c r="Z564" s="2">
        <v>7065941.4900000002</v>
      </c>
      <c r="AA564">
        <v>5</v>
      </c>
      <c r="AB564">
        <v>0</v>
      </c>
      <c r="AC564">
        <v>0</v>
      </c>
      <c r="AD564">
        <v>0</v>
      </c>
      <c r="AE564">
        <v>5</v>
      </c>
      <c r="AF564">
        <v>5</v>
      </c>
      <c r="AG564">
        <v>1</v>
      </c>
      <c r="AH564" s="2">
        <v>9835498</v>
      </c>
    </row>
    <row r="565" spans="1:34" x14ac:dyDescent="0.5">
      <c r="A565">
        <v>6643</v>
      </c>
      <c r="B565">
        <v>23562</v>
      </c>
      <c r="C565" t="s">
        <v>684</v>
      </c>
      <c r="D565" s="25">
        <v>31588</v>
      </c>
      <c r="E565" t="s">
        <v>69</v>
      </c>
      <c r="F565" t="s">
        <v>70</v>
      </c>
      <c r="G565" t="s">
        <v>97</v>
      </c>
      <c r="H565" s="25">
        <v>41098</v>
      </c>
      <c r="I565" s="26" t="str">
        <f t="shared" si="64"/>
        <v>Sun</v>
      </c>
      <c r="J565" s="1">
        <f t="shared" si="65"/>
        <v>0</v>
      </c>
      <c r="K565" s="1" t="str">
        <f t="shared" si="66"/>
        <v>7D</v>
      </c>
      <c r="L565" s="25">
        <v>41098</v>
      </c>
      <c r="M565" s="26" t="str">
        <f t="shared" si="67"/>
        <v>Sun</v>
      </c>
      <c r="N565" s="25">
        <v>41099</v>
      </c>
      <c r="O565" s="1">
        <f t="shared" si="68"/>
        <v>1</v>
      </c>
      <c r="P565" s="27">
        <f t="shared" si="69"/>
        <v>2012</v>
      </c>
      <c r="Q565" s="1">
        <f t="shared" si="70"/>
        <v>7</v>
      </c>
      <c r="R565" s="1">
        <f t="shared" si="71"/>
        <v>8</v>
      </c>
      <c r="S565" t="s">
        <v>72</v>
      </c>
      <c r="T565" s="2">
        <v>4851000</v>
      </c>
      <c r="U565">
        <v>4851000</v>
      </c>
      <c r="V565" s="2">
        <v>4061472</v>
      </c>
      <c r="W565" s="2">
        <v>138528</v>
      </c>
      <c r="X565" s="2">
        <v>0</v>
      </c>
      <c r="Y565" s="2">
        <v>0</v>
      </c>
      <c r="Z565" s="2">
        <v>651000</v>
      </c>
      <c r="AA565">
        <v>1</v>
      </c>
      <c r="AB565">
        <v>0</v>
      </c>
      <c r="AC565">
        <v>0</v>
      </c>
      <c r="AD565">
        <v>0</v>
      </c>
      <c r="AE565">
        <v>1</v>
      </c>
      <c r="AF565">
        <v>1</v>
      </c>
      <c r="AG565">
        <v>1</v>
      </c>
      <c r="AH565" s="2">
        <v>4061472</v>
      </c>
    </row>
    <row r="566" spans="1:34" x14ac:dyDescent="0.5">
      <c r="A566">
        <v>6659</v>
      </c>
      <c r="B566">
        <v>23616</v>
      </c>
      <c r="C566" t="s">
        <v>685</v>
      </c>
      <c r="D566" s="25">
        <v>28964</v>
      </c>
      <c r="E566" t="s">
        <v>122</v>
      </c>
      <c r="F566" t="s">
        <v>80</v>
      </c>
      <c r="G566" t="s">
        <v>89</v>
      </c>
      <c r="H566" s="25">
        <v>41099</v>
      </c>
      <c r="I566" s="26" t="str">
        <f t="shared" si="64"/>
        <v>Mon</v>
      </c>
      <c r="J566" s="1">
        <f t="shared" si="65"/>
        <v>38</v>
      </c>
      <c r="K566" s="1" t="str">
        <f t="shared" si="66"/>
        <v>45D</v>
      </c>
      <c r="L566" s="25">
        <v>41137</v>
      </c>
      <c r="M566" s="26" t="str">
        <f t="shared" si="67"/>
        <v>Thu</v>
      </c>
      <c r="N566" s="25">
        <v>41141</v>
      </c>
      <c r="O566" s="1">
        <f t="shared" si="68"/>
        <v>4</v>
      </c>
      <c r="P566" s="27">
        <f t="shared" si="69"/>
        <v>2012</v>
      </c>
      <c r="Q566" s="1">
        <f t="shared" si="70"/>
        <v>8</v>
      </c>
      <c r="R566" s="1">
        <f t="shared" si="71"/>
        <v>16</v>
      </c>
      <c r="S566" t="s">
        <v>72</v>
      </c>
      <c r="T566" s="2">
        <v>4370520</v>
      </c>
      <c r="U566">
        <v>0</v>
      </c>
      <c r="V566" s="2">
        <v>2100000</v>
      </c>
      <c r="W566" s="2">
        <v>1684000</v>
      </c>
      <c r="X566" s="2">
        <v>0</v>
      </c>
      <c r="Y566" s="2">
        <v>0</v>
      </c>
      <c r="Z566" s="2">
        <v>586520</v>
      </c>
      <c r="AA566">
        <v>8</v>
      </c>
      <c r="AB566">
        <v>0</v>
      </c>
      <c r="AC566">
        <v>0</v>
      </c>
      <c r="AD566">
        <v>0</v>
      </c>
      <c r="AE566">
        <v>8</v>
      </c>
      <c r="AF566">
        <v>8</v>
      </c>
      <c r="AG566">
        <v>4</v>
      </c>
      <c r="AH566" s="2">
        <v>525000</v>
      </c>
    </row>
    <row r="567" spans="1:34" x14ac:dyDescent="0.5">
      <c r="A567">
        <v>5438</v>
      </c>
      <c r="B567">
        <v>17366</v>
      </c>
      <c r="C567" t="s">
        <v>686</v>
      </c>
      <c r="D567" s="25">
        <v>27323</v>
      </c>
      <c r="E567" t="s">
        <v>69</v>
      </c>
      <c r="F567" t="s">
        <v>127</v>
      </c>
      <c r="G567" t="s">
        <v>128</v>
      </c>
      <c r="H567" s="25">
        <v>41101</v>
      </c>
      <c r="I567" s="26" t="str">
        <f t="shared" si="64"/>
        <v>Wed</v>
      </c>
      <c r="J567" s="1">
        <f t="shared" si="65"/>
        <v>2</v>
      </c>
      <c r="K567" s="1" t="str">
        <f t="shared" si="66"/>
        <v>7D</v>
      </c>
      <c r="L567" s="25">
        <v>41103</v>
      </c>
      <c r="M567" s="26" t="str">
        <f t="shared" si="67"/>
        <v>Fri</v>
      </c>
      <c r="N567" s="25">
        <v>41105</v>
      </c>
      <c r="O567" s="1">
        <f t="shared" si="68"/>
        <v>2</v>
      </c>
      <c r="P567" s="27">
        <f t="shared" si="69"/>
        <v>2012</v>
      </c>
      <c r="Q567" s="1">
        <f t="shared" si="70"/>
        <v>7</v>
      </c>
      <c r="R567" s="1">
        <f t="shared" si="71"/>
        <v>13</v>
      </c>
      <c r="S567" t="s">
        <v>72</v>
      </c>
      <c r="T567" s="2">
        <v>1697850</v>
      </c>
      <c r="U567">
        <v>0</v>
      </c>
      <c r="V567" s="2">
        <v>1470000</v>
      </c>
      <c r="W567" s="2">
        <v>0</v>
      </c>
      <c r="X567" s="2">
        <v>0</v>
      </c>
      <c r="Y567" s="2">
        <v>0</v>
      </c>
      <c r="Z567" s="2">
        <v>227850</v>
      </c>
      <c r="AA567">
        <v>4</v>
      </c>
      <c r="AB567">
        <v>0</v>
      </c>
      <c r="AC567">
        <v>2</v>
      </c>
      <c r="AD567">
        <v>0</v>
      </c>
      <c r="AE567">
        <v>4</v>
      </c>
      <c r="AF567">
        <v>6</v>
      </c>
      <c r="AG567">
        <v>2</v>
      </c>
      <c r="AH567" s="2">
        <v>735000</v>
      </c>
    </row>
    <row r="568" spans="1:34" x14ac:dyDescent="0.5">
      <c r="A568">
        <v>6701</v>
      </c>
      <c r="B568">
        <v>23958</v>
      </c>
      <c r="C568" t="s">
        <v>687</v>
      </c>
      <c r="D568" s="25">
        <v>23244</v>
      </c>
      <c r="E568" t="s">
        <v>110</v>
      </c>
      <c r="F568" t="s">
        <v>127</v>
      </c>
      <c r="G568" t="s">
        <v>652</v>
      </c>
      <c r="H568" s="25">
        <v>41101</v>
      </c>
      <c r="I568" s="26" t="str">
        <f t="shared" si="64"/>
        <v>Wed</v>
      </c>
      <c r="J568" s="1">
        <f t="shared" si="65"/>
        <v>34</v>
      </c>
      <c r="K568" s="1" t="str">
        <f t="shared" si="66"/>
        <v>45D</v>
      </c>
      <c r="L568" s="25">
        <v>41135</v>
      </c>
      <c r="M568" s="26" t="str">
        <f t="shared" si="67"/>
        <v>Tue</v>
      </c>
      <c r="N568" s="25">
        <v>41139</v>
      </c>
      <c r="O568" s="1">
        <f t="shared" si="68"/>
        <v>4</v>
      </c>
      <c r="P568" s="27">
        <f t="shared" si="69"/>
        <v>2012</v>
      </c>
      <c r="Q568" s="1">
        <f t="shared" si="70"/>
        <v>8</v>
      </c>
      <c r="R568" s="1">
        <f t="shared" si="71"/>
        <v>14</v>
      </c>
      <c r="S568" t="s">
        <v>72</v>
      </c>
      <c r="T568" s="2">
        <v>4954950</v>
      </c>
      <c r="U568">
        <v>0</v>
      </c>
      <c r="V568" s="2">
        <v>2000000</v>
      </c>
      <c r="W568" s="2">
        <v>2290000</v>
      </c>
      <c r="X568" s="2">
        <v>0</v>
      </c>
      <c r="Y568" s="2">
        <v>0</v>
      </c>
      <c r="Z568" s="2">
        <v>664950</v>
      </c>
      <c r="AA568">
        <v>8</v>
      </c>
      <c r="AB568">
        <v>0</v>
      </c>
      <c r="AC568">
        <v>0</v>
      </c>
      <c r="AD568">
        <v>0</v>
      </c>
      <c r="AE568">
        <v>8</v>
      </c>
      <c r="AF568">
        <v>8</v>
      </c>
      <c r="AG568">
        <v>4</v>
      </c>
      <c r="AH568" s="2">
        <v>500000</v>
      </c>
    </row>
    <row r="569" spans="1:34" x14ac:dyDescent="0.5">
      <c r="A569">
        <v>5438</v>
      </c>
      <c r="B569">
        <v>91393</v>
      </c>
      <c r="C569" t="s">
        <v>688</v>
      </c>
      <c r="D569" s="25">
        <v>25588</v>
      </c>
      <c r="E569" t="s">
        <v>69</v>
      </c>
      <c r="F569" t="s">
        <v>127</v>
      </c>
      <c r="G569" t="s">
        <v>128</v>
      </c>
      <c r="H569" s="25">
        <v>41101</v>
      </c>
      <c r="I569" s="26" t="str">
        <f t="shared" si="64"/>
        <v>Wed</v>
      </c>
      <c r="J569" s="1">
        <f t="shared" si="65"/>
        <v>1</v>
      </c>
      <c r="K569" s="1" t="str">
        <f t="shared" si="66"/>
        <v>7D</v>
      </c>
      <c r="L569" s="25">
        <v>41102</v>
      </c>
      <c r="M569" s="26" t="str">
        <f t="shared" si="67"/>
        <v>Thu</v>
      </c>
      <c r="N569" s="25">
        <v>41105</v>
      </c>
      <c r="O569" s="1">
        <f t="shared" si="68"/>
        <v>3</v>
      </c>
      <c r="P569" s="27">
        <f t="shared" si="69"/>
        <v>2012</v>
      </c>
      <c r="Q569" s="1">
        <f t="shared" si="70"/>
        <v>7</v>
      </c>
      <c r="R569" s="1">
        <f t="shared" si="71"/>
        <v>12</v>
      </c>
      <c r="S569" t="s">
        <v>72</v>
      </c>
      <c r="T569" s="2">
        <v>2310000</v>
      </c>
      <c r="U569">
        <v>0</v>
      </c>
      <c r="V569" s="2">
        <v>2000000</v>
      </c>
      <c r="W569" s="2">
        <v>0</v>
      </c>
      <c r="X569" s="2">
        <v>0</v>
      </c>
      <c r="Y569" s="2">
        <v>0</v>
      </c>
      <c r="Z569" s="2">
        <v>310000</v>
      </c>
      <c r="AA569">
        <v>30</v>
      </c>
      <c r="AB569">
        <v>0</v>
      </c>
      <c r="AC569">
        <v>12</v>
      </c>
      <c r="AD569">
        <v>0</v>
      </c>
      <c r="AE569">
        <v>30</v>
      </c>
      <c r="AF569">
        <v>42</v>
      </c>
      <c r="AG569">
        <v>4</v>
      </c>
      <c r="AH569" s="2">
        <v>500000</v>
      </c>
    </row>
    <row r="570" spans="1:34" x14ac:dyDescent="0.5">
      <c r="A570">
        <v>6702</v>
      </c>
      <c r="B570">
        <v>23961</v>
      </c>
      <c r="C570" t="s">
        <v>689</v>
      </c>
      <c r="D570" s="25">
        <v>26682</v>
      </c>
      <c r="E570" t="s">
        <v>69</v>
      </c>
      <c r="F570" t="s">
        <v>70</v>
      </c>
      <c r="G570" t="s">
        <v>74</v>
      </c>
      <c r="H570" s="25">
        <v>41101</v>
      </c>
      <c r="I570" s="26" t="str">
        <f t="shared" si="64"/>
        <v>Wed</v>
      </c>
      <c r="J570" s="1">
        <f t="shared" si="65"/>
        <v>9</v>
      </c>
      <c r="K570" s="1" t="str">
        <f t="shared" si="66"/>
        <v>14D</v>
      </c>
      <c r="L570" s="25">
        <v>41110</v>
      </c>
      <c r="M570" s="26" t="str">
        <f t="shared" si="67"/>
        <v>Fri</v>
      </c>
      <c r="N570" s="25">
        <v>41114</v>
      </c>
      <c r="O570" s="1">
        <f t="shared" si="68"/>
        <v>4</v>
      </c>
      <c r="P570" s="27">
        <f t="shared" si="69"/>
        <v>2012</v>
      </c>
      <c r="Q570" s="1">
        <f t="shared" si="70"/>
        <v>7</v>
      </c>
      <c r="R570" s="1">
        <f t="shared" si="71"/>
        <v>20</v>
      </c>
      <c r="S570" t="s">
        <v>72</v>
      </c>
      <c r="T570" s="2">
        <v>68957100</v>
      </c>
      <c r="U570">
        <v>64000000</v>
      </c>
      <c r="V570" s="2">
        <v>50832899</v>
      </c>
      <c r="W570" s="2">
        <v>6231860</v>
      </c>
      <c r="X570" s="2">
        <v>0</v>
      </c>
      <c r="Y570" s="2">
        <v>2638355.4700000002</v>
      </c>
      <c r="Z570" s="2">
        <v>9253985.5299999993</v>
      </c>
      <c r="AA570">
        <v>32</v>
      </c>
      <c r="AB570">
        <v>0</v>
      </c>
      <c r="AC570">
        <v>12</v>
      </c>
      <c r="AD570">
        <v>0</v>
      </c>
      <c r="AE570">
        <v>32</v>
      </c>
      <c r="AF570">
        <v>44</v>
      </c>
      <c r="AG570">
        <v>4</v>
      </c>
      <c r="AH570" s="2">
        <v>12708224.75</v>
      </c>
    </row>
    <row r="571" spans="1:34" x14ac:dyDescent="0.5">
      <c r="A571">
        <v>6292</v>
      </c>
      <c r="B571">
        <v>24004</v>
      </c>
      <c r="C571" t="s">
        <v>690</v>
      </c>
      <c r="D571" s="25">
        <v>24185</v>
      </c>
      <c r="E571" t="s">
        <v>69</v>
      </c>
      <c r="F571" t="s">
        <v>70</v>
      </c>
      <c r="G571" t="s">
        <v>74</v>
      </c>
      <c r="H571" s="25">
        <v>41102</v>
      </c>
      <c r="I571" s="26" t="str">
        <f t="shared" si="64"/>
        <v>Thu</v>
      </c>
      <c r="J571" s="1">
        <f t="shared" si="65"/>
        <v>1</v>
      </c>
      <c r="K571" s="1" t="str">
        <f t="shared" si="66"/>
        <v>7D</v>
      </c>
      <c r="L571" s="25">
        <v>41103</v>
      </c>
      <c r="M571" s="26" t="str">
        <f t="shared" si="67"/>
        <v>Fri</v>
      </c>
      <c r="N571" s="25">
        <v>41106</v>
      </c>
      <c r="O571" s="1">
        <f t="shared" si="68"/>
        <v>3</v>
      </c>
      <c r="P571" s="27">
        <f t="shared" si="69"/>
        <v>2012</v>
      </c>
      <c r="Q571" s="1">
        <f t="shared" si="70"/>
        <v>7</v>
      </c>
      <c r="R571" s="1">
        <f t="shared" si="71"/>
        <v>13</v>
      </c>
      <c r="S571" t="s">
        <v>72</v>
      </c>
      <c r="T571" s="2">
        <v>22446500</v>
      </c>
      <c r="U571">
        <v>15170000</v>
      </c>
      <c r="V571" s="2">
        <v>15707040</v>
      </c>
      <c r="W571" s="2">
        <v>1420240</v>
      </c>
      <c r="X571" s="2">
        <v>0</v>
      </c>
      <c r="Y571" s="2">
        <v>2307480</v>
      </c>
      <c r="Z571" s="2">
        <v>3011740</v>
      </c>
      <c r="AA571">
        <v>12</v>
      </c>
      <c r="AB571">
        <v>0</v>
      </c>
      <c r="AC571">
        <v>4</v>
      </c>
      <c r="AD571">
        <v>0</v>
      </c>
      <c r="AE571">
        <v>12</v>
      </c>
      <c r="AF571">
        <v>16</v>
      </c>
      <c r="AG571">
        <v>4</v>
      </c>
      <c r="AH571" s="2">
        <v>3926760</v>
      </c>
    </row>
    <row r="572" spans="1:34" x14ac:dyDescent="0.5">
      <c r="A572">
        <v>3697</v>
      </c>
      <c r="B572">
        <v>24031</v>
      </c>
      <c r="C572" t="s">
        <v>691</v>
      </c>
      <c r="D572" s="25">
        <v>28662</v>
      </c>
      <c r="E572" t="s">
        <v>69</v>
      </c>
      <c r="F572" t="s">
        <v>75</v>
      </c>
      <c r="G572" t="s">
        <v>91</v>
      </c>
      <c r="H572" s="25">
        <v>41102</v>
      </c>
      <c r="I572" s="26" t="str">
        <f t="shared" si="64"/>
        <v>Thu</v>
      </c>
      <c r="J572" s="1">
        <f t="shared" si="65"/>
        <v>2</v>
      </c>
      <c r="K572" s="1" t="str">
        <f t="shared" si="66"/>
        <v>7D</v>
      </c>
      <c r="L572" s="25">
        <v>41104</v>
      </c>
      <c r="M572" s="26" t="str">
        <f t="shared" si="67"/>
        <v>Sat</v>
      </c>
      <c r="N572" s="25">
        <v>41107</v>
      </c>
      <c r="O572" s="1">
        <f t="shared" si="68"/>
        <v>3</v>
      </c>
      <c r="P572" s="27">
        <f t="shared" si="69"/>
        <v>2012</v>
      </c>
      <c r="Q572" s="1">
        <f t="shared" si="70"/>
        <v>7</v>
      </c>
      <c r="R572" s="1">
        <f t="shared" si="71"/>
        <v>14</v>
      </c>
      <c r="S572" t="s">
        <v>72</v>
      </c>
      <c r="T572" s="2">
        <v>12261700</v>
      </c>
      <c r="U572">
        <v>0</v>
      </c>
      <c r="V572" s="2">
        <v>9450000</v>
      </c>
      <c r="W572" s="2">
        <v>1010000</v>
      </c>
      <c r="X572" s="2">
        <v>0</v>
      </c>
      <c r="Y572" s="2">
        <v>156190.48000000001</v>
      </c>
      <c r="Z572" s="2">
        <v>1645509.52</v>
      </c>
      <c r="AA572">
        <v>6</v>
      </c>
      <c r="AB572">
        <v>0</v>
      </c>
      <c r="AC572">
        <v>1</v>
      </c>
      <c r="AD572">
        <v>1</v>
      </c>
      <c r="AE572">
        <v>6</v>
      </c>
      <c r="AF572">
        <v>8</v>
      </c>
      <c r="AG572">
        <v>3</v>
      </c>
      <c r="AH572" s="2">
        <v>3150000</v>
      </c>
    </row>
    <row r="573" spans="1:34" x14ac:dyDescent="0.5">
      <c r="A573">
        <v>6718</v>
      </c>
      <c r="B573">
        <v>24024</v>
      </c>
      <c r="C573" t="s">
        <v>692</v>
      </c>
      <c r="D573" s="25">
        <v>22202</v>
      </c>
      <c r="E573" t="s">
        <v>79</v>
      </c>
      <c r="F573" t="s">
        <v>105</v>
      </c>
      <c r="G573" t="s">
        <v>106</v>
      </c>
      <c r="H573" s="25">
        <v>41102</v>
      </c>
      <c r="I573" s="26" t="str">
        <f t="shared" si="64"/>
        <v>Thu</v>
      </c>
      <c r="J573" s="1">
        <f t="shared" si="65"/>
        <v>118</v>
      </c>
      <c r="K573" s="1" t="str">
        <f t="shared" si="66"/>
        <v>120D</v>
      </c>
      <c r="L573" s="25">
        <v>41220</v>
      </c>
      <c r="M573" s="26" t="str">
        <f t="shared" si="67"/>
        <v>Wed</v>
      </c>
      <c r="N573" s="25">
        <v>41225</v>
      </c>
      <c r="O573" s="1">
        <f t="shared" si="68"/>
        <v>5</v>
      </c>
      <c r="P573" s="27">
        <f t="shared" si="69"/>
        <v>2012</v>
      </c>
      <c r="Q573" s="1">
        <f t="shared" si="70"/>
        <v>11</v>
      </c>
      <c r="R573" s="1">
        <f t="shared" si="71"/>
        <v>7</v>
      </c>
      <c r="S573" t="s">
        <v>72</v>
      </c>
      <c r="T573" s="2">
        <v>5685405.1299999999</v>
      </c>
      <c r="U573">
        <v>0</v>
      </c>
      <c r="V573" s="2">
        <v>3112500</v>
      </c>
      <c r="W573" s="2">
        <v>1800000</v>
      </c>
      <c r="X573" s="2">
        <v>0</v>
      </c>
      <c r="Y573" s="2">
        <v>9859.2199999999993</v>
      </c>
      <c r="Z573" s="2">
        <v>763045.91</v>
      </c>
      <c r="AA573">
        <v>10</v>
      </c>
      <c r="AB573">
        <v>0</v>
      </c>
      <c r="AC573">
        <v>0</v>
      </c>
      <c r="AD573">
        <v>0</v>
      </c>
      <c r="AE573">
        <v>10</v>
      </c>
      <c r="AF573">
        <v>10</v>
      </c>
      <c r="AG573">
        <v>5</v>
      </c>
      <c r="AH573" s="2">
        <v>622500</v>
      </c>
    </row>
    <row r="574" spans="1:34" x14ac:dyDescent="0.5">
      <c r="A574">
        <v>6719</v>
      </c>
      <c r="B574">
        <v>24035</v>
      </c>
      <c r="C574" t="s">
        <v>693</v>
      </c>
      <c r="D574" s="25">
        <v>26930</v>
      </c>
      <c r="E574" t="s">
        <v>69</v>
      </c>
      <c r="F574" t="s">
        <v>80</v>
      </c>
      <c r="G574" t="s">
        <v>89</v>
      </c>
      <c r="H574" s="25">
        <v>41102</v>
      </c>
      <c r="I574" s="26" t="str">
        <f t="shared" si="64"/>
        <v>Thu</v>
      </c>
      <c r="J574" s="1">
        <f t="shared" si="65"/>
        <v>0</v>
      </c>
      <c r="K574" s="1" t="str">
        <f t="shared" si="66"/>
        <v>7D</v>
      </c>
      <c r="L574" s="25">
        <v>41102</v>
      </c>
      <c r="M574" s="26" t="str">
        <f t="shared" si="67"/>
        <v>Thu</v>
      </c>
      <c r="N574" s="25">
        <v>41105</v>
      </c>
      <c r="O574" s="1">
        <f t="shared" si="68"/>
        <v>3</v>
      </c>
      <c r="P574" s="27">
        <f t="shared" si="69"/>
        <v>2012</v>
      </c>
      <c r="Q574" s="1">
        <f t="shared" si="70"/>
        <v>7</v>
      </c>
      <c r="R574" s="1">
        <f t="shared" si="71"/>
        <v>12</v>
      </c>
      <c r="S574" t="s">
        <v>72</v>
      </c>
      <c r="T574" s="2">
        <v>462000</v>
      </c>
      <c r="U574">
        <v>0</v>
      </c>
      <c r="V574" s="2">
        <v>400000</v>
      </c>
      <c r="W574" s="2">
        <v>0</v>
      </c>
      <c r="X574" s="2">
        <v>0</v>
      </c>
      <c r="Y574" s="2">
        <v>0</v>
      </c>
      <c r="Z574" s="2">
        <v>62000</v>
      </c>
      <c r="AA574">
        <v>18</v>
      </c>
      <c r="AB574">
        <v>0</v>
      </c>
      <c r="AC574">
        <v>2</v>
      </c>
      <c r="AD574">
        <v>0</v>
      </c>
      <c r="AE574">
        <v>18</v>
      </c>
      <c r="AF574">
        <v>20</v>
      </c>
      <c r="AG574">
        <v>3</v>
      </c>
      <c r="AH574" s="2">
        <v>133333.32999999999</v>
      </c>
    </row>
    <row r="575" spans="1:34" x14ac:dyDescent="0.5">
      <c r="A575">
        <v>6715</v>
      </c>
      <c r="B575">
        <v>24017</v>
      </c>
      <c r="C575" t="s">
        <v>694</v>
      </c>
      <c r="D575" s="25">
        <v>31321</v>
      </c>
      <c r="E575" t="s">
        <v>69</v>
      </c>
      <c r="F575" t="s">
        <v>70</v>
      </c>
      <c r="G575" t="s">
        <v>71</v>
      </c>
      <c r="H575" s="25">
        <v>41102</v>
      </c>
      <c r="I575" s="26" t="str">
        <f t="shared" si="64"/>
        <v>Thu</v>
      </c>
      <c r="J575" s="1">
        <f t="shared" si="65"/>
        <v>43</v>
      </c>
      <c r="K575" s="1" t="str">
        <f t="shared" si="66"/>
        <v>45D</v>
      </c>
      <c r="L575" s="25">
        <v>41145</v>
      </c>
      <c r="M575" s="26" t="str">
        <f t="shared" si="67"/>
        <v>Fri</v>
      </c>
      <c r="N575" s="25">
        <v>41147</v>
      </c>
      <c r="O575" s="1">
        <f t="shared" si="68"/>
        <v>2</v>
      </c>
      <c r="P575" s="27">
        <f t="shared" si="69"/>
        <v>2012</v>
      </c>
      <c r="Q575" s="1">
        <f t="shared" si="70"/>
        <v>8</v>
      </c>
      <c r="R575" s="1">
        <f t="shared" si="71"/>
        <v>24</v>
      </c>
      <c r="S575" t="s">
        <v>72</v>
      </c>
      <c r="T575" s="2">
        <v>9600000</v>
      </c>
      <c r="U575">
        <v>9600000</v>
      </c>
      <c r="V575" s="2">
        <v>5367965</v>
      </c>
      <c r="W575" s="2">
        <v>2008656</v>
      </c>
      <c r="X575" s="2">
        <v>0</v>
      </c>
      <c r="Y575" s="2">
        <v>835164</v>
      </c>
      <c r="Z575" s="2">
        <v>1388215</v>
      </c>
      <c r="AA575">
        <v>4</v>
      </c>
      <c r="AB575">
        <v>0</v>
      </c>
      <c r="AC575">
        <v>0</v>
      </c>
      <c r="AD575">
        <v>0</v>
      </c>
      <c r="AE575">
        <v>4</v>
      </c>
      <c r="AF575">
        <v>4</v>
      </c>
      <c r="AG575">
        <v>2</v>
      </c>
      <c r="AH575" s="2">
        <v>2683982.5</v>
      </c>
    </row>
    <row r="576" spans="1:34" x14ac:dyDescent="0.5">
      <c r="A576">
        <v>6723</v>
      </c>
      <c r="B576">
        <v>24064</v>
      </c>
      <c r="C576" t="s">
        <v>695</v>
      </c>
      <c r="D576" s="25">
        <v>30397</v>
      </c>
      <c r="E576" t="s">
        <v>69</v>
      </c>
      <c r="F576" t="s">
        <v>75</v>
      </c>
      <c r="G576" t="s">
        <v>91</v>
      </c>
      <c r="H576" s="25">
        <v>41102</v>
      </c>
      <c r="I576" s="26" t="str">
        <f t="shared" ref="I576:I639" si="72">TEXT(H576,"ddd")</f>
        <v>Thu</v>
      </c>
      <c r="J576" s="1">
        <f t="shared" ref="J576:J639" si="73">L576-H576</f>
        <v>16</v>
      </c>
      <c r="K576" s="1" t="str">
        <f t="shared" ref="K576:K639" si="74">IF(J576&lt;=7,"7D",IF(J576&lt;=14,"14D",IF(J576&lt;=30,"30D",IF(J576&lt;=45,"45D",IF(J576&lt;=60,"60D",IF(J576&lt;=90,"90D","120D"))))))</f>
        <v>30D</v>
      </c>
      <c r="L576" s="25">
        <v>41118</v>
      </c>
      <c r="M576" s="26" t="str">
        <f t="shared" ref="M576:M639" si="75">TEXT(L576,"ddd")</f>
        <v>Sat</v>
      </c>
      <c r="N576" s="25">
        <v>41120</v>
      </c>
      <c r="O576" s="1">
        <f t="shared" ref="O576:O639" si="76">N576-L576</f>
        <v>2</v>
      </c>
      <c r="P576" s="27">
        <f t="shared" ref="P576:P639" si="77">YEAR(L576)</f>
        <v>2012</v>
      </c>
      <c r="Q576" s="1">
        <f t="shared" ref="Q576:Q639" si="78">MONTH(L576)</f>
        <v>7</v>
      </c>
      <c r="R576" s="1">
        <f t="shared" ref="R576:R639" si="79">DAY(L576)</f>
        <v>28</v>
      </c>
      <c r="S576" t="s">
        <v>72</v>
      </c>
      <c r="T576" s="2">
        <v>3187800</v>
      </c>
      <c r="U576">
        <v>0</v>
      </c>
      <c r="V576" s="2">
        <v>2200000</v>
      </c>
      <c r="W576" s="2">
        <v>560000</v>
      </c>
      <c r="X576" s="2">
        <v>0</v>
      </c>
      <c r="Y576" s="2">
        <v>0</v>
      </c>
      <c r="Z576" s="2">
        <v>427800</v>
      </c>
      <c r="AA576">
        <v>4</v>
      </c>
      <c r="AB576">
        <v>0</v>
      </c>
      <c r="AC576">
        <v>2</v>
      </c>
      <c r="AD576">
        <v>0</v>
      </c>
      <c r="AE576">
        <v>4</v>
      </c>
      <c r="AF576">
        <v>6</v>
      </c>
      <c r="AG576">
        <v>2</v>
      </c>
      <c r="AH576" s="2">
        <v>1100000</v>
      </c>
    </row>
    <row r="577" spans="1:34" x14ac:dyDescent="0.5">
      <c r="A577">
        <v>6720</v>
      </c>
      <c r="B577">
        <v>24036</v>
      </c>
      <c r="C577" t="s">
        <v>696</v>
      </c>
      <c r="D577" s="25">
        <v>30710</v>
      </c>
      <c r="E577" t="s">
        <v>69</v>
      </c>
      <c r="F577" t="s">
        <v>80</v>
      </c>
      <c r="G577" t="s">
        <v>89</v>
      </c>
      <c r="H577" s="25">
        <v>41102</v>
      </c>
      <c r="I577" s="26" t="str">
        <f t="shared" si="72"/>
        <v>Thu</v>
      </c>
      <c r="J577" s="1">
        <f t="shared" si="73"/>
        <v>15</v>
      </c>
      <c r="K577" s="1" t="str">
        <f t="shared" si="74"/>
        <v>30D</v>
      </c>
      <c r="L577" s="25">
        <v>41117</v>
      </c>
      <c r="M577" s="26" t="str">
        <f t="shared" si="75"/>
        <v>Fri</v>
      </c>
      <c r="N577" s="25">
        <v>41119</v>
      </c>
      <c r="O577" s="1">
        <f t="shared" si="76"/>
        <v>2</v>
      </c>
      <c r="P577" s="27">
        <f t="shared" si="77"/>
        <v>2012</v>
      </c>
      <c r="Q577" s="1">
        <f t="shared" si="78"/>
        <v>7</v>
      </c>
      <c r="R577" s="1">
        <f t="shared" si="79"/>
        <v>27</v>
      </c>
      <c r="S577" t="s">
        <v>72</v>
      </c>
      <c r="T577" s="2">
        <v>28666250.629999999</v>
      </c>
      <c r="U577">
        <v>13900000</v>
      </c>
      <c r="V577" s="2">
        <v>23238095.23</v>
      </c>
      <c r="W577" s="2">
        <v>1581168.83</v>
      </c>
      <c r="X577" s="2">
        <v>0</v>
      </c>
      <c r="Y577" s="2">
        <v>0</v>
      </c>
      <c r="Z577" s="2">
        <v>3846986.57</v>
      </c>
      <c r="AA577">
        <v>12</v>
      </c>
      <c r="AB577">
        <v>0</v>
      </c>
      <c r="AC577">
        <v>0</v>
      </c>
      <c r="AD577">
        <v>0</v>
      </c>
      <c r="AE577">
        <v>12</v>
      </c>
      <c r="AF577">
        <v>12</v>
      </c>
      <c r="AG577">
        <v>2</v>
      </c>
      <c r="AH577" s="2">
        <v>11619047.619999999</v>
      </c>
    </row>
    <row r="578" spans="1:34" x14ac:dyDescent="0.5">
      <c r="A578">
        <v>6733</v>
      </c>
      <c r="B578">
        <v>24162</v>
      </c>
      <c r="C578" t="s">
        <v>697</v>
      </c>
      <c r="D578" s="25">
        <v>26300</v>
      </c>
      <c r="E578" t="s">
        <v>69</v>
      </c>
      <c r="F578" t="s">
        <v>70</v>
      </c>
      <c r="G578" t="s">
        <v>74</v>
      </c>
      <c r="H578" s="25">
        <v>41102</v>
      </c>
      <c r="I578" s="26" t="str">
        <f t="shared" si="72"/>
        <v>Thu</v>
      </c>
      <c r="J578" s="1">
        <f t="shared" si="73"/>
        <v>1</v>
      </c>
      <c r="K578" s="1" t="str">
        <f t="shared" si="74"/>
        <v>7D</v>
      </c>
      <c r="L578" s="25">
        <v>41103</v>
      </c>
      <c r="M578" s="26" t="str">
        <f t="shared" si="75"/>
        <v>Fri</v>
      </c>
      <c r="N578" s="25">
        <v>41105</v>
      </c>
      <c r="O578" s="1">
        <f t="shared" si="76"/>
        <v>2</v>
      </c>
      <c r="P578" s="27">
        <f t="shared" si="77"/>
        <v>2012</v>
      </c>
      <c r="Q578" s="1">
        <f t="shared" si="78"/>
        <v>7</v>
      </c>
      <c r="R578" s="1">
        <f t="shared" si="79"/>
        <v>13</v>
      </c>
      <c r="S578" t="s">
        <v>72</v>
      </c>
      <c r="T578" s="2">
        <v>26279095</v>
      </c>
      <c r="U578">
        <v>0</v>
      </c>
      <c r="V578" s="2">
        <v>19101298.719999999</v>
      </c>
      <c r="W578" s="2">
        <v>1749000</v>
      </c>
      <c r="X578" s="2">
        <v>0</v>
      </c>
      <c r="Y578" s="2">
        <v>1902164.24</v>
      </c>
      <c r="Z578" s="2">
        <v>3526632.04</v>
      </c>
      <c r="AA578">
        <v>4</v>
      </c>
      <c r="AB578">
        <v>0</v>
      </c>
      <c r="AC578">
        <v>2</v>
      </c>
      <c r="AD578">
        <v>0</v>
      </c>
      <c r="AE578">
        <v>4</v>
      </c>
      <c r="AF578">
        <v>6</v>
      </c>
      <c r="AG578">
        <v>2</v>
      </c>
      <c r="AH578" s="2">
        <v>9550649.3599999994</v>
      </c>
    </row>
    <row r="579" spans="1:34" x14ac:dyDescent="0.5">
      <c r="A579">
        <v>6736</v>
      </c>
      <c r="B579">
        <v>24160</v>
      </c>
      <c r="C579" t="s">
        <v>698</v>
      </c>
      <c r="D579" s="25">
        <v>30969</v>
      </c>
      <c r="E579" t="s">
        <v>69</v>
      </c>
      <c r="F579" t="s">
        <v>80</v>
      </c>
      <c r="G579" t="s">
        <v>89</v>
      </c>
      <c r="H579" s="25">
        <v>41103</v>
      </c>
      <c r="I579" s="26" t="str">
        <f t="shared" si="72"/>
        <v>Fri</v>
      </c>
      <c r="J579" s="1">
        <f t="shared" si="73"/>
        <v>50</v>
      </c>
      <c r="K579" s="1" t="str">
        <f t="shared" si="74"/>
        <v>60D</v>
      </c>
      <c r="L579" s="25">
        <v>41153</v>
      </c>
      <c r="M579" s="26" t="str">
        <f t="shared" si="75"/>
        <v>Sat</v>
      </c>
      <c r="N579" s="25">
        <v>41155</v>
      </c>
      <c r="O579" s="1">
        <f t="shared" si="76"/>
        <v>2</v>
      </c>
      <c r="P579" s="27">
        <f t="shared" si="77"/>
        <v>2012</v>
      </c>
      <c r="Q579" s="1">
        <f t="shared" si="78"/>
        <v>9</v>
      </c>
      <c r="R579" s="1">
        <f t="shared" si="79"/>
        <v>1</v>
      </c>
      <c r="S579" t="s">
        <v>72</v>
      </c>
      <c r="T579" s="2">
        <v>15373050</v>
      </c>
      <c r="U579">
        <v>0</v>
      </c>
      <c r="V579" s="2">
        <v>13310000</v>
      </c>
      <c r="W579" s="2">
        <v>0</v>
      </c>
      <c r="X579" s="2">
        <v>0</v>
      </c>
      <c r="Y579" s="2">
        <v>0</v>
      </c>
      <c r="Z579" s="2">
        <v>2063050</v>
      </c>
      <c r="AA579">
        <v>18</v>
      </c>
      <c r="AB579">
        <v>0</v>
      </c>
      <c r="AC579">
        <v>0</v>
      </c>
      <c r="AD579">
        <v>0</v>
      </c>
      <c r="AE579">
        <v>18</v>
      </c>
      <c r="AF579">
        <v>18</v>
      </c>
      <c r="AG579">
        <v>2</v>
      </c>
      <c r="AH579" s="2">
        <v>6655000</v>
      </c>
    </row>
    <row r="580" spans="1:34" x14ac:dyDescent="0.5">
      <c r="A580">
        <v>5707</v>
      </c>
      <c r="B580">
        <v>89884</v>
      </c>
      <c r="C580" t="s">
        <v>699</v>
      </c>
      <c r="D580" s="25">
        <v>27288</v>
      </c>
      <c r="E580" t="s">
        <v>69</v>
      </c>
      <c r="F580" t="s">
        <v>127</v>
      </c>
      <c r="G580" t="s">
        <v>128</v>
      </c>
      <c r="H580" s="25">
        <v>41103</v>
      </c>
      <c r="I580" s="26" t="str">
        <f t="shared" si="72"/>
        <v>Fri</v>
      </c>
      <c r="J580" s="1">
        <f t="shared" si="73"/>
        <v>3</v>
      </c>
      <c r="K580" s="1" t="str">
        <f t="shared" si="74"/>
        <v>7D</v>
      </c>
      <c r="L580" s="25">
        <v>41106</v>
      </c>
      <c r="M580" s="26" t="str">
        <f t="shared" si="75"/>
        <v>Mon</v>
      </c>
      <c r="N580" s="25">
        <v>41110</v>
      </c>
      <c r="O580" s="1">
        <f t="shared" si="76"/>
        <v>4</v>
      </c>
      <c r="P580" s="27">
        <f t="shared" si="77"/>
        <v>2012</v>
      </c>
      <c r="Q580" s="1">
        <f t="shared" si="78"/>
        <v>7</v>
      </c>
      <c r="R580" s="1">
        <f t="shared" si="79"/>
        <v>16</v>
      </c>
      <c r="S580" t="s">
        <v>72</v>
      </c>
      <c r="T580" s="2">
        <v>13305449.99</v>
      </c>
      <c r="U580">
        <v>11550000</v>
      </c>
      <c r="V580" s="2">
        <v>9151516</v>
      </c>
      <c r="W580" s="2">
        <v>1502553.26</v>
      </c>
      <c r="X580" s="2">
        <v>0</v>
      </c>
      <c r="Y580" s="2">
        <v>865800.87</v>
      </c>
      <c r="Z580" s="2">
        <v>1785579.86</v>
      </c>
      <c r="AA580">
        <v>4</v>
      </c>
      <c r="AB580">
        <v>0</v>
      </c>
      <c r="AC580">
        <v>0</v>
      </c>
      <c r="AD580">
        <v>0</v>
      </c>
      <c r="AE580">
        <v>4</v>
      </c>
      <c r="AF580">
        <v>4</v>
      </c>
      <c r="AG580">
        <v>2</v>
      </c>
      <c r="AH580" s="2">
        <v>4575758</v>
      </c>
    </row>
    <row r="581" spans="1:34" x14ac:dyDescent="0.5">
      <c r="A581">
        <v>5707</v>
      </c>
      <c r="B581">
        <v>83800</v>
      </c>
      <c r="C581" t="s">
        <v>700</v>
      </c>
      <c r="D581" s="25">
        <v>29384</v>
      </c>
      <c r="E581" t="s">
        <v>69</v>
      </c>
      <c r="F581" t="s">
        <v>127</v>
      </c>
      <c r="G581" t="s">
        <v>128</v>
      </c>
      <c r="H581" s="25">
        <v>41103</v>
      </c>
      <c r="I581" s="26" t="str">
        <f t="shared" si="72"/>
        <v>Fri</v>
      </c>
      <c r="J581" s="1">
        <f t="shared" si="73"/>
        <v>3</v>
      </c>
      <c r="K581" s="1" t="str">
        <f t="shared" si="74"/>
        <v>7D</v>
      </c>
      <c r="L581" s="25">
        <v>41106</v>
      </c>
      <c r="M581" s="26" t="str">
        <f t="shared" si="75"/>
        <v>Mon</v>
      </c>
      <c r="N581" s="25">
        <v>41108</v>
      </c>
      <c r="O581" s="1">
        <f t="shared" si="76"/>
        <v>2</v>
      </c>
      <c r="P581" s="27">
        <f t="shared" si="77"/>
        <v>2012</v>
      </c>
      <c r="Q581" s="1">
        <f t="shared" si="78"/>
        <v>7</v>
      </c>
      <c r="R581" s="1">
        <f t="shared" si="79"/>
        <v>16</v>
      </c>
      <c r="S581" t="s">
        <v>72</v>
      </c>
      <c r="T581" s="2">
        <v>38785003.240000002</v>
      </c>
      <c r="U581">
        <v>18760000</v>
      </c>
      <c r="V581" s="2">
        <v>14121210</v>
      </c>
      <c r="W581" s="2">
        <v>18069264.75</v>
      </c>
      <c r="X581" s="2">
        <v>0</v>
      </c>
      <c r="Y581" s="2">
        <v>1089910.0900000001</v>
      </c>
      <c r="Z581" s="2">
        <v>5504618.4000000004</v>
      </c>
      <c r="AA581">
        <v>12</v>
      </c>
      <c r="AB581">
        <v>0</v>
      </c>
      <c r="AC581">
        <v>0</v>
      </c>
      <c r="AD581">
        <v>0</v>
      </c>
      <c r="AE581">
        <v>12</v>
      </c>
      <c r="AF581">
        <v>12</v>
      </c>
      <c r="AG581">
        <v>6</v>
      </c>
      <c r="AH581" s="2">
        <v>2353535</v>
      </c>
    </row>
    <row r="582" spans="1:34" x14ac:dyDescent="0.5">
      <c r="A582">
        <v>6740</v>
      </c>
      <c r="B582">
        <v>24174</v>
      </c>
      <c r="C582" t="s">
        <v>701</v>
      </c>
      <c r="D582" s="25">
        <v>11239</v>
      </c>
      <c r="E582" t="s">
        <v>69</v>
      </c>
      <c r="F582" t="s">
        <v>80</v>
      </c>
      <c r="G582" t="s">
        <v>89</v>
      </c>
      <c r="H582" s="25">
        <v>41103</v>
      </c>
      <c r="I582" s="26" t="str">
        <f t="shared" si="72"/>
        <v>Fri</v>
      </c>
      <c r="J582" s="1">
        <f t="shared" si="73"/>
        <v>4</v>
      </c>
      <c r="K582" s="1" t="str">
        <f t="shared" si="74"/>
        <v>7D</v>
      </c>
      <c r="L582" s="25">
        <v>41107</v>
      </c>
      <c r="M582" s="26" t="str">
        <f t="shared" si="75"/>
        <v>Tue</v>
      </c>
      <c r="N582" s="25">
        <v>41112</v>
      </c>
      <c r="O582" s="1">
        <f t="shared" si="76"/>
        <v>5</v>
      </c>
      <c r="P582" s="27">
        <f t="shared" si="77"/>
        <v>2012</v>
      </c>
      <c r="Q582" s="1">
        <f t="shared" si="78"/>
        <v>7</v>
      </c>
      <c r="R582" s="1">
        <f t="shared" si="79"/>
        <v>17</v>
      </c>
      <c r="S582" t="s">
        <v>72</v>
      </c>
      <c r="T582" s="2">
        <v>3095850.84</v>
      </c>
      <c r="U582">
        <v>0</v>
      </c>
      <c r="V582" s="2">
        <v>1600000</v>
      </c>
      <c r="W582" s="2">
        <v>320000</v>
      </c>
      <c r="X582" s="2">
        <v>0</v>
      </c>
      <c r="Y582" s="2">
        <v>760409.85</v>
      </c>
      <c r="Z582" s="2">
        <v>415440.99</v>
      </c>
      <c r="AA582">
        <v>36</v>
      </c>
      <c r="AB582">
        <v>0</v>
      </c>
      <c r="AC582">
        <v>15</v>
      </c>
      <c r="AD582">
        <v>0</v>
      </c>
      <c r="AE582">
        <v>36</v>
      </c>
      <c r="AF582">
        <v>51</v>
      </c>
      <c r="AG582">
        <v>5</v>
      </c>
      <c r="AH582" s="2">
        <v>320000</v>
      </c>
    </row>
    <row r="583" spans="1:34" x14ac:dyDescent="0.5">
      <c r="A583">
        <v>6737</v>
      </c>
      <c r="B583">
        <v>24161</v>
      </c>
      <c r="C583" t="s">
        <v>702</v>
      </c>
      <c r="D583" s="25">
        <v>31413</v>
      </c>
      <c r="E583" t="s">
        <v>703</v>
      </c>
      <c r="F583" t="s">
        <v>80</v>
      </c>
      <c r="G583" t="s">
        <v>89</v>
      </c>
      <c r="H583" s="25">
        <v>41103</v>
      </c>
      <c r="I583" s="26" t="str">
        <f t="shared" si="72"/>
        <v>Fri</v>
      </c>
      <c r="J583" s="1">
        <f t="shared" si="73"/>
        <v>10</v>
      </c>
      <c r="K583" s="1" t="str">
        <f t="shared" si="74"/>
        <v>14D</v>
      </c>
      <c r="L583" s="25">
        <v>41113</v>
      </c>
      <c r="M583" s="26" t="str">
        <f t="shared" si="75"/>
        <v>Mon</v>
      </c>
      <c r="N583" s="25">
        <v>41119</v>
      </c>
      <c r="O583" s="1">
        <f t="shared" si="76"/>
        <v>6</v>
      </c>
      <c r="P583" s="27">
        <f t="shared" si="77"/>
        <v>2012</v>
      </c>
      <c r="Q583" s="1">
        <f t="shared" si="78"/>
        <v>7</v>
      </c>
      <c r="R583" s="1">
        <f t="shared" si="79"/>
        <v>23</v>
      </c>
      <c r="S583" t="s">
        <v>72</v>
      </c>
      <c r="T583" s="2">
        <v>29822064.800000001</v>
      </c>
      <c r="U583">
        <v>24486808.5</v>
      </c>
      <c r="V583" s="2">
        <v>20391332.100000001</v>
      </c>
      <c r="W583" s="2">
        <v>3724367.9</v>
      </c>
      <c r="X583" s="2">
        <v>0</v>
      </c>
      <c r="Y583" s="2">
        <v>1706483</v>
      </c>
      <c r="Z583" s="2">
        <v>3999881.8</v>
      </c>
      <c r="AA583">
        <v>6</v>
      </c>
      <c r="AB583">
        <v>0</v>
      </c>
      <c r="AC583">
        <v>0</v>
      </c>
      <c r="AD583">
        <v>0</v>
      </c>
      <c r="AE583">
        <v>6</v>
      </c>
      <c r="AF583">
        <v>6</v>
      </c>
      <c r="AG583">
        <v>6</v>
      </c>
      <c r="AH583" s="2">
        <v>3398555.35</v>
      </c>
    </row>
    <row r="584" spans="1:34" x14ac:dyDescent="0.5">
      <c r="A584">
        <v>6763</v>
      </c>
      <c r="B584">
        <v>24522</v>
      </c>
      <c r="C584" t="s">
        <v>704</v>
      </c>
      <c r="D584" s="25">
        <v>33407</v>
      </c>
      <c r="E584" t="s">
        <v>69</v>
      </c>
      <c r="F584" t="s">
        <v>70</v>
      </c>
      <c r="G584" t="s">
        <v>74</v>
      </c>
      <c r="H584" s="25">
        <v>41104</v>
      </c>
      <c r="I584" s="26" t="str">
        <f t="shared" si="72"/>
        <v>Sat</v>
      </c>
      <c r="J584" s="1">
        <f t="shared" si="73"/>
        <v>2</v>
      </c>
      <c r="K584" s="1" t="str">
        <f t="shared" si="74"/>
        <v>7D</v>
      </c>
      <c r="L584" s="25">
        <v>41106</v>
      </c>
      <c r="M584" s="26" t="str">
        <f t="shared" si="75"/>
        <v>Mon</v>
      </c>
      <c r="N584" s="25">
        <v>41108</v>
      </c>
      <c r="O584" s="1">
        <f t="shared" si="76"/>
        <v>2</v>
      </c>
      <c r="P584" s="27">
        <f t="shared" si="77"/>
        <v>2012</v>
      </c>
      <c r="Q584" s="1">
        <f t="shared" si="78"/>
        <v>7</v>
      </c>
      <c r="R584" s="1">
        <f t="shared" si="79"/>
        <v>16</v>
      </c>
      <c r="S584" t="s">
        <v>72</v>
      </c>
      <c r="T584" s="2">
        <v>13162750</v>
      </c>
      <c r="U584">
        <v>11550000</v>
      </c>
      <c r="V584" s="2">
        <v>8995672</v>
      </c>
      <c r="W584" s="2">
        <v>1454328</v>
      </c>
      <c r="X584" s="2">
        <v>0</v>
      </c>
      <c r="Y584" s="2">
        <v>946320.34</v>
      </c>
      <c r="Z584" s="2">
        <v>1766429.66</v>
      </c>
      <c r="AA584">
        <v>2</v>
      </c>
      <c r="AB584">
        <v>0</v>
      </c>
      <c r="AC584">
        <v>0</v>
      </c>
      <c r="AD584">
        <v>0</v>
      </c>
      <c r="AE584">
        <v>2</v>
      </c>
      <c r="AF584">
        <v>2</v>
      </c>
      <c r="AG584">
        <v>2</v>
      </c>
      <c r="AH584" s="2">
        <v>4497836</v>
      </c>
    </row>
    <row r="585" spans="1:34" x14ac:dyDescent="0.5">
      <c r="A585">
        <v>6765</v>
      </c>
      <c r="B585">
        <v>24580</v>
      </c>
      <c r="C585" t="s">
        <v>705</v>
      </c>
      <c r="D585" s="25">
        <v>27800</v>
      </c>
      <c r="E585" t="s">
        <v>69</v>
      </c>
      <c r="F585" t="s">
        <v>70</v>
      </c>
      <c r="G585" t="s">
        <v>97</v>
      </c>
      <c r="H585" s="25">
        <v>41105</v>
      </c>
      <c r="I585" s="26" t="str">
        <f t="shared" si="72"/>
        <v>Sun</v>
      </c>
      <c r="J585" s="1">
        <f t="shared" si="73"/>
        <v>0</v>
      </c>
      <c r="K585" s="1" t="str">
        <f t="shared" si="74"/>
        <v>7D</v>
      </c>
      <c r="L585" s="25">
        <v>41105</v>
      </c>
      <c r="M585" s="26" t="str">
        <f t="shared" si="75"/>
        <v>Sun</v>
      </c>
      <c r="N585" s="25">
        <v>41106</v>
      </c>
      <c r="O585" s="1">
        <f t="shared" si="76"/>
        <v>1</v>
      </c>
      <c r="P585" s="27">
        <f t="shared" si="77"/>
        <v>2012</v>
      </c>
      <c r="Q585" s="1">
        <f t="shared" si="78"/>
        <v>7</v>
      </c>
      <c r="R585" s="1">
        <f t="shared" si="79"/>
        <v>15</v>
      </c>
      <c r="S585" t="s">
        <v>72</v>
      </c>
      <c r="T585" s="2">
        <v>8289435</v>
      </c>
      <c r="U585">
        <v>5082000</v>
      </c>
      <c r="V585" s="2">
        <v>4456364</v>
      </c>
      <c r="W585" s="2">
        <v>2720636</v>
      </c>
      <c r="X585" s="2">
        <v>0</v>
      </c>
      <c r="Y585" s="2">
        <v>0</v>
      </c>
      <c r="Z585" s="2">
        <v>1112435</v>
      </c>
      <c r="AA585">
        <v>2</v>
      </c>
      <c r="AB585">
        <v>0</v>
      </c>
      <c r="AC585">
        <v>1</v>
      </c>
      <c r="AD585">
        <v>1</v>
      </c>
      <c r="AE585">
        <v>2</v>
      </c>
      <c r="AF585">
        <v>4</v>
      </c>
      <c r="AG585">
        <v>1</v>
      </c>
      <c r="AH585" s="2">
        <v>4456364</v>
      </c>
    </row>
    <row r="586" spans="1:34" x14ac:dyDescent="0.5">
      <c r="A586">
        <v>6788</v>
      </c>
      <c r="B586">
        <v>24677</v>
      </c>
      <c r="C586" t="s">
        <v>706</v>
      </c>
      <c r="D586" s="25">
        <v>28099</v>
      </c>
      <c r="E586" t="s">
        <v>138</v>
      </c>
      <c r="F586" t="s">
        <v>75</v>
      </c>
      <c r="G586" t="s">
        <v>76</v>
      </c>
      <c r="H586" s="25">
        <v>41106</v>
      </c>
      <c r="I586" s="26" t="str">
        <f t="shared" si="72"/>
        <v>Mon</v>
      </c>
      <c r="J586" s="1">
        <f t="shared" si="73"/>
        <v>14</v>
      </c>
      <c r="K586" s="1" t="str">
        <f t="shared" si="74"/>
        <v>14D</v>
      </c>
      <c r="L586" s="25">
        <v>41120</v>
      </c>
      <c r="M586" s="26" t="str">
        <f t="shared" si="75"/>
        <v>Mon</v>
      </c>
      <c r="N586" s="25">
        <v>41123</v>
      </c>
      <c r="O586" s="1">
        <f t="shared" si="76"/>
        <v>3</v>
      </c>
      <c r="P586" s="27">
        <f t="shared" si="77"/>
        <v>2012</v>
      </c>
      <c r="Q586" s="1">
        <f t="shared" si="78"/>
        <v>7</v>
      </c>
      <c r="R586" s="1">
        <f t="shared" si="79"/>
        <v>30</v>
      </c>
      <c r="S586" t="s">
        <v>72</v>
      </c>
      <c r="T586" s="2">
        <v>5027550</v>
      </c>
      <c r="U586">
        <v>0</v>
      </c>
      <c r="V586" s="2">
        <v>4352778</v>
      </c>
      <c r="W586" s="2">
        <v>0</v>
      </c>
      <c r="X586" s="2">
        <v>0</v>
      </c>
      <c r="Y586" s="2">
        <v>0</v>
      </c>
      <c r="Z586" s="2">
        <v>674772</v>
      </c>
      <c r="AA586">
        <v>6</v>
      </c>
      <c r="AB586">
        <v>0</v>
      </c>
      <c r="AC586">
        <v>0</v>
      </c>
      <c r="AD586">
        <v>3</v>
      </c>
      <c r="AE586">
        <v>6</v>
      </c>
      <c r="AF586">
        <v>9</v>
      </c>
      <c r="AG586">
        <v>3</v>
      </c>
      <c r="AH586" s="2">
        <v>1450926</v>
      </c>
    </row>
    <row r="587" spans="1:34" x14ac:dyDescent="0.5">
      <c r="A587">
        <v>6768</v>
      </c>
      <c r="B587">
        <v>24591</v>
      </c>
      <c r="C587" t="s">
        <v>707</v>
      </c>
      <c r="D587" s="25">
        <v>28089</v>
      </c>
      <c r="E587" t="s">
        <v>138</v>
      </c>
      <c r="F587" t="s">
        <v>80</v>
      </c>
      <c r="G587" t="s">
        <v>89</v>
      </c>
      <c r="H587" s="25">
        <v>41106</v>
      </c>
      <c r="I587" s="26" t="str">
        <f t="shared" si="72"/>
        <v>Mon</v>
      </c>
      <c r="J587" s="1">
        <f t="shared" si="73"/>
        <v>18</v>
      </c>
      <c r="K587" s="1" t="str">
        <f t="shared" si="74"/>
        <v>30D</v>
      </c>
      <c r="L587" s="25">
        <v>41124</v>
      </c>
      <c r="M587" s="26" t="str">
        <f t="shared" si="75"/>
        <v>Fri</v>
      </c>
      <c r="N587" s="25">
        <v>41127</v>
      </c>
      <c r="O587" s="1">
        <f t="shared" si="76"/>
        <v>3</v>
      </c>
      <c r="P587" s="27">
        <f t="shared" si="77"/>
        <v>2012</v>
      </c>
      <c r="Q587" s="1">
        <f t="shared" si="78"/>
        <v>8</v>
      </c>
      <c r="R587" s="1">
        <f t="shared" si="79"/>
        <v>3</v>
      </c>
      <c r="S587" t="s">
        <v>72</v>
      </c>
      <c r="T587" s="2">
        <v>6837600</v>
      </c>
      <c r="U587">
        <v>0</v>
      </c>
      <c r="V587" s="2">
        <v>3780000</v>
      </c>
      <c r="W587" s="2">
        <v>2140000</v>
      </c>
      <c r="X587" s="2">
        <v>0</v>
      </c>
      <c r="Y587" s="2">
        <v>0</v>
      </c>
      <c r="Z587" s="2">
        <v>917600</v>
      </c>
      <c r="AA587">
        <v>6</v>
      </c>
      <c r="AB587">
        <v>3</v>
      </c>
      <c r="AC587">
        <v>3</v>
      </c>
      <c r="AD587">
        <v>0</v>
      </c>
      <c r="AE587">
        <v>9</v>
      </c>
      <c r="AF587">
        <v>12</v>
      </c>
      <c r="AG587">
        <v>3</v>
      </c>
      <c r="AH587" s="2">
        <v>1260000</v>
      </c>
    </row>
    <row r="588" spans="1:34" x14ac:dyDescent="0.5">
      <c r="A588">
        <v>6787</v>
      </c>
      <c r="B588">
        <v>24675</v>
      </c>
      <c r="C588" t="s">
        <v>708</v>
      </c>
      <c r="D588" s="25">
        <v>27907</v>
      </c>
      <c r="E588" t="s">
        <v>138</v>
      </c>
      <c r="F588" t="s">
        <v>75</v>
      </c>
      <c r="G588" t="s">
        <v>76</v>
      </c>
      <c r="H588" s="25">
        <v>41106</v>
      </c>
      <c r="I588" s="26" t="str">
        <f t="shared" si="72"/>
        <v>Mon</v>
      </c>
      <c r="J588" s="1">
        <f t="shared" si="73"/>
        <v>21</v>
      </c>
      <c r="K588" s="1" t="str">
        <f t="shared" si="74"/>
        <v>30D</v>
      </c>
      <c r="L588" s="25">
        <v>41127</v>
      </c>
      <c r="M588" s="26" t="str">
        <f t="shared" si="75"/>
        <v>Mon</v>
      </c>
      <c r="N588" s="25">
        <v>41129</v>
      </c>
      <c r="O588" s="1">
        <f t="shared" si="76"/>
        <v>2</v>
      </c>
      <c r="P588" s="27">
        <f t="shared" si="77"/>
        <v>2012</v>
      </c>
      <c r="Q588" s="1">
        <f t="shared" si="78"/>
        <v>8</v>
      </c>
      <c r="R588" s="1">
        <f t="shared" si="79"/>
        <v>6</v>
      </c>
      <c r="S588" t="s">
        <v>72</v>
      </c>
      <c r="T588" s="2">
        <v>7695400</v>
      </c>
      <c r="U588">
        <v>6090000</v>
      </c>
      <c r="V588" s="2">
        <v>5385454</v>
      </c>
      <c r="W588" s="2">
        <v>727272</v>
      </c>
      <c r="X588" s="2">
        <v>0</v>
      </c>
      <c r="Y588" s="2">
        <v>549956.71</v>
      </c>
      <c r="Z588" s="2">
        <v>1032717.29</v>
      </c>
      <c r="AA588">
        <v>4</v>
      </c>
      <c r="AB588">
        <v>0</v>
      </c>
      <c r="AC588">
        <v>2</v>
      </c>
      <c r="AD588">
        <v>0</v>
      </c>
      <c r="AE588">
        <v>4</v>
      </c>
      <c r="AF588">
        <v>6</v>
      </c>
      <c r="AG588">
        <v>2</v>
      </c>
      <c r="AH588" s="2">
        <v>2692727</v>
      </c>
    </row>
    <row r="589" spans="1:34" x14ac:dyDescent="0.5">
      <c r="A589">
        <v>6783</v>
      </c>
      <c r="B589">
        <v>24657</v>
      </c>
      <c r="C589" t="s">
        <v>709</v>
      </c>
      <c r="D589" s="25">
        <v>26994</v>
      </c>
      <c r="E589" t="s">
        <v>138</v>
      </c>
      <c r="F589" t="s">
        <v>70</v>
      </c>
      <c r="G589" t="s">
        <v>74</v>
      </c>
      <c r="H589" s="25">
        <v>41106</v>
      </c>
      <c r="I589" s="26" t="str">
        <f t="shared" si="72"/>
        <v>Mon</v>
      </c>
      <c r="J589" s="1">
        <f t="shared" si="73"/>
        <v>9</v>
      </c>
      <c r="K589" s="1" t="str">
        <f t="shared" si="74"/>
        <v>14D</v>
      </c>
      <c r="L589" s="25">
        <v>41115</v>
      </c>
      <c r="M589" s="26" t="str">
        <f t="shared" si="75"/>
        <v>Wed</v>
      </c>
      <c r="N589" s="25">
        <v>41120</v>
      </c>
      <c r="O589" s="1">
        <f t="shared" si="76"/>
        <v>5</v>
      </c>
      <c r="P589" s="27">
        <f t="shared" si="77"/>
        <v>2012</v>
      </c>
      <c r="Q589" s="1">
        <f t="shared" si="78"/>
        <v>7</v>
      </c>
      <c r="R589" s="1">
        <f t="shared" si="79"/>
        <v>25</v>
      </c>
      <c r="S589" t="s">
        <v>72</v>
      </c>
      <c r="T589" s="2">
        <v>128715937.09</v>
      </c>
      <c r="U589">
        <v>87000000</v>
      </c>
      <c r="V589" s="2">
        <v>75809523.530000001</v>
      </c>
      <c r="W589" s="2">
        <v>19384625</v>
      </c>
      <c r="X589" s="2">
        <v>0</v>
      </c>
      <c r="Y589" s="2">
        <v>15145449.119999999</v>
      </c>
      <c r="Z589" s="2">
        <v>18376339.440000001</v>
      </c>
      <c r="AA589">
        <v>40</v>
      </c>
      <c r="AB589">
        <v>0</v>
      </c>
      <c r="AC589">
        <v>0</v>
      </c>
      <c r="AD589">
        <v>0</v>
      </c>
      <c r="AE589">
        <v>40</v>
      </c>
      <c r="AF589">
        <v>40</v>
      </c>
      <c r="AG589">
        <v>5</v>
      </c>
      <c r="AH589" s="2">
        <v>15161904.710000001</v>
      </c>
    </row>
    <row r="590" spans="1:34" x14ac:dyDescent="0.5">
      <c r="A590">
        <v>6772</v>
      </c>
      <c r="B590">
        <v>24606</v>
      </c>
      <c r="C590" t="s">
        <v>710</v>
      </c>
      <c r="D590" s="25">
        <v>28567</v>
      </c>
      <c r="E590" t="s">
        <v>69</v>
      </c>
      <c r="F590" t="s">
        <v>70</v>
      </c>
      <c r="G590" t="s">
        <v>71</v>
      </c>
      <c r="H590" s="25">
        <v>41106</v>
      </c>
      <c r="I590" s="26" t="str">
        <f t="shared" si="72"/>
        <v>Mon</v>
      </c>
      <c r="J590" s="1">
        <f t="shared" si="73"/>
        <v>29</v>
      </c>
      <c r="K590" s="1" t="str">
        <f t="shared" si="74"/>
        <v>30D</v>
      </c>
      <c r="L590" s="25">
        <v>41135</v>
      </c>
      <c r="M590" s="26" t="str">
        <f t="shared" si="75"/>
        <v>Tue</v>
      </c>
      <c r="N590" s="25">
        <v>41138</v>
      </c>
      <c r="O590" s="1">
        <f t="shared" si="76"/>
        <v>3</v>
      </c>
      <c r="P590" s="27">
        <f t="shared" si="77"/>
        <v>2012</v>
      </c>
      <c r="Q590" s="1">
        <f t="shared" si="78"/>
        <v>8</v>
      </c>
      <c r="R590" s="1">
        <f t="shared" si="79"/>
        <v>14</v>
      </c>
      <c r="S590" t="s">
        <v>72</v>
      </c>
      <c r="T590" s="2">
        <v>36786000</v>
      </c>
      <c r="U590">
        <v>35400000</v>
      </c>
      <c r="V590" s="2">
        <v>27329870</v>
      </c>
      <c r="W590" s="2">
        <v>3012987</v>
      </c>
      <c r="X590" s="2">
        <v>0</v>
      </c>
      <c r="Y590" s="2">
        <v>1506494</v>
      </c>
      <c r="Z590" s="2">
        <v>4936649</v>
      </c>
      <c r="AA590">
        <v>18</v>
      </c>
      <c r="AB590">
        <v>0</v>
      </c>
      <c r="AC590">
        <v>6</v>
      </c>
      <c r="AD590">
        <v>3</v>
      </c>
      <c r="AE590">
        <v>18</v>
      </c>
      <c r="AF590">
        <v>27</v>
      </c>
      <c r="AG590">
        <v>3</v>
      </c>
      <c r="AH590" s="2">
        <v>9109956.6699999999</v>
      </c>
    </row>
    <row r="591" spans="1:34" x14ac:dyDescent="0.5">
      <c r="A591">
        <v>6804</v>
      </c>
      <c r="B591">
        <v>24765</v>
      </c>
      <c r="C591" t="s">
        <v>711</v>
      </c>
      <c r="D591" s="25">
        <v>28060</v>
      </c>
      <c r="E591" t="s">
        <v>69</v>
      </c>
      <c r="F591" t="s">
        <v>84</v>
      </c>
      <c r="G591" t="s">
        <v>112</v>
      </c>
      <c r="H591" s="25">
        <v>41107</v>
      </c>
      <c r="I591" s="26" t="str">
        <f t="shared" si="72"/>
        <v>Tue</v>
      </c>
      <c r="J591" s="1">
        <f t="shared" si="73"/>
        <v>12</v>
      </c>
      <c r="K591" s="1" t="str">
        <f t="shared" si="74"/>
        <v>14D</v>
      </c>
      <c r="L591" s="25">
        <v>41119</v>
      </c>
      <c r="M591" s="26" t="str">
        <f t="shared" si="75"/>
        <v>Sun</v>
      </c>
      <c r="N591" s="25">
        <v>41122</v>
      </c>
      <c r="O591" s="1">
        <f t="shared" si="76"/>
        <v>3</v>
      </c>
      <c r="P591" s="27">
        <f t="shared" si="77"/>
        <v>2012</v>
      </c>
      <c r="Q591" s="1">
        <f t="shared" si="78"/>
        <v>7</v>
      </c>
      <c r="R591" s="1">
        <f t="shared" si="79"/>
        <v>29</v>
      </c>
      <c r="S591" t="s">
        <v>72</v>
      </c>
      <c r="T591" s="2">
        <v>114970070.54000001</v>
      </c>
      <c r="U591">
        <v>111090000</v>
      </c>
      <c r="V591" s="2">
        <v>69731601.200000003</v>
      </c>
      <c r="W591" s="2">
        <v>26570470.699999999</v>
      </c>
      <c r="X591" s="2">
        <v>0</v>
      </c>
      <c r="Y591" s="2">
        <v>3239091</v>
      </c>
      <c r="Z591" s="2">
        <v>15428907.640000001</v>
      </c>
      <c r="AA591">
        <v>6</v>
      </c>
      <c r="AB591">
        <v>0</v>
      </c>
      <c r="AC591">
        <v>0</v>
      </c>
      <c r="AD591">
        <v>3</v>
      </c>
      <c r="AE591">
        <v>6</v>
      </c>
      <c r="AF591">
        <v>9</v>
      </c>
      <c r="AG591">
        <v>3</v>
      </c>
      <c r="AH591" s="2">
        <v>23243867.07</v>
      </c>
    </row>
    <row r="592" spans="1:34" x14ac:dyDescent="0.5">
      <c r="A592">
        <v>6796</v>
      </c>
      <c r="B592">
        <v>24728</v>
      </c>
      <c r="C592" t="s">
        <v>712</v>
      </c>
      <c r="D592" s="25">
        <v>18719</v>
      </c>
      <c r="E592" t="s">
        <v>69</v>
      </c>
      <c r="F592" t="s">
        <v>70</v>
      </c>
      <c r="G592" t="s">
        <v>74</v>
      </c>
      <c r="H592" s="25">
        <v>41107</v>
      </c>
      <c r="I592" s="26" t="str">
        <f t="shared" si="72"/>
        <v>Tue</v>
      </c>
      <c r="J592" s="1">
        <f t="shared" si="73"/>
        <v>20</v>
      </c>
      <c r="K592" s="1" t="str">
        <f t="shared" si="74"/>
        <v>30D</v>
      </c>
      <c r="L592" s="25">
        <v>41127</v>
      </c>
      <c r="M592" s="26" t="str">
        <f t="shared" si="75"/>
        <v>Mon</v>
      </c>
      <c r="N592" s="25">
        <v>41130</v>
      </c>
      <c r="O592" s="1">
        <f t="shared" si="76"/>
        <v>3</v>
      </c>
      <c r="P592" s="27">
        <f t="shared" si="77"/>
        <v>2012</v>
      </c>
      <c r="Q592" s="1">
        <f t="shared" si="78"/>
        <v>8</v>
      </c>
      <c r="R592" s="1">
        <f t="shared" si="79"/>
        <v>6</v>
      </c>
      <c r="S592" t="s">
        <v>72</v>
      </c>
      <c r="T592" s="2">
        <v>18341400</v>
      </c>
      <c r="U592">
        <v>17325000</v>
      </c>
      <c r="V592" s="2">
        <v>14168832</v>
      </c>
      <c r="W592" s="2">
        <v>831168</v>
      </c>
      <c r="X592" s="2">
        <v>0</v>
      </c>
      <c r="Y592" s="2">
        <v>880000</v>
      </c>
      <c r="Z592" s="2">
        <v>2461400</v>
      </c>
      <c r="AA592">
        <v>6</v>
      </c>
      <c r="AB592">
        <v>0</v>
      </c>
      <c r="AC592">
        <v>0</v>
      </c>
      <c r="AD592">
        <v>0</v>
      </c>
      <c r="AE592">
        <v>6</v>
      </c>
      <c r="AF592">
        <v>6</v>
      </c>
      <c r="AG592">
        <v>3</v>
      </c>
      <c r="AH592" s="2">
        <v>4722944</v>
      </c>
    </row>
    <row r="593" spans="1:34" x14ac:dyDescent="0.5">
      <c r="A593">
        <v>5707</v>
      </c>
      <c r="B593">
        <v>24757</v>
      </c>
      <c r="C593" t="s">
        <v>713</v>
      </c>
      <c r="D593" s="25">
        <v>27914</v>
      </c>
      <c r="E593" t="s">
        <v>69</v>
      </c>
      <c r="F593" t="s">
        <v>127</v>
      </c>
      <c r="G593" t="s">
        <v>128</v>
      </c>
      <c r="H593" s="25">
        <v>41107</v>
      </c>
      <c r="I593" s="26" t="str">
        <f t="shared" si="72"/>
        <v>Tue</v>
      </c>
      <c r="J593" s="1">
        <f t="shared" si="73"/>
        <v>0</v>
      </c>
      <c r="K593" s="1" t="str">
        <f t="shared" si="74"/>
        <v>7D</v>
      </c>
      <c r="L593" s="25">
        <v>41107</v>
      </c>
      <c r="M593" s="26" t="str">
        <f t="shared" si="75"/>
        <v>Tue</v>
      </c>
      <c r="N593" s="25">
        <v>41110</v>
      </c>
      <c r="O593" s="1">
        <f t="shared" si="76"/>
        <v>3</v>
      </c>
      <c r="P593" s="27">
        <f t="shared" si="77"/>
        <v>2012</v>
      </c>
      <c r="Q593" s="1">
        <f t="shared" si="78"/>
        <v>7</v>
      </c>
      <c r="R593" s="1">
        <f t="shared" si="79"/>
        <v>17</v>
      </c>
      <c r="S593" t="s">
        <v>72</v>
      </c>
      <c r="T593" s="2">
        <v>13697850</v>
      </c>
      <c r="U593">
        <v>12000000</v>
      </c>
      <c r="V593" s="2">
        <v>9158312</v>
      </c>
      <c r="W593" s="2">
        <v>2701296</v>
      </c>
      <c r="X593" s="2">
        <v>0</v>
      </c>
      <c r="Y593" s="2">
        <v>0</v>
      </c>
      <c r="Z593" s="2">
        <v>1838242</v>
      </c>
      <c r="AA593">
        <v>10</v>
      </c>
      <c r="AB593">
        <v>0</v>
      </c>
      <c r="AC593">
        <v>5</v>
      </c>
      <c r="AD593">
        <v>0</v>
      </c>
      <c r="AE593">
        <v>10</v>
      </c>
      <c r="AF593">
        <v>15</v>
      </c>
      <c r="AG593">
        <v>5</v>
      </c>
      <c r="AH593" s="2">
        <v>1831662.4</v>
      </c>
    </row>
    <row r="594" spans="1:34" x14ac:dyDescent="0.5">
      <c r="A594">
        <v>6815</v>
      </c>
      <c r="B594">
        <v>24816</v>
      </c>
      <c r="C594" t="s">
        <v>714</v>
      </c>
      <c r="D594" s="25">
        <v>30181</v>
      </c>
      <c r="E594" t="s">
        <v>69</v>
      </c>
      <c r="F594" t="s">
        <v>70</v>
      </c>
      <c r="G594" t="s">
        <v>71</v>
      </c>
      <c r="H594" s="25">
        <v>41108</v>
      </c>
      <c r="I594" s="26" t="str">
        <f t="shared" si="72"/>
        <v>Wed</v>
      </c>
      <c r="J594" s="1">
        <f t="shared" si="73"/>
        <v>11</v>
      </c>
      <c r="K594" s="1" t="str">
        <f t="shared" si="74"/>
        <v>14D</v>
      </c>
      <c r="L594" s="25">
        <v>41119</v>
      </c>
      <c r="M594" s="26" t="str">
        <f t="shared" si="75"/>
        <v>Sun</v>
      </c>
      <c r="N594" s="25">
        <v>41122</v>
      </c>
      <c r="O594" s="1">
        <f t="shared" si="76"/>
        <v>3</v>
      </c>
      <c r="P594" s="27">
        <f t="shared" si="77"/>
        <v>2012</v>
      </c>
      <c r="Q594" s="1">
        <f t="shared" si="78"/>
        <v>7</v>
      </c>
      <c r="R594" s="1">
        <f t="shared" si="79"/>
        <v>29</v>
      </c>
      <c r="S594" t="s">
        <v>72</v>
      </c>
      <c r="T594" s="2">
        <v>49877000</v>
      </c>
      <c r="U594">
        <v>46481700</v>
      </c>
      <c r="V594" s="2">
        <v>35966840</v>
      </c>
      <c r="W594" s="2">
        <v>2770563</v>
      </c>
      <c r="X594" s="2">
        <v>0</v>
      </c>
      <c r="Y594" s="2">
        <v>3966627.2</v>
      </c>
      <c r="Z594" s="2">
        <v>7172969.7999999998</v>
      </c>
      <c r="AA594">
        <v>20</v>
      </c>
      <c r="AB594">
        <v>0</v>
      </c>
      <c r="AC594">
        <v>0</v>
      </c>
      <c r="AD594">
        <v>4</v>
      </c>
      <c r="AE594">
        <v>20</v>
      </c>
      <c r="AF594">
        <v>24</v>
      </c>
      <c r="AG594">
        <v>4</v>
      </c>
      <c r="AH594" s="2">
        <v>8991710</v>
      </c>
    </row>
    <row r="595" spans="1:34" x14ac:dyDescent="0.5">
      <c r="A595">
        <v>6005</v>
      </c>
      <c r="B595">
        <v>24982</v>
      </c>
      <c r="C595" t="s">
        <v>715</v>
      </c>
      <c r="D595" s="25">
        <v>29047</v>
      </c>
      <c r="E595" t="s">
        <v>69</v>
      </c>
      <c r="F595" t="s">
        <v>94</v>
      </c>
      <c r="G595" t="s">
        <v>95</v>
      </c>
      <c r="H595" s="25">
        <v>41109</v>
      </c>
      <c r="I595" s="26" t="str">
        <f t="shared" si="72"/>
        <v>Thu</v>
      </c>
      <c r="J595" s="1">
        <f t="shared" si="73"/>
        <v>1</v>
      </c>
      <c r="K595" s="1" t="str">
        <f t="shared" si="74"/>
        <v>7D</v>
      </c>
      <c r="L595" s="25">
        <v>41110</v>
      </c>
      <c r="M595" s="26" t="str">
        <f t="shared" si="75"/>
        <v>Fri</v>
      </c>
      <c r="N595" s="25">
        <v>41113</v>
      </c>
      <c r="O595" s="1">
        <f t="shared" si="76"/>
        <v>3</v>
      </c>
      <c r="P595" s="27">
        <f t="shared" si="77"/>
        <v>2012</v>
      </c>
      <c r="Q595" s="1">
        <f t="shared" si="78"/>
        <v>7</v>
      </c>
      <c r="R595" s="1">
        <f t="shared" si="79"/>
        <v>20</v>
      </c>
      <c r="S595" t="s">
        <v>72</v>
      </c>
      <c r="T595" s="2">
        <v>1455300</v>
      </c>
      <c r="U595">
        <v>0</v>
      </c>
      <c r="V595" s="2">
        <v>1260000</v>
      </c>
      <c r="W595" s="2">
        <v>0</v>
      </c>
      <c r="X595" s="2">
        <v>0</v>
      </c>
      <c r="Y595" s="2">
        <v>0</v>
      </c>
      <c r="Z595" s="2">
        <v>195300</v>
      </c>
      <c r="AA595">
        <v>6</v>
      </c>
      <c r="AB595">
        <v>0</v>
      </c>
      <c r="AC595">
        <v>0</v>
      </c>
      <c r="AD595">
        <v>3</v>
      </c>
      <c r="AE595">
        <v>6</v>
      </c>
      <c r="AF595">
        <v>9</v>
      </c>
      <c r="AG595">
        <v>3</v>
      </c>
      <c r="AH595" s="2">
        <v>420000</v>
      </c>
    </row>
    <row r="596" spans="1:34" x14ac:dyDescent="0.5">
      <c r="A596">
        <v>6005</v>
      </c>
      <c r="B596">
        <v>24980</v>
      </c>
      <c r="C596" t="s">
        <v>716</v>
      </c>
      <c r="D596" s="25">
        <v>24008</v>
      </c>
      <c r="E596" t="s">
        <v>69</v>
      </c>
      <c r="F596" t="s">
        <v>94</v>
      </c>
      <c r="G596" t="s">
        <v>95</v>
      </c>
      <c r="H596" s="25">
        <v>41109</v>
      </c>
      <c r="I596" s="26" t="str">
        <f t="shared" si="72"/>
        <v>Thu</v>
      </c>
      <c r="J596" s="1">
        <f t="shared" si="73"/>
        <v>1</v>
      </c>
      <c r="K596" s="1" t="str">
        <f t="shared" si="74"/>
        <v>7D</v>
      </c>
      <c r="L596" s="25">
        <v>41110</v>
      </c>
      <c r="M596" s="26" t="str">
        <f t="shared" si="75"/>
        <v>Fri</v>
      </c>
      <c r="N596" s="25">
        <v>41112</v>
      </c>
      <c r="O596" s="1">
        <f t="shared" si="76"/>
        <v>2</v>
      </c>
      <c r="P596" s="27">
        <f t="shared" si="77"/>
        <v>2012</v>
      </c>
      <c r="Q596" s="1">
        <f t="shared" si="78"/>
        <v>7</v>
      </c>
      <c r="R596" s="1">
        <f t="shared" si="79"/>
        <v>20</v>
      </c>
      <c r="S596" t="s">
        <v>72</v>
      </c>
      <c r="T596" s="2">
        <v>9650950</v>
      </c>
      <c r="U596">
        <v>0</v>
      </c>
      <c r="V596" s="2">
        <v>7250000</v>
      </c>
      <c r="W596" s="2">
        <v>240000</v>
      </c>
      <c r="X596" s="2">
        <v>0</v>
      </c>
      <c r="Y596" s="2">
        <v>666000.67000000004</v>
      </c>
      <c r="Z596" s="2">
        <v>1494949.33</v>
      </c>
      <c r="AA596">
        <v>4</v>
      </c>
      <c r="AB596">
        <v>0</v>
      </c>
      <c r="AC596">
        <v>0</v>
      </c>
      <c r="AD596">
        <v>0</v>
      </c>
      <c r="AE596">
        <v>4</v>
      </c>
      <c r="AF596">
        <v>4</v>
      </c>
      <c r="AG596">
        <v>2</v>
      </c>
      <c r="AH596" s="2">
        <v>3625000</v>
      </c>
    </row>
    <row r="597" spans="1:34" x14ac:dyDescent="0.5">
      <c r="A597">
        <v>6005</v>
      </c>
      <c r="B597">
        <v>24983</v>
      </c>
      <c r="C597" t="s">
        <v>717</v>
      </c>
      <c r="D597" s="25">
        <v>29298</v>
      </c>
      <c r="E597" t="s">
        <v>69</v>
      </c>
      <c r="F597" t="s">
        <v>94</v>
      </c>
      <c r="G597" t="s">
        <v>95</v>
      </c>
      <c r="H597" s="25">
        <v>41109</v>
      </c>
      <c r="I597" s="26" t="str">
        <f t="shared" si="72"/>
        <v>Thu</v>
      </c>
      <c r="J597" s="1">
        <f t="shared" si="73"/>
        <v>1</v>
      </c>
      <c r="K597" s="1" t="str">
        <f t="shared" si="74"/>
        <v>7D</v>
      </c>
      <c r="L597" s="25">
        <v>41110</v>
      </c>
      <c r="M597" s="26" t="str">
        <f t="shared" si="75"/>
        <v>Fri</v>
      </c>
      <c r="N597" s="25">
        <v>41113</v>
      </c>
      <c r="O597" s="1">
        <f t="shared" si="76"/>
        <v>3</v>
      </c>
      <c r="P597" s="27">
        <f t="shared" si="77"/>
        <v>2012</v>
      </c>
      <c r="Q597" s="1">
        <f t="shared" si="78"/>
        <v>7</v>
      </c>
      <c r="R597" s="1">
        <f t="shared" si="79"/>
        <v>20</v>
      </c>
      <c r="S597" t="s">
        <v>72</v>
      </c>
      <c r="T597" s="2">
        <v>1548750</v>
      </c>
      <c r="U597">
        <v>0</v>
      </c>
      <c r="V597" s="2">
        <v>1090908</v>
      </c>
      <c r="W597" s="2">
        <v>250000</v>
      </c>
      <c r="X597" s="2">
        <v>0</v>
      </c>
      <c r="Y597" s="2">
        <v>0</v>
      </c>
      <c r="Z597" s="2">
        <v>207842</v>
      </c>
      <c r="AA597">
        <v>6</v>
      </c>
      <c r="AB597">
        <v>0</v>
      </c>
      <c r="AC597">
        <v>3</v>
      </c>
      <c r="AD597">
        <v>0</v>
      </c>
      <c r="AE597">
        <v>6</v>
      </c>
      <c r="AF597">
        <v>9</v>
      </c>
      <c r="AG597">
        <v>3</v>
      </c>
      <c r="AH597" s="2">
        <v>363636</v>
      </c>
    </row>
    <row r="598" spans="1:34" x14ac:dyDescent="0.5">
      <c r="A598">
        <v>6850</v>
      </c>
      <c r="B598">
        <v>25022</v>
      </c>
      <c r="C598" t="s">
        <v>718</v>
      </c>
      <c r="D598" s="25">
        <v>23565</v>
      </c>
      <c r="E598" t="s">
        <v>69</v>
      </c>
      <c r="F598" t="s">
        <v>70</v>
      </c>
      <c r="G598" t="s">
        <v>71</v>
      </c>
      <c r="H598" s="25">
        <v>41109</v>
      </c>
      <c r="I598" s="26" t="str">
        <f t="shared" si="72"/>
        <v>Thu</v>
      </c>
      <c r="J598" s="1">
        <f t="shared" si="73"/>
        <v>31</v>
      </c>
      <c r="K598" s="1" t="str">
        <f t="shared" si="74"/>
        <v>45D</v>
      </c>
      <c r="L598" s="25">
        <v>41140</v>
      </c>
      <c r="M598" s="26" t="str">
        <f t="shared" si="75"/>
        <v>Sun</v>
      </c>
      <c r="N598" s="25">
        <v>41142</v>
      </c>
      <c r="O598" s="1">
        <f t="shared" si="76"/>
        <v>2</v>
      </c>
      <c r="P598" s="27">
        <f t="shared" si="77"/>
        <v>2012</v>
      </c>
      <c r="Q598" s="1">
        <f t="shared" si="78"/>
        <v>8</v>
      </c>
      <c r="R598" s="1">
        <f t="shared" si="79"/>
        <v>19</v>
      </c>
      <c r="S598" t="s">
        <v>72</v>
      </c>
      <c r="T598" s="2">
        <v>9600000</v>
      </c>
      <c r="U598">
        <v>9600000</v>
      </c>
      <c r="V598" s="2">
        <v>5367965</v>
      </c>
      <c r="W598" s="2">
        <v>2008656</v>
      </c>
      <c r="X598" s="2">
        <v>0</v>
      </c>
      <c r="Y598" s="2">
        <v>835164</v>
      </c>
      <c r="Z598" s="2">
        <v>1388215</v>
      </c>
      <c r="AA598">
        <v>4</v>
      </c>
      <c r="AB598">
        <v>0</v>
      </c>
      <c r="AC598">
        <v>0</v>
      </c>
      <c r="AD598">
        <v>0</v>
      </c>
      <c r="AE598">
        <v>4</v>
      </c>
      <c r="AF598">
        <v>4</v>
      </c>
      <c r="AG598">
        <v>2</v>
      </c>
      <c r="AH598" s="2">
        <v>2683982.5</v>
      </c>
    </row>
    <row r="599" spans="1:34" x14ac:dyDescent="0.5">
      <c r="A599">
        <v>6861</v>
      </c>
      <c r="B599">
        <v>25043</v>
      </c>
      <c r="C599" t="s">
        <v>719</v>
      </c>
      <c r="D599" s="25">
        <v>23105</v>
      </c>
      <c r="E599" t="s">
        <v>79</v>
      </c>
      <c r="F599" t="s">
        <v>105</v>
      </c>
      <c r="G599" t="s">
        <v>106</v>
      </c>
      <c r="H599" s="25">
        <v>41109</v>
      </c>
      <c r="I599" s="26" t="str">
        <f t="shared" si="72"/>
        <v>Thu</v>
      </c>
      <c r="J599" s="1">
        <f t="shared" si="73"/>
        <v>64</v>
      </c>
      <c r="K599" s="1" t="str">
        <f t="shared" si="74"/>
        <v>90D</v>
      </c>
      <c r="L599" s="25">
        <v>41173</v>
      </c>
      <c r="M599" s="26" t="str">
        <f t="shared" si="75"/>
        <v>Fri</v>
      </c>
      <c r="N599" s="25">
        <v>41179</v>
      </c>
      <c r="O599" s="1">
        <f t="shared" si="76"/>
        <v>6</v>
      </c>
      <c r="P599" s="27">
        <f t="shared" si="77"/>
        <v>2012</v>
      </c>
      <c r="Q599" s="1">
        <f t="shared" si="78"/>
        <v>9</v>
      </c>
      <c r="R599" s="1">
        <f t="shared" si="79"/>
        <v>21</v>
      </c>
      <c r="S599" t="s">
        <v>72</v>
      </c>
      <c r="T599" s="2">
        <v>49656082.5</v>
      </c>
      <c r="U599">
        <v>36729000</v>
      </c>
      <c r="V599" s="2">
        <v>36956364</v>
      </c>
      <c r="W599" s="2">
        <v>5055136</v>
      </c>
      <c r="X599" s="2">
        <v>0</v>
      </c>
      <c r="Y599" s="2">
        <v>980779.22</v>
      </c>
      <c r="Z599" s="2">
        <v>6663803.2800000003</v>
      </c>
      <c r="AA599">
        <v>12</v>
      </c>
      <c r="AB599">
        <v>0</v>
      </c>
      <c r="AC599">
        <v>0</v>
      </c>
      <c r="AD599">
        <v>0</v>
      </c>
      <c r="AE599">
        <v>12</v>
      </c>
      <c r="AF599">
        <v>12</v>
      </c>
      <c r="AG599">
        <v>6</v>
      </c>
      <c r="AH599" s="2">
        <v>6159394</v>
      </c>
    </row>
    <row r="600" spans="1:34" x14ac:dyDescent="0.5">
      <c r="A600">
        <v>6855</v>
      </c>
      <c r="B600">
        <v>25032</v>
      </c>
      <c r="C600" t="s">
        <v>720</v>
      </c>
      <c r="D600" s="25">
        <v>35570</v>
      </c>
      <c r="E600" t="s">
        <v>69</v>
      </c>
      <c r="F600" t="s">
        <v>75</v>
      </c>
      <c r="G600" t="s">
        <v>91</v>
      </c>
      <c r="H600" s="25">
        <v>41109</v>
      </c>
      <c r="I600" s="26" t="str">
        <f t="shared" si="72"/>
        <v>Thu</v>
      </c>
      <c r="J600" s="1">
        <f t="shared" si="73"/>
        <v>11</v>
      </c>
      <c r="K600" s="1" t="str">
        <f t="shared" si="74"/>
        <v>14D</v>
      </c>
      <c r="L600" s="25">
        <v>41120</v>
      </c>
      <c r="M600" s="26" t="str">
        <f t="shared" si="75"/>
        <v>Mon</v>
      </c>
      <c r="N600" s="25">
        <v>41123</v>
      </c>
      <c r="O600" s="1">
        <f t="shared" si="76"/>
        <v>3</v>
      </c>
      <c r="P600" s="27">
        <f t="shared" si="77"/>
        <v>2012</v>
      </c>
      <c r="Q600" s="1">
        <f t="shared" si="78"/>
        <v>7</v>
      </c>
      <c r="R600" s="1">
        <f t="shared" si="79"/>
        <v>30</v>
      </c>
      <c r="S600" t="s">
        <v>72</v>
      </c>
      <c r="T600" s="2">
        <v>4002075</v>
      </c>
      <c r="U600">
        <v>0</v>
      </c>
      <c r="V600" s="2">
        <v>3465000</v>
      </c>
      <c r="W600" s="2">
        <v>0</v>
      </c>
      <c r="X600" s="2">
        <v>0</v>
      </c>
      <c r="Y600" s="2">
        <v>0</v>
      </c>
      <c r="Z600" s="2">
        <v>537075</v>
      </c>
      <c r="AA600">
        <v>6</v>
      </c>
      <c r="AB600">
        <v>0</v>
      </c>
      <c r="AC600">
        <v>0</v>
      </c>
      <c r="AD600">
        <v>0</v>
      </c>
      <c r="AE600">
        <v>6</v>
      </c>
      <c r="AF600">
        <v>6</v>
      </c>
      <c r="AG600">
        <v>3</v>
      </c>
      <c r="AH600" s="2">
        <v>1155000</v>
      </c>
    </row>
    <row r="601" spans="1:34" x14ac:dyDescent="0.5">
      <c r="A601">
        <v>6005</v>
      </c>
      <c r="B601">
        <v>24973</v>
      </c>
      <c r="C601" t="s">
        <v>721</v>
      </c>
      <c r="D601" s="25">
        <v>30547</v>
      </c>
      <c r="E601" t="s">
        <v>69</v>
      </c>
      <c r="F601" t="s">
        <v>94</v>
      </c>
      <c r="G601" t="s">
        <v>95</v>
      </c>
      <c r="H601" s="25">
        <v>41109</v>
      </c>
      <c r="I601" s="26" t="str">
        <f t="shared" si="72"/>
        <v>Thu</v>
      </c>
      <c r="J601" s="1">
        <f t="shared" si="73"/>
        <v>1</v>
      </c>
      <c r="K601" s="1" t="str">
        <f t="shared" si="74"/>
        <v>7D</v>
      </c>
      <c r="L601" s="25">
        <v>41110</v>
      </c>
      <c r="M601" s="26" t="str">
        <f t="shared" si="75"/>
        <v>Fri</v>
      </c>
      <c r="N601" s="25">
        <v>41113</v>
      </c>
      <c r="O601" s="1">
        <f t="shared" si="76"/>
        <v>3</v>
      </c>
      <c r="P601" s="27">
        <f t="shared" si="77"/>
        <v>2012</v>
      </c>
      <c r="Q601" s="1">
        <f t="shared" si="78"/>
        <v>7</v>
      </c>
      <c r="R601" s="1">
        <f t="shared" si="79"/>
        <v>20</v>
      </c>
      <c r="S601" t="s">
        <v>72</v>
      </c>
      <c r="T601" s="2">
        <v>3465000</v>
      </c>
      <c r="U601">
        <v>0</v>
      </c>
      <c r="V601" s="2">
        <v>3000000</v>
      </c>
      <c r="W601" s="2">
        <v>0</v>
      </c>
      <c r="X601" s="2">
        <v>0</v>
      </c>
      <c r="Y601" s="2">
        <v>0</v>
      </c>
      <c r="Z601" s="2">
        <v>465000</v>
      </c>
      <c r="AA601">
        <v>9</v>
      </c>
      <c r="AB601">
        <v>0</v>
      </c>
      <c r="AC601">
        <v>0</v>
      </c>
      <c r="AD601">
        <v>3</v>
      </c>
      <c r="AE601">
        <v>9</v>
      </c>
      <c r="AF601">
        <v>12</v>
      </c>
      <c r="AG601">
        <v>3</v>
      </c>
      <c r="AH601" s="2">
        <v>1000000</v>
      </c>
    </row>
    <row r="602" spans="1:34" x14ac:dyDescent="0.5">
      <c r="A602">
        <v>6005</v>
      </c>
      <c r="B602">
        <v>19318</v>
      </c>
      <c r="C602" t="s">
        <v>722</v>
      </c>
      <c r="D602" s="25">
        <v>26128</v>
      </c>
      <c r="E602" t="s">
        <v>69</v>
      </c>
      <c r="F602" t="s">
        <v>94</v>
      </c>
      <c r="G602" t="s">
        <v>95</v>
      </c>
      <c r="H602" s="25">
        <v>41109</v>
      </c>
      <c r="I602" s="26" t="str">
        <f t="shared" si="72"/>
        <v>Thu</v>
      </c>
      <c r="J602" s="1">
        <f t="shared" si="73"/>
        <v>1</v>
      </c>
      <c r="K602" s="1" t="str">
        <f t="shared" si="74"/>
        <v>7D</v>
      </c>
      <c r="L602" s="25">
        <v>41110</v>
      </c>
      <c r="M602" s="26" t="str">
        <f t="shared" si="75"/>
        <v>Fri</v>
      </c>
      <c r="N602" s="25">
        <v>41113</v>
      </c>
      <c r="O602" s="1">
        <f t="shared" si="76"/>
        <v>3</v>
      </c>
      <c r="P602" s="27">
        <f t="shared" si="77"/>
        <v>2012</v>
      </c>
      <c r="Q602" s="1">
        <f t="shared" si="78"/>
        <v>7</v>
      </c>
      <c r="R602" s="1">
        <f t="shared" si="79"/>
        <v>20</v>
      </c>
      <c r="S602" t="s">
        <v>72</v>
      </c>
      <c r="T602" s="2">
        <v>5775577.5</v>
      </c>
      <c r="U602">
        <v>0</v>
      </c>
      <c r="V602" s="2">
        <v>4095000</v>
      </c>
      <c r="W602" s="2">
        <v>905500</v>
      </c>
      <c r="X602" s="2">
        <v>0</v>
      </c>
      <c r="Y602" s="2">
        <v>0</v>
      </c>
      <c r="Z602" s="2">
        <v>775077.5</v>
      </c>
      <c r="AA602">
        <v>4</v>
      </c>
      <c r="AB602">
        <v>2</v>
      </c>
      <c r="AC602">
        <v>2</v>
      </c>
      <c r="AD602">
        <v>0</v>
      </c>
      <c r="AE602">
        <v>6</v>
      </c>
      <c r="AF602">
        <v>8</v>
      </c>
      <c r="AG602">
        <v>2</v>
      </c>
      <c r="AH602" s="2">
        <v>2047500</v>
      </c>
    </row>
    <row r="603" spans="1:34" x14ac:dyDescent="0.5">
      <c r="A603">
        <v>6005</v>
      </c>
      <c r="B603">
        <v>19976</v>
      </c>
      <c r="C603" t="s">
        <v>577</v>
      </c>
      <c r="D603" s="25">
        <v>24638</v>
      </c>
      <c r="E603" t="s">
        <v>69</v>
      </c>
      <c r="F603" t="s">
        <v>94</v>
      </c>
      <c r="G603" t="s">
        <v>95</v>
      </c>
      <c r="H603" s="25">
        <v>41109</v>
      </c>
      <c r="I603" s="26" t="str">
        <f t="shared" si="72"/>
        <v>Thu</v>
      </c>
      <c r="J603" s="1">
        <f t="shared" si="73"/>
        <v>1</v>
      </c>
      <c r="K603" s="1" t="str">
        <f t="shared" si="74"/>
        <v>7D</v>
      </c>
      <c r="L603" s="25">
        <v>41110</v>
      </c>
      <c r="M603" s="26" t="str">
        <f t="shared" si="75"/>
        <v>Fri</v>
      </c>
      <c r="N603" s="25">
        <v>41113</v>
      </c>
      <c r="O603" s="1">
        <f t="shared" si="76"/>
        <v>3</v>
      </c>
      <c r="P603" s="27">
        <f t="shared" si="77"/>
        <v>2012</v>
      </c>
      <c r="Q603" s="1">
        <f t="shared" si="78"/>
        <v>7</v>
      </c>
      <c r="R603" s="1">
        <f t="shared" si="79"/>
        <v>20</v>
      </c>
      <c r="S603" t="s">
        <v>72</v>
      </c>
      <c r="T603" s="2">
        <v>1374000</v>
      </c>
      <c r="U603">
        <v>0</v>
      </c>
      <c r="V603" s="2">
        <v>1090908</v>
      </c>
      <c r="W603" s="2">
        <v>0</v>
      </c>
      <c r="X603" s="2">
        <v>0</v>
      </c>
      <c r="Y603" s="2">
        <v>98701.3</v>
      </c>
      <c r="Z603" s="2">
        <v>184390.7</v>
      </c>
      <c r="AA603">
        <v>12</v>
      </c>
      <c r="AB603">
        <v>0</v>
      </c>
      <c r="AC603">
        <v>3</v>
      </c>
      <c r="AD603">
        <v>0</v>
      </c>
      <c r="AE603">
        <v>12</v>
      </c>
      <c r="AF603">
        <v>15</v>
      </c>
      <c r="AG603">
        <v>6</v>
      </c>
      <c r="AH603" s="2">
        <v>181818</v>
      </c>
    </row>
    <row r="604" spans="1:34" x14ac:dyDescent="0.5">
      <c r="A604">
        <v>6875</v>
      </c>
      <c r="B604">
        <v>25128</v>
      </c>
      <c r="C604" t="s">
        <v>723</v>
      </c>
      <c r="D604" s="25">
        <v>31933</v>
      </c>
      <c r="E604" t="s">
        <v>100</v>
      </c>
      <c r="F604" t="s">
        <v>78</v>
      </c>
      <c r="G604" t="s">
        <v>104</v>
      </c>
      <c r="H604" s="25">
        <v>41110</v>
      </c>
      <c r="I604" s="26" t="str">
        <f t="shared" si="72"/>
        <v>Fri</v>
      </c>
      <c r="J604" s="1">
        <f t="shared" si="73"/>
        <v>15</v>
      </c>
      <c r="K604" s="1" t="str">
        <f t="shared" si="74"/>
        <v>30D</v>
      </c>
      <c r="L604" s="25">
        <v>41125</v>
      </c>
      <c r="M604" s="26" t="str">
        <f t="shared" si="75"/>
        <v>Sat</v>
      </c>
      <c r="N604" s="25">
        <v>41127</v>
      </c>
      <c r="O604" s="1">
        <f t="shared" si="76"/>
        <v>2</v>
      </c>
      <c r="P604" s="27">
        <f t="shared" si="77"/>
        <v>2012</v>
      </c>
      <c r="Q604" s="1">
        <f t="shared" si="78"/>
        <v>8</v>
      </c>
      <c r="R604" s="1">
        <f t="shared" si="79"/>
        <v>4</v>
      </c>
      <c r="S604" t="s">
        <v>72</v>
      </c>
      <c r="T604" s="2">
        <v>8190000</v>
      </c>
      <c r="U604">
        <v>8190000</v>
      </c>
      <c r="V604" s="2">
        <v>6536796</v>
      </c>
      <c r="W604" s="2">
        <v>554112</v>
      </c>
      <c r="X604" s="2">
        <v>0</v>
      </c>
      <c r="Y604" s="2">
        <v>0</v>
      </c>
      <c r="Z604" s="2">
        <v>1099092</v>
      </c>
      <c r="AA604">
        <v>4</v>
      </c>
      <c r="AB604">
        <v>0</v>
      </c>
      <c r="AC604">
        <v>0</v>
      </c>
      <c r="AD604">
        <v>0</v>
      </c>
      <c r="AE604">
        <v>4</v>
      </c>
      <c r="AF604">
        <v>4</v>
      </c>
      <c r="AG604">
        <v>2</v>
      </c>
      <c r="AH604" s="2">
        <v>3268398</v>
      </c>
    </row>
    <row r="605" spans="1:34" x14ac:dyDescent="0.5">
      <c r="A605">
        <v>6872</v>
      </c>
      <c r="B605">
        <v>12575</v>
      </c>
      <c r="C605" t="s">
        <v>441</v>
      </c>
      <c r="D605" s="25">
        <v>27292</v>
      </c>
      <c r="E605" t="s">
        <v>79</v>
      </c>
      <c r="F605" t="s">
        <v>80</v>
      </c>
      <c r="G605" t="s">
        <v>89</v>
      </c>
      <c r="H605" s="25">
        <v>41110</v>
      </c>
      <c r="I605" s="26" t="str">
        <f t="shared" si="72"/>
        <v>Fri</v>
      </c>
      <c r="J605" s="1">
        <f t="shared" si="73"/>
        <v>39</v>
      </c>
      <c r="K605" s="1" t="str">
        <f t="shared" si="74"/>
        <v>45D</v>
      </c>
      <c r="L605" s="25">
        <v>41149</v>
      </c>
      <c r="M605" s="26" t="str">
        <f t="shared" si="75"/>
        <v>Tue</v>
      </c>
      <c r="N605" s="25">
        <v>41150</v>
      </c>
      <c r="O605" s="1">
        <f t="shared" si="76"/>
        <v>1</v>
      </c>
      <c r="P605" s="27">
        <f t="shared" si="77"/>
        <v>2012</v>
      </c>
      <c r="Q605" s="1">
        <f t="shared" si="78"/>
        <v>8</v>
      </c>
      <c r="R605" s="1">
        <f t="shared" si="79"/>
        <v>28</v>
      </c>
      <c r="S605" t="s">
        <v>72</v>
      </c>
      <c r="T605" s="2">
        <v>7901941.2699999996</v>
      </c>
      <c r="U605">
        <v>0</v>
      </c>
      <c r="V605" s="2">
        <v>3773259</v>
      </c>
      <c r="W605" s="2">
        <v>2850000</v>
      </c>
      <c r="X605" s="2">
        <v>0</v>
      </c>
      <c r="Y605" s="2">
        <v>217974.79</v>
      </c>
      <c r="Z605" s="2">
        <v>1060707.48</v>
      </c>
      <c r="AA605">
        <v>14</v>
      </c>
      <c r="AB605">
        <v>1</v>
      </c>
      <c r="AC605">
        <v>6</v>
      </c>
      <c r="AD605">
        <v>0</v>
      </c>
      <c r="AE605">
        <v>15</v>
      </c>
      <c r="AF605">
        <v>21</v>
      </c>
      <c r="AG605">
        <v>7</v>
      </c>
      <c r="AH605" s="2">
        <v>539037</v>
      </c>
    </row>
    <row r="606" spans="1:34" x14ac:dyDescent="0.5">
      <c r="A606">
        <v>6891</v>
      </c>
      <c r="B606">
        <v>25209</v>
      </c>
      <c r="C606" t="s">
        <v>724</v>
      </c>
      <c r="D606" s="25">
        <v>29537</v>
      </c>
      <c r="E606" t="s">
        <v>138</v>
      </c>
      <c r="F606" t="s">
        <v>80</v>
      </c>
      <c r="G606" t="s">
        <v>81</v>
      </c>
      <c r="H606" s="25">
        <v>41111</v>
      </c>
      <c r="I606" s="26" t="str">
        <f t="shared" si="72"/>
        <v>Sat</v>
      </c>
      <c r="J606" s="1">
        <f t="shared" si="73"/>
        <v>29</v>
      </c>
      <c r="K606" s="1" t="str">
        <f t="shared" si="74"/>
        <v>30D</v>
      </c>
      <c r="L606" s="25">
        <v>41140</v>
      </c>
      <c r="M606" s="26" t="str">
        <f t="shared" si="75"/>
        <v>Sun</v>
      </c>
      <c r="N606" s="25">
        <v>41142</v>
      </c>
      <c r="O606" s="1">
        <f t="shared" si="76"/>
        <v>2</v>
      </c>
      <c r="P606" s="27">
        <f t="shared" si="77"/>
        <v>2012</v>
      </c>
      <c r="Q606" s="1">
        <f t="shared" si="78"/>
        <v>8</v>
      </c>
      <c r="R606" s="1">
        <f t="shared" si="79"/>
        <v>19</v>
      </c>
      <c r="S606" t="s">
        <v>72</v>
      </c>
      <c r="T606" s="2">
        <v>12135585</v>
      </c>
      <c r="U606">
        <v>9494100</v>
      </c>
      <c r="V606" s="2">
        <v>7665888</v>
      </c>
      <c r="W606" s="2">
        <v>2841112</v>
      </c>
      <c r="X606" s="2">
        <v>0</v>
      </c>
      <c r="Y606" s="2">
        <v>0</v>
      </c>
      <c r="Z606" s="2">
        <v>1628585</v>
      </c>
      <c r="AA606">
        <v>4</v>
      </c>
      <c r="AB606">
        <v>0</v>
      </c>
      <c r="AC606">
        <v>0</v>
      </c>
      <c r="AD606">
        <v>0</v>
      </c>
      <c r="AE606">
        <v>4</v>
      </c>
      <c r="AF606">
        <v>4</v>
      </c>
      <c r="AG606">
        <v>2</v>
      </c>
      <c r="AH606" s="2">
        <v>3832944</v>
      </c>
    </row>
    <row r="607" spans="1:34" x14ac:dyDescent="0.5">
      <c r="A607">
        <v>6902</v>
      </c>
      <c r="B607">
        <v>25284</v>
      </c>
      <c r="C607" t="s">
        <v>725</v>
      </c>
      <c r="D607" s="25">
        <v>25930</v>
      </c>
      <c r="E607" t="s">
        <v>69</v>
      </c>
      <c r="F607" t="s">
        <v>70</v>
      </c>
      <c r="G607" t="s">
        <v>71</v>
      </c>
      <c r="H607" s="25">
        <v>41112</v>
      </c>
      <c r="I607" s="26" t="str">
        <f t="shared" si="72"/>
        <v>Sun</v>
      </c>
      <c r="J607" s="1">
        <f t="shared" si="73"/>
        <v>1</v>
      </c>
      <c r="K607" s="1" t="str">
        <f t="shared" si="74"/>
        <v>7D</v>
      </c>
      <c r="L607" s="25">
        <v>41113</v>
      </c>
      <c r="M607" s="26" t="str">
        <f t="shared" si="75"/>
        <v>Mon</v>
      </c>
      <c r="N607" s="25">
        <v>41117</v>
      </c>
      <c r="O607" s="1">
        <f t="shared" si="76"/>
        <v>4</v>
      </c>
      <c r="P607" s="27">
        <f t="shared" si="77"/>
        <v>2012</v>
      </c>
      <c r="Q607" s="1">
        <f t="shared" si="78"/>
        <v>7</v>
      </c>
      <c r="R607" s="1">
        <f t="shared" si="79"/>
        <v>23</v>
      </c>
      <c r="S607" t="s">
        <v>72</v>
      </c>
      <c r="T607" s="2">
        <v>9496000</v>
      </c>
      <c r="U607">
        <v>0</v>
      </c>
      <c r="V607" s="2">
        <v>7560000</v>
      </c>
      <c r="W607" s="2">
        <v>0</v>
      </c>
      <c r="X607" s="2">
        <v>0</v>
      </c>
      <c r="Y607" s="2">
        <v>661645.02</v>
      </c>
      <c r="Z607" s="2">
        <v>1274354.98</v>
      </c>
      <c r="AA607">
        <v>8</v>
      </c>
      <c r="AB607">
        <v>4</v>
      </c>
      <c r="AC607">
        <v>4</v>
      </c>
      <c r="AD607">
        <v>0</v>
      </c>
      <c r="AE607">
        <v>12</v>
      </c>
      <c r="AF607">
        <v>16</v>
      </c>
      <c r="AG607">
        <v>4</v>
      </c>
      <c r="AH607" s="2">
        <v>1890000</v>
      </c>
    </row>
    <row r="608" spans="1:34" x14ac:dyDescent="0.5">
      <c r="A608">
        <v>6923</v>
      </c>
      <c r="B608">
        <v>25379</v>
      </c>
      <c r="C608" t="s">
        <v>726</v>
      </c>
      <c r="D608" s="25">
        <v>30883</v>
      </c>
      <c r="E608" t="s">
        <v>69</v>
      </c>
      <c r="F608" t="s">
        <v>75</v>
      </c>
      <c r="G608" t="s">
        <v>91</v>
      </c>
      <c r="H608" s="25">
        <v>41113</v>
      </c>
      <c r="I608" s="26" t="str">
        <f t="shared" si="72"/>
        <v>Mon</v>
      </c>
      <c r="J608" s="1">
        <f t="shared" si="73"/>
        <v>10</v>
      </c>
      <c r="K608" s="1" t="str">
        <f t="shared" si="74"/>
        <v>14D</v>
      </c>
      <c r="L608" s="25">
        <v>41123</v>
      </c>
      <c r="M608" s="26" t="str">
        <f t="shared" si="75"/>
        <v>Thu</v>
      </c>
      <c r="N608" s="25">
        <v>41126</v>
      </c>
      <c r="O608" s="1">
        <f t="shared" si="76"/>
        <v>3</v>
      </c>
      <c r="P608" s="27">
        <f t="shared" si="77"/>
        <v>2012</v>
      </c>
      <c r="Q608" s="1">
        <f t="shared" si="78"/>
        <v>8</v>
      </c>
      <c r="R608" s="1">
        <f t="shared" si="79"/>
        <v>2</v>
      </c>
      <c r="S608" t="s">
        <v>72</v>
      </c>
      <c r="T608" s="2">
        <v>3638250</v>
      </c>
      <c r="U608">
        <v>0</v>
      </c>
      <c r="V608" s="2">
        <v>3150000</v>
      </c>
      <c r="W608" s="2">
        <v>0</v>
      </c>
      <c r="X608" s="2">
        <v>0</v>
      </c>
      <c r="Y608" s="2">
        <v>0</v>
      </c>
      <c r="Z608" s="2">
        <v>488250</v>
      </c>
      <c r="AA608">
        <v>6</v>
      </c>
      <c r="AB608">
        <v>0</v>
      </c>
      <c r="AC608">
        <v>0</v>
      </c>
      <c r="AD608">
        <v>3</v>
      </c>
      <c r="AE608">
        <v>6</v>
      </c>
      <c r="AF608">
        <v>9</v>
      </c>
      <c r="AG608">
        <v>3</v>
      </c>
      <c r="AH608" s="2">
        <v>1050000</v>
      </c>
    </row>
    <row r="609" spans="1:34" x14ac:dyDescent="0.5">
      <c r="A609">
        <v>6918</v>
      </c>
      <c r="B609">
        <v>25351</v>
      </c>
      <c r="C609" t="s">
        <v>727</v>
      </c>
      <c r="D609" s="25">
        <v>22324</v>
      </c>
      <c r="E609" t="s">
        <v>69</v>
      </c>
      <c r="F609" t="s">
        <v>70</v>
      </c>
      <c r="G609" t="s">
        <v>74</v>
      </c>
      <c r="H609" s="25">
        <v>41113</v>
      </c>
      <c r="I609" s="26" t="str">
        <f t="shared" si="72"/>
        <v>Mon</v>
      </c>
      <c r="J609" s="1">
        <f t="shared" si="73"/>
        <v>12</v>
      </c>
      <c r="K609" s="1" t="str">
        <f t="shared" si="74"/>
        <v>14D</v>
      </c>
      <c r="L609" s="25">
        <v>41125</v>
      </c>
      <c r="M609" s="26" t="str">
        <f t="shared" si="75"/>
        <v>Sat</v>
      </c>
      <c r="N609" s="25">
        <v>41126</v>
      </c>
      <c r="O609" s="1">
        <f t="shared" si="76"/>
        <v>1</v>
      </c>
      <c r="P609" s="27">
        <f t="shared" si="77"/>
        <v>2012</v>
      </c>
      <c r="Q609" s="1">
        <f t="shared" si="78"/>
        <v>8</v>
      </c>
      <c r="R609" s="1">
        <f t="shared" si="79"/>
        <v>4</v>
      </c>
      <c r="S609" t="s">
        <v>72</v>
      </c>
      <c r="T609" s="2">
        <v>6537300</v>
      </c>
      <c r="U609">
        <v>6352500</v>
      </c>
      <c r="V609" s="2">
        <v>5222944</v>
      </c>
      <c r="W609" s="2">
        <v>437056</v>
      </c>
      <c r="X609" s="2">
        <v>0</v>
      </c>
      <c r="Y609" s="2">
        <v>0</v>
      </c>
      <c r="Z609" s="2">
        <v>877300</v>
      </c>
      <c r="AA609">
        <v>2</v>
      </c>
      <c r="AB609">
        <v>0</v>
      </c>
      <c r="AC609">
        <v>0</v>
      </c>
      <c r="AD609">
        <v>0</v>
      </c>
      <c r="AE609">
        <v>2</v>
      </c>
      <c r="AF609">
        <v>2</v>
      </c>
      <c r="AG609">
        <v>1</v>
      </c>
      <c r="AH609" s="2">
        <v>5222944</v>
      </c>
    </row>
    <row r="610" spans="1:34" x14ac:dyDescent="0.5">
      <c r="A610">
        <v>6927</v>
      </c>
      <c r="B610">
        <v>25385</v>
      </c>
      <c r="C610" t="s">
        <v>728</v>
      </c>
      <c r="D610" s="25">
        <v>20315</v>
      </c>
      <c r="E610" t="s">
        <v>69</v>
      </c>
      <c r="F610" t="s">
        <v>70</v>
      </c>
      <c r="G610" t="s">
        <v>97</v>
      </c>
      <c r="H610" s="25">
        <v>41113</v>
      </c>
      <c r="I610" s="26" t="str">
        <f t="shared" si="72"/>
        <v>Mon</v>
      </c>
      <c r="J610" s="1">
        <f t="shared" si="73"/>
        <v>0</v>
      </c>
      <c r="K610" s="1" t="str">
        <f t="shared" si="74"/>
        <v>7D</v>
      </c>
      <c r="L610" s="25">
        <v>41113</v>
      </c>
      <c r="M610" s="26" t="str">
        <f t="shared" si="75"/>
        <v>Mon</v>
      </c>
      <c r="N610" s="25">
        <v>41114</v>
      </c>
      <c r="O610" s="1">
        <f t="shared" si="76"/>
        <v>1</v>
      </c>
      <c r="P610" s="27">
        <f t="shared" si="77"/>
        <v>2012</v>
      </c>
      <c r="Q610" s="1">
        <f t="shared" si="78"/>
        <v>7</v>
      </c>
      <c r="R610" s="1">
        <f t="shared" si="79"/>
        <v>23</v>
      </c>
      <c r="S610" t="s">
        <v>72</v>
      </c>
      <c r="T610" s="2">
        <v>12705000</v>
      </c>
      <c r="U610">
        <v>12243000</v>
      </c>
      <c r="V610" s="2">
        <v>11000000</v>
      </c>
      <c r="W610" s="2">
        <v>0</v>
      </c>
      <c r="X610" s="2">
        <v>0</v>
      </c>
      <c r="Y610" s="2">
        <v>0</v>
      </c>
      <c r="Z610" s="2">
        <v>1705000</v>
      </c>
      <c r="AA610">
        <v>2</v>
      </c>
      <c r="AB610">
        <v>0</v>
      </c>
      <c r="AC610">
        <v>0</v>
      </c>
      <c r="AD610">
        <v>0</v>
      </c>
      <c r="AE610">
        <v>2</v>
      </c>
      <c r="AF610">
        <v>2</v>
      </c>
      <c r="AG610">
        <v>1</v>
      </c>
      <c r="AH610" s="2">
        <v>11000000</v>
      </c>
    </row>
    <row r="611" spans="1:34" x14ac:dyDescent="0.5">
      <c r="A611">
        <v>6904</v>
      </c>
      <c r="B611">
        <v>25324</v>
      </c>
      <c r="C611" t="s">
        <v>729</v>
      </c>
      <c r="D611" s="25">
        <v>35219</v>
      </c>
      <c r="E611" t="s">
        <v>69</v>
      </c>
      <c r="F611" t="s">
        <v>70</v>
      </c>
      <c r="G611" t="s">
        <v>97</v>
      </c>
      <c r="H611" s="25">
        <v>41113</v>
      </c>
      <c r="I611" s="26" t="str">
        <f t="shared" si="72"/>
        <v>Mon</v>
      </c>
      <c r="J611" s="1">
        <f t="shared" si="73"/>
        <v>0</v>
      </c>
      <c r="K611" s="1" t="str">
        <f t="shared" si="74"/>
        <v>7D</v>
      </c>
      <c r="L611" s="25">
        <v>41113</v>
      </c>
      <c r="M611" s="26" t="str">
        <f t="shared" si="75"/>
        <v>Mon</v>
      </c>
      <c r="N611" s="25">
        <v>41114</v>
      </c>
      <c r="O611" s="1">
        <f t="shared" si="76"/>
        <v>1</v>
      </c>
      <c r="P611" s="27">
        <f t="shared" si="77"/>
        <v>2012</v>
      </c>
      <c r="Q611" s="1">
        <f t="shared" si="78"/>
        <v>7</v>
      </c>
      <c r="R611" s="1">
        <f t="shared" si="79"/>
        <v>23</v>
      </c>
      <c r="S611" t="s">
        <v>72</v>
      </c>
      <c r="T611" s="2">
        <v>17411625</v>
      </c>
      <c r="U611">
        <v>15246000</v>
      </c>
      <c r="V611" s="2">
        <v>13385304</v>
      </c>
      <c r="W611" s="2">
        <v>1689696</v>
      </c>
      <c r="X611" s="2">
        <v>0</v>
      </c>
      <c r="Y611" s="2">
        <v>0</v>
      </c>
      <c r="Z611" s="2">
        <v>2336625</v>
      </c>
      <c r="AA611">
        <v>2</v>
      </c>
      <c r="AB611">
        <v>0</v>
      </c>
      <c r="AC611">
        <v>0</v>
      </c>
      <c r="AD611">
        <v>0</v>
      </c>
      <c r="AE611">
        <v>2</v>
      </c>
      <c r="AF611">
        <v>2</v>
      </c>
      <c r="AG611">
        <v>1</v>
      </c>
      <c r="AH611" s="2">
        <v>13385304</v>
      </c>
    </row>
    <row r="612" spans="1:34" x14ac:dyDescent="0.5">
      <c r="A612">
        <v>6932</v>
      </c>
      <c r="B612">
        <v>25404</v>
      </c>
      <c r="C612" t="s">
        <v>730</v>
      </c>
      <c r="D612" s="25">
        <v>25389</v>
      </c>
      <c r="E612" t="s">
        <v>69</v>
      </c>
      <c r="F612" t="s">
        <v>70</v>
      </c>
      <c r="G612" t="s">
        <v>97</v>
      </c>
      <c r="H612" s="25">
        <v>41113</v>
      </c>
      <c r="I612" s="26" t="str">
        <f t="shared" si="72"/>
        <v>Mon</v>
      </c>
      <c r="J612" s="1">
        <f t="shared" si="73"/>
        <v>0</v>
      </c>
      <c r="K612" s="1" t="str">
        <f t="shared" si="74"/>
        <v>7D</v>
      </c>
      <c r="L612" s="25">
        <v>41113</v>
      </c>
      <c r="M612" s="26" t="str">
        <f t="shared" si="75"/>
        <v>Mon</v>
      </c>
      <c r="N612" s="25">
        <v>41114</v>
      </c>
      <c r="O612" s="1">
        <f t="shared" si="76"/>
        <v>1</v>
      </c>
      <c r="P612" s="27">
        <f t="shared" si="77"/>
        <v>2012</v>
      </c>
      <c r="Q612" s="1">
        <f t="shared" si="78"/>
        <v>7</v>
      </c>
      <c r="R612" s="1">
        <f t="shared" si="79"/>
        <v>23</v>
      </c>
      <c r="S612" t="s">
        <v>72</v>
      </c>
      <c r="T612" s="2">
        <v>5775000</v>
      </c>
      <c r="U612">
        <v>5775000</v>
      </c>
      <c r="V612" s="2">
        <v>4722944</v>
      </c>
      <c r="W612" s="2">
        <v>277056</v>
      </c>
      <c r="X612" s="2">
        <v>0</v>
      </c>
      <c r="Y612" s="2">
        <v>0</v>
      </c>
      <c r="Z612" s="2">
        <v>775000</v>
      </c>
      <c r="AA612">
        <v>2</v>
      </c>
      <c r="AB612">
        <v>0</v>
      </c>
      <c r="AC612">
        <v>0</v>
      </c>
      <c r="AD612">
        <v>0</v>
      </c>
      <c r="AE612">
        <v>2</v>
      </c>
      <c r="AF612">
        <v>2</v>
      </c>
      <c r="AG612">
        <v>1</v>
      </c>
      <c r="AH612" s="2">
        <v>4722944</v>
      </c>
    </row>
    <row r="613" spans="1:34" x14ac:dyDescent="0.5">
      <c r="A613">
        <v>6928</v>
      </c>
      <c r="B613">
        <v>83959</v>
      </c>
      <c r="C613" t="s">
        <v>731</v>
      </c>
      <c r="D613" s="25">
        <v>27177</v>
      </c>
      <c r="E613" t="s">
        <v>69</v>
      </c>
      <c r="F613" t="s">
        <v>75</v>
      </c>
      <c r="G613" t="s">
        <v>76</v>
      </c>
      <c r="H613" s="25">
        <v>41114</v>
      </c>
      <c r="I613" s="26" t="str">
        <f t="shared" si="72"/>
        <v>Tue</v>
      </c>
      <c r="J613" s="1">
        <f t="shared" si="73"/>
        <v>1</v>
      </c>
      <c r="K613" s="1" t="str">
        <f t="shared" si="74"/>
        <v>7D</v>
      </c>
      <c r="L613" s="25">
        <v>41115</v>
      </c>
      <c r="M613" s="26" t="str">
        <f t="shared" si="75"/>
        <v>Wed</v>
      </c>
      <c r="N613" s="25">
        <v>41119</v>
      </c>
      <c r="O613" s="1">
        <f t="shared" si="76"/>
        <v>4</v>
      </c>
      <c r="P613" s="27">
        <f t="shared" si="77"/>
        <v>2012</v>
      </c>
      <c r="Q613" s="1">
        <f t="shared" si="78"/>
        <v>7</v>
      </c>
      <c r="R613" s="1">
        <f t="shared" si="79"/>
        <v>25</v>
      </c>
      <c r="S613" t="s">
        <v>72</v>
      </c>
      <c r="T613" s="2">
        <v>3445550</v>
      </c>
      <c r="U613">
        <v>0</v>
      </c>
      <c r="V613" s="2">
        <v>2200000</v>
      </c>
      <c r="W613" s="2">
        <v>610000</v>
      </c>
      <c r="X613" s="2">
        <v>0</v>
      </c>
      <c r="Y613" s="2">
        <v>173160.17</v>
      </c>
      <c r="Z613" s="2">
        <v>462389.83</v>
      </c>
      <c r="AA613">
        <v>45</v>
      </c>
      <c r="AB613">
        <v>0</v>
      </c>
      <c r="AC613">
        <v>21</v>
      </c>
      <c r="AD613">
        <v>4</v>
      </c>
      <c r="AE613">
        <v>45</v>
      </c>
      <c r="AF613">
        <v>70</v>
      </c>
      <c r="AG613">
        <v>7</v>
      </c>
      <c r="AH613" s="2">
        <v>314285.71000000002</v>
      </c>
    </row>
    <row r="614" spans="1:34" x14ac:dyDescent="0.5">
      <c r="A614">
        <v>6938</v>
      </c>
      <c r="B614">
        <v>25452</v>
      </c>
      <c r="C614" t="s">
        <v>732</v>
      </c>
      <c r="D614" s="25">
        <v>24386</v>
      </c>
      <c r="E614" t="s">
        <v>69</v>
      </c>
      <c r="F614" t="s">
        <v>70</v>
      </c>
      <c r="G614" t="s">
        <v>74</v>
      </c>
      <c r="H614" s="25">
        <v>41114</v>
      </c>
      <c r="I614" s="26" t="str">
        <f t="shared" si="72"/>
        <v>Tue</v>
      </c>
      <c r="J614" s="1">
        <f t="shared" si="73"/>
        <v>24</v>
      </c>
      <c r="K614" s="1" t="str">
        <f t="shared" si="74"/>
        <v>30D</v>
      </c>
      <c r="L614" s="25">
        <v>41138</v>
      </c>
      <c r="M614" s="26" t="str">
        <f t="shared" si="75"/>
        <v>Fri</v>
      </c>
      <c r="N614" s="25">
        <v>41140</v>
      </c>
      <c r="O614" s="1">
        <f t="shared" si="76"/>
        <v>2</v>
      </c>
      <c r="P614" s="27">
        <f t="shared" si="77"/>
        <v>2012</v>
      </c>
      <c r="Q614" s="1">
        <f t="shared" si="78"/>
        <v>8</v>
      </c>
      <c r="R614" s="1">
        <f t="shared" si="79"/>
        <v>17</v>
      </c>
      <c r="S614" t="s">
        <v>72</v>
      </c>
      <c r="T614" s="2">
        <v>14911050</v>
      </c>
      <c r="U614">
        <v>11781000</v>
      </c>
      <c r="V614" s="2">
        <v>12078832</v>
      </c>
      <c r="W614" s="2">
        <v>831168</v>
      </c>
      <c r="X614" s="2">
        <v>0</v>
      </c>
      <c r="Y614" s="2">
        <v>0</v>
      </c>
      <c r="Z614" s="2">
        <v>2001050</v>
      </c>
      <c r="AA614">
        <v>6</v>
      </c>
      <c r="AB614">
        <v>0</v>
      </c>
      <c r="AC614">
        <v>0</v>
      </c>
      <c r="AD614">
        <v>0</v>
      </c>
      <c r="AE614">
        <v>6</v>
      </c>
      <c r="AF614">
        <v>6</v>
      </c>
      <c r="AG614">
        <v>2</v>
      </c>
      <c r="AH614" s="2">
        <v>6039416</v>
      </c>
    </row>
    <row r="615" spans="1:34" x14ac:dyDescent="0.5">
      <c r="A615">
        <v>6960</v>
      </c>
      <c r="B615">
        <v>25558</v>
      </c>
      <c r="C615" t="s">
        <v>733</v>
      </c>
      <c r="D615" s="25">
        <v>32385</v>
      </c>
      <c r="E615" t="s">
        <v>69</v>
      </c>
      <c r="F615" t="s">
        <v>70</v>
      </c>
      <c r="G615" t="s">
        <v>71</v>
      </c>
      <c r="H615" s="25">
        <v>41114</v>
      </c>
      <c r="I615" s="26" t="str">
        <f t="shared" si="72"/>
        <v>Tue</v>
      </c>
      <c r="J615" s="1">
        <f t="shared" si="73"/>
        <v>60</v>
      </c>
      <c r="K615" s="1" t="str">
        <f t="shared" si="74"/>
        <v>60D</v>
      </c>
      <c r="L615" s="25">
        <v>41174</v>
      </c>
      <c r="M615" s="26" t="str">
        <f t="shared" si="75"/>
        <v>Sat</v>
      </c>
      <c r="N615" s="25">
        <v>41176</v>
      </c>
      <c r="O615" s="1">
        <f t="shared" si="76"/>
        <v>2</v>
      </c>
      <c r="P615" s="27">
        <f t="shared" si="77"/>
        <v>2012</v>
      </c>
      <c r="Q615" s="1">
        <f t="shared" si="78"/>
        <v>9</v>
      </c>
      <c r="R615" s="1">
        <f t="shared" si="79"/>
        <v>22</v>
      </c>
      <c r="S615" t="s">
        <v>72</v>
      </c>
      <c r="T615" s="2">
        <v>36747330</v>
      </c>
      <c r="U615">
        <v>34800000</v>
      </c>
      <c r="V615" s="2">
        <v>26406926</v>
      </c>
      <c r="W615" s="2">
        <v>3902450</v>
      </c>
      <c r="X615" s="2">
        <v>0</v>
      </c>
      <c r="Y615" s="2">
        <v>1506494</v>
      </c>
      <c r="Z615" s="2">
        <v>4931460</v>
      </c>
      <c r="AA615">
        <v>22</v>
      </c>
      <c r="AB615">
        <v>0</v>
      </c>
      <c r="AC615">
        <v>0</v>
      </c>
      <c r="AD615">
        <v>0</v>
      </c>
      <c r="AE615">
        <v>22</v>
      </c>
      <c r="AF615">
        <v>22</v>
      </c>
      <c r="AG615">
        <v>3</v>
      </c>
      <c r="AH615" s="2">
        <v>8802308.6699999999</v>
      </c>
    </row>
    <row r="616" spans="1:34" x14ac:dyDescent="0.5">
      <c r="A616">
        <v>6937</v>
      </c>
      <c r="B616">
        <v>25450</v>
      </c>
      <c r="C616" t="s">
        <v>734</v>
      </c>
      <c r="D616" s="25">
        <v>26040</v>
      </c>
      <c r="E616" t="s">
        <v>138</v>
      </c>
      <c r="F616" t="s">
        <v>80</v>
      </c>
      <c r="G616" t="s">
        <v>89</v>
      </c>
      <c r="H616" s="25">
        <v>41114</v>
      </c>
      <c r="I616" s="26" t="str">
        <f t="shared" si="72"/>
        <v>Tue</v>
      </c>
      <c r="J616" s="1">
        <f t="shared" si="73"/>
        <v>11</v>
      </c>
      <c r="K616" s="1" t="str">
        <f t="shared" si="74"/>
        <v>14D</v>
      </c>
      <c r="L616" s="25">
        <v>41125</v>
      </c>
      <c r="M616" s="26" t="str">
        <f t="shared" si="75"/>
        <v>Sat</v>
      </c>
      <c r="N616" s="25">
        <v>41127</v>
      </c>
      <c r="O616" s="1">
        <f t="shared" si="76"/>
        <v>2</v>
      </c>
      <c r="P616" s="27">
        <f t="shared" si="77"/>
        <v>2012</v>
      </c>
      <c r="Q616" s="1">
        <f t="shared" si="78"/>
        <v>8</v>
      </c>
      <c r="R616" s="1">
        <f t="shared" si="79"/>
        <v>4</v>
      </c>
      <c r="S616" t="s">
        <v>72</v>
      </c>
      <c r="T616" s="2">
        <v>7680750</v>
      </c>
      <c r="U616">
        <v>0</v>
      </c>
      <c r="V616" s="2">
        <v>2520000</v>
      </c>
      <c r="W616" s="2">
        <v>4130000</v>
      </c>
      <c r="X616" s="2">
        <v>0</v>
      </c>
      <c r="Y616" s="2">
        <v>0</v>
      </c>
      <c r="Z616" s="2">
        <v>1030750</v>
      </c>
      <c r="AA616">
        <v>4</v>
      </c>
      <c r="AB616">
        <v>0</v>
      </c>
      <c r="AC616">
        <v>2</v>
      </c>
      <c r="AD616">
        <v>0</v>
      </c>
      <c r="AE616">
        <v>4</v>
      </c>
      <c r="AF616">
        <v>6</v>
      </c>
      <c r="AG616">
        <v>2</v>
      </c>
      <c r="AH616" s="2">
        <v>1260000</v>
      </c>
    </row>
    <row r="617" spans="1:34" x14ac:dyDescent="0.5">
      <c r="A617">
        <v>6942</v>
      </c>
      <c r="B617">
        <v>25463</v>
      </c>
      <c r="C617" t="s">
        <v>735</v>
      </c>
      <c r="D617" s="25">
        <v>25604</v>
      </c>
      <c r="E617" t="s">
        <v>69</v>
      </c>
      <c r="F617" t="s">
        <v>84</v>
      </c>
      <c r="G617" t="s">
        <v>123</v>
      </c>
      <c r="H617" s="25">
        <v>41114</v>
      </c>
      <c r="I617" s="26" t="str">
        <f t="shared" si="72"/>
        <v>Tue</v>
      </c>
      <c r="J617" s="1">
        <f t="shared" si="73"/>
        <v>3</v>
      </c>
      <c r="K617" s="1" t="str">
        <f t="shared" si="74"/>
        <v>7D</v>
      </c>
      <c r="L617" s="25">
        <v>41117</v>
      </c>
      <c r="M617" s="26" t="str">
        <f t="shared" si="75"/>
        <v>Fri</v>
      </c>
      <c r="N617" s="25">
        <v>41120</v>
      </c>
      <c r="O617" s="1">
        <f t="shared" si="76"/>
        <v>3</v>
      </c>
      <c r="P617" s="27">
        <f t="shared" si="77"/>
        <v>2012</v>
      </c>
      <c r="Q617" s="1">
        <f t="shared" si="78"/>
        <v>7</v>
      </c>
      <c r="R617" s="1">
        <f t="shared" si="79"/>
        <v>27</v>
      </c>
      <c r="S617" t="s">
        <v>72</v>
      </c>
      <c r="T617" s="2">
        <v>1455300</v>
      </c>
      <c r="U617">
        <v>0</v>
      </c>
      <c r="V617" s="2">
        <v>1260000</v>
      </c>
      <c r="W617" s="2">
        <v>0</v>
      </c>
      <c r="X617" s="2">
        <v>0</v>
      </c>
      <c r="Y617" s="2">
        <v>0</v>
      </c>
      <c r="Z617" s="2">
        <v>195300</v>
      </c>
      <c r="AA617">
        <v>6</v>
      </c>
      <c r="AB617">
        <v>0</v>
      </c>
      <c r="AC617">
        <v>0</v>
      </c>
      <c r="AD617">
        <v>0</v>
      </c>
      <c r="AE617">
        <v>6</v>
      </c>
      <c r="AF617">
        <v>6</v>
      </c>
      <c r="AG617">
        <v>3</v>
      </c>
      <c r="AH617" s="2">
        <v>420000</v>
      </c>
    </row>
    <row r="618" spans="1:34" x14ac:dyDescent="0.5">
      <c r="A618">
        <v>6967</v>
      </c>
      <c r="B618">
        <v>25576</v>
      </c>
      <c r="C618" t="s">
        <v>736</v>
      </c>
      <c r="D618" s="25">
        <v>30567</v>
      </c>
      <c r="E618" t="s">
        <v>69</v>
      </c>
      <c r="F618" t="s">
        <v>75</v>
      </c>
      <c r="G618" t="s">
        <v>91</v>
      </c>
      <c r="H618" s="25">
        <v>41115</v>
      </c>
      <c r="I618" s="26" t="str">
        <f t="shared" si="72"/>
        <v>Wed</v>
      </c>
      <c r="J618" s="1">
        <f t="shared" si="73"/>
        <v>16</v>
      </c>
      <c r="K618" s="1" t="str">
        <f t="shared" si="74"/>
        <v>30D</v>
      </c>
      <c r="L618" s="25">
        <v>41131</v>
      </c>
      <c r="M618" s="26" t="str">
        <f t="shared" si="75"/>
        <v>Fri</v>
      </c>
      <c r="N618" s="25">
        <v>41133</v>
      </c>
      <c r="O618" s="1">
        <f t="shared" si="76"/>
        <v>2</v>
      </c>
      <c r="P618" s="27">
        <f t="shared" si="77"/>
        <v>2012</v>
      </c>
      <c r="Q618" s="1">
        <f t="shared" si="78"/>
        <v>8</v>
      </c>
      <c r="R618" s="1">
        <f t="shared" si="79"/>
        <v>10</v>
      </c>
      <c r="S618" t="s">
        <v>72</v>
      </c>
      <c r="T618" s="2">
        <v>1403325</v>
      </c>
      <c r="U618">
        <v>0</v>
      </c>
      <c r="V618" s="2">
        <v>1155000</v>
      </c>
      <c r="W618" s="2">
        <v>60000</v>
      </c>
      <c r="X618" s="2">
        <v>0</v>
      </c>
      <c r="Y618" s="2">
        <v>0</v>
      </c>
      <c r="Z618" s="2">
        <v>188325</v>
      </c>
      <c r="AA618">
        <v>5</v>
      </c>
      <c r="AB618">
        <v>0</v>
      </c>
      <c r="AC618">
        <v>0</v>
      </c>
      <c r="AD618">
        <v>0</v>
      </c>
      <c r="AE618">
        <v>5</v>
      </c>
      <c r="AF618">
        <v>5</v>
      </c>
      <c r="AG618">
        <v>2</v>
      </c>
      <c r="AH618" s="2">
        <v>577500</v>
      </c>
    </row>
    <row r="619" spans="1:34" x14ac:dyDescent="0.5">
      <c r="A619">
        <v>6972</v>
      </c>
      <c r="B619">
        <v>25706</v>
      </c>
      <c r="C619" t="s">
        <v>737</v>
      </c>
      <c r="D619" s="25">
        <v>25503</v>
      </c>
      <c r="E619" t="s">
        <v>69</v>
      </c>
      <c r="F619" t="s">
        <v>70</v>
      </c>
      <c r="G619" t="s">
        <v>74</v>
      </c>
      <c r="H619" s="25">
        <v>41115</v>
      </c>
      <c r="I619" s="26" t="str">
        <f t="shared" si="72"/>
        <v>Wed</v>
      </c>
      <c r="J619" s="1">
        <f t="shared" si="73"/>
        <v>0</v>
      </c>
      <c r="K619" s="1" t="str">
        <f t="shared" si="74"/>
        <v>7D</v>
      </c>
      <c r="L619" s="25">
        <v>41115</v>
      </c>
      <c r="M619" s="26" t="str">
        <f t="shared" si="75"/>
        <v>Wed</v>
      </c>
      <c r="N619" s="25">
        <v>41117</v>
      </c>
      <c r="O619" s="1">
        <f t="shared" si="76"/>
        <v>2</v>
      </c>
      <c r="P619" s="27">
        <f t="shared" si="77"/>
        <v>2012</v>
      </c>
      <c r="Q619" s="1">
        <f t="shared" si="78"/>
        <v>7</v>
      </c>
      <c r="R619" s="1">
        <f t="shared" si="79"/>
        <v>25</v>
      </c>
      <c r="S619" t="s">
        <v>72</v>
      </c>
      <c r="T619" s="2">
        <v>35043154.780000001</v>
      </c>
      <c r="U619">
        <v>27951000</v>
      </c>
      <c r="V619" s="2">
        <v>27301712</v>
      </c>
      <c r="W619" s="2">
        <v>3038288</v>
      </c>
      <c r="X619" s="2">
        <v>0</v>
      </c>
      <c r="Y619" s="2">
        <v>413.43</v>
      </c>
      <c r="Z619" s="2">
        <v>4702741.3499999996</v>
      </c>
      <c r="AA619">
        <v>4</v>
      </c>
      <c r="AB619">
        <v>2</v>
      </c>
      <c r="AC619">
        <v>2</v>
      </c>
      <c r="AD619">
        <v>0</v>
      </c>
      <c r="AE619">
        <v>6</v>
      </c>
      <c r="AF619">
        <v>8</v>
      </c>
      <c r="AG619">
        <v>2</v>
      </c>
      <c r="AH619" s="2">
        <v>13650856</v>
      </c>
    </row>
    <row r="620" spans="1:34" x14ac:dyDescent="0.5">
      <c r="A620">
        <v>7002</v>
      </c>
      <c r="B620">
        <v>25833</v>
      </c>
      <c r="C620" t="s">
        <v>738</v>
      </c>
      <c r="D620" s="25">
        <v>27864</v>
      </c>
      <c r="E620" t="s">
        <v>69</v>
      </c>
      <c r="F620" t="s">
        <v>75</v>
      </c>
      <c r="G620" t="s">
        <v>193</v>
      </c>
      <c r="H620" s="25">
        <v>41116</v>
      </c>
      <c r="I620" s="26" t="str">
        <f t="shared" si="72"/>
        <v>Thu</v>
      </c>
      <c r="J620" s="1">
        <f t="shared" si="73"/>
        <v>29</v>
      </c>
      <c r="K620" s="1" t="str">
        <f t="shared" si="74"/>
        <v>30D</v>
      </c>
      <c r="L620" s="25">
        <v>41145</v>
      </c>
      <c r="M620" s="26" t="str">
        <f t="shared" si="75"/>
        <v>Fri</v>
      </c>
      <c r="N620" s="25">
        <v>41147</v>
      </c>
      <c r="O620" s="1">
        <f t="shared" si="76"/>
        <v>2</v>
      </c>
      <c r="P620" s="27">
        <f t="shared" si="77"/>
        <v>2012</v>
      </c>
      <c r="Q620" s="1">
        <f t="shared" si="78"/>
        <v>8</v>
      </c>
      <c r="R620" s="1">
        <f t="shared" si="79"/>
        <v>24</v>
      </c>
      <c r="S620" t="s">
        <v>72</v>
      </c>
      <c r="T620" s="2">
        <v>970200</v>
      </c>
      <c r="U620">
        <v>0</v>
      </c>
      <c r="V620" s="2">
        <v>840000</v>
      </c>
      <c r="W620" s="2">
        <v>0</v>
      </c>
      <c r="X620" s="2">
        <v>0</v>
      </c>
      <c r="Y620" s="2">
        <v>0</v>
      </c>
      <c r="Z620" s="2">
        <v>130200</v>
      </c>
      <c r="AA620">
        <v>4</v>
      </c>
      <c r="AB620">
        <v>0</v>
      </c>
      <c r="AC620">
        <v>2</v>
      </c>
      <c r="AD620">
        <v>0</v>
      </c>
      <c r="AE620">
        <v>4</v>
      </c>
      <c r="AF620">
        <v>6</v>
      </c>
      <c r="AG620">
        <v>2</v>
      </c>
      <c r="AH620" s="2">
        <v>420000</v>
      </c>
    </row>
    <row r="621" spans="1:34" x14ac:dyDescent="0.5">
      <c r="A621">
        <v>7003</v>
      </c>
      <c r="B621">
        <v>25835</v>
      </c>
      <c r="C621" t="s">
        <v>739</v>
      </c>
      <c r="D621" s="25">
        <v>27152</v>
      </c>
      <c r="E621" t="s">
        <v>69</v>
      </c>
      <c r="F621" t="s">
        <v>75</v>
      </c>
      <c r="G621" t="s">
        <v>91</v>
      </c>
      <c r="H621" s="25">
        <v>41116</v>
      </c>
      <c r="I621" s="26" t="str">
        <f t="shared" si="72"/>
        <v>Thu</v>
      </c>
      <c r="J621" s="1">
        <f t="shared" si="73"/>
        <v>4</v>
      </c>
      <c r="K621" s="1" t="str">
        <f t="shared" si="74"/>
        <v>7D</v>
      </c>
      <c r="L621" s="25">
        <v>41120</v>
      </c>
      <c r="M621" s="26" t="str">
        <f t="shared" si="75"/>
        <v>Mon</v>
      </c>
      <c r="N621" s="25">
        <v>41121</v>
      </c>
      <c r="O621" s="1">
        <f t="shared" si="76"/>
        <v>1</v>
      </c>
      <c r="P621" s="27">
        <f t="shared" si="77"/>
        <v>2012</v>
      </c>
      <c r="Q621" s="1">
        <f t="shared" si="78"/>
        <v>7</v>
      </c>
      <c r="R621" s="1">
        <f t="shared" si="79"/>
        <v>30</v>
      </c>
      <c r="S621" t="s">
        <v>72</v>
      </c>
      <c r="T621" s="2">
        <v>2859780</v>
      </c>
      <c r="U621">
        <v>0</v>
      </c>
      <c r="V621" s="2">
        <v>400000</v>
      </c>
      <c r="W621" s="2">
        <v>2076000</v>
      </c>
      <c r="X621" s="2">
        <v>0</v>
      </c>
      <c r="Y621" s="2">
        <v>0</v>
      </c>
      <c r="Z621" s="2">
        <v>383780</v>
      </c>
      <c r="AA621">
        <v>3</v>
      </c>
      <c r="AB621">
        <v>0</v>
      </c>
      <c r="AC621">
        <v>0</v>
      </c>
      <c r="AD621">
        <v>1</v>
      </c>
      <c r="AE621">
        <v>3</v>
      </c>
      <c r="AF621">
        <v>4</v>
      </c>
      <c r="AG621">
        <v>1</v>
      </c>
      <c r="AH621" s="2">
        <v>400000</v>
      </c>
    </row>
    <row r="622" spans="1:34" x14ac:dyDescent="0.5">
      <c r="A622">
        <v>7007</v>
      </c>
      <c r="B622">
        <v>25858</v>
      </c>
      <c r="C622" t="s">
        <v>740</v>
      </c>
      <c r="D622" s="25">
        <v>24878</v>
      </c>
      <c r="E622" t="s">
        <v>138</v>
      </c>
      <c r="F622" t="s">
        <v>70</v>
      </c>
      <c r="G622" t="s">
        <v>74</v>
      </c>
      <c r="H622" s="25">
        <v>41117</v>
      </c>
      <c r="I622" s="26" t="str">
        <f t="shared" si="72"/>
        <v>Fri</v>
      </c>
      <c r="J622" s="1">
        <f t="shared" si="73"/>
        <v>0</v>
      </c>
      <c r="K622" s="1" t="str">
        <f t="shared" si="74"/>
        <v>7D</v>
      </c>
      <c r="L622" s="25">
        <v>41117</v>
      </c>
      <c r="M622" s="26" t="str">
        <f t="shared" si="75"/>
        <v>Fri</v>
      </c>
      <c r="N622" s="25">
        <v>41118</v>
      </c>
      <c r="O622" s="1">
        <f t="shared" si="76"/>
        <v>1</v>
      </c>
      <c r="P622" s="27">
        <f t="shared" si="77"/>
        <v>2012</v>
      </c>
      <c r="Q622" s="1">
        <f t="shared" si="78"/>
        <v>7</v>
      </c>
      <c r="R622" s="1">
        <f t="shared" si="79"/>
        <v>27</v>
      </c>
      <c r="S622" t="s">
        <v>72</v>
      </c>
      <c r="T622" s="2">
        <v>9089350</v>
      </c>
      <c r="U622">
        <v>6352500</v>
      </c>
      <c r="V622" s="2">
        <v>5976364</v>
      </c>
      <c r="W622" s="2">
        <v>793636</v>
      </c>
      <c r="X622" s="2">
        <v>0</v>
      </c>
      <c r="Y622" s="2">
        <v>1099567.1000000001</v>
      </c>
      <c r="Z622" s="2">
        <v>1219782.8999999999</v>
      </c>
      <c r="AA622">
        <v>2</v>
      </c>
      <c r="AB622">
        <v>1</v>
      </c>
      <c r="AC622">
        <v>0</v>
      </c>
      <c r="AD622">
        <v>1</v>
      </c>
      <c r="AE622">
        <v>3</v>
      </c>
      <c r="AF622">
        <v>4</v>
      </c>
      <c r="AG622">
        <v>1</v>
      </c>
      <c r="AH622" s="2">
        <v>5976364</v>
      </c>
    </row>
    <row r="623" spans="1:34" x14ac:dyDescent="0.5">
      <c r="A623">
        <v>7018</v>
      </c>
      <c r="B623">
        <v>25903</v>
      </c>
      <c r="C623" t="s">
        <v>741</v>
      </c>
      <c r="D623" s="25">
        <v>28069</v>
      </c>
      <c r="E623" t="s">
        <v>69</v>
      </c>
      <c r="F623" t="s">
        <v>70</v>
      </c>
      <c r="G623" t="s">
        <v>71</v>
      </c>
      <c r="H623" s="25">
        <v>41117</v>
      </c>
      <c r="I623" s="26" t="str">
        <f t="shared" si="72"/>
        <v>Fri</v>
      </c>
      <c r="J623" s="1">
        <f t="shared" si="73"/>
        <v>12</v>
      </c>
      <c r="K623" s="1" t="str">
        <f t="shared" si="74"/>
        <v>14D</v>
      </c>
      <c r="L623" s="25">
        <v>41129</v>
      </c>
      <c r="M623" s="26" t="str">
        <f t="shared" si="75"/>
        <v>Wed</v>
      </c>
      <c r="N623" s="25">
        <v>41132</v>
      </c>
      <c r="O623" s="1">
        <f t="shared" si="76"/>
        <v>3</v>
      </c>
      <c r="P623" s="27">
        <f t="shared" si="77"/>
        <v>2012</v>
      </c>
      <c r="Q623" s="1">
        <f t="shared" si="78"/>
        <v>8</v>
      </c>
      <c r="R623" s="1">
        <f t="shared" si="79"/>
        <v>8</v>
      </c>
      <c r="S623" t="s">
        <v>72</v>
      </c>
      <c r="T623" s="2">
        <v>43362000</v>
      </c>
      <c r="U623">
        <v>34750000</v>
      </c>
      <c r="V623" s="2">
        <v>32103896.02</v>
      </c>
      <c r="W623" s="2">
        <v>2893507</v>
      </c>
      <c r="X623" s="2">
        <v>0</v>
      </c>
      <c r="Y623" s="2">
        <v>2305694.79</v>
      </c>
      <c r="Z623" s="2">
        <v>6058902.1900000004</v>
      </c>
      <c r="AA623">
        <v>18</v>
      </c>
      <c r="AB623">
        <v>0</v>
      </c>
      <c r="AC623">
        <v>0</v>
      </c>
      <c r="AD623">
        <v>6</v>
      </c>
      <c r="AE623">
        <v>18</v>
      </c>
      <c r="AF623">
        <v>24</v>
      </c>
      <c r="AG623">
        <v>3</v>
      </c>
      <c r="AH623" s="2">
        <v>10701298.67</v>
      </c>
    </row>
    <row r="624" spans="1:34" x14ac:dyDescent="0.5">
      <c r="A624">
        <v>7040</v>
      </c>
      <c r="B624">
        <v>26034</v>
      </c>
      <c r="C624" t="s">
        <v>742</v>
      </c>
      <c r="D624" s="25">
        <v>26947</v>
      </c>
      <c r="E624" t="s">
        <v>69</v>
      </c>
      <c r="F624" t="s">
        <v>75</v>
      </c>
      <c r="G624" t="s">
        <v>91</v>
      </c>
      <c r="H624" s="25">
        <v>41120</v>
      </c>
      <c r="I624" s="26" t="str">
        <f t="shared" si="72"/>
        <v>Mon</v>
      </c>
      <c r="J624" s="1">
        <f t="shared" si="73"/>
        <v>12</v>
      </c>
      <c r="K624" s="1" t="str">
        <f t="shared" si="74"/>
        <v>14D</v>
      </c>
      <c r="L624" s="25">
        <v>41132</v>
      </c>
      <c r="M624" s="26" t="str">
        <f t="shared" si="75"/>
        <v>Sat</v>
      </c>
      <c r="N624" s="25">
        <v>41134</v>
      </c>
      <c r="O624" s="1">
        <f t="shared" si="76"/>
        <v>2</v>
      </c>
      <c r="P624" s="27">
        <f t="shared" si="77"/>
        <v>2012</v>
      </c>
      <c r="Q624" s="1">
        <f t="shared" si="78"/>
        <v>8</v>
      </c>
      <c r="R624" s="1">
        <f t="shared" si="79"/>
        <v>11</v>
      </c>
      <c r="S624" t="s">
        <v>72</v>
      </c>
      <c r="T624" s="2">
        <v>11709979.640000001</v>
      </c>
      <c r="U624">
        <v>9660000</v>
      </c>
      <c r="V624" s="2">
        <v>6935066</v>
      </c>
      <c r="W624" s="2">
        <v>3201296</v>
      </c>
      <c r="X624" s="2">
        <v>0</v>
      </c>
      <c r="Y624" s="2">
        <v>2254.2199999999998</v>
      </c>
      <c r="Z624" s="2">
        <v>1571363.42</v>
      </c>
      <c r="AA624">
        <v>4</v>
      </c>
      <c r="AB624">
        <v>0</v>
      </c>
      <c r="AC624">
        <v>2</v>
      </c>
      <c r="AD624">
        <v>2</v>
      </c>
      <c r="AE624">
        <v>4</v>
      </c>
      <c r="AF624">
        <v>8</v>
      </c>
      <c r="AG624">
        <v>2</v>
      </c>
      <c r="AH624" s="2">
        <v>3467533</v>
      </c>
    </row>
    <row r="625" spans="1:34" x14ac:dyDescent="0.5">
      <c r="A625">
        <v>7050</v>
      </c>
      <c r="B625">
        <v>26064</v>
      </c>
      <c r="C625" t="s">
        <v>743</v>
      </c>
      <c r="D625" s="25">
        <v>273</v>
      </c>
      <c r="E625" t="s">
        <v>69</v>
      </c>
      <c r="F625" t="s">
        <v>70</v>
      </c>
      <c r="G625" t="s">
        <v>71</v>
      </c>
      <c r="H625" s="25">
        <v>41120</v>
      </c>
      <c r="I625" s="26" t="str">
        <f t="shared" si="72"/>
        <v>Mon</v>
      </c>
      <c r="J625" s="1">
        <f t="shared" si="73"/>
        <v>10</v>
      </c>
      <c r="K625" s="1" t="str">
        <f t="shared" si="74"/>
        <v>14D</v>
      </c>
      <c r="L625" s="25">
        <v>41130</v>
      </c>
      <c r="M625" s="26" t="str">
        <f t="shared" si="75"/>
        <v>Thu</v>
      </c>
      <c r="N625" s="25">
        <v>41133</v>
      </c>
      <c r="O625" s="1">
        <f t="shared" si="76"/>
        <v>3</v>
      </c>
      <c r="P625" s="27">
        <f t="shared" si="77"/>
        <v>2012</v>
      </c>
      <c r="Q625" s="1">
        <f t="shared" si="78"/>
        <v>8</v>
      </c>
      <c r="R625" s="1">
        <f t="shared" si="79"/>
        <v>9</v>
      </c>
      <c r="S625" t="s">
        <v>72</v>
      </c>
      <c r="T625" s="2">
        <v>48000000</v>
      </c>
      <c r="U625">
        <v>48000000</v>
      </c>
      <c r="V625" s="2">
        <v>36727273</v>
      </c>
      <c r="W625" s="2">
        <v>3324675</v>
      </c>
      <c r="X625" s="2">
        <v>0</v>
      </c>
      <c r="Y625" s="2">
        <v>1506494</v>
      </c>
      <c r="Z625" s="2">
        <v>6441558</v>
      </c>
      <c r="AA625">
        <v>24</v>
      </c>
      <c r="AB625">
        <v>0</v>
      </c>
      <c r="AC625">
        <v>0</v>
      </c>
      <c r="AD625">
        <v>0</v>
      </c>
      <c r="AE625">
        <v>24</v>
      </c>
      <c r="AF625">
        <v>24</v>
      </c>
      <c r="AG625">
        <v>3</v>
      </c>
      <c r="AH625" s="2">
        <v>12242424.33</v>
      </c>
    </row>
    <row r="626" spans="1:34" x14ac:dyDescent="0.5">
      <c r="A626">
        <v>7032</v>
      </c>
      <c r="B626">
        <v>26026</v>
      </c>
      <c r="C626" t="s">
        <v>744</v>
      </c>
      <c r="D626" s="25">
        <v>25804</v>
      </c>
      <c r="E626" t="s">
        <v>69</v>
      </c>
      <c r="F626" t="s">
        <v>70</v>
      </c>
      <c r="G626" t="s">
        <v>74</v>
      </c>
      <c r="H626" s="25">
        <v>41120</v>
      </c>
      <c r="I626" s="26" t="str">
        <f t="shared" si="72"/>
        <v>Mon</v>
      </c>
      <c r="J626" s="1">
        <f t="shared" si="73"/>
        <v>7</v>
      </c>
      <c r="K626" s="1" t="str">
        <f t="shared" si="74"/>
        <v>7D</v>
      </c>
      <c r="L626" s="25">
        <v>41127</v>
      </c>
      <c r="M626" s="26" t="str">
        <f t="shared" si="75"/>
        <v>Mon</v>
      </c>
      <c r="N626" s="25">
        <v>41130</v>
      </c>
      <c r="O626" s="1">
        <f t="shared" si="76"/>
        <v>3</v>
      </c>
      <c r="P626" s="27">
        <f t="shared" si="77"/>
        <v>2012</v>
      </c>
      <c r="Q626" s="1">
        <f t="shared" si="78"/>
        <v>8</v>
      </c>
      <c r="R626" s="1">
        <f t="shared" si="79"/>
        <v>6</v>
      </c>
      <c r="S626" t="s">
        <v>72</v>
      </c>
      <c r="T626" s="2">
        <v>15246000</v>
      </c>
      <c r="U626">
        <v>15246000</v>
      </c>
      <c r="V626" s="2">
        <v>12368832</v>
      </c>
      <c r="W626" s="2">
        <v>831168</v>
      </c>
      <c r="X626" s="2">
        <v>0</v>
      </c>
      <c r="Y626" s="2">
        <v>0</v>
      </c>
      <c r="Z626" s="2">
        <v>2046000</v>
      </c>
      <c r="AA626">
        <v>6</v>
      </c>
      <c r="AB626">
        <v>0</v>
      </c>
      <c r="AC626">
        <v>0</v>
      </c>
      <c r="AD626">
        <v>0</v>
      </c>
      <c r="AE626">
        <v>6</v>
      </c>
      <c r="AF626">
        <v>6</v>
      </c>
      <c r="AG626">
        <v>3</v>
      </c>
      <c r="AH626" s="2">
        <v>4122944</v>
      </c>
    </row>
    <row r="627" spans="1:34" x14ac:dyDescent="0.5">
      <c r="A627">
        <v>7071</v>
      </c>
      <c r="B627">
        <v>26168</v>
      </c>
      <c r="C627" t="s">
        <v>745</v>
      </c>
      <c r="D627" s="25">
        <v>25785</v>
      </c>
      <c r="E627" t="s">
        <v>69</v>
      </c>
      <c r="F627" t="s">
        <v>70</v>
      </c>
      <c r="G627" t="s">
        <v>74</v>
      </c>
      <c r="H627" s="25">
        <v>41121</v>
      </c>
      <c r="I627" s="26" t="str">
        <f t="shared" si="72"/>
        <v>Tue</v>
      </c>
      <c r="J627" s="1">
        <f t="shared" si="73"/>
        <v>5</v>
      </c>
      <c r="K627" s="1" t="str">
        <f t="shared" si="74"/>
        <v>7D</v>
      </c>
      <c r="L627" s="25">
        <v>41126</v>
      </c>
      <c r="M627" s="26" t="str">
        <f t="shared" si="75"/>
        <v>Sun</v>
      </c>
      <c r="N627" s="25">
        <v>41127</v>
      </c>
      <c r="O627" s="1">
        <f t="shared" si="76"/>
        <v>1</v>
      </c>
      <c r="P627" s="27">
        <f t="shared" si="77"/>
        <v>2012</v>
      </c>
      <c r="Q627" s="1">
        <f t="shared" si="78"/>
        <v>8</v>
      </c>
      <c r="R627" s="1">
        <f t="shared" si="79"/>
        <v>5</v>
      </c>
      <c r="S627" t="s">
        <v>72</v>
      </c>
      <c r="T627" s="2">
        <v>8501955</v>
      </c>
      <c r="U627">
        <v>5082000</v>
      </c>
      <c r="V627" s="2">
        <v>5209784</v>
      </c>
      <c r="W627" s="2">
        <v>2151216</v>
      </c>
      <c r="X627" s="2">
        <v>0</v>
      </c>
      <c r="Y627" s="2">
        <v>0</v>
      </c>
      <c r="Z627" s="2">
        <v>1140955</v>
      </c>
      <c r="AA627">
        <v>2</v>
      </c>
      <c r="AB627">
        <v>1</v>
      </c>
      <c r="AC627">
        <v>1</v>
      </c>
      <c r="AD627">
        <v>0</v>
      </c>
      <c r="AE627">
        <v>3</v>
      </c>
      <c r="AF627">
        <v>4</v>
      </c>
      <c r="AG627">
        <v>1</v>
      </c>
      <c r="AH627" s="2">
        <v>5209784</v>
      </c>
    </row>
    <row r="628" spans="1:34" x14ac:dyDescent="0.5">
      <c r="A628">
        <v>7088</v>
      </c>
      <c r="B628">
        <v>26216</v>
      </c>
      <c r="C628" t="s">
        <v>746</v>
      </c>
      <c r="D628" s="25">
        <v>27041</v>
      </c>
      <c r="E628" t="s">
        <v>69</v>
      </c>
      <c r="F628" t="s">
        <v>70</v>
      </c>
      <c r="G628" t="s">
        <v>74</v>
      </c>
      <c r="H628" s="25">
        <v>41122</v>
      </c>
      <c r="I628" s="26" t="str">
        <f t="shared" si="72"/>
        <v>Wed</v>
      </c>
      <c r="J628" s="1">
        <f t="shared" si="73"/>
        <v>4</v>
      </c>
      <c r="K628" s="1" t="str">
        <f t="shared" si="74"/>
        <v>7D</v>
      </c>
      <c r="L628" s="25">
        <v>41126</v>
      </c>
      <c r="M628" s="26" t="str">
        <f t="shared" si="75"/>
        <v>Sun</v>
      </c>
      <c r="N628" s="25">
        <v>41127</v>
      </c>
      <c r="O628" s="1">
        <f t="shared" si="76"/>
        <v>1</v>
      </c>
      <c r="P628" s="27">
        <f t="shared" si="77"/>
        <v>2012</v>
      </c>
      <c r="Q628" s="1">
        <f t="shared" si="78"/>
        <v>8</v>
      </c>
      <c r="R628" s="1">
        <f t="shared" si="79"/>
        <v>5</v>
      </c>
      <c r="S628" t="s">
        <v>72</v>
      </c>
      <c r="T628" s="2">
        <v>5775471.3399999999</v>
      </c>
      <c r="U628">
        <v>5775000</v>
      </c>
      <c r="V628" s="2">
        <v>4722944</v>
      </c>
      <c r="W628" s="2">
        <v>277056</v>
      </c>
      <c r="X628" s="2">
        <v>0</v>
      </c>
      <c r="Y628" s="2">
        <v>428.49</v>
      </c>
      <c r="Z628" s="2">
        <v>775042.85</v>
      </c>
      <c r="AA628">
        <v>2</v>
      </c>
      <c r="AB628">
        <v>0</v>
      </c>
      <c r="AC628">
        <v>0</v>
      </c>
      <c r="AD628">
        <v>1</v>
      </c>
      <c r="AE628">
        <v>2</v>
      </c>
      <c r="AF628">
        <v>3</v>
      </c>
      <c r="AG628">
        <v>1</v>
      </c>
      <c r="AH628" s="2">
        <v>4722944</v>
      </c>
    </row>
    <row r="629" spans="1:34" x14ac:dyDescent="0.5">
      <c r="A629">
        <v>7086</v>
      </c>
      <c r="B629">
        <v>26212</v>
      </c>
      <c r="C629" t="s">
        <v>747</v>
      </c>
      <c r="D629" s="25">
        <v>28442</v>
      </c>
      <c r="E629" t="s">
        <v>69</v>
      </c>
      <c r="F629" t="s">
        <v>75</v>
      </c>
      <c r="G629" t="s">
        <v>91</v>
      </c>
      <c r="H629" s="25">
        <v>41122</v>
      </c>
      <c r="I629" s="26" t="str">
        <f t="shared" si="72"/>
        <v>Wed</v>
      </c>
      <c r="J629" s="1">
        <f t="shared" si="73"/>
        <v>2</v>
      </c>
      <c r="K629" s="1" t="str">
        <f t="shared" si="74"/>
        <v>7D</v>
      </c>
      <c r="L629" s="25">
        <v>41124</v>
      </c>
      <c r="M629" s="26" t="str">
        <f t="shared" si="75"/>
        <v>Fri</v>
      </c>
      <c r="N629" s="25">
        <v>41126</v>
      </c>
      <c r="O629" s="1">
        <f t="shared" si="76"/>
        <v>2</v>
      </c>
      <c r="P629" s="27">
        <f t="shared" si="77"/>
        <v>2012</v>
      </c>
      <c r="Q629" s="1">
        <f t="shared" si="78"/>
        <v>8</v>
      </c>
      <c r="R629" s="1">
        <f t="shared" si="79"/>
        <v>3</v>
      </c>
      <c r="S629" t="s">
        <v>72</v>
      </c>
      <c r="T629" s="2">
        <v>970200</v>
      </c>
      <c r="U629">
        <v>0</v>
      </c>
      <c r="V629" s="2">
        <v>840000</v>
      </c>
      <c r="W629" s="2">
        <v>0</v>
      </c>
      <c r="X629" s="2">
        <v>0</v>
      </c>
      <c r="Y629" s="2">
        <v>0</v>
      </c>
      <c r="Z629" s="2">
        <v>130200</v>
      </c>
      <c r="AA629">
        <v>4</v>
      </c>
      <c r="AB629">
        <v>0</v>
      </c>
      <c r="AC629">
        <v>1</v>
      </c>
      <c r="AD629">
        <v>1</v>
      </c>
      <c r="AE629">
        <v>4</v>
      </c>
      <c r="AF629">
        <v>6</v>
      </c>
      <c r="AG629">
        <v>2</v>
      </c>
      <c r="AH629" s="2">
        <v>420000</v>
      </c>
    </row>
    <row r="630" spans="1:34" x14ac:dyDescent="0.5">
      <c r="A630">
        <v>7107</v>
      </c>
      <c r="B630">
        <v>26377</v>
      </c>
      <c r="C630" t="s">
        <v>748</v>
      </c>
      <c r="D630" s="25">
        <v>17277</v>
      </c>
      <c r="E630" t="s">
        <v>69</v>
      </c>
      <c r="F630" t="s">
        <v>70</v>
      </c>
      <c r="G630" t="s">
        <v>97</v>
      </c>
      <c r="H630" s="25">
        <v>41123</v>
      </c>
      <c r="I630" s="26" t="str">
        <f t="shared" si="72"/>
        <v>Thu</v>
      </c>
      <c r="J630" s="1">
        <f t="shared" si="73"/>
        <v>0</v>
      </c>
      <c r="K630" s="1" t="str">
        <f t="shared" si="74"/>
        <v>7D</v>
      </c>
      <c r="L630" s="25">
        <v>41123</v>
      </c>
      <c r="M630" s="26" t="str">
        <f t="shared" si="75"/>
        <v>Thu</v>
      </c>
      <c r="N630" s="25">
        <v>41125</v>
      </c>
      <c r="O630" s="1">
        <f t="shared" si="76"/>
        <v>2</v>
      </c>
      <c r="P630" s="27">
        <f t="shared" si="77"/>
        <v>2012</v>
      </c>
      <c r="Q630" s="1">
        <f t="shared" si="78"/>
        <v>8</v>
      </c>
      <c r="R630" s="1">
        <f t="shared" si="79"/>
        <v>2</v>
      </c>
      <c r="S630" t="s">
        <v>72</v>
      </c>
      <c r="T630" s="2">
        <v>8454600</v>
      </c>
      <c r="U630">
        <v>8454600</v>
      </c>
      <c r="V630" s="2">
        <v>7042944</v>
      </c>
      <c r="W630" s="2">
        <v>277056</v>
      </c>
      <c r="X630" s="2">
        <v>0</v>
      </c>
      <c r="Y630" s="2">
        <v>0</v>
      </c>
      <c r="Z630" s="2">
        <v>1134600</v>
      </c>
      <c r="AA630">
        <v>2</v>
      </c>
      <c r="AB630">
        <v>0</v>
      </c>
      <c r="AC630">
        <v>0</v>
      </c>
      <c r="AD630">
        <v>0</v>
      </c>
      <c r="AE630">
        <v>2</v>
      </c>
      <c r="AF630">
        <v>2</v>
      </c>
      <c r="AG630">
        <v>2</v>
      </c>
      <c r="AH630" s="2">
        <v>3521472</v>
      </c>
    </row>
    <row r="631" spans="1:34" x14ac:dyDescent="0.5">
      <c r="A631">
        <v>7020</v>
      </c>
      <c r="B631">
        <v>26364</v>
      </c>
      <c r="C631" t="s">
        <v>749</v>
      </c>
      <c r="D631" s="25">
        <v>26916</v>
      </c>
      <c r="E631" t="s">
        <v>69</v>
      </c>
      <c r="F631" t="s">
        <v>75</v>
      </c>
      <c r="G631" t="s">
        <v>91</v>
      </c>
      <c r="H631" s="25">
        <v>41123</v>
      </c>
      <c r="I631" s="26" t="str">
        <f t="shared" si="72"/>
        <v>Thu</v>
      </c>
      <c r="J631" s="1">
        <f t="shared" si="73"/>
        <v>3</v>
      </c>
      <c r="K631" s="1" t="str">
        <f t="shared" si="74"/>
        <v>7D</v>
      </c>
      <c r="L631" s="25">
        <v>41126</v>
      </c>
      <c r="M631" s="26" t="str">
        <f t="shared" si="75"/>
        <v>Sun</v>
      </c>
      <c r="N631" s="25">
        <v>41129</v>
      </c>
      <c r="O631" s="1">
        <f t="shared" si="76"/>
        <v>3</v>
      </c>
      <c r="P631" s="27">
        <f t="shared" si="77"/>
        <v>2012</v>
      </c>
      <c r="Q631" s="1">
        <f t="shared" si="78"/>
        <v>8</v>
      </c>
      <c r="R631" s="1">
        <f t="shared" si="79"/>
        <v>5</v>
      </c>
      <c r="S631" t="s">
        <v>72</v>
      </c>
      <c r="T631" s="2">
        <v>8339775</v>
      </c>
      <c r="U631">
        <v>0</v>
      </c>
      <c r="V631" s="2">
        <v>6615000</v>
      </c>
      <c r="W631" s="2">
        <v>560000</v>
      </c>
      <c r="X631" s="2">
        <v>0</v>
      </c>
      <c r="Y631" s="2">
        <v>45584.42</v>
      </c>
      <c r="Z631" s="2">
        <v>1119190.58</v>
      </c>
      <c r="AA631">
        <v>6</v>
      </c>
      <c r="AB631">
        <v>0</v>
      </c>
      <c r="AC631">
        <v>0</v>
      </c>
      <c r="AD631">
        <v>0</v>
      </c>
      <c r="AE631">
        <v>6</v>
      </c>
      <c r="AF631">
        <v>6</v>
      </c>
      <c r="AG631">
        <v>3</v>
      </c>
      <c r="AH631" s="2">
        <v>2205000</v>
      </c>
    </row>
    <row r="632" spans="1:34" x14ac:dyDescent="0.5">
      <c r="A632">
        <v>7117</v>
      </c>
      <c r="B632">
        <v>26424</v>
      </c>
      <c r="C632" t="s">
        <v>750</v>
      </c>
      <c r="D632" s="25">
        <v>17802</v>
      </c>
      <c r="E632" t="s">
        <v>122</v>
      </c>
      <c r="F632" t="s">
        <v>75</v>
      </c>
      <c r="G632" t="s">
        <v>91</v>
      </c>
      <c r="H632" s="25">
        <v>41125</v>
      </c>
      <c r="I632" s="26" t="str">
        <f t="shared" si="72"/>
        <v>Sat</v>
      </c>
      <c r="J632" s="1">
        <f t="shared" si="73"/>
        <v>10</v>
      </c>
      <c r="K632" s="1" t="str">
        <f t="shared" si="74"/>
        <v>14D</v>
      </c>
      <c r="L632" s="25">
        <v>41135</v>
      </c>
      <c r="M632" s="26" t="str">
        <f t="shared" si="75"/>
        <v>Tue</v>
      </c>
      <c r="N632" s="25">
        <v>41138</v>
      </c>
      <c r="O632" s="1">
        <f t="shared" si="76"/>
        <v>3</v>
      </c>
      <c r="P632" s="27">
        <f t="shared" si="77"/>
        <v>2012</v>
      </c>
      <c r="Q632" s="1">
        <f t="shared" si="78"/>
        <v>8</v>
      </c>
      <c r="R632" s="1">
        <f t="shared" si="79"/>
        <v>14</v>
      </c>
      <c r="S632" t="s">
        <v>72</v>
      </c>
      <c r="T632" s="2">
        <v>16511302.5</v>
      </c>
      <c r="U632">
        <v>0</v>
      </c>
      <c r="V632" s="2">
        <v>1260000</v>
      </c>
      <c r="W632" s="2">
        <v>12285500</v>
      </c>
      <c r="X632" s="2">
        <v>0</v>
      </c>
      <c r="Y632" s="2">
        <v>750000</v>
      </c>
      <c r="Z632" s="2">
        <v>2215802.5</v>
      </c>
      <c r="AA632">
        <v>6</v>
      </c>
      <c r="AB632">
        <v>0</v>
      </c>
      <c r="AC632">
        <v>0</v>
      </c>
      <c r="AD632">
        <v>0</v>
      </c>
      <c r="AE632">
        <v>6</v>
      </c>
      <c r="AF632">
        <v>6</v>
      </c>
      <c r="AG632">
        <v>3</v>
      </c>
      <c r="AH632" s="2">
        <v>420000</v>
      </c>
    </row>
    <row r="633" spans="1:34" x14ac:dyDescent="0.5">
      <c r="A633">
        <v>7120</v>
      </c>
      <c r="B633">
        <v>26442</v>
      </c>
      <c r="C633" t="s">
        <v>751</v>
      </c>
      <c r="D633" s="25">
        <v>25927</v>
      </c>
      <c r="E633" t="s">
        <v>138</v>
      </c>
      <c r="F633" t="s">
        <v>70</v>
      </c>
      <c r="G633" t="s">
        <v>97</v>
      </c>
      <c r="H633" s="25">
        <v>41125</v>
      </c>
      <c r="I633" s="26" t="str">
        <f t="shared" si="72"/>
        <v>Sat</v>
      </c>
      <c r="J633" s="1">
        <f t="shared" si="73"/>
        <v>0</v>
      </c>
      <c r="K633" s="1" t="str">
        <f t="shared" si="74"/>
        <v>7D</v>
      </c>
      <c r="L633" s="25">
        <v>41125</v>
      </c>
      <c r="M633" s="26" t="str">
        <f t="shared" si="75"/>
        <v>Sat</v>
      </c>
      <c r="N633" s="25">
        <v>41126</v>
      </c>
      <c r="O633" s="1">
        <f t="shared" si="76"/>
        <v>1</v>
      </c>
      <c r="P633" s="27">
        <f t="shared" si="77"/>
        <v>2012</v>
      </c>
      <c r="Q633" s="1">
        <f t="shared" si="78"/>
        <v>8</v>
      </c>
      <c r="R633" s="1">
        <f t="shared" si="79"/>
        <v>4</v>
      </c>
      <c r="S633" t="s">
        <v>72</v>
      </c>
      <c r="T633" s="2">
        <v>10221750</v>
      </c>
      <c r="U633">
        <v>5775000</v>
      </c>
      <c r="V633" s="2">
        <v>7766364</v>
      </c>
      <c r="W633" s="2">
        <v>783636</v>
      </c>
      <c r="X633" s="2">
        <v>0</v>
      </c>
      <c r="Y633" s="2">
        <v>300000</v>
      </c>
      <c r="Z633" s="2">
        <v>1371750</v>
      </c>
      <c r="AA633">
        <v>2</v>
      </c>
      <c r="AB633">
        <v>0</v>
      </c>
      <c r="AC633">
        <v>1</v>
      </c>
      <c r="AD633">
        <v>1</v>
      </c>
      <c r="AE633">
        <v>2</v>
      </c>
      <c r="AF633">
        <v>4</v>
      </c>
      <c r="AG633">
        <v>1</v>
      </c>
      <c r="AH633" s="2">
        <v>7766364</v>
      </c>
    </row>
    <row r="634" spans="1:34" x14ac:dyDescent="0.5">
      <c r="A634">
        <v>7117</v>
      </c>
      <c r="B634">
        <v>26422</v>
      </c>
      <c r="C634" t="s">
        <v>752</v>
      </c>
      <c r="D634" s="25">
        <v>17927</v>
      </c>
      <c r="E634" t="s">
        <v>122</v>
      </c>
      <c r="F634" t="s">
        <v>75</v>
      </c>
      <c r="G634" t="s">
        <v>91</v>
      </c>
      <c r="H634" s="25">
        <v>41125</v>
      </c>
      <c r="I634" s="26" t="str">
        <f t="shared" si="72"/>
        <v>Sat</v>
      </c>
      <c r="J634" s="1">
        <f t="shared" si="73"/>
        <v>10</v>
      </c>
      <c r="K634" s="1" t="str">
        <f t="shared" si="74"/>
        <v>14D</v>
      </c>
      <c r="L634" s="25">
        <v>41135</v>
      </c>
      <c r="M634" s="26" t="str">
        <f t="shared" si="75"/>
        <v>Tue</v>
      </c>
      <c r="N634" s="25">
        <v>41138</v>
      </c>
      <c r="O634" s="1">
        <f t="shared" si="76"/>
        <v>3</v>
      </c>
      <c r="P634" s="27">
        <f t="shared" si="77"/>
        <v>2012</v>
      </c>
      <c r="Q634" s="1">
        <f t="shared" si="78"/>
        <v>8</v>
      </c>
      <c r="R634" s="1">
        <f t="shared" si="79"/>
        <v>14</v>
      </c>
      <c r="S634" t="s">
        <v>72</v>
      </c>
      <c r="T634" s="2">
        <v>24158199.100000001</v>
      </c>
      <c r="U634">
        <v>17475000</v>
      </c>
      <c r="V634" s="2">
        <v>14070130</v>
      </c>
      <c r="W634" s="2">
        <v>5460778.1699999999</v>
      </c>
      <c r="X634" s="2">
        <v>0</v>
      </c>
      <c r="Y634" s="2">
        <v>1385281.39</v>
      </c>
      <c r="Z634" s="2">
        <v>3242009.54</v>
      </c>
      <c r="AA634">
        <v>14</v>
      </c>
      <c r="AB634">
        <v>0</v>
      </c>
      <c r="AC634">
        <v>2</v>
      </c>
      <c r="AD634">
        <v>0</v>
      </c>
      <c r="AE634">
        <v>14</v>
      </c>
      <c r="AF634">
        <v>16</v>
      </c>
      <c r="AG634">
        <v>7</v>
      </c>
      <c r="AH634" s="2">
        <v>2010018.57</v>
      </c>
    </row>
    <row r="635" spans="1:34" x14ac:dyDescent="0.5">
      <c r="A635">
        <v>7137</v>
      </c>
      <c r="B635">
        <v>26532</v>
      </c>
      <c r="C635" t="s">
        <v>753</v>
      </c>
      <c r="D635" s="25">
        <v>16927</v>
      </c>
      <c r="E635" t="s">
        <v>79</v>
      </c>
      <c r="F635" t="s">
        <v>70</v>
      </c>
      <c r="G635" t="s">
        <v>97</v>
      </c>
      <c r="H635" s="25">
        <v>41127</v>
      </c>
      <c r="I635" s="26" t="str">
        <f t="shared" si="72"/>
        <v>Mon</v>
      </c>
      <c r="J635" s="1">
        <f t="shared" si="73"/>
        <v>0</v>
      </c>
      <c r="K635" s="1" t="str">
        <f t="shared" si="74"/>
        <v>7D</v>
      </c>
      <c r="L635" s="25">
        <v>41127</v>
      </c>
      <c r="M635" s="26" t="str">
        <f t="shared" si="75"/>
        <v>Mon</v>
      </c>
      <c r="N635" s="25">
        <v>41128</v>
      </c>
      <c r="O635" s="1">
        <f t="shared" si="76"/>
        <v>1</v>
      </c>
      <c r="P635" s="27">
        <f t="shared" si="77"/>
        <v>2012</v>
      </c>
      <c r="Q635" s="1">
        <f t="shared" si="78"/>
        <v>8</v>
      </c>
      <c r="R635" s="1">
        <f t="shared" si="79"/>
        <v>6</v>
      </c>
      <c r="S635" t="s">
        <v>72</v>
      </c>
      <c r="T635" s="2">
        <v>5775000</v>
      </c>
      <c r="U635">
        <v>5775000</v>
      </c>
      <c r="V635" s="2">
        <v>4722944</v>
      </c>
      <c r="W635" s="2">
        <v>277056</v>
      </c>
      <c r="X635" s="2">
        <v>0</v>
      </c>
      <c r="Y635" s="2">
        <v>0</v>
      </c>
      <c r="Z635" s="2">
        <v>775000</v>
      </c>
      <c r="AA635">
        <v>2</v>
      </c>
      <c r="AB635">
        <v>0</v>
      </c>
      <c r="AC635">
        <v>0</v>
      </c>
      <c r="AD635">
        <v>0</v>
      </c>
      <c r="AE635">
        <v>2</v>
      </c>
      <c r="AF635">
        <v>2</v>
      </c>
      <c r="AG635">
        <v>1</v>
      </c>
      <c r="AH635" s="2">
        <v>4722944</v>
      </c>
    </row>
    <row r="636" spans="1:34" x14ac:dyDescent="0.5">
      <c r="A636">
        <v>7129</v>
      </c>
      <c r="B636">
        <v>26511</v>
      </c>
      <c r="C636" t="s">
        <v>754</v>
      </c>
      <c r="D636" s="25">
        <v>29602</v>
      </c>
      <c r="E636" t="s">
        <v>110</v>
      </c>
      <c r="F636" t="s">
        <v>80</v>
      </c>
      <c r="G636" t="s">
        <v>89</v>
      </c>
      <c r="H636" s="25">
        <v>41127</v>
      </c>
      <c r="I636" s="26" t="str">
        <f t="shared" si="72"/>
        <v>Mon</v>
      </c>
      <c r="J636" s="1">
        <f t="shared" si="73"/>
        <v>21</v>
      </c>
      <c r="K636" s="1" t="str">
        <f t="shared" si="74"/>
        <v>30D</v>
      </c>
      <c r="L636" s="25">
        <v>41148</v>
      </c>
      <c r="M636" s="26" t="str">
        <f t="shared" si="75"/>
        <v>Mon</v>
      </c>
      <c r="N636" s="25">
        <v>41151</v>
      </c>
      <c r="O636" s="1">
        <f t="shared" si="76"/>
        <v>3</v>
      </c>
      <c r="P636" s="27">
        <f t="shared" si="77"/>
        <v>2012</v>
      </c>
      <c r="Q636" s="1">
        <f t="shared" si="78"/>
        <v>8</v>
      </c>
      <c r="R636" s="1">
        <f t="shared" si="79"/>
        <v>27</v>
      </c>
      <c r="S636" t="s">
        <v>72</v>
      </c>
      <c r="T636" s="2">
        <v>12845722.5</v>
      </c>
      <c r="U636">
        <v>11013892.5</v>
      </c>
      <c r="V636" s="2">
        <v>9131452.5</v>
      </c>
      <c r="W636" s="2">
        <v>1550002.5</v>
      </c>
      <c r="X636" s="2">
        <v>0</v>
      </c>
      <c r="Y636" s="2">
        <v>440000</v>
      </c>
      <c r="Z636" s="2">
        <v>1724267.5</v>
      </c>
      <c r="AA636">
        <v>3</v>
      </c>
      <c r="AB636">
        <v>0</v>
      </c>
      <c r="AC636">
        <v>0</v>
      </c>
      <c r="AD636">
        <v>0</v>
      </c>
      <c r="AE636">
        <v>3</v>
      </c>
      <c r="AF636">
        <v>3</v>
      </c>
      <c r="AG636">
        <v>3</v>
      </c>
      <c r="AH636" s="2">
        <v>3043817.5</v>
      </c>
    </row>
    <row r="637" spans="1:34" x14ac:dyDescent="0.5">
      <c r="A637">
        <v>7126</v>
      </c>
      <c r="B637">
        <v>26503</v>
      </c>
      <c r="C637" t="s">
        <v>755</v>
      </c>
      <c r="D637" s="25">
        <v>26606</v>
      </c>
      <c r="E637" t="s">
        <v>69</v>
      </c>
      <c r="F637" t="s">
        <v>70</v>
      </c>
      <c r="G637" t="s">
        <v>97</v>
      </c>
      <c r="H637" s="25">
        <v>41127</v>
      </c>
      <c r="I637" s="26" t="str">
        <f t="shared" si="72"/>
        <v>Mon</v>
      </c>
      <c r="J637" s="1">
        <f t="shared" si="73"/>
        <v>0</v>
      </c>
      <c r="K637" s="1" t="str">
        <f t="shared" si="74"/>
        <v>7D</v>
      </c>
      <c r="L637" s="25">
        <v>41127</v>
      </c>
      <c r="M637" s="26" t="str">
        <f t="shared" si="75"/>
        <v>Mon</v>
      </c>
      <c r="N637" s="25">
        <v>41129</v>
      </c>
      <c r="O637" s="1">
        <f t="shared" si="76"/>
        <v>2</v>
      </c>
      <c r="P637" s="27">
        <f t="shared" si="77"/>
        <v>2012</v>
      </c>
      <c r="Q637" s="1">
        <f t="shared" si="78"/>
        <v>8</v>
      </c>
      <c r="R637" s="1">
        <f t="shared" si="79"/>
        <v>6</v>
      </c>
      <c r="S637" t="s">
        <v>72</v>
      </c>
      <c r="T637" s="2">
        <v>10963260</v>
      </c>
      <c r="U637">
        <v>9563400</v>
      </c>
      <c r="V637" s="2">
        <v>7725888</v>
      </c>
      <c r="W637" s="2">
        <v>1766112</v>
      </c>
      <c r="X637" s="2">
        <v>0</v>
      </c>
      <c r="Y637" s="2">
        <v>0</v>
      </c>
      <c r="Z637" s="2">
        <v>1471260</v>
      </c>
      <c r="AA637">
        <v>4</v>
      </c>
      <c r="AB637">
        <v>0</v>
      </c>
      <c r="AC637">
        <v>0</v>
      </c>
      <c r="AD637">
        <v>0</v>
      </c>
      <c r="AE637">
        <v>4</v>
      </c>
      <c r="AF637">
        <v>4</v>
      </c>
      <c r="AG637">
        <v>2</v>
      </c>
      <c r="AH637" s="2">
        <v>3862944</v>
      </c>
    </row>
    <row r="638" spans="1:34" x14ac:dyDescent="0.5">
      <c r="A638">
        <v>6938</v>
      </c>
      <c r="B638">
        <v>26606</v>
      </c>
      <c r="C638" t="s">
        <v>756</v>
      </c>
      <c r="D638" s="25">
        <v>25689</v>
      </c>
      <c r="E638" t="s">
        <v>69</v>
      </c>
      <c r="F638" t="s">
        <v>70</v>
      </c>
      <c r="G638" t="s">
        <v>74</v>
      </c>
      <c r="H638" s="25">
        <v>41128</v>
      </c>
      <c r="I638" s="26" t="str">
        <f t="shared" si="72"/>
        <v>Tue</v>
      </c>
      <c r="J638" s="1">
        <f t="shared" si="73"/>
        <v>9</v>
      </c>
      <c r="K638" s="1" t="str">
        <f t="shared" si="74"/>
        <v>14D</v>
      </c>
      <c r="L638" s="25">
        <v>41137</v>
      </c>
      <c r="M638" s="26" t="str">
        <f t="shared" si="75"/>
        <v>Thu</v>
      </c>
      <c r="N638" s="25">
        <v>41138</v>
      </c>
      <c r="O638" s="1">
        <f t="shared" si="76"/>
        <v>1</v>
      </c>
      <c r="P638" s="27">
        <f t="shared" si="77"/>
        <v>2012</v>
      </c>
      <c r="Q638" s="1">
        <f t="shared" si="78"/>
        <v>8</v>
      </c>
      <c r="R638" s="1">
        <f t="shared" si="79"/>
        <v>16</v>
      </c>
      <c r="S638" t="s">
        <v>72</v>
      </c>
      <c r="T638" s="2">
        <v>6167700</v>
      </c>
      <c r="U638">
        <v>5890500</v>
      </c>
      <c r="V638" s="2">
        <v>4961472</v>
      </c>
      <c r="W638" s="2">
        <v>378528</v>
      </c>
      <c r="X638" s="2">
        <v>0</v>
      </c>
      <c r="Y638" s="2">
        <v>0</v>
      </c>
      <c r="Z638" s="2">
        <v>827700</v>
      </c>
      <c r="AA638">
        <v>1</v>
      </c>
      <c r="AB638">
        <v>0</v>
      </c>
      <c r="AC638">
        <v>0</v>
      </c>
      <c r="AD638">
        <v>0</v>
      </c>
      <c r="AE638">
        <v>1</v>
      </c>
      <c r="AF638">
        <v>1</v>
      </c>
      <c r="AG638">
        <v>1</v>
      </c>
      <c r="AH638" s="2">
        <v>4961472</v>
      </c>
    </row>
    <row r="639" spans="1:34" x14ac:dyDescent="0.5">
      <c r="A639">
        <v>7158</v>
      </c>
      <c r="B639">
        <v>26633</v>
      </c>
      <c r="C639" t="s">
        <v>757</v>
      </c>
      <c r="D639" s="25">
        <v>32509</v>
      </c>
      <c r="E639" t="s">
        <v>69</v>
      </c>
      <c r="F639" t="s">
        <v>80</v>
      </c>
      <c r="G639" t="s">
        <v>89</v>
      </c>
      <c r="H639" s="25">
        <v>41129</v>
      </c>
      <c r="I639" s="26" t="str">
        <f t="shared" si="72"/>
        <v>Wed</v>
      </c>
      <c r="J639" s="1">
        <f t="shared" si="73"/>
        <v>23</v>
      </c>
      <c r="K639" s="1" t="str">
        <f t="shared" si="74"/>
        <v>30D</v>
      </c>
      <c r="L639" s="25">
        <v>41152</v>
      </c>
      <c r="M639" s="26" t="str">
        <f t="shared" si="75"/>
        <v>Fri</v>
      </c>
      <c r="N639" s="25">
        <v>41154</v>
      </c>
      <c r="O639" s="1">
        <f t="shared" si="76"/>
        <v>2</v>
      </c>
      <c r="P639" s="27">
        <f t="shared" si="77"/>
        <v>2012</v>
      </c>
      <c r="Q639" s="1">
        <f t="shared" si="78"/>
        <v>8</v>
      </c>
      <c r="R639" s="1">
        <f t="shared" si="79"/>
        <v>31</v>
      </c>
      <c r="S639" t="s">
        <v>72</v>
      </c>
      <c r="T639" s="2">
        <v>6439702</v>
      </c>
      <c r="U639">
        <v>0</v>
      </c>
      <c r="V639" s="2">
        <v>3077499.57</v>
      </c>
      <c r="W639" s="2">
        <v>2498000</v>
      </c>
      <c r="X639" s="2">
        <v>0</v>
      </c>
      <c r="Y639" s="2">
        <v>0</v>
      </c>
      <c r="Z639" s="2">
        <v>864202.43</v>
      </c>
      <c r="AA639">
        <v>6</v>
      </c>
      <c r="AB639">
        <v>0</v>
      </c>
      <c r="AC639">
        <v>0</v>
      </c>
      <c r="AD639">
        <v>0</v>
      </c>
      <c r="AE639">
        <v>6</v>
      </c>
      <c r="AF639">
        <v>6</v>
      </c>
      <c r="AG639">
        <v>2</v>
      </c>
      <c r="AH639" s="2">
        <v>1538749.79</v>
      </c>
    </row>
    <row r="640" spans="1:34" x14ac:dyDescent="0.5">
      <c r="A640">
        <v>7183</v>
      </c>
      <c r="B640">
        <v>26832</v>
      </c>
      <c r="C640" t="s">
        <v>758</v>
      </c>
      <c r="D640" s="25">
        <v>32817</v>
      </c>
      <c r="E640" t="s">
        <v>69</v>
      </c>
      <c r="F640" t="s">
        <v>80</v>
      </c>
      <c r="G640" t="s">
        <v>89</v>
      </c>
      <c r="H640" s="25">
        <v>41130</v>
      </c>
      <c r="I640" s="26" t="str">
        <f t="shared" ref="I640:I703" si="80">TEXT(H640,"ddd")</f>
        <v>Thu</v>
      </c>
      <c r="J640" s="1">
        <f t="shared" ref="J640:J703" si="81">L640-H640</f>
        <v>22</v>
      </c>
      <c r="K640" s="1" t="str">
        <f t="shared" ref="K640:K703" si="82">IF(J640&lt;=7,"7D",IF(J640&lt;=14,"14D",IF(J640&lt;=30,"30D",IF(J640&lt;=45,"45D",IF(J640&lt;=60,"60D",IF(J640&lt;=90,"90D","120D"))))))</f>
        <v>30D</v>
      </c>
      <c r="L640" s="25">
        <v>41152</v>
      </c>
      <c r="M640" s="26" t="str">
        <f t="shared" ref="M640:M703" si="83">TEXT(L640,"ddd")</f>
        <v>Fri</v>
      </c>
      <c r="N640" s="25">
        <v>41155</v>
      </c>
      <c r="O640" s="1">
        <f t="shared" ref="O640:O703" si="84">N640-L640</f>
        <v>3</v>
      </c>
      <c r="P640" s="27">
        <f t="shared" ref="P640:P703" si="85">YEAR(L640)</f>
        <v>2012</v>
      </c>
      <c r="Q640" s="1">
        <f t="shared" ref="Q640:Q703" si="86">MONTH(L640)</f>
        <v>8</v>
      </c>
      <c r="R640" s="1">
        <f t="shared" ref="R640:R703" si="87">DAY(L640)</f>
        <v>31</v>
      </c>
      <c r="S640" t="s">
        <v>72</v>
      </c>
      <c r="T640" s="2">
        <v>4741275</v>
      </c>
      <c r="U640">
        <v>0</v>
      </c>
      <c r="V640" s="2">
        <v>4065000</v>
      </c>
      <c r="W640" s="2">
        <v>0</v>
      </c>
      <c r="X640" s="2">
        <v>0</v>
      </c>
      <c r="Y640" s="2">
        <v>40000</v>
      </c>
      <c r="Z640" s="2">
        <v>636275</v>
      </c>
      <c r="AA640">
        <v>18</v>
      </c>
      <c r="AB640">
        <v>3</v>
      </c>
      <c r="AC640">
        <v>3</v>
      </c>
      <c r="AD640">
        <v>3</v>
      </c>
      <c r="AE640">
        <v>21</v>
      </c>
      <c r="AF640">
        <v>27</v>
      </c>
      <c r="AG640">
        <v>3</v>
      </c>
      <c r="AH640" s="2">
        <v>1355000</v>
      </c>
    </row>
    <row r="641" spans="1:34" x14ac:dyDescent="0.5">
      <c r="A641">
        <v>6766</v>
      </c>
      <c r="B641">
        <v>81206</v>
      </c>
      <c r="C641" t="s">
        <v>759</v>
      </c>
      <c r="D641" s="25">
        <v>25873</v>
      </c>
      <c r="E641" t="s">
        <v>69</v>
      </c>
      <c r="F641" t="s">
        <v>127</v>
      </c>
      <c r="G641" t="s">
        <v>128</v>
      </c>
      <c r="H641" s="25">
        <v>41130</v>
      </c>
      <c r="I641" s="26" t="str">
        <f t="shared" si="80"/>
        <v>Thu</v>
      </c>
      <c r="J641" s="1">
        <f t="shared" si="81"/>
        <v>1</v>
      </c>
      <c r="K641" s="1" t="str">
        <f t="shared" si="82"/>
        <v>7D</v>
      </c>
      <c r="L641" s="25">
        <v>41131</v>
      </c>
      <c r="M641" s="26" t="str">
        <f t="shared" si="83"/>
        <v>Fri</v>
      </c>
      <c r="N641" s="25">
        <v>41133</v>
      </c>
      <c r="O641" s="1">
        <f t="shared" si="84"/>
        <v>2</v>
      </c>
      <c r="P641" s="27">
        <f t="shared" si="85"/>
        <v>2012</v>
      </c>
      <c r="Q641" s="1">
        <f t="shared" si="86"/>
        <v>8</v>
      </c>
      <c r="R641" s="1">
        <f t="shared" si="87"/>
        <v>10</v>
      </c>
      <c r="S641" t="s">
        <v>72</v>
      </c>
      <c r="T641" s="2">
        <v>3927000</v>
      </c>
      <c r="U641">
        <v>3927000</v>
      </c>
      <c r="V641" s="2">
        <v>3261472</v>
      </c>
      <c r="W641" s="2">
        <v>138528</v>
      </c>
      <c r="X641" s="2">
        <v>0</v>
      </c>
      <c r="Y641" s="2">
        <v>0</v>
      </c>
      <c r="Z641" s="2">
        <v>527000</v>
      </c>
      <c r="AA641">
        <v>5</v>
      </c>
      <c r="AB641">
        <v>0</v>
      </c>
      <c r="AC641">
        <v>0</v>
      </c>
      <c r="AD641">
        <v>0</v>
      </c>
      <c r="AE641">
        <v>5</v>
      </c>
      <c r="AF641">
        <v>5</v>
      </c>
      <c r="AG641">
        <v>5</v>
      </c>
      <c r="AH641" s="2">
        <v>652294.40000000002</v>
      </c>
    </row>
    <row r="642" spans="1:34" x14ac:dyDescent="0.5">
      <c r="A642">
        <v>7080</v>
      </c>
      <c r="B642">
        <v>26866</v>
      </c>
      <c r="C642" t="s">
        <v>760</v>
      </c>
      <c r="D642" s="25">
        <v>29695</v>
      </c>
      <c r="E642" t="s">
        <v>69</v>
      </c>
      <c r="F642" t="s">
        <v>75</v>
      </c>
      <c r="G642" t="s">
        <v>91</v>
      </c>
      <c r="H642" s="25">
        <v>41131</v>
      </c>
      <c r="I642" s="26" t="str">
        <f t="shared" si="80"/>
        <v>Fri</v>
      </c>
      <c r="J642" s="1">
        <f t="shared" si="81"/>
        <v>2</v>
      </c>
      <c r="K642" s="1" t="str">
        <f t="shared" si="82"/>
        <v>7D</v>
      </c>
      <c r="L642" s="25">
        <v>41133</v>
      </c>
      <c r="M642" s="26" t="str">
        <f t="shared" si="83"/>
        <v>Sun</v>
      </c>
      <c r="N642" s="25">
        <v>41135</v>
      </c>
      <c r="O642" s="1">
        <f t="shared" si="84"/>
        <v>2</v>
      </c>
      <c r="P642" s="27">
        <f t="shared" si="85"/>
        <v>2012</v>
      </c>
      <c r="Q642" s="1">
        <f t="shared" si="86"/>
        <v>8</v>
      </c>
      <c r="R642" s="1">
        <f t="shared" si="87"/>
        <v>12</v>
      </c>
      <c r="S642" t="s">
        <v>72</v>
      </c>
      <c r="T642" s="2">
        <v>9234225</v>
      </c>
      <c r="U642">
        <v>0</v>
      </c>
      <c r="V642" s="2">
        <v>5880000</v>
      </c>
      <c r="W642" s="2">
        <v>2075000</v>
      </c>
      <c r="X642" s="2">
        <v>0</v>
      </c>
      <c r="Y642" s="2">
        <v>40000</v>
      </c>
      <c r="Z642" s="2">
        <v>1239225</v>
      </c>
      <c r="AA642">
        <v>4</v>
      </c>
      <c r="AB642">
        <v>0</v>
      </c>
      <c r="AC642">
        <v>2</v>
      </c>
      <c r="AD642">
        <v>0</v>
      </c>
      <c r="AE642">
        <v>4</v>
      </c>
      <c r="AF642">
        <v>6</v>
      </c>
      <c r="AG642">
        <v>2</v>
      </c>
      <c r="AH642" s="2">
        <v>2940000</v>
      </c>
    </row>
    <row r="643" spans="1:34" x14ac:dyDescent="0.5">
      <c r="A643">
        <v>7203</v>
      </c>
      <c r="B643">
        <v>26941</v>
      </c>
      <c r="C643" t="s">
        <v>761</v>
      </c>
      <c r="D643" s="25">
        <v>26327</v>
      </c>
      <c r="E643" t="s">
        <v>122</v>
      </c>
      <c r="F643" t="s">
        <v>80</v>
      </c>
      <c r="G643" t="s">
        <v>89</v>
      </c>
      <c r="H643" s="25">
        <v>41132</v>
      </c>
      <c r="I643" s="26" t="str">
        <f t="shared" si="80"/>
        <v>Sat</v>
      </c>
      <c r="J643" s="1">
        <f t="shared" si="81"/>
        <v>20</v>
      </c>
      <c r="K643" s="1" t="str">
        <f t="shared" si="82"/>
        <v>30D</v>
      </c>
      <c r="L643" s="25">
        <v>41152</v>
      </c>
      <c r="M643" s="26" t="str">
        <f t="shared" si="83"/>
        <v>Fri</v>
      </c>
      <c r="N643" s="25">
        <v>41155</v>
      </c>
      <c r="O643" s="1">
        <f t="shared" si="84"/>
        <v>3</v>
      </c>
      <c r="P643" s="27">
        <f t="shared" si="85"/>
        <v>2012</v>
      </c>
      <c r="Q643" s="1">
        <f t="shared" si="86"/>
        <v>8</v>
      </c>
      <c r="R643" s="1">
        <f t="shared" si="87"/>
        <v>31</v>
      </c>
      <c r="S643" t="s">
        <v>72</v>
      </c>
      <c r="T643" s="2">
        <v>24013192.23</v>
      </c>
      <c r="U643">
        <v>14465936.199999999</v>
      </c>
      <c r="V643" s="2">
        <v>15091521.800000001</v>
      </c>
      <c r="W643" s="2">
        <v>3988343.2</v>
      </c>
      <c r="X643" s="2">
        <v>0</v>
      </c>
      <c r="Y643" s="2">
        <v>1411122.23</v>
      </c>
      <c r="Z643" s="2">
        <v>3522205</v>
      </c>
      <c r="AA643">
        <v>6</v>
      </c>
      <c r="AB643">
        <v>0</v>
      </c>
      <c r="AC643">
        <v>3</v>
      </c>
      <c r="AD643">
        <v>0</v>
      </c>
      <c r="AE643">
        <v>6</v>
      </c>
      <c r="AF643">
        <v>9</v>
      </c>
      <c r="AG643">
        <v>3</v>
      </c>
      <c r="AH643" s="2">
        <v>5030507.2699999996</v>
      </c>
    </row>
    <row r="644" spans="1:34" x14ac:dyDescent="0.5">
      <c r="A644">
        <v>7214</v>
      </c>
      <c r="B644">
        <v>27002</v>
      </c>
      <c r="C644" t="s">
        <v>762</v>
      </c>
      <c r="D644" s="25">
        <v>30816</v>
      </c>
      <c r="E644" t="s">
        <v>110</v>
      </c>
      <c r="F644" t="s">
        <v>80</v>
      </c>
      <c r="G644" t="s">
        <v>81</v>
      </c>
      <c r="H644" s="25">
        <v>41134</v>
      </c>
      <c r="I644" s="26" t="str">
        <f t="shared" si="80"/>
        <v>Mon</v>
      </c>
      <c r="J644" s="1">
        <f t="shared" si="81"/>
        <v>13</v>
      </c>
      <c r="K644" s="1" t="str">
        <f t="shared" si="82"/>
        <v>14D</v>
      </c>
      <c r="L644" s="25">
        <v>41147</v>
      </c>
      <c r="M644" s="26" t="str">
        <f t="shared" si="83"/>
        <v>Sun</v>
      </c>
      <c r="N644" s="25">
        <v>41154</v>
      </c>
      <c r="O644" s="1">
        <f t="shared" si="84"/>
        <v>7</v>
      </c>
      <c r="P644" s="27">
        <f t="shared" si="85"/>
        <v>2012</v>
      </c>
      <c r="Q644" s="1">
        <f t="shared" si="86"/>
        <v>8</v>
      </c>
      <c r="R644" s="1">
        <f t="shared" si="87"/>
        <v>26</v>
      </c>
      <c r="S644" t="s">
        <v>72</v>
      </c>
      <c r="T644" s="2">
        <v>38604054.990000002</v>
      </c>
      <c r="U644">
        <v>29302350</v>
      </c>
      <c r="V644" s="2">
        <v>23430608</v>
      </c>
      <c r="W644" s="2">
        <v>9275392</v>
      </c>
      <c r="X644" s="2">
        <v>0</v>
      </c>
      <c r="Y644" s="2">
        <v>717424.24</v>
      </c>
      <c r="Z644" s="2">
        <v>5180630.75</v>
      </c>
      <c r="AA644">
        <v>14</v>
      </c>
      <c r="AB644">
        <v>0</v>
      </c>
      <c r="AC644">
        <v>0</v>
      </c>
      <c r="AD644">
        <v>0</v>
      </c>
      <c r="AE644">
        <v>14</v>
      </c>
      <c r="AF644">
        <v>14</v>
      </c>
      <c r="AG644">
        <v>7</v>
      </c>
      <c r="AH644" s="2">
        <v>3347229.71</v>
      </c>
    </row>
    <row r="645" spans="1:34" x14ac:dyDescent="0.5">
      <c r="A645">
        <v>7215</v>
      </c>
      <c r="B645">
        <v>27003</v>
      </c>
      <c r="C645" t="s">
        <v>763</v>
      </c>
      <c r="D645" s="25">
        <v>24175</v>
      </c>
      <c r="E645" t="s">
        <v>122</v>
      </c>
      <c r="F645" t="s">
        <v>80</v>
      </c>
      <c r="G645" t="s">
        <v>89</v>
      </c>
      <c r="H645" s="25">
        <v>41134</v>
      </c>
      <c r="I645" s="26" t="str">
        <f t="shared" si="80"/>
        <v>Mon</v>
      </c>
      <c r="J645" s="1">
        <f t="shared" si="81"/>
        <v>15</v>
      </c>
      <c r="K645" s="1" t="str">
        <f t="shared" si="82"/>
        <v>30D</v>
      </c>
      <c r="L645" s="25">
        <v>41149</v>
      </c>
      <c r="M645" s="26" t="str">
        <f t="shared" si="83"/>
        <v>Tue</v>
      </c>
      <c r="N645" s="25">
        <v>41151</v>
      </c>
      <c r="O645" s="1">
        <f t="shared" si="84"/>
        <v>2</v>
      </c>
      <c r="P645" s="27">
        <f t="shared" si="85"/>
        <v>2012</v>
      </c>
      <c r="Q645" s="1">
        <f t="shared" si="86"/>
        <v>8</v>
      </c>
      <c r="R645" s="1">
        <f t="shared" si="87"/>
        <v>28</v>
      </c>
      <c r="S645" t="s">
        <v>72</v>
      </c>
      <c r="T645" s="2">
        <v>9564765.0999999996</v>
      </c>
      <c r="U645">
        <v>9032100</v>
      </c>
      <c r="V645" s="2">
        <v>7542944</v>
      </c>
      <c r="W645" s="2">
        <v>277056</v>
      </c>
      <c r="X645" s="2">
        <v>0</v>
      </c>
      <c r="Y645" s="2">
        <v>462241</v>
      </c>
      <c r="Z645" s="2">
        <v>1282524.1000000001</v>
      </c>
      <c r="AA645">
        <v>2</v>
      </c>
      <c r="AB645">
        <v>0</v>
      </c>
      <c r="AC645">
        <v>0</v>
      </c>
      <c r="AD645">
        <v>0</v>
      </c>
      <c r="AE645">
        <v>2</v>
      </c>
      <c r="AF645">
        <v>2</v>
      </c>
      <c r="AG645">
        <v>2</v>
      </c>
      <c r="AH645" s="2">
        <v>3771472</v>
      </c>
    </row>
    <row r="646" spans="1:34" x14ac:dyDescent="0.5">
      <c r="A646">
        <v>7240</v>
      </c>
      <c r="B646">
        <v>27154</v>
      </c>
      <c r="C646" t="s">
        <v>764</v>
      </c>
      <c r="D646" s="25">
        <v>33385</v>
      </c>
      <c r="E646" t="s">
        <v>69</v>
      </c>
      <c r="F646" t="s">
        <v>80</v>
      </c>
      <c r="G646" t="s">
        <v>89</v>
      </c>
      <c r="H646" s="25">
        <v>41136</v>
      </c>
      <c r="I646" s="26" t="str">
        <f t="shared" si="80"/>
        <v>Wed</v>
      </c>
      <c r="J646" s="1">
        <f t="shared" si="81"/>
        <v>9</v>
      </c>
      <c r="K646" s="1" t="str">
        <f t="shared" si="82"/>
        <v>14D</v>
      </c>
      <c r="L646" s="25">
        <v>41145</v>
      </c>
      <c r="M646" s="26" t="str">
        <f t="shared" si="83"/>
        <v>Fri</v>
      </c>
      <c r="N646" s="25">
        <v>41147</v>
      </c>
      <c r="O646" s="1">
        <f t="shared" si="84"/>
        <v>2</v>
      </c>
      <c r="P646" s="27">
        <f t="shared" si="85"/>
        <v>2012</v>
      </c>
      <c r="Q646" s="1">
        <f t="shared" si="86"/>
        <v>8</v>
      </c>
      <c r="R646" s="1">
        <f t="shared" si="87"/>
        <v>24</v>
      </c>
      <c r="S646" t="s">
        <v>72</v>
      </c>
      <c r="T646" s="2">
        <v>6163080</v>
      </c>
      <c r="U646">
        <v>0</v>
      </c>
      <c r="V646" s="2">
        <v>800000</v>
      </c>
      <c r="W646" s="2">
        <v>4536000</v>
      </c>
      <c r="X646" s="2">
        <v>0</v>
      </c>
      <c r="Y646" s="2">
        <v>0</v>
      </c>
      <c r="Z646" s="2">
        <v>827080</v>
      </c>
      <c r="AA646">
        <v>4</v>
      </c>
      <c r="AB646">
        <v>0</v>
      </c>
      <c r="AC646">
        <v>0</v>
      </c>
      <c r="AD646">
        <v>0</v>
      </c>
      <c r="AE646">
        <v>4</v>
      </c>
      <c r="AF646">
        <v>4</v>
      </c>
      <c r="AG646">
        <v>2</v>
      </c>
      <c r="AH646" s="2">
        <v>400000</v>
      </c>
    </row>
    <row r="647" spans="1:34" x14ac:dyDescent="0.5">
      <c r="A647">
        <v>7263</v>
      </c>
      <c r="B647">
        <v>27336</v>
      </c>
      <c r="C647" t="s">
        <v>765</v>
      </c>
      <c r="D647" s="25">
        <v>27343</v>
      </c>
      <c r="E647" t="s">
        <v>69</v>
      </c>
      <c r="F647" t="s">
        <v>80</v>
      </c>
      <c r="G647" t="s">
        <v>81</v>
      </c>
      <c r="H647" s="25">
        <v>41137</v>
      </c>
      <c r="I647" s="26" t="str">
        <f t="shared" si="80"/>
        <v>Thu</v>
      </c>
      <c r="J647" s="1">
        <f t="shared" si="81"/>
        <v>15</v>
      </c>
      <c r="K647" s="1" t="str">
        <f t="shared" si="82"/>
        <v>30D</v>
      </c>
      <c r="L647" s="25">
        <v>41152</v>
      </c>
      <c r="M647" s="26" t="str">
        <f t="shared" si="83"/>
        <v>Fri</v>
      </c>
      <c r="N647" s="25">
        <v>41155</v>
      </c>
      <c r="O647" s="1">
        <f t="shared" si="84"/>
        <v>3</v>
      </c>
      <c r="P647" s="27">
        <f t="shared" si="85"/>
        <v>2012</v>
      </c>
      <c r="Q647" s="1">
        <f t="shared" si="86"/>
        <v>8</v>
      </c>
      <c r="R647" s="1">
        <f t="shared" si="87"/>
        <v>31</v>
      </c>
      <c r="S647" t="s">
        <v>72</v>
      </c>
      <c r="T647" s="2">
        <v>18462675</v>
      </c>
      <c r="U647">
        <v>12866700</v>
      </c>
      <c r="V647" s="2">
        <v>14514352</v>
      </c>
      <c r="W647" s="2">
        <v>1350648</v>
      </c>
      <c r="X647" s="2">
        <v>0</v>
      </c>
      <c r="Y647" s="2">
        <v>120000</v>
      </c>
      <c r="Z647" s="2">
        <v>2477675</v>
      </c>
      <c r="AA647">
        <v>6</v>
      </c>
      <c r="AB647">
        <v>3</v>
      </c>
      <c r="AC647">
        <v>3</v>
      </c>
      <c r="AD647">
        <v>0</v>
      </c>
      <c r="AE647">
        <v>9</v>
      </c>
      <c r="AF647">
        <v>12</v>
      </c>
      <c r="AG647">
        <v>3</v>
      </c>
      <c r="AH647" s="2">
        <v>4838117.33</v>
      </c>
    </row>
    <row r="648" spans="1:34" x14ac:dyDescent="0.5">
      <c r="A648">
        <v>7262</v>
      </c>
      <c r="B648">
        <v>27331</v>
      </c>
      <c r="C648" t="s">
        <v>766</v>
      </c>
      <c r="D648" s="25">
        <v>28135</v>
      </c>
      <c r="E648" t="s">
        <v>100</v>
      </c>
      <c r="F648" t="s">
        <v>80</v>
      </c>
      <c r="G648" t="s">
        <v>81</v>
      </c>
      <c r="H648" s="25">
        <v>41137</v>
      </c>
      <c r="I648" s="26" t="str">
        <f t="shared" si="80"/>
        <v>Thu</v>
      </c>
      <c r="J648" s="1">
        <f t="shared" si="81"/>
        <v>43</v>
      </c>
      <c r="K648" s="1" t="str">
        <f t="shared" si="82"/>
        <v>45D</v>
      </c>
      <c r="L648" s="25">
        <v>41180</v>
      </c>
      <c r="M648" s="26" t="str">
        <f t="shared" si="83"/>
        <v>Fri</v>
      </c>
      <c r="N648" s="25">
        <v>41187</v>
      </c>
      <c r="O648" s="1">
        <f t="shared" si="84"/>
        <v>7</v>
      </c>
      <c r="P648" s="27">
        <f t="shared" si="85"/>
        <v>2012</v>
      </c>
      <c r="Q648" s="1">
        <f t="shared" si="86"/>
        <v>9</v>
      </c>
      <c r="R648" s="1">
        <f t="shared" si="87"/>
        <v>28</v>
      </c>
      <c r="S648" t="s">
        <v>72</v>
      </c>
      <c r="T648" s="2">
        <v>173836968</v>
      </c>
      <c r="U648">
        <v>161295750</v>
      </c>
      <c r="V648" s="2">
        <v>135771209</v>
      </c>
      <c r="W648" s="2">
        <v>9898791</v>
      </c>
      <c r="X648" s="2">
        <v>0</v>
      </c>
      <c r="Y648" s="2">
        <v>4118982.4</v>
      </c>
      <c r="Z648" s="2">
        <v>24047985.600000001</v>
      </c>
      <c r="AA648">
        <v>28</v>
      </c>
      <c r="AB648">
        <v>0</v>
      </c>
      <c r="AC648">
        <v>0</v>
      </c>
      <c r="AD648">
        <v>24</v>
      </c>
      <c r="AE648">
        <v>28</v>
      </c>
      <c r="AF648">
        <v>52</v>
      </c>
      <c r="AG648">
        <v>7</v>
      </c>
      <c r="AH648" s="2">
        <v>19395887</v>
      </c>
    </row>
    <row r="649" spans="1:34" x14ac:dyDescent="0.5">
      <c r="A649">
        <v>7260</v>
      </c>
      <c r="B649">
        <v>27329</v>
      </c>
      <c r="C649" t="s">
        <v>767</v>
      </c>
      <c r="D649" s="25">
        <v>22718</v>
      </c>
      <c r="E649" t="s">
        <v>79</v>
      </c>
      <c r="F649" t="s">
        <v>70</v>
      </c>
      <c r="G649" t="s">
        <v>97</v>
      </c>
      <c r="H649" s="25">
        <v>41137</v>
      </c>
      <c r="I649" s="26" t="str">
        <f t="shared" si="80"/>
        <v>Thu</v>
      </c>
      <c r="J649" s="1">
        <f t="shared" si="81"/>
        <v>0</v>
      </c>
      <c r="K649" s="1" t="str">
        <f t="shared" si="82"/>
        <v>7D</v>
      </c>
      <c r="L649" s="25">
        <v>41137</v>
      </c>
      <c r="M649" s="26" t="str">
        <f t="shared" si="83"/>
        <v>Thu</v>
      </c>
      <c r="N649" s="25">
        <v>41138</v>
      </c>
      <c r="O649" s="1">
        <f t="shared" si="84"/>
        <v>1</v>
      </c>
      <c r="P649" s="27">
        <f t="shared" si="85"/>
        <v>2012</v>
      </c>
      <c r="Q649" s="1">
        <f t="shared" si="86"/>
        <v>8</v>
      </c>
      <c r="R649" s="1">
        <f t="shared" si="87"/>
        <v>16</v>
      </c>
      <c r="S649" t="s">
        <v>72</v>
      </c>
      <c r="T649" s="2">
        <v>6737115</v>
      </c>
      <c r="U649">
        <v>5082000</v>
      </c>
      <c r="V649" s="2">
        <v>4122944</v>
      </c>
      <c r="W649" s="2">
        <v>1710056</v>
      </c>
      <c r="X649" s="2">
        <v>0</v>
      </c>
      <c r="Y649" s="2">
        <v>0</v>
      </c>
      <c r="Z649" s="2">
        <v>904115</v>
      </c>
      <c r="AA649">
        <v>2</v>
      </c>
      <c r="AB649">
        <v>0</v>
      </c>
      <c r="AC649">
        <v>0</v>
      </c>
      <c r="AD649">
        <v>0</v>
      </c>
      <c r="AE649">
        <v>2</v>
      </c>
      <c r="AF649">
        <v>2</v>
      </c>
      <c r="AG649">
        <v>1</v>
      </c>
      <c r="AH649" s="2">
        <v>4122944</v>
      </c>
    </row>
    <row r="650" spans="1:34" x14ac:dyDescent="0.5">
      <c r="A650">
        <v>7273</v>
      </c>
      <c r="B650">
        <v>27367</v>
      </c>
      <c r="C650" t="s">
        <v>768</v>
      </c>
      <c r="D650" s="25">
        <v>27677</v>
      </c>
      <c r="E650" t="s">
        <v>138</v>
      </c>
      <c r="F650" t="s">
        <v>80</v>
      </c>
      <c r="G650" t="s">
        <v>89</v>
      </c>
      <c r="H650" s="25">
        <v>41138</v>
      </c>
      <c r="I650" s="26" t="str">
        <f t="shared" si="80"/>
        <v>Fri</v>
      </c>
      <c r="J650" s="1">
        <f t="shared" si="81"/>
        <v>6</v>
      </c>
      <c r="K650" s="1" t="str">
        <f t="shared" si="82"/>
        <v>7D</v>
      </c>
      <c r="L650" s="25">
        <v>41144</v>
      </c>
      <c r="M650" s="26" t="str">
        <f t="shared" si="83"/>
        <v>Thu</v>
      </c>
      <c r="N650" s="25">
        <v>41146</v>
      </c>
      <c r="O650" s="1">
        <f t="shared" si="84"/>
        <v>2</v>
      </c>
      <c r="P650" s="27">
        <f t="shared" si="85"/>
        <v>2012</v>
      </c>
      <c r="Q650" s="1">
        <f t="shared" si="86"/>
        <v>8</v>
      </c>
      <c r="R650" s="1">
        <f t="shared" si="87"/>
        <v>23</v>
      </c>
      <c r="S650" t="s">
        <v>72</v>
      </c>
      <c r="T650" s="2">
        <v>1829520</v>
      </c>
      <c r="U650">
        <v>0</v>
      </c>
      <c r="V650" s="2">
        <v>840000</v>
      </c>
      <c r="W650" s="2">
        <v>744000</v>
      </c>
      <c r="X650" s="2">
        <v>0</v>
      </c>
      <c r="Y650" s="2">
        <v>0</v>
      </c>
      <c r="Z650" s="2">
        <v>245520</v>
      </c>
      <c r="AA650">
        <v>4</v>
      </c>
      <c r="AB650">
        <v>0</v>
      </c>
      <c r="AC650">
        <v>2</v>
      </c>
      <c r="AD650">
        <v>2</v>
      </c>
      <c r="AE650">
        <v>4</v>
      </c>
      <c r="AF650">
        <v>8</v>
      </c>
      <c r="AG650">
        <v>2</v>
      </c>
      <c r="AH650" s="2">
        <v>420000</v>
      </c>
    </row>
    <row r="651" spans="1:34" x14ac:dyDescent="0.5">
      <c r="A651">
        <v>7285</v>
      </c>
      <c r="B651">
        <v>11918</v>
      </c>
      <c r="C651" t="s">
        <v>397</v>
      </c>
      <c r="D651" s="25">
        <v>30765</v>
      </c>
      <c r="E651" t="s">
        <v>79</v>
      </c>
      <c r="F651" t="s">
        <v>80</v>
      </c>
      <c r="G651" t="s">
        <v>89</v>
      </c>
      <c r="H651" s="25">
        <v>41141</v>
      </c>
      <c r="I651" s="26" t="str">
        <f t="shared" si="80"/>
        <v>Mon</v>
      </c>
      <c r="J651" s="1">
        <f t="shared" si="81"/>
        <v>1</v>
      </c>
      <c r="K651" s="1" t="str">
        <f t="shared" si="82"/>
        <v>7D</v>
      </c>
      <c r="L651" s="25">
        <v>41142</v>
      </c>
      <c r="M651" s="26" t="str">
        <f t="shared" si="83"/>
        <v>Tue</v>
      </c>
      <c r="N651" s="25">
        <v>41144</v>
      </c>
      <c r="O651" s="1">
        <f t="shared" si="84"/>
        <v>2</v>
      </c>
      <c r="P651" s="27">
        <f t="shared" si="85"/>
        <v>2012</v>
      </c>
      <c r="Q651" s="1">
        <f t="shared" si="86"/>
        <v>8</v>
      </c>
      <c r="R651" s="1">
        <f t="shared" si="87"/>
        <v>21</v>
      </c>
      <c r="S651" t="s">
        <v>72</v>
      </c>
      <c r="T651" s="2">
        <v>3234000</v>
      </c>
      <c r="U651">
        <v>0</v>
      </c>
      <c r="V651" s="2">
        <v>400000</v>
      </c>
      <c r="W651" s="2">
        <v>2400000</v>
      </c>
      <c r="X651" s="2">
        <v>0</v>
      </c>
      <c r="Y651" s="2">
        <v>0</v>
      </c>
      <c r="Z651" s="2">
        <v>434000</v>
      </c>
      <c r="AA651">
        <v>16</v>
      </c>
      <c r="AB651">
        <v>0</v>
      </c>
      <c r="AC651">
        <v>0</v>
      </c>
      <c r="AD651">
        <v>0</v>
      </c>
      <c r="AE651">
        <v>16</v>
      </c>
      <c r="AF651">
        <v>16</v>
      </c>
      <c r="AG651">
        <v>8</v>
      </c>
      <c r="AH651" s="2">
        <v>50000</v>
      </c>
    </row>
    <row r="652" spans="1:34" x14ac:dyDescent="0.5">
      <c r="A652">
        <v>7299</v>
      </c>
      <c r="B652">
        <v>27497</v>
      </c>
      <c r="C652" t="s">
        <v>769</v>
      </c>
      <c r="D652" s="25">
        <v>22264</v>
      </c>
      <c r="E652" t="s">
        <v>69</v>
      </c>
      <c r="F652" t="s">
        <v>80</v>
      </c>
      <c r="G652" t="s">
        <v>89</v>
      </c>
      <c r="H652" s="25">
        <v>41142</v>
      </c>
      <c r="I652" s="26" t="str">
        <f t="shared" si="80"/>
        <v>Tue</v>
      </c>
      <c r="J652" s="1">
        <f t="shared" si="81"/>
        <v>13</v>
      </c>
      <c r="K652" s="1" t="str">
        <f t="shared" si="82"/>
        <v>14D</v>
      </c>
      <c r="L652" s="25">
        <v>41155</v>
      </c>
      <c r="M652" s="26" t="str">
        <f t="shared" si="83"/>
        <v>Mon</v>
      </c>
      <c r="N652" s="25">
        <v>41158</v>
      </c>
      <c r="O652" s="1">
        <f t="shared" si="84"/>
        <v>3</v>
      </c>
      <c r="P652" s="27">
        <f t="shared" si="85"/>
        <v>2012</v>
      </c>
      <c r="Q652" s="1">
        <f t="shared" si="86"/>
        <v>9</v>
      </c>
      <c r="R652" s="1">
        <f t="shared" si="87"/>
        <v>3</v>
      </c>
      <c r="S652" t="s">
        <v>72</v>
      </c>
      <c r="T652" s="2">
        <v>7282275</v>
      </c>
      <c r="U652">
        <v>0</v>
      </c>
      <c r="V652" s="2">
        <v>5925000</v>
      </c>
      <c r="W652" s="2">
        <v>380000</v>
      </c>
      <c r="X652" s="2">
        <v>0</v>
      </c>
      <c r="Y652" s="2">
        <v>0</v>
      </c>
      <c r="Z652" s="2">
        <v>977275</v>
      </c>
      <c r="AA652">
        <v>9</v>
      </c>
      <c r="AB652">
        <v>0</v>
      </c>
      <c r="AC652">
        <v>0</v>
      </c>
      <c r="AD652">
        <v>3</v>
      </c>
      <c r="AE652">
        <v>9</v>
      </c>
      <c r="AF652">
        <v>12</v>
      </c>
      <c r="AG652">
        <v>3</v>
      </c>
      <c r="AH652" s="2">
        <v>1975000</v>
      </c>
    </row>
    <row r="653" spans="1:34" x14ac:dyDescent="0.5">
      <c r="A653">
        <v>7317</v>
      </c>
      <c r="B653">
        <v>27613</v>
      </c>
      <c r="C653" t="s">
        <v>770</v>
      </c>
      <c r="D653" s="25">
        <v>30682</v>
      </c>
      <c r="E653" t="s">
        <v>69</v>
      </c>
      <c r="F653" t="s">
        <v>75</v>
      </c>
      <c r="G653" t="s">
        <v>193</v>
      </c>
      <c r="H653" s="25">
        <v>41143</v>
      </c>
      <c r="I653" s="26" t="str">
        <f t="shared" si="80"/>
        <v>Wed</v>
      </c>
      <c r="J653" s="1">
        <f t="shared" si="81"/>
        <v>0</v>
      </c>
      <c r="K653" s="1" t="str">
        <f t="shared" si="82"/>
        <v>7D</v>
      </c>
      <c r="L653" s="25">
        <v>41143</v>
      </c>
      <c r="M653" s="26" t="str">
        <f t="shared" si="83"/>
        <v>Wed</v>
      </c>
      <c r="N653" s="25">
        <v>41144</v>
      </c>
      <c r="O653" s="1">
        <f t="shared" si="84"/>
        <v>1</v>
      </c>
      <c r="P653" s="27">
        <f t="shared" si="85"/>
        <v>2012</v>
      </c>
      <c r="Q653" s="1">
        <f t="shared" si="86"/>
        <v>8</v>
      </c>
      <c r="R653" s="1">
        <f t="shared" si="87"/>
        <v>22</v>
      </c>
      <c r="S653" t="s">
        <v>72</v>
      </c>
      <c r="T653" s="2">
        <v>8475000</v>
      </c>
      <c r="U653">
        <v>2247500</v>
      </c>
      <c r="V653" s="2">
        <v>5831168.8899999997</v>
      </c>
      <c r="W653" s="2">
        <v>1506494</v>
      </c>
      <c r="X653" s="2">
        <v>0</v>
      </c>
      <c r="Y653" s="2">
        <v>0</v>
      </c>
      <c r="Z653" s="2">
        <v>1137337.1100000001</v>
      </c>
      <c r="AA653">
        <v>7</v>
      </c>
      <c r="AB653">
        <v>0</v>
      </c>
      <c r="AC653">
        <v>0</v>
      </c>
      <c r="AD653">
        <v>0</v>
      </c>
      <c r="AE653">
        <v>7</v>
      </c>
      <c r="AF653">
        <v>7</v>
      </c>
      <c r="AG653">
        <v>3</v>
      </c>
      <c r="AH653" s="2">
        <v>1943722.96</v>
      </c>
    </row>
    <row r="654" spans="1:34" x14ac:dyDescent="0.5">
      <c r="A654">
        <v>7331</v>
      </c>
      <c r="B654">
        <v>27766</v>
      </c>
      <c r="C654" t="s">
        <v>771</v>
      </c>
      <c r="D654" s="25">
        <v>26588</v>
      </c>
      <c r="E654" t="s">
        <v>69</v>
      </c>
      <c r="F654" t="s">
        <v>80</v>
      </c>
      <c r="G654" t="s">
        <v>89</v>
      </c>
      <c r="H654" s="25">
        <v>41143</v>
      </c>
      <c r="I654" s="26" t="str">
        <f t="shared" si="80"/>
        <v>Wed</v>
      </c>
      <c r="J654" s="1">
        <f t="shared" si="81"/>
        <v>1</v>
      </c>
      <c r="K654" s="1" t="str">
        <f t="shared" si="82"/>
        <v>7D</v>
      </c>
      <c r="L654" s="25">
        <v>41144</v>
      </c>
      <c r="M654" s="26" t="str">
        <f t="shared" si="83"/>
        <v>Thu</v>
      </c>
      <c r="N654" s="25">
        <v>41145</v>
      </c>
      <c r="O654" s="1">
        <f t="shared" si="84"/>
        <v>1</v>
      </c>
      <c r="P654" s="27">
        <f t="shared" si="85"/>
        <v>2012</v>
      </c>
      <c r="Q654" s="1">
        <f t="shared" si="86"/>
        <v>8</v>
      </c>
      <c r="R654" s="1">
        <f t="shared" si="87"/>
        <v>23</v>
      </c>
      <c r="S654" t="s">
        <v>72</v>
      </c>
      <c r="T654" s="2">
        <v>1778700</v>
      </c>
      <c r="U654">
        <v>0</v>
      </c>
      <c r="V654" s="2">
        <v>1240000</v>
      </c>
      <c r="W654" s="2">
        <v>300000</v>
      </c>
      <c r="X654" s="2">
        <v>0</v>
      </c>
      <c r="Y654" s="2">
        <v>0</v>
      </c>
      <c r="Z654" s="2">
        <v>238700</v>
      </c>
      <c r="AA654">
        <v>2</v>
      </c>
      <c r="AB654">
        <v>0</v>
      </c>
      <c r="AC654">
        <v>1</v>
      </c>
      <c r="AD654">
        <v>1</v>
      </c>
      <c r="AE654">
        <v>2</v>
      </c>
      <c r="AF654">
        <v>4</v>
      </c>
      <c r="AG654">
        <v>1</v>
      </c>
      <c r="AH654" s="2">
        <v>1240000</v>
      </c>
    </row>
    <row r="655" spans="1:34" x14ac:dyDescent="0.5">
      <c r="A655">
        <v>7321</v>
      </c>
      <c r="B655">
        <v>27632</v>
      </c>
      <c r="C655" t="s">
        <v>114</v>
      </c>
      <c r="D655" s="25">
        <v>29837</v>
      </c>
      <c r="E655" t="s">
        <v>69</v>
      </c>
      <c r="F655" t="s">
        <v>84</v>
      </c>
      <c r="G655" t="s">
        <v>123</v>
      </c>
      <c r="H655" s="25">
        <v>41143</v>
      </c>
      <c r="I655" s="26" t="str">
        <f t="shared" si="80"/>
        <v>Wed</v>
      </c>
      <c r="J655" s="1">
        <f t="shared" si="81"/>
        <v>8</v>
      </c>
      <c r="K655" s="1" t="str">
        <f t="shared" si="82"/>
        <v>14D</v>
      </c>
      <c r="L655" s="25">
        <v>41151</v>
      </c>
      <c r="M655" s="26" t="str">
        <f t="shared" si="83"/>
        <v>Thu</v>
      </c>
      <c r="N655" s="25">
        <v>41154</v>
      </c>
      <c r="O655" s="1">
        <f t="shared" si="84"/>
        <v>3</v>
      </c>
      <c r="P655" s="27">
        <f t="shared" si="85"/>
        <v>2012</v>
      </c>
      <c r="Q655" s="1">
        <f t="shared" si="86"/>
        <v>8</v>
      </c>
      <c r="R655" s="1">
        <f t="shared" si="87"/>
        <v>30</v>
      </c>
      <c r="S655" t="s">
        <v>72</v>
      </c>
      <c r="T655" s="2">
        <v>12210000</v>
      </c>
      <c r="U655">
        <v>12210000</v>
      </c>
      <c r="V655" s="2">
        <v>9740260</v>
      </c>
      <c r="W655" s="2">
        <v>831168</v>
      </c>
      <c r="X655" s="2">
        <v>0</v>
      </c>
      <c r="Y655" s="2">
        <v>0</v>
      </c>
      <c r="Z655" s="2">
        <v>1638572</v>
      </c>
      <c r="AA655">
        <v>6</v>
      </c>
      <c r="AB655">
        <v>0</v>
      </c>
      <c r="AC655">
        <v>0</v>
      </c>
      <c r="AD655">
        <v>3</v>
      </c>
      <c r="AE655">
        <v>6</v>
      </c>
      <c r="AF655">
        <v>9</v>
      </c>
      <c r="AG655">
        <v>3</v>
      </c>
      <c r="AH655" s="2">
        <v>3246753.33</v>
      </c>
    </row>
    <row r="656" spans="1:34" x14ac:dyDescent="0.5">
      <c r="A656">
        <v>7293</v>
      </c>
      <c r="B656">
        <v>27742</v>
      </c>
      <c r="C656" t="s">
        <v>772</v>
      </c>
      <c r="D656" s="25">
        <v>32216</v>
      </c>
      <c r="E656" t="s">
        <v>69</v>
      </c>
      <c r="F656" t="s">
        <v>80</v>
      </c>
      <c r="G656" t="s">
        <v>89</v>
      </c>
      <c r="H656" s="25">
        <v>41143</v>
      </c>
      <c r="I656" s="26" t="str">
        <f t="shared" si="80"/>
        <v>Wed</v>
      </c>
      <c r="J656" s="1">
        <f t="shared" si="81"/>
        <v>0</v>
      </c>
      <c r="K656" s="1" t="str">
        <f t="shared" si="82"/>
        <v>7D</v>
      </c>
      <c r="L656" s="25">
        <v>41143</v>
      </c>
      <c r="M656" s="26" t="str">
        <f t="shared" si="83"/>
        <v>Wed</v>
      </c>
      <c r="N656" s="25">
        <v>41145</v>
      </c>
      <c r="O656" s="1">
        <f t="shared" si="84"/>
        <v>2</v>
      </c>
      <c r="P656" s="27">
        <f t="shared" si="85"/>
        <v>2012</v>
      </c>
      <c r="Q656" s="1">
        <f t="shared" si="86"/>
        <v>8</v>
      </c>
      <c r="R656" s="1">
        <f t="shared" si="87"/>
        <v>22</v>
      </c>
      <c r="S656" t="s">
        <v>72</v>
      </c>
      <c r="T656" s="2">
        <v>11732437.84</v>
      </c>
      <c r="U656">
        <v>0</v>
      </c>
      <c r="V656" s="2">
        <v>4500000</v>
      </c>
      <c r="W656" s="2">
        <v>5450000</v>
      </c>
      <c r="X656" s="2">
        <v>0</v>
      </c>
      <c r="Y656" s="2">
        <v>207962.97</v>
      </c>
      <c r="Z656" s="2">
        <v>1574474.87</v>
      </c>
      <c r="AA656">
        <v>4</v>
      </c>
      <c r="AB656">
        <v>0</v>
      </c>
      <c r="AC656">
        <v>0</v>
      </c>
      <c r="AD656">
        <v>0</v>
      </c>
      <c r="AE656">
        <v>4</v>
      </c>
      <c r="AF656">
        <v>4</v>
      </c>
      <c r="AG656">
        <v>2</v>
      </c>
      <c r="AH656" s="2">
        <v>2250000</v>
      </c>
    </row>
    <row r="657" spans="1:34" x14ac:dyDescent="0.5">
      <c r="A657">
        <v>7349</v>
      </c>
      <c r="B657">
        <v>27819</v>
      </c>
      <c r="C657" t="s">
        <v>773</v>
      </c>
      <c r="D657" s="25">
        <v>26536</v>
      </c>
      <c r="E657" t="s">
        <v>69</v>
      </c>
      <c r="F657" t="s">
        <v>80</v>
      </c>
      <c r="G657" t="s">
        <v>89</v>
      </c>
      <c r="H657" s="25">
        <v>41144</v>
      </c>
      <c r="I657" s="26" t="str">
        <f t="shared" si="80"/>
        <v>Thu</v>
      </c>
      <c r="J657" s="1">
        <f t="shared" si="81"/>
        <v>1</v>
      </c>
      <c r="K657" s="1" t="str">
        <f t="shared" si="82"/>
        <v>7D</v>
      </c>
      <c r="L657" s="25">
        <v>41145</v>
      </c>
      <c r="M657" s="26" t="str">
        <f t="shared" si="83"/>
        <v>Fri</v>
      </c>
      <c r="N657" s="25">
        <v>41147</v>
      </c>
      <c r="O657" s="1">
        <f t="shared" si="84"/>
        <v>2</v>
      </c>
      <c r="P657" s="27">
        <f t="shared" si="85"/>
        <v>2012</v>
      </c>
      <c r="Q657" s="1">
        <f t="shared" si="86"/>
        <v>8</v>
      </c>
      <c r="R657" s="1">
        <f t="shared" si="87"/>
        <v>24</v>
      </c>
      <c r="S657" t="s">
        <v>72</v>
      </c>
      <c r="T657" s="2">
        <v>9507729</v>
      </c>
      <c r="U657">
        <v>8156379</v>
      </c>
      <c r="V657" s="2">
        <v>6522195.4000000004</v>
      </c>
      <c r="W657" s="2">
        <v>1179604.6000000001</v>
      </c>
      <c r="X657" s="2">
        <v>0</v>
      </c>
      <c r="Y657" s="2">
        <v>530000</v>
      </c>
      <c r="Z657" s="2">
        <v>1275929</v>
      </c>
      <c r="AA657">
        <v>4</v>
      </c>
      <c r="AB657">
        <v>0</v>
      </c>
      <c r="AC657">
        <v>0</v>
      </c>
      <c r="AD657">
        <v>0</v>
      </c>
      <c r="AE657">
        <v>4</v>
      </c>
      <c r="AF657">
        <v>4</v>
      </c>
      <c r="AG657">
        <v>2</v>
      </c>
      <c r="AH657" s="2">
        <v>3261097.7</v>
      </c>
    </row>
    <row r="658" spans="1:34" x14ac:dyDescent="0.5">
      <c r="A658">
        <v>7345</v>
      </c>
      <c r="B658">
        <v>27742</v>
      </c>
      <c r="C658" t="s">
        <v>772</v>
      </c>
      <c r="D658" s="25">
        <v>32216</v>
      </c>
      <c r="E658" t="s">
        <v>69</v>
      </c>
      <c r="F658" t="s">
        <v>80</v>
      </c>
      <c r="G658" t="s">
        <v>89</v>
      </c>
      <c r="H658" s="25">
        <v>41144</v>
      </c>
      <c r="I658" s="26" t="str">
        <f t="shared" si="80"/>
        <v>Thu</v>
      </c>
      <c r="J658" s="1">
        <f t="shared" si="81"/>
        <v>1</v>
      </c>
      <c r="K658" s="1" t="str">
        <f t="shared" si="82"/>
        <v>7D</v>
      </c>
      <c r="L658" s="25">
        <v>41145</v>
      </c>
      <c r="M658" s="26" t="str">
        <f t="shared" si="83"/>
        <v>Fri</v>
      </c>
      <c r="N658" s="25">
        <v>41147</v>
      </c>
      <c r="O658" s="1">
        <f t="shared" si="84"/>
        <v>2</v>
      </c>
      <c r="P658" s="27">
        <f t="shared" si="85"/>
        <v>2012</v>
      </c>
      <c r="Q658" s="1">
        <f t="shared" si="86"/>
        <v>8</v>
      </c>
      <c r="R658" s="1">
        <f t="shared" si="87"/>
        <v>24</v>
      </c>
      <c r="S658" t="s">
        <v>72</v>
      </c>
      <c r="T658" s="2">
        <v>11732437.84</v>
      </c>
      <c r="U658">
        <v>0</v>
      </c>
      <c r="V658" s="2">
        <v>4500000</v>
      </c>
      <c r="W658" s="2">
        <v>5450000</v>
      </c>
      <c r="X658" s="2">
        <v>0</v>
      </c>
      <c r="Y658" s="2">
        <v>207962.97</v>
      </c>
      <c r="Z658" s="2">
        <v>1574474.87</v>
      </c>
      <c r="AA658">
        <v>4</v>
      </c>
      <c r="AB658">
        <v>0</v>
      </c>
      <c r="AC658">
        <v>0</v>
      </c>
      <c r="AD658">
        <v>0</v>
      </c>
      <c r="AE658">
        <v>4</v>
      </c>
      <c r="AF658">
        <v>4</v>
      </c>
      <c r="AG658">
        <v>2</v>
      </c>
      <c r="AH658" s="2">
        <v>2250000</v>
      </c>
    </row>
    <row r="659" spans="1:34" x14ac:dyDescent="0.5">
      <c r="A659">
        <v>7340</v>
      </c>
      <c r="B659">
        <v>27795</v>
      </c>
      <c r="C659" t="s">
        <v>774</v>
      </c>
      <c r="D659" s="25">
        <v>27653</v>
      </c>
      <c r="E659" t="s">
        <v>113</v>
      </c>
      <c r="F659" t="s">
        <v>70</v>
      </c>
      <c r="G659" t="s">
        <v>97</v>
      </c>
      <c r="H659" s="25">
        <v>41144</v>
      </c>
      <c r="I659" s="26" t="str">
        <f t="shared" si="80"/>
        <v>Thu</v>
      </c>
      <c r="J659" s="1">
        <f t="shared" si="81"/>
        <v>0</v>
      </c>
      <c r="K659" s="1" t="str">
        <f t="shared" si="82"/>
        <v>7D</v>
      </c>
      <c r="L659" s="25">
        <v>41144</v>
      </c>
      <c r="M659" s="26" t="str">
        <f t="shared" si="83"/>
        <v>Thu</v>
      </c>
      <c r="N659" s="25">
        <v>41147</v>
      </c>
      <c r="O659" s="1">
        <f t="shared" si="84"/>
        <v>3</v>
      </c>
      <c r="P659" s="27">
        <f t="shared" si="85"/>
        <v>2012</v>
      </c>
      <c r="Q659" s="1">
        <f t="shared" si="86"/>
        <v>8</v>
      </c>
      <c r="R659" s="1">
        <f t="shared" si="87"/>
        <v>23</v>
      </c>
      <c r="S659" t="s">
        <v>72</v>
      </c>
      <c r="T659" s="2">
        <v>63263970</v>
      </c>
      <c r="U659">
        <v>53361000</v>
      </c>
      <c r="V659" s="2">
        <v>44706756</v>
      </c>
      <c r="W659" s="2">
        <v>10067244</v>
      </c>
      <c r="X659" s="2">
        <v>0</v>
      </c>
      <c r="Y659" s="2">
        <v>0</v>
      </c>
      <c r="Z659" s="2">
        <v>8489970</v>
      </c>
      <c r="AA659">
        <v>6</v>
      </c>
      <c r="AB659">
        <v>0</v>
      </c>
      <c r="AC659">
        <v>0</v>
      </c>
      <c r="AD659">
        <v>0</v>
      </c>
      <c r="AE659">
        <v>6</v>
      </c>
      <c r="AF659">
        <v>6</v>
      </c>
      <c r="AG659">
        <v>3</v>
      </c>
      <c r="AH659" s="2">
        <v>14902252</v>
      </c>
    </row>
    <row r="660" spans="1:34" x14ac:dyDescent="0.5">
      <c r="A660">
        <v>7357</v>
      </c>
      <c r="B660">
        <v>6908</v>
      </c>
      <c r="C660" t="s">
        <v>137</v>
      </c>
      <c r="D660" s="25">
        <v>19361</v>
      </c>
      <c r="E660" t="s">
        <v>100</v>
      </c>
      <c r="F660" t="s">
        <v>80</v>
      </c>
      <c r="G660" t="s">
        <v>81</v>
      </c>
      <c r="H660" s="25">
        <v>41145</v>
      </c>
      <c r="I660" s="26" t="str">
        <f t="shared" si="80"/>
        <v>Fri</v>
      </c>
      <c r="J660" s="1">
        <f t="shared" si="81"/>
        <v>3</v>
      </c>
      <c r="K660" s="1" t="str">
        <f t="shared" si="82"/>
        <v>7D</v>
      </c>
      <c r="L660" s="25">
        <v>41148</v>
      </c>
      <c r="M660" s="26" t="str">
        <f t="shared" si="83"/>
        <v>Mon</v>
      </c>
      <c r="N660" s="25">
        <v>41150</v>
      </c>
      <c r="O660" s="1">
        <f t="shared" si="84"/>
        <v>2</v>
      </c>
      <c r="P660" s="27">
        <f t="shared" si="85"/>
        <v>2012</v>
      </c>
      <c r="Q660" s="1">
        <f t="shared" si="86"/>
        <v>8</v>
      </c>
      <c r="R660" s="1">
        <f t="shared" si="87"/>
        <v>27</v>
      </c>
      <c r="S660" t="s">
        <v>72</v>
      </c>
      <c r="T660" s="2">
        <v>24749280.43</v>
      </c>
      <c r="U660">
        <v>19999702.199999999</v>
      </c>
      <c r="V660" s="2">
        <v>16622342.1</v>
      </c>
      <c r="W660" s="2">
        <v>4080394.6</v>
      </c>
      <c r="X660" s="2">
        <v>0</v>
      </c>
      <c r="Y660" s="2">
        <v>725361.69</v>
      </c>
      <c r="Z660" s="2">
        <v>3321182.04</v>
      </c>
      <c r="AA660">
        <v>10</v>
      </c>
      <c r="AB660">
        <v>0</v>
      </c>
      <c r="AC660">
        <v>0</v>
      </c>
      <c r="AD660">
        <v>0</v>
      </c>
      <c r="AE660">
        <v>10</v>
      </c>
      <c r="AF660">
        <v>10</v>
      </c>
      <c r="AG660">
        <v>4</v>
      </c>
      <c r="AH660" s="2">
        <v>4155585.53</v>
      </c>
    </row>
    <row r="661" spans="1:34" x14ac:dyDescent="0.5">
      <c r="A661">
        <v>7286</v>
      </c>
      <c r="B661">
        <v>27862</v>
      </c>
      <c r="C661" t="s">
        <v>775</v>
      </c>
      <c r="D661" s="25">
        <v>29011</v>
      </c>
      <c r="E661" t="s">
        <v>69</v>
      </c>
      <c r="F661" t="s">
        <v>78</v>
      </c>
      <c r="G661" t="s">
        <v>104</v>
      </c>
      <c r="H661" s="25">
        <v>41145</v>
      </c>
      <c r="I661" s="26" t="str">
        <f t="shared" si="80"/>
        <v>Fri</v>
      </c>
      <c r="J661" s="1">
        <f t="shared" si="81"/>
        <v>1</v>
      </c>
      <c r="K661" s="1" t="str">
        <f t="shared" si="82"/>
        <v>7D</v>
      </c>
      <c r="L661" s="25">
        <v>41146</v>
      </c>
      <c r="M661" s="26" t="str">
        <f t="shared" si="83"/>
        <v>Sat</v>
      </c>
      <c r="N661" s="25">
        <v>41147</v>
      </c>
      <c r="O661" s="1">
        <f t="shared" si="84"/>
        <v>1</v>
      </c>
      <c r="P661" s="27">
        <f t="shared" si="85"/>
        <v>2012</v>
      </c>
      <c r="Q661" s="1">
        <f t="shared" si="86"/>
        <v>8</v>
      </c>
      <c r="R661" s="1">
        <f t="shared" si="87"/>
        <v>25</v>
      </c>
      <c r="S661" t="s">
        <v>72</v>
      </c>
      <c r="T661" s="2">
        <v>693000</v>
      </c>
      <c r="U661">
        <v>0</v>
      </c>
      <c r="V661" s="2">
        <v>600000</v>
      </c>
      <c r="W661" s="2">
        <v>0</v>
      </c>
      <c r="X661" s="2">
        <v>0</v>
      </c>
      <c r="Y661" s="2">
        <v>0</v>
      </c>
      <c r="Z661" s="2">
        <v>93000</v>
      </c>
      <c r="AA661">
        <v>2</v>
      </c>
      <c r="AB661">
        <v>0</v>
      </c>
      <c r="AC661">
        <v>0</v>
      </c>
      <c r="AD661">
        <v>0</v>
      </c>
      <c r="AE661">
        <v>2</v>
      </c>
      <c r="AF661">
        <v>2</v>
      </c>
      <c r="AG661">
        <v>1</v>
      </c>
      <c r="AH661" s="2">
        <v>600000</v>
      </c>
    </row>
    <row r="662" spans="1:34" x14ac:dyDescent="0.5">
      <c r="A662">
        <v>7372</v>
      </c>
      <c r="B662">
        <v>27929</v>
      </c>
      <c r="C662" t="s">
        <v>776</v>
      </c>
      <c r="D662" s="25">
        <v>28166</v>
      </c>
      <c r="E662" t="s">
        <v>138</v>
      </c>
      <c r="F662" t="s">
        <v>80</v>
      </c>
      <c r="G662" t="s">
        <v>89</v>
      </c>
      <c r="H662" s="25">
        <v>41146</v>
      </c>
      <c r="I662" s="26" t="str">
        <f t="shared" si="80"/>
        <v>Sat</v>
      </c>
      <c r="J662" s="1">
        <f t="shared" si="81"/>
        <v>4</v>
      </c>
      <c r="K662" s="1" t="str">
        <f t="shared" si="82"/>
        <v>7D</v>
      </c>
      <c r="L662" s="25">
        <v>41150</v>
      </c>
      <c r="M662" s="26" t="str">
        <f t="shared" si="83"/>
        <v>Wed</v>
      </c>
      <c r="N662" s="25">
        <v>41153</v>
      </c>
      <c r="O662" s="1">
        <f t="shared" si="84"/>
        <v>3</v>
      </c>
      <c r="P662" s="27">
        <f t="shared" si="85"/>
        <v>2012</v>
      </c>
      <c r="Q662" s="1">
        <f t="shared" si="86"/>
        <v>8</v>
      </c>
      <c r="R662" s="1">
        <f t="shared" si="87"/>
        <v>29</v>
      </c>
      <c r="S662" t="s">
        <v>72</v>
      </c>
      <c r="T662" s="2">
        <v>727650</v>
      </c>
      <c r="U662">
        <v>0</v>
      </c>
      <c r="V662" s="2">
        <v>630000</v>
      </c>
      <c r="W662" s="2">
        <v>0</v>
      </c>
      <c r="X662" s="2">
        <v>0</v>
      </c>
      <c r="Y662" s="2">
        <v>0</v>
      </c>
      <c r="Z662" s="2">
        <v>97650</v>
      </c>
      <c r="AA662">
        <v>6</v>
      </c>
      <c r="AB662">
        <v>0</v>
      </c>
      <c r="AC662">
        <v>0</v>
      </c>
      <c r="AD662">
        <v>0</v>
      </c>
      <c r="AE662">
        <v>6</v>
      </c>
      <c r="AF662">
        <v>6</v>
      </c>
      <c r="AG662">
        <v>3</v>
      </c>
      <c r="AH662" s="2">
        <v>210000</v>
      </c>
    </row>
    <row r="663" spans="1:34" x14ac:dyDescent="0.5">
      <c r="A663">
        <v>7396</v>
      </c>
      <c r="B663">
        <v>28011</v>
      </c>
      <c r="C663" t="s">
        <v>777</v>
      </c>
      <c r="D663" s="25">
        <v>26206</v>
      </c>
      <c r="E663" t="s">
        <v>69</v>
      </c>
      <c r="F663" t="s">
        <v>70</v>
      </c>
      <c r="G663" t="s">
        <v>74</v>
      </c>
      <c r="H663" s="25">
        <v>41148</v>
      </c>
      <c r="I663" s="26" t="str">
        <f t="shared" si="80"/>
        <v>Mon</v>
      </c>
      <c r="J663" s="1">
        <f t="shared" si="81"/>
        <v>2</v>
      </c>
      <c r="K663" s="1" t="str">
        <f t="shared" si="82"/>
        <v>7D</v>
      </c>
      <c r="L663" s="25">
        <v>41150</v>
      </c>
      <c r="M663" s="26" t="str">
        <f t="shared" si="83"/>
        <v>Wed</v>
      </c>
      <c r="N663" s="25">
        <v>41151</v>
      </c>
      <c r="O663" s="1">
        <f t="shared" si="84"/>
        <v>1</v>
      </c>
      <c r="P663" s="27">
        <f t="shared" si="85"/>
        <v>2012</v>
      </c>
      <c r="Q663" s="1">
        <f t="shared" si="86"/>
        <v>8</v>
      </c>
      <c r="R663" s="1">
        <f t="shared" si="87"/>
        <v>29</v>
      </c>
      <c r="S663" t="s">
        <v>72</v>
      </c>
      <c r="T663" s="2">
        <v>5544000</v>
      </c>
      <c r="U663">
        <v>5544000</v>
      </c>
      <c r="V663" s="2">
        <v>4522944</v>
      </c>
      <c r="W663" s="2">
        <v>277056</v>
      </c>
      <c r="X663" s="2">
        <v>0</v>
      </c>
      <c r="Y663" s="2">
        <v>0</v>
      </c>
      <c r="Z663" s="2">
        <v>744000</v>
      </c>
      <c r="AA663">
        <v>2</v>
      </c>
      <c r="AB663">
        <v>0</v>
      </c>
      <c r="AC663">
        <v>0</v>
      </c>
      <c r="AD663">
        <v>0</v>
      </c>
      <c r="AE663">
        <v>2</v>
      </c>
      <c r="AF663">
        <v>2</v>
      </c>
      <c r="AG663">
        <v>1</v>
      </c>
      <c r="AH663" s="2">
        <v>4522944</v>
      </c>
    </row>
    <row r="664" spans="1:34" x14ac:dyDescent="0.5">
      <c r="A664">
        <v>7441</v>
      </c>
      <c r="B664">
        <v>28145</v>
      </c>
      <c r="C664" t="s">
        <v>778</v>
      </c>
      <c r="D664" s="25">
        <v>25112</v>
      </c>
      <c r="E664" t="s">
        <v>122</v>
      </c>
      <c r="F664" t="s">
        <v>75</v>
      </c>
      <c r="G664" t="s">
        <v>91</v>
      </c>
      <c r="H664" s="25">
        <v>41150</v>
      </c>
      <c r="I664" s="26" t="str">
        <f t="shared" si="80"/>
        <v>Wed</v>
      </c>
      <c r="J664" s="1">
        <f t="shared" si="81"/>
        <v>121</v>
      </c>
      <c r="K664" s="1" t="str">
        <f t="shared" si="82"/>
        <v>120D</v>
      </c>
      <c r="L664" s="25">
        <v>41271</v>
      </c>
      <c r="M664" s="26" t="str">
        <f t="shared" si="83"/>
        <v>Fri</v>
      </c>
      <c r="N664" s="25">
        <v>41275</v>
      </c>
      <c r="O664" s="1">
        <f t="shared" si="84"/>
        <v>4</v>
      </c>
      <c r="P664" s="27">
        <f t="shared" si="85"/>
        <v>2012</v>
      </c>
      <c r="Q664" s="1">
        <f t="shared" si="86"/>
        <v>12</v>
      </c>
      <c r="R664" s="1">
        <f t="shared" si="87"/>
        <v>28</v>
      </c>
      <c r="S664" t="s">
        <v>72</v>
      </c>
      <c r="T664" s="2">
        <v>4189157.61</v>
      </c>
      <c r="U664">
        <v>0</v>
      </c>
      <c r="V664" s="2">
        <v>3200000</v>
      </c>
      <c r="W664" s="2">
        <v>345000</v>
      </c>
      <c r="X664" s="2">
        <v>0</v>
      </c>
      <c r="Y664" s="2">
        <v>82871.64</v>
      </c>
      <c r="Z664" s="2">
        <v>561285.97</v>
      </c>
      <c r="AA664">
        <v>8</v>
      </c>
      <c r="AB664">
        <v>0</v>
      </c>
      <c r="AC664">
        <v>0</v>
      </c>
      <c r="AD664">
        <v>0</v>
      </c>
      <c r="AE664">
        <v>8</v>
      </c>
      <c r="AF664">
        <v>8</v>
      </c>
      <c r="AG664">
        <v>4</v>
      </c>
      <c r="AH664" s="2">
        <v>800000</v>
      </c>
    </row>
    <row r="665" spans="1:34" x14ac:dyDescent="0.5">
      <c r="A665">
        <v>7436</v>
      </c>
      <c r="B665">
        <v>28136</v>
      </c>
      <c r="C665" t="s">
        <v>779</v>
      </c>
      <c r="D665" s="25">
        <v>31079</v>
      </c>
      <c r="E665" t="s">
        <v>69</v>
      </c>
      <c r="F665" t="s">
        <v>70</v>
      </c>
      <c r="G665" t="s">
        <v>74</v>
      </c>
      <c r="H665" s="25">
        <v>41150</v>
      </c>
      <c r="I665" s="26" t="str">
        <f t="shared" si="80"/>
        <v>Wed</v>
      </c>
      <c r="J665" s="1">
        <f t="shared" si="81"/>
        <v>4</v>
      </c>
      <c r="K665" s="1" t="str">
        <f t="shared" si="82"/>
        <v>7D</v>
      </c>
      <c r="L665" s="25">
        <v>41154</v>
      </c>
      <c r="M665" s="26" t="str">
        <f t="shared" si="83"/>
        <v>Sun</v>
      </c>
      <c r="N665" s="25">
        <v>41156</v>
      </c>
      <c r="O665" s="1">
        <f t="shared" si="84"/>
        <v>2</v>
      </c>
      <c r="P665" s="27">
        <f t="shared" si="85"/>
        <v>2012</v>
      </c>
      <c r="Q665" s="1">
        <f t="shared" si="86"/>
        <v>9</v>
      </c>
      <c r="R665" s="1">
        <f t="shared" si="87"/>
        <v>2</v>
      </c>
      <c r="S665" t="s">
        <v>72</v>
      </c>
      <c r="T665" s="2">
        <v>25410000</v>
      </c>
      <c r="U665">
        <v>19866000</v>
      </c>
      <c r="V665" s="2">
        <v>20157664</v>
      </c>
      <c r="W665" s="2">
        <v>1742336</v>
      </c>
      <c r="X665" s="2">
        <v>0</v>
      </c>
      <c r="Y665" s="2">
        <v>100000</v>
      </c>
      <c r="Z665" s="2">
        <v>3410000</v>
      </c>
      <c r="AA665">
        <v>6</v>
      </c>
      <c r="AB665">
        <v>0</v>
      </c>
      <c r="AC665">
        <v>0</v>
      </c>
      <c r="AD665">
        <v>0</v>
      </c>
      <c r="AE665">
        <v>6</v>
      </c>
      <c r="AF665">
        <v>6</v>
      </c>
      <c r="AG665">
        <v>2</v>
      </c>
      <c r="AH665" s="2">
        <v>10078832</v>
      </c>
    </row>
    <row r="666" spans="1:34" x14ac:dyDescent="0.5">
      <c r="A666">
        <v>7456</v>
      </c>
      <c r="B666">
        <v>28391</v>
      </c>
      <c r="C666" t="s">
        <v>780</v>
      </c>
      <c r="D666" s="25">
        <v>22201</v>
      </c>
      <c r="E666" t="s">
        <v>129</v>
      </c>
      <c r="F666" t="s">
        <v>105</v>
      </c>
      <c r="G666" t="s">
        <v>106</v>
      </c>
      <c r="H666" s="25">
        <v>41151</v>
      </c>
      <c r="I666" s="26" t="str">
        <f t="shared" si="80"/>
        <v>Thu</v>
      </c>
      <c r="J666" s="1">
        <f t="shared" si="81"/>
        <v>92</v>
      </c>
      <c r="K666" s="1" t="str">
        <f t="shared" si="82"/>
        <v>120D</v>
      </c>
      <c r="L666" s="25">
        <v>41243</v>
      </c>
      <c r="M666" s="26" t="str">
        <f t="shared" si="83"/>
        <v>Fri</v>
      </c>
      <c r="N666" s="25">
        <v>41246</v>
      </c>
      <c r="O666" s="1">
        <f t="shared" si="84"/>
        <v>3</v>
      </c>
      <c r="P666" s="27">
        <f t="shared" si="85"/>
        <v>2012</v>
      </c>
      <c r="Q666" s="1">
        <f t="shared" si="86"/>
        <v>11</v>
      </c>
      <c r="R666" s="1">
        <f t="shared" si="87"/>
        <v>30</v>
      </c>
      <c r="S666" t="s">
        <v>72</v>
      </c>
      <c r="T666" s="2">
        <v>5165160</v>
      </c>
      <c r="U666">
        <v>0</v>
      </c>
      <c r="V666" s="2">
        <v>3465000</v>
      </c>
      <c r="W666" s="2">
        <v>567000</v>
      </c>
      <c r="X666" s="2">
        <v>0</v>
      </c>
      <c r="Y666" s="2">
        <v>440000</v>
      </c>
      <c r="Z666" s="2">
        <v>693160</v>
      </c>
      <c r="AA666">
        <v>6</v>
      </c>
      <c r="AB666">
        <v>3</v>
      </c>
      <c r="AC666">
        <v>0</v>
      </c>
      <c r="AD666">
        <v>0</v>
      </c>
      <c r="AE666">
        <v>9</v>
      </c>
      <c r="AF666">
        <v>9</v>
      </c>
      <c r="AG666">
        <v>3</v>
      </c>
      <c r="AH666" s="2">
        <v>1155000</v>
      </c>
    </row>
    <row r="667" spans="1:34" x14ac:dyDescent="0.5">
      <c r="A667">
        <v>7458</v>
      </c>
      <c r="B667">
        <v>28403</v>
      </c>
      <c r="C667" t="s">
        <v>781</v>
      </c>
      <c r="D667" s="25">
        <v>27405</v>
      </c>
      <c r="E667" t="s">
        <v>101</v>
      </c>
      <c r="F667" t="s">
        <v>105</v>
      </c>
      <c r="G667" t="s">
        <v>106</v>
      </c>
      <c r="H667" s="25">
        <v>41152</v>
      </c>
      <c r="I667" s="26" t="str">
        <f t="shared" si="80"/>
        <v>Fri</v>
      </c>
      <c r="J667" s="1">
        <f t="shared" si="81"/>
        <v>26</v>
      </c>
      <c r="K667" s="1" t="str">
        <f t="shared" si="82"/>
        <v>30D</v>
      </c>
      <c r="L667" s="25">
        <v>41178</v>
      </c>
      <c r="M667" s="26" t="str">
        <f t="shared" si="83"/>
        <v>Wed</v>
      </c>
      <c r="N667" s="25">
        <v>41181</v>
      </c>
      <c r="O667" s="1">
        <f t="shared" si="84"/>
        <v>3</v>
      </c>
      <c r="P667" s="27">
        <f t="shared" si="85"/>
        <v>2012</v>
      </c>
      <c r="Q667" s="1">
        <f t="shared" si="86"/>
        <v>9</v>
      </c>
      <c r="R667" s="1">
        <f t="shared" si="87"/>
        <v>26</v>
      </c>
      <c r="S667" t="s">
        <v>72</v>
      </c>
      <c r="T667" s="2">
        <v>6502475.0099999998</v>
      </c>
      <c r="U667">
        <v>0</v>
      </c>
      <c r="V667" s="2">
        <v>1260000</v>
      </c>
      <c r="W667" s="2">
        <v>2885000</v>
      </c>
      <c r="X667" s="2">
        <v>0</v>
      </c>
      <c r="Y667" s="2">
        <v>1145188.1399999999</v>
      </c>
      <c r="Z667" s="2">
        <v>1212286.8700000001</v>
      </c>
      <c r="AA667">
        <v>6</v>
      </c>
      <c r="AB667">
        <v>0</v>
      </c>
      <c r="AC667">
        <v>3</v>
      </c>
      <c r="AD667">
        <v>0</v>
      </c>
      <c r="AE667">
        <v>6</v>
      </c>
      <c r="AF667">
        <v>9</v>
      </c>
      <c r="AG667">
        <v>3</v>
      </c>
      <c r="AH667" s="2">
        <v>420000</v>
      </c>
    </row>
    <row r="668" spans="1:34" x14ac:dyDescent="0.5">
      <c r="A668">
        <v>7459</v>
      </c>
      <c r="B668">
        <v>28407</v>
      </c>
      <c r="C668" t="s">
        <v>782</v>
      </c>
      <c r="D668" s="25">
        <v>35424</v>
      </c>
      <c r="E668" t="s">
        <v>69</v>
      </c>
      <c r="F668" t="s">
        <v>70</v>
      </c>
      <c r="G668" t="s">
        <v>97</v>
      </c>
      <c r="H668" s="25">
        <v>41152</v>
      </c>
      <c r="I668" s="26" t="str">
        <f t="shared" si="80"/>
        <v>Fri</v>
      </c>
      <c r="J668" s="1">
        <f t="shared" si="81"/>
        <v>0</v>
      </c>
      <c r="K668" s="1" t="str">
        <f t="shared" si="82"/>
        <v>7D</v>
      </c>
      <c r="L668" s="25">
        <v>41152</v>
      </c>
      <c r="M668" s="26" t="str">
        <f t="shared" si="83"/>
        <v>Fri</v>
      </c>
      <c r="N668" s="25">
        <v>41154</v>
      </c>
      <c r="O668" s="1">
        <f t="shared" si="84"/>
        <v>2</v>
      </c>
      <c r="P668" s="27">
        <f t="shared" si="85"/>
        <v>2012</v>
      </c>
      <c r="Q668" s="1">
        <f t="shared" si="86"/>
        <v>8</v>
      </c>
      <c r="R668" s="1">
        <f t="shared" si="87"/>
        <v>31</v>
      </c>
      <c r="S668" t="s">
        <v>72</v>
      </c>
      <c r="T668" s="2">
        <v>10187100</v>
      </c>
      <c r="U668">
        <v>0</v>
      </c>
      <c r="V668" s="2">
        <v>8820000.4399999995</v>
      </c>
      <c r="W668" s="2">
        <v>0</v>
      </c>
      <c r="X668" s="2">
        <v>0</v>
      </c>
      <c r="Y668" s="2">
        <v>0</v>
      </c>
      <c r="Z668" s="2">
        <v>1367099.56</v>
      </c>
      <c r="AA668">
        <v>4</v>
      </c>
      <c r="AB668">
        <v>0</v>
      </c>
      <c r="AC668">
        <v>0</v>
      </c>
      <c r="AD668">
        <v>0</v>
      </c>
      <c r="AE668">
        <v>4</v>
      </c>
      <c r="AF668">
        <v>4</v>
      </c>
      <c r="AG668">
        <v>2</v>
      </c>
      <c r="AH668" s="2">
        <v>4410000.22</v>
      </c>
    </row>
    <row r="669" spans="1:34" x14ac:dyDescent="0.5">
      <c r="A669">
        <v>7457</v>
      </c>
      <c r="B669">
        <v>28396</v>
      </c>
      <c r="C669" t="s">
        <v>783</v>
      </c>
      <c r="D669" s="25">
        <v>26438</v>
      </c>
      <c r="E669" t="s">
        <v>113</v>
      </c>
      <c r="F669" t="s">
        <v>80</v>
      </c>
      <c r="G669" t="s">
        <v>89</v>
      </c>
      <c r="H669" s="25">
        <v>41152</v>
      </c>
      <c r="I669" s="26" t="str">
        <f t="shared" si="80"/>
        <v>Fri</v>
      </c>
      <c r="J669" s="1">
        <f t="shared" si="81"/>
        <v>18</v>
      </c>
      <c r="K669" s="1" t="str">
        <f t="shared" si="82"/>
        <v>30D</v>
      </c>
      <c r="L669" s="25">
        <v>41170</v>
      </c>
      <c r="M669" s="26" t="str">
        <f t="shared" si="83"/>
        <v>Tue</v>
      </c>
      <c r="N669" s="25">
        <v>41181</v>
      </c>
      <c r="O669" s="1">
        <f t="shared" si="84"/>
        <v>11</v>
      </c>
      <c r="P669" s="27">
        <f t="shared" si="85"/>
        <v>2012</v>
      </c>
      <c r="Q669" s="1">
        <f t="shared" si="86"/>
        <v>9</v>
      </c>
      <c r="R669" s="1">
        <f t="shared" si="87"/>
        <v>18</v>
      </c>
      <c r="S669" t="s">
        <v>72</v>
      </c>
      <c r="T669" s="2">
        <v>16472010.01</v>
      </c>
      <c r="U669">
        <v>0</v>
      </c>
      <c r="V669" s="2">
        <v>2420000</v>
      </c>
      <c r="W669" s="2">
        <v>11322000</v>
      </c>
      <c r="X669" s="2">
        <v>0</v>
      </c>
      <c r="Y669" s="2">
        <v>519480.52</v>
      </c>
      <c r="Z669" s="2">
        <v>2210529.4900000002</v>
      </c>
      <c r="AA669">
        <v>22</v>
      </c>
      <c r="AB669">
        <v>0</v>
      </c>
      <c r="AC669">
        <v>0</v>
      </c>
      <c r="AD669">
        <v>0</v>
      </c>
      <c r="AE669">
        <v>22</v>
      </c>
      <c r="AF669">
        <v>22</v>
      </c>
      <c r="AG669">
        <v>11</v>
      </c>
      <c r="AH669" s="2">
        <v>220000</v>
      </c>
    </row>
    <row r="670" spans="1:34" x14ac:dyDescent="0.5">
      <c r="A670">
        <v>7463</v>
      </c>
      <c r="B670">
        <v>28475</v>
      </c>
      <c r="C670" t="s">
        <v>784</v>
      </c>
      <c r="D670" s="25">
        <v>25222</v>
      </c>
      <c r="E670" t="s">
        <v>69</v>
      </c>
      <c r="F670" t="s">
        <v>70</v>
      </c>
      <c r="G670" t="s">
        <v>97</v>
      </c>
      <c r="H670" s="25">
        <v>41154</v>
      </c>
      <c r="I670" s="26" t="str">
        <f t="shared" si="80"/>
        <v>Sun</v>
      </c>
      <c r="J670" s="1">
        <f t="shared" si="81"/>
        <v>0</v>
      </c>
      <c r="K670" s="1" t="str">
        <f t="shared" si="82"/>
        <v>7D</v>
      </c>
      <c r="L670" s="25">
        <v>41154</v>
      </c>
      <c r="M670" s="26" t="str">
        <f t="shared" si="83"/>
        <v>Sun</v>
      </c>
      <c r="N670" s="25">
        <v>41155</v>
      </c>
      <c r="O670" s="1">
        <f t="shared" si="84"/>
        <v>1</v>
      </c>
      <c r="P670" s="27">
        <f t="shared" si="85"/>
        <v>2012</v>
      </c>
      <c r="Q670" s="1">
        <f t="shared" si="86"/>
        <v>9</v>
      </c>
      <c r="R670" s="1">
        <f t="shared" si="87"/>
        <v>2</v>
      </c>
      <c r="S670" t="s">
        <v>72</v>
      </c>
      <c r="T670" s="2">
        <v>12099600.029999999</v>
      </c>
      <c r="U670">
        <v>5775000</v>
      </c>
      <c r="V670" s="2">
        <v>4722944</v>
      </c>
      <c r="W670" s="2">
        <v>1597056</v>
      </c>
      <c r="X670" s="2">
        <v>0</v>
      </c>
      <c r="Y670" s="2">
        <v>3856143.87</v>
      </c>
      <c r="Z670" s="2">
        <v>1923456.16</v>
      </c>
      <c r="AA670">
        <v>2</v>
      </c>
      <c r="AB670">
        <v>0</v>
      </c>
      <c r="AC670">
        <v>0</v>
      </c>
      <c r="AD670">
        <v>0</v>
      </c>
      <c r="AE670">
        <v>2</v>
      </c>
      <c r="AF670">
        <v>2</v>
      </c>
      <c r="AG670">
        <v>1</v>
      </c>
      <c r="AH670" s="2">
        <v>4722944</v>
      </c>
    </row>
    <row r="671" spans="1:34" x14ac:dyDescent="0.5">
      <c r="A671">
        <v>7474</v>
      </c>
      <c r="B671">
        <v>28627</v>
      </c>
      <c r="C671" t="s">
        <v>785</v>
      </c>
      <c r="D671" s="25">
        <v>22411</v>
      </c>
      <c r="E671" t="s">
        <v>69</v>
      </c>
      <c r="F671" t="s">
        <v>70</v>
      </c>
      <c r="G671" t="s">
        <v>74</v>
      </c>
      <c r="H671" s="25">
        <v>41155</v>
      </c>
      <c r="I671" s="26" t="str">
        <f t="shared" si="80"/>
        <v>Mon</v>
      </c>
      <c r="J671" s="1">
        <f t="shared" si="81"/>
        <v>1</v>
      </c>
      <c r="K671" s="1" t="str">
        <f t="shared" si="82"/>
        <v>7D</v>
      </c>
      <c r="L671" s="25">
        <v>41156</v>
      </c>
      <c r="M671" s="26" t="str">
        <f t="shared" si="83"/>
        <v>Tue</v>
      </c>
      <c r="N671" s="25">
        <v>41159</v>
      </c>
      <c r="O671" s="1">
        <f t="shared" si="84"/>
        <v>3</v>
      </c>
      <c r="P671" s="27">
        <f t="shared" si="85"/>
        <v>2012</v>
      </c>
      <c r="Q671" s="1">
        <f t="shared" si="86"/>
        <v>9</v>
      </c>
      <c r="R671" s="1">
        <f t="shared" si="87"/>
        <v>4</v>
      </c>
      <c r="S671" t="s">
        <v>72</v>
      </c>
      <c r="T671" s="2">
        <v>37756950</v>
      </c>
      <c r="U671">
        <v>33957000</v>
      </c>
      <c r="V671" s="2">
        <v>28568832</v>
      </c>
      <c r="W671" s="2">
        <v>3746168</v>
      </c>
      <c r="X671" s="2">
        <v>0</v>
      </c>
      <c r="Y671" s="2">
        <v>375000</v>
      </c>
      <c r="Z671" s="2">
        <v>5066950</v>
      </c>
      <c r="AA671">
        <v>6</v>
      </c>
      <c r="AB671">
        <v>0</v>
      </c>
      <c r="AC671">
        <v>0</v>
      </c>
      <c r="AD671">
        <v>0</v>
      </c>
      <c r="AE671">
        <v>6</v>
      </c>
      <c r="AF671">
        <v>6</v>
      </c>
      <c r="AG671">
        <v>3</v>
      </c>
      <c r="AH671" s="2">
        <v>9522944</v>
      </c>
    </row>
    <row r="672" spans="1:34" x14ac:dyDescent="0.5">
      <c r="A672">
        <v>7472</v>
      </c>
      <c r="B672">
        <v>28621</v>
      </c>
      <c r="C672" t="s">
        <v>786</v>
      </c>
      <c r="D672" s="25">
        <v>28110</v>
      </c>
      <c r="E672" t="s">
        <v>69</v>
      </c>
      <c r="F672" t="s">
        <v>70</v>
      </c>
      <c r="G672" t="s">
        <v>97</v>
      </c>
      <c r="H672" s="25">
        <v>41155</v>
      </c>
      <c r="I672" s="26" t="str">
        <f t="shared" si="80"/>
        <v>Mon</v>
      </c>
      <c r="J672" s="1">
        <f t="shared" si="81"/>
        <v>0</v>
      </c>
      <c r="K672" s="1" t="str">
        <f t="shared" si="82"/>
        <v>7D</v>
      </c>
      <c r="L672" s="25">
        <v>41155</v>
      </c>
      <c r="M672" s="26" t="str">
        <f t="shared" si="83"/>
        <v>Mon</v>
      </c>
      <c r="N672" s="25">
        <v>41156</v>
      </c>
      <c r="O672" s="1">
        <f t="shared" si="84"/>
        <v>1</v>
      </c>
      <c r="P672" s="27">
        <f t="shared" si="85"/>
        <v>2012</v>
      </c>
      <c r="Q672" s="1">
        <f t="shared" si="86"/>
        <v>9</v>
      </c>
      <c r="R672" s="1">
        <f t="shared" si="87"/>
        <v>3</v>
      </c>
      <c r="S672" t="s">
        <v>72</v>
      </c>
      <c r="T672" s="2">
        <v>9803640</v>
      </c>
      <c r="U672">
        <v>6121500</v>
      </c>
      <c r="V672" s="2">
        <v>5022944</v>
      </c>
      <c r="W672" s="2">
        <v>3465056</v>
      </c>
      <c r="X672" s="2">
        <v>0</v>
      </c>
      <c r="Y672" s="2">
        <v>0</v>
      </c>
      <c r="Z672" s="2">
        <v>1315640</v>
      </c>
      <c r="AA672">
        <v>2</v>
      </c>
      <c r="AB672">
        <v>0</v>
      </c>
      <c r="AC672">
        <v>0</v>
      </c>
      <c r="AD672">
        <v>0</v>
      </c>
      <c r="AE672">
        <v>2</v>
      </c>
      <c r="AF672">
        <v>2</v>
      </c>
      <c r="AG672">
        <v>1</v>
      </c>
      <c r="AH672" s="2">
        <v>5022944</v>
      </c>
    </row>
    <row r="673" spans="1:34" x14ac:dyDescent="0.5">
      <c r="A673">
        <v>7465</v>
      </c>
      <c r="B673">
        <v>28492</v>
      </c>
      <c r="C673" t="s">
        <v>787</v>
      </c>
      <c r="D673" s="25">
        <v>26073</v>
      </c>
      <c r="E673" t="s">
        <v>788</v>
      </c>
      <c r="F673" t="s">
        <v>80</v>
      </c>
      <c r="G673" t="s">
        <v>81</v>
      </c>
      <c r="H673" s="25">
        <v>41155</v>
      </c>
      <c r="I673" s="26" t="str">
        <f t="shared" si="80"/>
        <v>Mon</v>
      </c>
      <c r="J673" s="1">
        <f t="shared" si="81"/>
        <v>1</v>
      </c>
      <c r="K673" s="1" t="str">
        <f t="shared" si="82"/>
        <v>7D</v>
      </c>
      <c r="L673" s="25">
        <v>41156</v>
      </c>
      <c r="M673" s="26" t="str">
        <f t="shared" si="83"/>
        <v>Tue</v>
      </c>
      <c r="N673" s="25">
        <v>41160</v>
      </c>
      <c r="O673" s="1">
        <f t="shared" si="84"/>
        <v>4</v>
      </c>
      <c r="P673" s="27">
        <f t="shared" si="85"/>
        <v>2012</v>
      </c>
      <c r="Q673" s="1">
        <f t="shared" si="86"/>
        <v>9</v>
      </c>
      <c r="R673" s="1">
        <f t="shared" si="87"/>
        <v>4</v>
      </c>
      <c r="S673" t="s">
        <v>72</v>
      </c>
      <c r="T673" s="2">
        <v>25158210</v>
      </c>
      <c r="U673">
        <v>16632000</v>
      </c>
      <c r="V673" s="2">
        <v>13291776</v>
      </c>
      <c r="W673" s="2">
        <v>8490224</v>
      </c>
      <c r="X673" s="2">
        <v>0</v>
      </c>
      <c r="Y673" s="2">
        <v>0</v>
      </c>
      <c r="Z673" s="2">
        <v>3376210</v>
      </c>
      <c r="AA673">
        <v>8</v>
      </c>
      <c r="AB673">
        <v>0</v>
      </c>
      <c r="AC673">
        <v>0</v>
      </c>
      <c r="AD673">
        <v>0</v>
      </c>
      <c r="AE673">
        <v>8</v>
      </c>
      <c r="AF673">
        <v>8</v>
      </c>
      <c r="AG673">
        <v>4</v>
      </c>
      <c r="AH673" s="2">
        <v>3322944</v>
      </c>
    </row>
    <row r="674" spans="1:34" x14ac:dyDescent="0.5">
      <c r="A674">
        <v>7478</v>
      </c>
      <c r="B674">
        <v>28648</v>
      </c>
      <c r="C674" t="s">
        <v>789</v>
      </c>
      <c r="D674" s="25">
        <v>20632</v>
      </c>
      <c r="E674" t="s">
        <v>113</v>
      </c>
      <c r="F674" t="s">
        <v>80</v>
      </c>
      <c r="G674" t="s">
        <v>89</v>
      </c>
      <c r="H674" s="25">
        <v>41156</v>
      </c>
      <c r="I674" s="26" t="str">
        <f t="shared" si="80"/>
        <v>Tue</v>
      </c>
      <c r="J674" s="1">
        <f t="shared" si="81"/>
        <v>15</v>
      </c>
      <c r="K674" s="1" t="str">
        <f t="shared" si="82"/>
        <v>30D</v>
      </c>
      <c r="L674" s="25">
        <v>41171</v>
      </c>
      <c r="M674" s="26" t="str">
        <f t="shared" si="83"/>
        <v>Wed</v>
      </c>
      <c r="N674" s="25">
        <v>41176</v>
      </c>
      <c r="O674" s="1">
        <f t="shared" si="84"/>
        <v>5</v>
      </c>
      <c r="P674" s="27">
        <f t="shared" si="85"/>
        <v>2012</v>
      </c>
      <c r="Q674" s="1">
        <f t="shared" si="86"/>
        <v>9</v>
      </c>
      <c r="R674" s="1">
        <f t="shared" si="87"/>
        <v>19</v>
      </c>
      <c r="S674" t="s">
        <v>72</v>
      </c>
      <c r="T674" s="2">
        <v>12205774.43</v>
      </c>
      <c r="U674">
        <v>0</v>
      </c>
      <c r="V674" s="2">
        <v>4500214.3</v>
      </c>
      <c r="W674" s="2">
        <v>5626200</v>
      </c>
      <c r="X674" s="2">
        <v>0</v>
      </c>
      <c r="Y674" s="2">
        <v>441423.57</v>
      </c>
      <c r="Z674" s="2">
        <v>1637936.56</v>
      </c>
      <c r="AA674">
        <v>10</v>
      </c>
      <c r="AB674">
        <v>0</v>
      </c>
      <c r="AC674">
        <v>0</v>
      </c>
      <c r="AD674">
        <v>0</v>
      </c>
      <c r="AE674">
        <v>10</v>
      </c>
      <c r="AF674">
        <v>10</v>
      </c>
      <c r="AG674">
        <v>5</v>
      </c>
      <c r="AH674" s="2">
        <v>900042.86</v>
      </c>
    </row>
    <row r="675" spans="1:34" x14ac:dyDescent="0.5">
      <c r="A675">
        <v>7482</v>
      </c>
      <c r="B675">
        <v>28657</v>
      </c>
      <c r="C675" t="s">
        <v>790</v>
      </c>
      <c r="D675" s="25">
        <v>29458</v>
      </c>
      <c r="E675" t="s">
        <v>79</v>
      </c>
      <c r="F675" t="s">
        <v>80</v>
      </c>
      <c r="G675" t="s">
        <v>81</v>
      </c>
      <c r="H675" s="25">
        <v>41156</v>
      </c>
      <c r="I675" s="26" t="str">
        <f t="shared" si="80"/>
        <v>Tue</v>
      </c>
      <c r="J675" s="1">
        <f t="shared" si="81"/>
        <v>22</v>
      </c>
      <c r="K675" s="1" t="str">
        <f t="shared" si="82"/>
        <v>30D</v>
      </c>
      <c r="L675" s="25">
        <v>41178</v>
      </c>
      <c r="M675" s="26" t="str">
        <f t="shared" si="83"/>
        <v>Wed</v>
      </c>
      <c r="N675" s="25">
        <v>41184</v>
      </c>
      <c r="O675" s="1">
        <f t="shared" si="84"/>
        <v>6</v>
      </c>
      <c r="P675" s="27">
        <f t="shared" si="85"/>
        <v>2012</v>
      </c>
      <c r="Q675" s="1">
        <f t="shared" si="86"/>
        <v>9</v>
      </c>
      <c r="R675" s="1">
        <f t="shared" si="87"/>
        <v>26</v>
      </c>
      <c r="S675" t="s">
        <v>72</v>
      </c>
      <c r="T675" s="2">
        <v>40489146.5</v>
      </c>
      <c r="U675">
        <v>35343000</v>
      </c>
      <c r="V675" s="2">
        <v>29768832</v>
      </c>
      <c r="W675" s="2">
        <v>4646168</v>
      </c>
      <c r="X675" s="2">
        <v>0</v>
      </c>
      <c r="Y675" s="2">
        <v>650565</v>
      </c>
      <c r="Z675" s="2">
        <v>5423581.5</v>
      </c>
      <c r="AA675">
        <v>6</v>
      </c>
      <c r="AB675">
        <v>0</v>
      </c>
      <c r="AC675">
        <v>0</v>
      </c>
      <c r="AD675">
        <v>0</v>
      </c>
      <c r="AE675">
        <v>6</v>
      </c>
      <c r="AF675">
        <v>6</v>
      </c>
      <c r="AG675">
        <v>6</v>
      </c>
      <c r="AH675" s="2">
        <v>4961472</v>
      </c>
    </row>
    <row r="676" spans="1:34" x14ac:dyDescent="0.5">
      <c r="A676">
        <v>7510</v>
      </c>
      <c r="B676">
        <v>28737</v>
      </c>
      <c r="C676" t="s">
        <v>791</v>
      </c>
      <c r="D676" s="25">
        <v>29629</v>
      </c>
      <c r="E676" t="s">
        <v>79</v>
      </c>
      <c r="F676" t="s">
        <v>70</v>
      </c>
      <c r="G676" t="s">
        <v>97</v>
      </c>
      <c r="H676" s="25">
        <v>41158</v>
      </c>
      <c r="I676" s="26" t="str">
        <f t="shared" si="80"/>
        <v>Thu</v>
      </c>
      <c r="J676" s="1">
        <f t="shared" si="81"/>
        <v>0</v>
      </c>
      <c r="K676" s="1" t="str">
        <f t="shared" si="82"/>
        <v>7D</v>
      </c>
      <c r="L676" s="25">
        <v>41158</v>
      </c>
      <c r="M676" s="26" t="str">
        <f t="shared" si="83"/>
        <v>Thu</v>
      </c>
      <c r="N676" s="25">
        <v>41159</v>
      </c>
      <c r="O676" s="1">
        <f t="shared" si="84"/>
        <v>1</v>
      </c>
      <c r="P676" s="27">
        <f t="shared" si="85"/>
        <v>2012</v>
      </c>
      <c r="Q676" s="1">
        <f t="shared" si="86"/>
        <v>9</v>
      </c>
      <c r="R676" s="1">
        <f t="shared" si="87"/>
        <v>6</v>
      </c>
      <c r="S676" t="s">
        <v>72</v>
      </c>
      <c r="T676" s="2">
        <v>17664570</v>
      </c>
      <c r="U676">
        <v>12243000</v>
      </c>
      <c r="V676" s="2">
        <v>10045888</v>
      </c>
      <c r="W676" s="2">
        <v>4408112</v>
      </c>
      <c r="X676" s="2">
        <v>0</v>
      </c>
      <c r="Y676" s="2">
        <v>840000</v>
      </c>
      <c r="Z676" s="2">
        <v>2370570</v>
      </c>
      <c r="AA676">
        <v>2</v>
      </c>
      <c r="AB676">
        <v>0</v>
      </c>
      <c r="AC676">
        <v>0</v>
      </c>
      <c r="AD676">
        <v>0</v>
      </c>
      <c r="AE676">
        <v>2</v>
      </c>
      <c r="AF676">
        <v>2</v>
      </c>
      <c r="AG676">
        <v>1</v>
      </c>
      <c r="AH676" s="2">
        <v>10045888</v>
      </c>
    </row>
    <row r="677" spans="1:34" x14ac:dyDescent="0.5">
      <c r="A677">
        <v>7503</v>
      </c>
      <c r="B677">
        <v>28725</v>
      </c>
      <c r="C677" t="s">
        <v>792</v>
      </c>
      <c r="D677" s="25">
        <v>27886</v>
      </c>
      <c r="E677" t="s">
        <v>69</v>
      </c>
      <c r="F677" t="s">
        <v>80</v>
      </c>
      <c r="G677" t="s">
        <v>89</v>
      </c>
      <c r="H677" s="25">
        <v>41158</v>
      </c>
      <c r="I677" s="26" t="str">
        <f t="shared" si="80"/>
        <v>Thu</v>
      </c>
      <c r="J677" s="1">
        <f t="shared" si="81"/>
        <v>1</v>
      </c>
      <c r="K677" s="1" t="str">
        <f t="shared" si="82"/>
        <v>7D</v>
      </c>
      <c r="L677" s="25">
        <v>41159</v>
      </c>
      <c r="M677" s="26" t="str">
        <f t="shared" si="83"/>
        <v>Fri</v>
      </c>
      <c r="N677" s="25">
        <v>41161</v>
      </c>
      <c r="O677" s="1">
        <f t="shared" si="84"/>
        <v>2</v>
      </c>
      <c r="P677" s="27">
        <f t="shared" si="85"/>
        <v>2012</v>
      </c>
      <c r="Q677" s="1">
        <f t="shared" si="86"/>
        <v>9</v>
      </c>
      <c r="R677" s="1">
        <f t="shared" si="87"/>
        <v>7</v>
      </c>
      <c r="S677" t="s">
        <v>72</v>
      </c>
      <c r="T677" s="2">
        <v>4238850</v>
      </c>
      <c r="U677">
        <v>0</v>
      </c>
      <c r="V677" s="2">
        <v>3550000</v>
      </c>
      <c r="W677" s="2">
        <v>0</v>
      </c>
      <c r="X677" s="2">
        <v>0</v>
      </c>
      <c r="Y677" s="2">
        <v>120000</v>
      </c>
      <c r="Z677" s="2">
        <v>568850</v>
      </c>
      <c r="AA677">
        <v>6</v>
      </c>
      <c r="AB677">
        <v>0</v>
      </c>
      <c r="AC677">
        <v>2</v>
      </c>
      <c r="AD677">
        <v>0</v>
      </c>
      <c r="AE677">
        <v>6</v>
      </c>
      <c r="AF677">
        <v>8</v>
      </c>
      <c r="AG677">
        <v>2</v>
      </c>
      <c r="AH677" s="2">
        <v>1775000</v>
      </c>
    </row>
    <row r="678" spans="1:34" x14ac:dyDescent="0.5">
      <c r="A678">
        <v>7536</v>
      </c>
      <c r="B678">
        <v>28873</v>
      </c>
      <c r="C678" t="s">
        <v>793</v>
      </c>
      <c r="D678" s="25">
        <v>28991</v>
      </c>
      <c r="E678" t="s">
        <v>138</v>
      </c>
      <c r="F678" t="s">
        <v>75</v>
      </c>
      <c r="G678" t="s">
        <v>76</v>
      </c>
      <c r="H678" s="25">
        <v>41159</v>
      </c>
      <c r="I678" s="26" t="str">
        <f t="shared" si="80"/>
        <v>Fri</v>
      </c>
      <c r="J678" s="1">
        <f t="shared" si="81"/>
        <v>12</v>
      </c>
      <c r="K678" s="1" t="str">
        <f t="shared" si="82"/>
        <v>14D</v>
      </c>
      <c r="L678" s="25">
        <v>41171</v>
      </c>
      <c r="M678" s="26" t="str">
        <f t="shared" si="83"/>
        <v>Wed</v>
      </c>
      <c r="N678" s="25">
        <v>41173</v>
      </c>
      <c r="O678" s="1">
        <f t="shared" si="84"/>
        <v>2</v>
      </c>
      <c r="P678" s="27">
        <f t="shared" si="85"/>
        <v>2012</v>
      </c>
      <c r="Q678" s="1">
        <f t="shared" si="86"/>
        <v>9</v>
      </c>
      <c r="R678" s="1">
        <f t="shared" si="87"/>
        <v>19</v>
      </c>
      <c r="S678" t="s">
        <v>72</v>
      </c>
      <c r="T678" s="2">
        <v>3234000</v>
      </c>
      <c r="U678">
        <v>0</v>
      </c>
      <c r="V678" s="2">
        <v>2100000</v>
      </c>
      <c r="W678" s="2">
        <v>700000</v>
      </c>
      <c r="X678" s="2">
        <v>0</v>
      </c>
      <c r="Y678" s="2">
        <v>0</v>
      </c>
      <c r="Z678" s="2">
        <v>434000</v>
      </c>
      <c r="AA678">
        <v>4</v>
      </c>
      <c r="AB678">
        <v>0</v>
      </c>
      <c r="AC678">
        <v>0</v>
      </c>
      <c r="AD678">
        <v>2</v>
      </c>
      <c r="AE678">
        <v>4</v>
      </c>
      <c r="AF678">
        <v>6</v>
      </c>
      <c r="AG678">
        <v>2</v>
      </c>
      <c r="AH678" s="2">
        <v>1050000</v>
      </c>
    </row>
    <row r="679" spans="1:34" x14ac:dyDescent="0.5">
      <c r="A679">
        <v>7529</v>
      </c>
      <c r="B679">
        <v>28804</v>
      </c>
      <c r="C679" t="s">
        <v>794</v>
      </c>
      <c r="D679" s="25">
        <v>27616</v>
      </c>
      <c r="E679" t="s">
        <v>79</v>
      </c>
      <c r="F679" t="s">
        <v>105</v>
      </c>
      <c r="G679" t="s">
        <v>106</v>
      </c>
      <c r="H679" s="25">
        <v>41159</v>
      </c>
      <c r="I679" s="26" t="str">
        <f t="shared" si="80"/>
        <v>Fri</v>
      </c>
      <c r="J679" s="1">
        <f t="shared" si="81"/>
        <v>63</v>
      </c>
      <c r="K679" s="1" t="str">
        <f t="shared" si="82"/>
        <v>90D</v>
      </c>
      <c r="L679" s="25">
        <v>41222</v>
      </c>
      <c r="M679" s="26" t="str">
        <f t="shared" si="83"/>
        <v>Fri</v>
      </c>
      <c r="N679" s="25">
        <v>41228</v>
      </c>
      <c r="O679" s="1">
        <f t="shared" si="84"/>
        <v>6</v>
      </c>
      <c r="P679" s="27">
        <f t="shared" si="85"/>
        <v>2012</v>
      </c>
      <c r="Q679" s="1">
        <f t="shared" si="86"/>
        <v>11</v>
      </c>
      <c r="R679" s="1">
        <f t="shared" si="87"/>
        <v>9</v>
      </c>
      <c r="S679" t="s">
        <v>72</v>
      </c>
      <c r="T679" s="2">
        <v>17549557.489999998</v>
      </c>
      <c r="U679">
        <v>0</v>
      </c>
      <c r="V679" s="2">
        <v>9701040</v>
      </c>
      <c r="W679" s="2">
        <v>240000</v>
      </c>
      <c r="X679" s="2">
        <v>0</v>
      </c>
      <c r="Y679" s="2">
        <v>5253101.8</v>
      </c>
      <c r="Z679" s="2">
        <v>2355415.69</v>
      </c>
      <c r="AA679">
        <v>12</v>
      </c>
      <c r="AB679">
        <v>6</v>
      </c>
      <c r="AC679">
        <v>6</v>
      </c>
      <c r="AD679">
        <v>0</v>
      </c>
      <c r="AE679">
        <v>18</v>
      </c>
      <c r="AF679">
        <v>24</v>
      </c>
      <c r="AG679">
        <v>6</v>
      </c>
      <c r="AH679" s="2">
        <v>1616840</v>
      </c>
    </row>
    <row r="680" spans="1:34" x14ac:dyDescent="0.5">
      <c r="A680">
        <v>6964</v>
      </c>
      <c r="B680">
        <v>28948</v>
      </c>
      <c r="C680" t="s">
        <v>795</v>
      </c>
      <c r="D680" s="25">
        <v>29330</v>
      </c>
      <c r="E680" t="s">
        <v>122</v>
      </c>
      <c r="F680" t="s">
        <v>75</v>
      </c>
      <c r="G680" t="s">
        <v>91</v>
      </c>
      <c r="H680" s="25">
        <v>41162</v>
      </c>
      <c r="I680" s="26" t="str">
        <f t="shared" si="80"/>
        <v>Mon</v>
      </c>
      <c r="J680" s="1">
        <f t="shared" si="81"/>
        <v>25</v>
      </c>
      <c r="K680" s="1" t="str">
        <f t="shared" si="82"/>
        <v>30D</v>
      </c>
      <c r="L680" s="25">
        <v>41187</v>
      </c>
      <c r="M680" s="26" t="str">
        <f t="shared" si="83"/>
        <v>Fri</v>
      </c>
      <c r="N680" s="25">
        <v>41190</v>
      </c>
      <c r="O680" s="1">
        <f t="shared" si="84"/>
        <v>3</v>
      </c>
      <c r="P680" s="27">
        <f t="shared" si="85"/>
        <v>2012</v>
      </c>
      <c r="Q680" s="1">
        <f t="shared" si="86"/>
        <v>10</v>
      </c>
      <c r="R680" s="1">
        <f t="shared" si="87"/>
        <v>5</v>
      </c>
      <c r="S680" t="s">
        <v>72</v>
      </c>
      <c r="T680" s="2">
        <v>14191880</v>
      </c>
      <c r="U680">
        <v>0</v>
      </c>
      <c r="V680" s="2">
        <v>2100000</v>
      </c>
      <c r="W680" s="2">
        <v>7356000</v>
      </c>
      <c r="X680" s="2">
        <v>0</v>
      </c>
      <c r="Y680" s="2">
        <v>2831341.99</v>
      </c>
      <c r="Z680" s="2">
        <v>1904538.01</v>
      </c>
      <c r="AA680">
        <v>6</v>
      </c>
      <c r="AB680">
        <v>0</v>
      </c>
      <c r="AC680">
        <v>0</v>
      </c>
      <c r="AD680">
        <v>0</v>
      </c>
      <c r="AE680">
        <v>6</v>
      </c>
      <c r="AF680">
        <v>6</v>
      </c>
      <c r="AG680">
        <v>3</v>
      </c>
      <c r="AH680" s="2">
        <v>700000</v>
      </c>
    </row>
    <row r="681" spans="1:34" x14ac:dyDescent="0.5">
      <c r="A681">
        <v>7543</v>
      </c>
      <c r="B681">
        <v>28931</v>
      </c>
      <c r="C681" t="s">
        <v>796</v>
      </c>
      <c r="D681" s="25">
        <v>25823</v>
      </c>
      <c r="E681" t="s">
        <v>93</v>
      </c>
      <c r="F681" t="s">
        <v>80</v>
      </c>
      <c r="G681" t="s">
        <v>89</v>
      </c>
      <c r="H681" s="25">
        <v>41162</v>
      </c>
      <c r="I681" s="26" t="str">
        <f t="shared" si="80"/>
        <v>Mon</v>
      </c>
      <c r="J681" s="1">
        <f t="shared" si="81"/>
        <v>109</v>
      </c>
      <c r="K681" s="1" t="str">
        <f t="shared" si="82"/>
        <v>120D</v>
      </c>
      <c r="L681" s="25">
        <v>41271</v>
      </c>
      <c r="M681" s="26" t="str">
        <f t="shared" si="83"/>
        <v>Fri</v>
      </c>
      <c r="N681" s="25">
        <v>41278</v>
      </c>
      <c r="O681" s="1">
        <f t="shared" si="84"/>
        <v>7</v>
      </c>
      <c r="P681" s="27">
        <f t="shared" si="85"/>
        <v>2012</v>
      </c>
      <c r="Q681" s="1">
        <f t="shared" si="86"/>
        <v>12</v>
      </c>
      <c r="R681" s="1">
        <f t="shared" si="87"/>
        <v>28</v>
      </c>
      <c r="S681" t="s">
        <v>72</v>
      </c>
      <c r="T681" s="2">
        <v>35246617.899999999</v>
      </c>
      <c r="U681">
        <v>0</v>
      </c>
      <c r="V681" s="2">
        <v>9300000</v>
      </c>
      <c r="W681" s="2">
        <v>20615000</v>
      </c>
      <c r="X681" s="2">
        <v>0</v>
      </c>
      <c r="Y681" s="2">
        <v>601595.28</v>
      </c>
      <c r="Z681" s="2">
        <v>4730022.62</v>
      </c>
      <c r="AA681">
        <v>14</v>
      </c>
      <c r="AB681">
        <v>7</v>
      </c>
      <c r="AC681">
        <v>7</v>
      </c>
      <c r="AD681">
        <v>0</v>
      </c>
      <c r="AE681">
        <v>21</v>
      </c>
      <c r="AF681">
        <v>28</v>
      </c>
      <c r="AG681">
        <v>7</v>
      </c>
      <c r="AH681" s="2">
        <v>1328571.43</v>
      </c>
    </row>
    <row r="682" spans="1:34" x14ac:dyDescent="0.5">
      <c r="A682">
        <v>7567</v>
      </c>
      <c r="B682">
        <v>29008</v>
      </c>
      <c r="C682" t="s">
        <v>797</v>
      </c>
      <c r="D682" s="25">
        <v>29762</v>
      </c>
      <c r="E682" t="s">
        <v>69</v>
      </c>
      <c r="F682" t="s">
        <v>75</v>
      </c>
      <c r="G682" t="s">
        <v>193</v>
      </c>
      <c r="H682" s="25">
        <v>41163</v>
      </c>
      <c r="I682" s="26" t="str">
        <f t="shared" si="80"/>
        <v>Tue</v>
      </c>
      <c r="J682" s="1">
        <f t="shared" si="81"/>
        <v>24</v>
      </c>
      <c r="K682" s="1" t="str">
        <f t="shared" si="82"/>
        <v>30D</v>
      </c>
      <c r="L682" s="25">
        <v>41187</v>
      </c>
      <c r="M682" s="26" t="str">
        <f t="shared" si="83"/>
        <v>Fri</v>
      </c>
      <c r="N682" s="25">
        <v>41189</v>
      </c>
      <c r="O682" s="1">
        <f t="shared" si="84"/>
        <v>2</v>
      </c>
      <c r="P682" s="27">
        <f t="shared" si="85"/>
        <v>2012</v>
      </c>
      <c r="Q682" s="1">
        <f t="shared" si="86"/>
        <v>10</v>
      </c>
      <c r="R682" s="1">
        <f t="shared" si="87"/>
        <v>5</v>
      </c>
      <c r="S682" t="s">
        <v>72</v>
      </c>
      <c r="T682" s="2">
        <v>2910600</v>
      </c>
      <c r="U682">
        <v>0</v>
      </c>
      <c r="V682" s="2">
        <v>2520000</v>
      </c>
      <c r="W682" s="2">
        <v>0</v>
      </c>
      <c r="X682" s="2">
        <v>0</v>
      </c>
      <c r="Y682" s="2">
        <v>0</v>
      </c>
      <c r="Z682" s="2">
        <v>390600</v>
      </c>
      <c r="AA682">
        <v>4</v>
      </c>
      <c r="AB682">
        <v>1</v>
      </c>
      <c r="AC682">
        <v>3</v>
      </c>
      <c r="AD682">
        <v>0</v>
      </c>
      <c r="AE682">
        <v>5</v>
      </c>
      <c r="AF682">
        <v>8</v>
      </c>
      <c r="AG682">
        <v>2</v>
      </c>
      <c r="AH682" s="2">
        <v>1260000</v>
      </c>
    </row>
    <row r="683" spans="1:34" x14ac:dyDescent="0.5">
      <c r="A683">
        <v>7561</v>
      </c>
      <c r="B683">
        <v>28998</v>
      </c>
      <c r="C683" t="s">
        <v>798</v>
      </c>
      <c r="D683" s="25">
        <v>28906</v>
      </c>
      <c r="E683" t="s">
        <v>138</v>
      </c>
      <c r="F683" t="s">
        <v>80</v>
      </c>
      <c r="G683" t="s">
        <v>89</v>
      </c>
      <c r="H683" s="25">
        <v>41163</v>
      </c>
      <c r="I683" s="26" t="str">
        <f t="shared" si="80"/>
        <v>Tue</v>
      </c>
      <c r="J683" s="1">
        <f t="shared" si="81"/>
        <v>2</v>
      </c>
      <c r="K683" s="1" t="str">
        <f t="shared" si="82"/>
        <v>7D</v>
      </c>
      <c r="L683" s="25">
        <v>41165</v>
      </c>
      <c r="M683" s="26" t="str">
        <f t="shared" si="83"/>
        <v>Thu</v>
      </c>
      <c r="N683" s="25">
        <v>41171</v>
      </c>
      <c r="O683" s="1">
        <f t="shared" si="84"/>
        <v>6</v>
      </c>
      <c r="P683" s="27">
        <f t="shared" si="85"/>
        <v>2012</v>
      </c>
      <c r="Q683" s="1">
        <f t="shared" si="86"/>
        <v>9</v>
      </c>
      <c r="R683" s="1">
        <f t="shared" si="87"/>
        <v>13</v>
      </c>
      <c r="S683" t="s">
        <v>72</v>
      </c>
      <c r="T683" s="2">
        <v>10754205</v>
      </c>
      <c r="U683">
        <v>0</v>
      </c>
      <c r="V683" s="2">
        <v>3720000</v>
      </c>
      <c r="W683" s="2">
        <v>5591000</v>
      </c>
      <c r="X683" s="2">
        <v>0</v>
      </c>
      <c r="Y683" s="2">
        <v>0</v>
      </c>
      <c r="Z683" s="2">
        <v>1443205</v>
      </c>
      <c r="AA683">
        <v>12</v>
      </c>
      <c r="AB683">
        <v>0</v>
      </c>
      <c r="AC683">
        <v>0</v>
      </c>
      <c r="AD683">
        <v>18</v>
      </c>
      <c r="AE683">
        <v>12</v>
      </c>
      <c r="AF683">
        <v>30</v>
      </c>
      <c r="AG683">
        <v>6</v>
      </c>
      <c r="AH683" s="2">
        <v>620000</v>
      </c>
    </row>
    <row r="684" spans="1:34" x14ac:dyDescent="0.5">
      <c r="A684">
        <v>7588</v>
      </c>
      <c r="B684">
        <v>29063</v>
      </c>
      <c r="C684" t="s">
        <v>799</v>
      </c>
      <c r="D684" s="25">
        <v>22897</v>
      </c>
      <c r="E684" t="s">
        <v>122</v>
      </c>
      <c r="F684" t="s">
        <v>94</v>
      </c>
      <c r="G684" t="s">
        <v>141</v>
      </c>
      <c r="H684" s="25">
        <v>41164</v>
      </c>
      <c r="I684" s="26" t="str">
        <f t="shared" si="80"/>
        <v>Wed</v>
      </c>
      <c r="J684" s="1">
        <f t="shared" si="81"/>
        <v>15</v>
      </c>
      <c r="K684" s="1" t="str">
        <f t="shared" si="82"/>
        <v>30D</v>
      </c>
      <c r="L684" s="25">
        <v>41179</v>
      </c>
      <c r="M684" s="26" t="str">
        <f t="shared" si="83"/>
        <v>Thu</v>
      </c>
      <c r="N684" s="25">
        <v>41180</v>
      </c>
      <c r="O684" s="1">
        <f t="shared" si="84"/>
        <v>1</v>
      </c>
      <c r="P684" s="27">
        <f t="shared" si="85"/>
        <v>2012</v>
      </c>
      <c r="Q684" s="1">
        <f t="shared" si="86"/>
        <v>9</v>
      </c>
      <c r="R684" s="1">
        <f t="shared" si="87"/>
        <v>27</v>
      </c>
      <c r="S684" t="s">
        <v>72</v>
      </c>
      <c r="T684" s="2">
        <v>5282749</v>
      </c>
      <c r="U684">
        <v>2950000</v>
      </c>
      <c r="V684" s="2">
        <v>2415584</v>
      </c>
      <c r="W684" s="2">
        <v>188527.03</v>
      </c>
      <c r="X684" s="2">
        <v>1969696.97</v>
      </c>
      <c r="Y684" s="2">
        <v>0</v>
      </c>
      <c r="Z684" s="2">
        <v>708941</v>
      </c>
      <c r="AA684">
        <v>1</v>
      </c>
      <c r="AB684">
        <v>0</v>
      </c>
      <c r="AC684">
        <v>0</v>
      </c>
      <c r="AD684">
        <v>0</v>
      </c>
      <c r="AE684">
        <v>1</v>
      </c>
      <c r="AF684">
        <v>1</v>
      </c>
      <c r="AG684">
        <v>1</v>
      </c>
      <c r="AH684" s="2">
        <v>2415584</v>
      </c>
    </row>
    <row r="685" spans="1:34" x14ac:dyDescent="0.5">
      <c r="A685">
        <v>7601</v>
      </c>
      <c r="B685">
        <v>29103</v>
      </c>
      <c r="C685" t="s">
        <v>800</v>
      </c>
      <c r="D685" s="25">
        <v>26596</v>
      </c>
      <c r="E685" t="s">
        <v>138</v>
      </c>
      <c r="F685" t="s">
        <v>75</v>
      </c>
      <c r="G685" t="s">
        <v>76</v>
      </c>
      <c r="H685" s="25">
        <v>41165</v>
      </c>
      <c r="I685" s="26" t="str">
        <f t="shared" si="80"/>
        <v>Thu</v>
      </c>
      <c r="J685" s="1">
        <f t="shared" si="81"/>
        <v>16</v>
      </c>
      <c r="K685" s="1" t="str">
        <f t="shared" si="82"/>
        <v>30D</v>
      </c>
      <c r="L685" s="25">
        <v>41181</v>
      </c>
      <c r="M685" s="26" t="str">
        <f t="shared" si="83"/>
        <v>Sat</v>
      </c>
      <c r="N685" s="25">
        <v>41185</v>
      </c>
      <c r="O685" s="1">
        <f t="shared" si="84"/>
        <v>4</v>
      </c>
      <c r="P685" s="27">
        <f t="shared" si="85"/>
        <v>2012</v>
      </c>
      <c r="Q685" s="1">
        <f t="shared" si="86"/>
        <v>9</v>
      </c>
      <c r="R685" s="1">
        <f t="shared" si="87"/>
        <v>29</v>
      </c>
      <c r="S685" t="s">
        <v>72</v>
      </c>
      <c r="T685" s="2">
        <v>7477470</v>
      </c>
      <c r="U685">
        <v>0</v>
      </c>
      <c r="V685" s="2">
        <v>2100000</v>
      </c>
      <c r="W685" s="2">
        <v>4374000</v>
      </c>
      <c r="X685" s="2">
        <v>0</v>
      </c>
      <c r="Y685" s="2">
        <v>0</v>
      </c>
      <c r="Z685" s="2">
        <v>1003470</v>
      </c>
      <c r="AA685">
        <v>12</v>
      </c>
      <c r="AB685">
        <v>0</v>
      </c>
      <c r="AC685">
        <v>0</v>
      </c>
      <c r="AD685">
        <v>0</v>
      </c>
      <c r="AE685">
        <v>12</v>
      </c>
      <c r="AF685">
        <v>12</v>
      </c>
      <c r="AG685">
        <v>4</v>
      </c>
      <c r="AH685" s="2">
        <v>525000</v>
      </c>
    </row>
    <row r="686" spans="1:34" x14ac:dyDescent="0.5">
      <c r="A686">
        <v>7657</v>
      </c>
      <c r="B686">
        <v>29248</v>
      </c>
      <c r="C686" t="s">
        <v>801</v>
      </c>
      <c r="D686" s="25">
        <v>25797</v>
      </c>
      <c r="E686" t="s">
        <v>110</v>
      </c>
      <c r="F686" t="s">
        <v>80</v>
      </c>
      <c r="G686" t="s">
        <v>89</v>
      </c>
      <c r="H686" s="25">
        <v>41170</v>
      </c>
      <c r="I686" s="26" t="str">
        <f t="shared" si="80"/>
        <v>Tue</v>
      </c>
      <c r="J686" s="1">
        <f t="shared" si="81"/>
        <v>4</v>
      </c>
      <c r="K686" s="1" t="str">
        <f t="shared" si="82"/>
        <v>7D</v>
      </c>
      <c r="L686" s="25">
        <v>41174</v>
      </c>
      <c r="M686" s="26" t="str">
        <f t="shared" si="83"/>
        <v>Sat</v>
      </c>
      <c r="N686" s="25">
        <v>41187</v>
      </c>
      <c r="O686" s="1">
        <f t="shared" si="84"/>
        <v>13</v>
      </c>
      <c r="P686" s="27">
        <f t="shared" si="85"/>
        <v>2012</v>
      </c>
      <c r="Q686" s="1">
        <f t="shared" si="86"/>
        <v>9</v>
      </c>
      <c r="R686" s="1">
        <f t="shared" si="87"/>
        <v>22</v>
      </c>
      <c r="S686" t="s">
        <v>72</v>
      </c>
      <c r="T686" s="2">
        <v>72471965.209999993</v>
      </c>
      <c r="U686">
        <v>67568213.25</v>
      </c>
      <c r="V686" s="2">
        <v>54996504.149999999</v>
      </c>
      <c r="W686" s="2">
        <v>5845936.0499999998</v>
      </c>
      <c r="X686" s="2">
        <v>0</v>
      </c>
      <c r="Y686" s="2">
        <v>1725898.05</v>
      </c>
      <c r="Z686" s="2">
        <v>9903626.9600000009</v>
      </c>
      <c r="AA686">
        <v>26</v>
      </c>
      <c r="AB686">
        <v>0</v>
      </c>
      <c r="AC686">
        <v>0</v>
      </c>
      <c r="AD686">
        <v>0</v>
      </c>
      <c r="AE686">
        <v>26</v>
      </c>
      <c r="AF686">
        <v>26</v>
      </c>
      <c r="AG686">
        <v>13</v>
      </c>
      <c r="AH686" s="2">
        <v>4230500.32</v>
      </c>
    </row>
    <row r="687" spans="1:34" x14ac:dyDescent="0.5">
      <c r="A687">
        <v>7666</v>
      </c>
      <c r="B687">
        <v>29286</v>
      </c>
      <c r="C687" t="s">
        <v>802</v>
      </c>
      <c r="D687" s="25">
        <v>28126</v>
      </c>
      <c r="E687" t="s">
        <v>69</v>
      </c>
      <c r="F687" t="s">
        <v>127</v>
      </c>
      <c r="G687" t="s">
        <v>128</v>
      </c>
      <c r="H687" s="25">
        <v>41171</v>
      </c>
      <c r="I687" s="26" t="str">
        <f t="shared" si="80"/>
        <v>Wed</v>
      </c>
      <c r="J687" s="1">
        <f t="shared" si="81"/>
        <v>3</v>
      </c>
      <c r="K687" s="1" t="str">
        <f t="shared" si="82"/>
        <v>7D</v>
      </c>
      <c r="L687" s="25">
        <v>41174</v>
      </c>
      <c r="M687" s="26" t="str">
        <f t="shared" si="83"/>
        <v>Sat</v>
      </c>
      <c r="N687" s="25">
        <v>41175</v>
      </c>
      <c r="O687" s="1">
        <f t="shared" si="84"/>
        <v>1</v>
      </c>
      <c r="P687" s="27">
        <f t="shared" si="85"/>
        <v>2012</v>
      </c>
      <c r="Q687" s="1">
        <f t="shared" si="86"/>
        <v>9</v>
      </c>
      <c r="R687" s="1">
        <f t="shared" si="87"/>
        <v>22</v>
      </c>
      <c r="S687" t="s">
        <v>72</v>
      </c>
      <c r="T687" s="2">
        <v>70350000</v>
      </c>
      <c r="U687">
        <v>70350000</v>
      </c>
      <c r="V687" s="2">
        <v>56891773</v>
      </c>
      <c r="W687" s="2">
        <v>4017317</v>
      </c>
      <c r="X687" s="2">
        <v>0</v>
      </c>
      <c r="Y687" s="2">
        <v>0</v>
      </c>
      <c r="Z687" s="2">
        <v>9440910</v>
      </c>
      <c r="AA687">
        <v>6</v>
      </c>
      <c r="AB687">
        <v>0</v>
      </c>
      <c r="AC687">
        <v>0</v>
      </c>
      <c r="AD687">
        <v>0</v>
      </c>
      <c r="AE687">
        <v>6</v>
      </c>
      <c r="AF687">
        <v>6</v>
      </c>
      <c r="AG687">
        <v>1</v>
      </c>
      <c r="AH687" s="2">
        <v>56891773</v>
      </c>
    </row>
    <row r="688" spans="1:34" x14ac:dyDescent="0.5">
      <c r="A688">
        <v>7676</v>
      </c>
      <c r="B688">
        <v>29364</v>
      </c>
      <c r="C688" t="s">
        <v>803</v>
      </c>
      <c r="D688" s="25">
        <v>23364</v>
      </c>
      <c r="E688" t="s">
        <v>79</v>
      </c>
      <c r="F688" t="s">
        <v>70</v>
      </c>
      <c r="G688" t="s">
        <v>97</v>
      </c>
      <c r="H688" s="25">
        <v>41172</v>
      </c>
      <c r="I688" s="26" t="str">
        <f t="shared" si="80"/>
        <v>Thu</v>
      </c>
      <c r="J688" s="1">
        <f t="shared" si="81"/>
        <v>3</v>
      </c>
      <c r="K688" s="1" t="str">
        <f t="shared" si="82"/>
        <v>7D</v>
      </c>
      <c r="L688" s="25">
        <v>41175</v>
      </c>
      <c r="M688" s="26" t="str">
        <f t="shared" si="83"/>
        <v>Sun</v>
      </c>
      <c r="N688" s="25">
        <v>41176</v>
      </c>
      <c r="O688" s="1">
        <f t="shared" si="84"/>
        <v>1</v>
      </c>
      <c r="P688" s="27">
        <f t="shared" si="85"/>
        <v>2012</v>
      </c>
      <c r="Q688" s="1">
        <f t="shared" si="86"/>
        <v>9</v>
      </c>
      <c r="R688" s="1">
        <f t="shared" si="87"/>
        <v>23</v>
      </c>
      <c r="S688" t="s">
        <v>72</v>
      </c>
      <c r="T688" s="2">
        <v>20734475</v>
      </c>
      <c r="U688">
        <v>7623000</v>
      </c>
      <c r="V688" s="2">
        <v>6322944</v>
      </c>
      <c r="W688" s="2">
        <v>7837056</v>
      </c>
      <c r="X688" s="2">
        <v>0</v>
      </c>
      <c r="Y688" s="2">
        <v>3492226.1</v>
      </c>
      <c r="Z688" s="2">
        <v>3082248.9</v>
      </c>
      <c r="AA688">
        <v>2</v>
      </c>
      <c r="AB688">
        <v>0</v>
      </c>
      <c r="AC688">
        <v>0</v>
      </c>
      <c r="AD688">
        <v>0</v>
      </c>
      <c r="AE688">
        <v>2</v>
      </c>
      <c r="AF688">
        <v>2</v>
      </c>
      <c r="AG688">
        <v>1</v>
      </c>
      <c r="AH688" s="2">
        <v>6322944</v>
      </c>
    </row>
    <row r="689" spans="1:34" x14ac:dyDescent="0.5">
      <c r="A689">
        <v>7683</v>
      </c>
      <c r="B689">
        <v>98440</v>
      </c>
      <c r="C689" t="s">
        <v>804</v>
      </c>
      <c r="D689" s="25">
        <v>23289</v>
      </c>
      <c r="E689" t="s">
        <v>69</v>
      </c>
      <c r="F689" t="s">
        <v>70</v>
      </c>
      <c r="G689" t="s">
        <v>97</v>
      </c>
      <c r="H689" s="25">
        <v>41173</v>
      </c>
      <c r="I689" s="26" t="str">
        <f t="shared" si="80"/>
        <v>Fri</v>
      </c>
      <c r="J689" s="1">
        <f t="shared" si="81"/>
        <v>0</v>
      </c>
      <c r="K689" s="1" t="str">
        <f t="shared" si="82"/>
        <v>7D</v>
      </c>
      <c r="L689" s="25">
        <v>41173</v>
      </c>
      <c r="M689" s="26" t="str">
        <f t="shared" si="83"/>
        <v>Fri</v>
      </c>
      <c r="N689" s="25">
        <v>41175</v>
      </c>
      <c r="O689" s="1">
        <f t="shared" si="84"/>
        <v>2</v>
      </c>
      <c r="P689" s="27">
        <f t="shared" si="85"/>
        <v>2012</v>
      </c>
      <c r="Q689" s="1">
        <f t="shared" si="86"/>
        <v>9</v>
      </c>
      <c r="R689" s="1">
        <f t="shared" si="87"/>
        <v>21</v>
      </c>
      <c r="S689" t="s">
        <v>72</v>
      </c>
      <c r="T689" s="2">
        <v>18052650</v>
      </c>
      <c r="U689">
        <v>17960250</v>
      </c>
      <c r="V689" s="2">
        <v>13887661</v>
      </c>
      <c r="W689" s="2">
        <v>1742336</v>
      </c>
      <c r="X689" s="2">
        <v>0</v>
      </c>
      <c r="Y689" s="2">
        <v>0</v>
      </c>
      <c r="Z689" s="2">
        <v>2422653</v>
      </c>
      <c r="AA689">
        <v>8</v>
      </c>
      <c r="AB689">
        <v>0</v>
      </c>
      <c r="AC689">
        <v>0</v>
      </c>
      <c r="AD689">
        <v>0</v>
      </c>
      <c r="AE689">
        <v>8</v>
      </c>
      <c r="AF689">
        <v>8</v>
      </c>
      <c r="AG689">
        <v>5</v>
      </c>
      <c r="AH689" s="2">
        <v>2777532.2</v>
      </c>
    </row>
    <row r="690" spans="1:34" x14ac:dyDescent="0.5">
      <c r="A690">
        <v>7709</v>
      </c>
      <c r="B690">
        <v>29509</v>
      </c>
      <c r="C690" t="s">
        <v>805</v>
      </c>
      <c r="D690" s="25">
        <v>26089</v>
      </c>
      <c r="E690" t="s">
        <v>79</v>
      </c>
      <c r="F690" t="s">
        <v>80</v>
      </c>
      <c r="G690" t="s">
        <v>81</v>
      </c>
      <c r="H690" s="25">
        <v>41174</v>
      </c>
      <c r="I690" s="26" t="str">
        <f t="shared" si="80"/>
        <v>Sat</v>
      </c>
      <c r="J690" s="1">
        <f t="shared" si="81"/>
        <v>49</v>
      </c>
      <c r="K690" s="1" t="str">
        <f t="shared" si="82"/>
        <v>60D</v>
      </c>
      <c r="L690" s="25">
        <v>41223</v>
      </c>
      <c r="M690" s="26" t="str">
        <f t="shared" si="83"/>
        <v>Sat</v>
      </c>
      <c r="N690" s="25">
        <v>41228</v>
      </c>
      <c r="O690" s="1">
        <f t="shared" si="84"/>
        <v>5</v>
      </c>
      <c r="P690" s="27">
        <f t="shared" si="85"/>
        <v>2012</v>
      </c>
      <c r="Q690" s="1">
        <f t="shared" si="86"/>
        <v>11</v>
      </c>
      <c r="R690" s="1">
        <f t="shared" si="87"/>
        <v>10</v>
      </c>
      <c r="S690" t="s">
        <v>72</v>
      </c>
      <c r="T690" s="2">
        <v>27241670.010000002</v>
      </c>
      <c r="U690">
        <v>20790000</v>
      </c>
      <c r="V690" s="2">
        <v>16614720</v>
      </c>
      <c r="W690" s="2">
        <v>5499280</v>
      </c>
      <c r="X690" s="2">
        <v>0</v>
      </c>
      <c r="Y690" s="2">
        <v>1132201.1299999999</v>
      </c>
      <c r="Z690" s="2">
        <v>3995468.88</v>
      </c>
      <c r="AA690">
        <v>10</v>
      </c>
      <c r="AB690">
        <v>0</v>
      </c>
      <c r="AC690">
        <v>0</v>
      </c>
      <c r="AD690">
        <v>0</v>
      </c>
      <c r="AE690">
        <v>10</v>
      </c>
      <c r="AF690">
        <v>10</v>
      </c>
      <c r="AG690">
        <v>5</v>
      </c>
      <c r="AH690" s="2">
        <v>3322944</v>
      </c>
    </row>
    <row r="691" spans="1:34" x14ac:dyDescent="0.5">
      <c r="A691">
        <v>7722</v>
      </c>
      <c r="B691">
        <v>29535</v>
      </c>
      <c r="C691" t="s">
        <v>806</v>
      </c>
      <c r="D691" s="25">
        <v>27030</v>
      </c>
      <c r="E691" t="s">
        <v>69</v>
      </c>
      <c r="F691" t="s">
        <v>70</v>
      </c>
      <c r="G691" t="s">
        <v>97</v>
      </c>
      <c r="H691" s="25">
        <v>41174</v>
      </c>
      <c r="I691" s="26" t="str">
        <f t="shared" si="80"/>
        <v>Sat</v>
      </c>
      <c r="J691" s="1">
        <f t="shared" si="81"/>
        <v>0</v>
      </c>
      <c r="K691" s="1" t="str">
        <f t="shared" si="82"/>
        <v>7D</v>
      </c>
      <c r="L691" s="25">
        <v>41174</v>
      </c>
      <c r="M691" s="26" t="str">
        <f t="shared" si="83"/>
        <v>Sat</v>
      </c>
      <c r="N691" s="25">
        <v>41175</v>
      </c>
      <c r="O691" s="1">
        <f t="shared" si="84"/>
        <v>1</v>
      </c>
      <c r="P691" s="27">
        <f t="shared" si="85"/>
        <v>2012</v>
      </c>
      <c r="Q691" s="1">
        <f t="shared" si="86"/>
        <v>9</v>
      </c>
      <c r="R691" s="1">
        <f t="shared" si="87"/>
        <v>22</v>
      </c>
      <c r="S691" t="s">
        <v>72</v>
      </c>
      <c r="T691" s="2">
        <v>5479320</v>
      </c>
      <c r="U691">
        <v>3984750</v>
      </c>
      <c r="V691" s="2">
        <v>3172944</v>
      </c>
      <c r="W691" s="2">
        <v>1571056</v>
      </c>
      <c r="X691" s="2">
        <v>0</v>
      </c>
      <c r="Y691" s="2">
        <v>0</v>
      </c>
      <c r="Z691" s="2">
        <v>735320</v>
      </c>
      <c r="AA691">
        <v>2</v>
      </c>
      <c r="AB691">
        <v>0</v>
      </c>
      <c r="AC691">
        <v>0</v>
      </c>
      <c r="AD691">
        <v>0</v>
      </c>
      <c r="AE691">
        <v>2</v>
      </c>
      <c r="AF691">
        <v>2</v>
      </c>
      <c r="AG691">
        <v>1</v>
      </c>
      <c r="AH691" s="2">
        <v>3172944</v>
      </c>
    </row>
    <row r="692" spans="1:34" x14ac:dyDescent="0.5">
      <c r="A692">
        <v>7727</v>
      </c>
      <c r="B692">
        <v>29553</v>
      </c>
      <c r="C692" t="s">
        <v>807</v>
      </c>
      <c r="D692" s="25">
        <v>26961</v>
      </c>
      <c r="E692" t="s">
        <v>69</v>
      </c>
      <c r="F692" t="s">
        <v>80</v>
      </c>
      <c r="G692" t="s">
        <v>89</v>
      </c>
      <c r="H692" s="25">
        <v>41176</v>
      </c>
      <c r="I692" s="26" t="str">
        <f t="shared" si="80"/>
        <v>Mon</v>
      </c>
      <c r="J692" s="1">
        <f t="shared" si="81"/>
        <v>2</v>
      </c>
      <c r="K692" s="1" t="str">
        <f t="shared" si="82"/>
        <v>7D</v>
      </c>
      <c r="L692" s="25">
        <v>41178</v>
      </c>
      <c r="M692" s="26" t="str">
        <f t="shared" si="83"/>
        <v>Wed</v>
      </c>
      <c r="N692" s="25">
        <v>41179</v>
      </c>
      <c r="O692" s="1">
        <f t="shared" si="84"/>
        <v>1</v>
      </c>
      <c r="P692" s="27">
        <f t="shared" si="85"/>
        <v>2012</v>
      </c>
      <c r="Q692" s="1">
        <f t="shared" si="86"/>
        <v>9</v>
      </c>
      <c r="R692" s="1">
        <f t="shared" si="87"/>
        <v>26</v>
      </c>
      <c r="S692" t="s">
        <v>72</v>
      </c>
      <c r="T692" s="2">
        <v>14733853</v>
      </c>
      <c r="U692">
        <v>14063953</v>
      </c>
      <c r="V692" s="2">
        <v>11517941.300000001</v>
      </c>
      <c r="W692" s="2">
        <v>1238776.2</v>
      </c>
      <c r="X692" s="2">
        <v>0</v>
      </c>
      <c r="Y692" s="2">
        <v>0</v>
      </c>
      <c r="Z692" s="2">
        <v>1977135.5</v>
      </c>
      <c r="AA692">
        <v>2</v>
      </c>
      <c r="AB692">
        <v>0</v>
      </c>
      <c r="AC692">
        <v>1</v>
      </c>
      <c r="AD692">
        <v>1</v>
      </c>
      <c r="AE692">
        <v>2</v>
      </c>
      <c r="AF692">
        <v>4</v>
      </c>
      <c r="AG692">
        <v>1</v>
      </c>
      <c r="AH692" s="2">
        <v>11517941.300000001</v>
      </c>
    </row>
    <row r="693" spans="1:34" x14ac:dyDescent="0.5">
      <c r="A693">
        <v>7725</v>
      </c>
      <c r="B693">
        <v>29548</v>
      </c>
      <c r="C693" t="s">
        <v>808</v>
      </c>
      <c r="D693" s="25">
        <v>25963</v>
      </c>
      <c r="E693" t="s">
        <v>69</v>
      </c>
      <c r="F693" t="s">
        <v>80</v>
      </c>
      <c r="G693" t="s">
        <v>89</v>
      </c>
      <c r="H693" s="25">
        <v>41176</v>
      </c>
      <c r="I693" s="26" t="str">
        <f t="shared" si="80"/>
        <v>Mon</v>
      </c>
      <c r="J693" s="1">
        <f t="shared" si="81"/>
        <v>81</v>
      </c>
      <c r="K693" s="1" t="str">
        <f t="shared" si="82"/>
        <v>90D</v>
      </c>
      <c r="L693" s="25">
        <v>41257</v>
      </c>
      <c r="M693" s="26" t="str">
        <f t="shared" si="83"/>
        <v>Fri</v>
      </c>
      <c r="N693" s="25">
        <v>41259</v>
      </c>
      <c r="O693" s="1">
        <f t="shared" si="84"/>
        <v>2</v>
      </c>
      <c r="P693" s="27">
        <f t="shared" si="85"/>
        <v>2012</v>
      </c>
      <c r="Q693" s="1">
        <f t="shared" si="86"/>
        <v>12</v>
      </c>
      <c r="R693" s="1">
        <f t="shared" si="87"/>
        <v>14</v>
      </c>
      <c r="S693" t="s">
        <v>72</v>
      </c>
      <c r="T693" s="2">
        <v>462000</v>
      </c>
      <c r="U693">
        <v>0</v>
      </c>
      <c r="V693" s="2">
        <v>400000</v>
      </c>
      <c r="W693" s="2">
        <v>0</v>
      </c>
      <c r="X693" s="2">
        <v>0</v>
      </c>
      <c r="Y693" s="2">
        <v>0</v>
      </c>
      <c r="Z693" s="2">
        <v>62000</v>
      </c>
      <c r="AA693">
        <v>6</v>
      </c>
      <c r="AB693">
        <v>0</v>
      </c>
      <c r="AC693">
        <v>0</v>
      </c>
      <c r="AD693">
        <v>0</v>
      </c>
      <c r="AE693">
        <v>6</v>
      </c>
      <c r="AF693">
        <v>6</v>
      </c>
      <c r="AG693">
        <v>2</v>
      </c>
      <c r="AH693" s="2">
        <v>200000</v>
      </c>
    </row>
    <row r="694" spans="1:34" x14ac:dyDescent="0.5">
      <c r="A694">
        <v>7726</v>
      </c>
      <c r="B694">
        <v>141147</v>
      </c>
      <c r="C694" t="s">
        <v>809</v>
      </c>
      <c r="D694" s="25">
        <v>27713</v>
      </c>
      <c r="E694" t="s">
        <v>69</v>
      </c>
      <c r="F694" t="s">
        <v>80</v>
      </c>
      <c r="G694" t="s">
        <v>89</v>
      </c>
      <c r="H694" s="25">
        <v>41176</v>
      </c>
      <c r="I694" s="26" t="str">
        <f t="shared" si="80"/>
        <v>Mon</v>
      </c>
      <c r="J694" s="1">
        <f t="shared" si="81"/>
        <v>9</v>
      </c>
      <c r="K694" s="1" t="str">
        <f t="shared" si="82"/>
        <v>14D</v>
      </c>
      <c r="L694" s="25">
        <v>41185</v>
      </c>
      <c r="M694" s="26" t="str">
        <f t="shared" si="83"/>
        <v>Wed</v>
      </c>
      <c r="N694" s="25">
        <v>41186</v>
      </c>
      <c r="O694" s="1">
        <f t="shared" si="84"/>
        <v>1</v>
      </c>
      <c r="P694" s="27">
        <f t="shared" si="85"/>
        <v>2012</v>
      </c>
      <c r="Q694" s="1">
        <f t="shared" si="86"/>
        <v>10</v>
      </c>
      <c r="R694" s="1">
        <f t="shared" si="87"/>
        <v>3</v>
      </c>
      <c r="S694" t="s">
        <v>72</v>
      </c>
      <c r="T694" s="2">
        <v>2302269.88</v>
      </c>
      <c r="U694">
        <v>0</v>
      </c>
      <c r="V694" s="2">
        <v>400000</v>
      </c>
      <c r="W694" s="2">
        <v>1593307.25</v>
      </c>
      <c r="X694" s="2">
        <v>0</v>
      </c>
      <c r="Y694" s="2">
        <v>0</v>
      </c>
      <c r="Z694" s="2">
        <v>308962.63</v>
      </c>
      <c r="AA694">
        <v>6</v>
      </c>
      <c r="AB694">
        <v>0</v>
      </c>
      <c r="AC694">
        <v>2</v>
      </c>
      <c r="AD694">
        <v>1</v>
      </c>
      <c r="AE694">
        <v>6</v>
      </c>
      <c r="AF694">
        <v>9</v>
      </c>
      <c r="AG694">
        <v>3</v>
      </c>
      <c r="AH694" s="2">
        <v>133333.32999999999</v>
      </c>
    </row>
    <row r="695" spans="1:34" x14ac:dyDescent="0.5">
      <c r="A695">
        <v>7588</v>
      </c>
      <c r="B695">
        <v>29608</v>
      </c>
      <c r="C695" t="s">
        <v>810</v>
      </c>
      <c r="D695" s="25">
        <v>25430</v>
      </c>
      <c r="E695" t="s">
        <v>233</v>
      </c>
      <c r="F695" t="s">
        <v>94</v>
      </c>
      <c r="G695" t="s">
        <v>141</v>
      </c>
      <c r="H695" s="25">
        <v>41177</v>
      </c>
      <c r="I695" s="26" t="str">
        <f t="shared" si="80"/>
        <v>Tue</v>
      </c>
      <c r="J695" s="1">
        <f t="shared" si="81"/>
        <v>2</v>
      </c>
      <c r="K695" s="1" t="str">
        <f t="shared" si="82"/>
        <v>7D</v>
      </c>
      <c r="L695" s="25">
        <v>41179</v>
      </c>
      <c r="M695" s="26" t="str">
        <f t="shared" si="83"/>
        <v>Thu</v>
      </c>
      <c r="N695" s="25">
        <v>41180</v>
      </c>
      <c r="O695" s="1">
        <f t="shared" si="84"/>
        <v>1</v>
      </c>
      <c r="P695" s="27">
        <f t="shared" si="85"/>
        <v>2012</v>
      </c>
      <c r="Q695" s="1">
        <f t="shared" si="86"/>
        <v>9</v>
      </c>
      <c r="R695" s="1">
        <f t="shared" si="87"/>
        <v>27</v>
      </c>
      <c r="S695" t="s">
        <v>72</v>
      </c>
      <c r="T695" s="2">
        <v>8498401.1899999995</v>
      </c>
      <c r="U695">
        <v>5900000</v>
      </c>
      <c r="V695" s="2">
        <v>4831168.42</v>
      </c>
      <c r="W695" s="2">
        <v>2526754.14</v>
      </c>
      <c r="X695" s="2">
        <v>0</v>
      </c>
      <c r="Y695" s="2">
        <v>0</v>
      </c>
      <c r="Z695" s="2">
        <v>1140478.6299999999</v>
      </c>
      <c r="AA695">
        <v>1</v>
      </c>
      <c r="AB695">
        <v>0</v>
      </c>
      <c r="AC695">
        <v>0</v>
      </c>
      <c r="AD695">
        <v>0</v>
      </c>
      <c r="AE695">
        <v>1</v>
      </c>
      <c r="AF695">
        <v>1</v>
      </c>
      <c r="AG695">
        <v>1</v>
      </c>
      <c r="AH695" s="2">
        <v>4831168.42</v>
      </c>
    </row>
    <row r="696" spans="1:34" x14ac:dyDescent="0.5">
      <c r="A696">
        <v>7588</v>
      </c>
      <c r="B696">
        <v>29606</v>
      </c>
      <c r="C696" t="s">
        <v>811</v>
      </c>
      <c r="D696" s="25">
        <v>19309</v>
      </c>
      <c r="E696" t="s">
        <v>69</v>
      </c>
      <c r="F696" t="s">
        <v>94</v>
      </c>
      <c r="G696" t="s">
        <v>141</v>
      </c>
      <c r="H696" s="25">
        <v>41177</v>
      </c>
      <c r="I696" s="26" t="str">
        <f t="shared" si="80"/>
        <v>Tue</v>
      </c>
      <c r="J696" s="1">
        <f t="shared" si="81"/>
        <v>2</v>
      </c>
      <c r="K696" s="1" t="str">
        <f t="shared" si="82"/>
        <v>7D</v>
      </c>
      <c r="L696" s="25">
        <v>41179</v>
      </c>
      <c r="M696" s="26" t="str">
        <f t="shared" si="83"/>
        <v>Thu</v>
      </c>
      <c r="N696" s="25">
        <v>41180</v>
      </c>
      <c r="O696" s="1">
        <f t="shared" si="84"/>
        <v>1</v>
      </c>
      <c r="P696" s="27">
        <f t="shared" si="85"/>
        <v>2012</v>
      </c>
      <c r="Q696" s="1">
        <f t="shared" si="86"/>
        <v>9</v>
      </c>
      <c r="R696" s="1">
        <f t="shared" si="87"/>
        <v>27</v>
      </c>
      <c r="S696" t="s">
        <v>72</v>
      </c>
      <c r="T696" s="2">
        <v>2950000</v>
      </c>
      <c r="U696">
        <v>2950000</v>
      </c>
      <c r="V696" s="2">
        <v>2415584</v>
      </c>
      <c r="W696" s="2">
        <v>138528</v>
      </c>
      <c r="X696" s="2">
        <v>0</v>
      </c>
      <c r="Y696" s="2">
        <v>0</v>
      </c>
      <c r="Z696" s="2">
        <v>395888</v>
      </c>
      <c r="AA696">
        <v>1</v>
      </c>
      <c r="AB696">
        <v>0</v>
      </c>
      <c r="AC696">
        <v>0</v>
      </c>
      <c r="AD696">
        <v>0</v>
      </c>
      <c r="AE696">
        <v>1</v>
      </c>
      <c r="AF696">
        <v>1</v>
      </c>
      <c r="AG696">
        <v>1</v>
      </c>
      <c r="AH696" s="2">
        <v>2415584</v>
      </c>
    </row>
    <row r="697" spans="1:34" x14ac:dyDescent="0.5">
      <c r="A697">
        <v>7588</v>
      </c>
      <c r="B697">
        <v>29604</v>
      </c>
      <c r="C697" t="s">
        <v>812</v>
      </c>
      <c r="D697" s="25">
        <v>29543</v>
      </c>
      <c r="E697" t="s">
        <v>69</v>
      </c>
      <c r="F697" t="s">
        <v>94</v>
      </c>
      <c r="G697" t="s">
        <v>141</v>
      </c>
      <c r="H697" s="25">
        <v>41177</v>
      </c>
      <c r="I697" s="26" t="str">
        <f t="shared" si="80"/>
        <v>Tue</v>
      </c>
      <c r="J697" s="1">
        <f t="shared" si="81"/>
        <v>2</v>
      </c>
      <c r="K697" s="1" t="str">
        <f t="shared" si="82"/>
        <v>7D</v>
      </c>
      <c r="L697" s="25">
        <v>41179</v>
      </c>
      <c r="M697" s="26" t="str">
        <f t="shared" si="83"/>
        <v>Thu</v>
      </c>
      <c r="N697" s="25">
        <v>41180</v>
      </c>
      <c r="O697" s="1">
        <f t="shared" si="84"/>
        <v>1</v>
      </c>
      <c r="P697" s="27">
        <f t="shared" si="85"/>
        <v>2012</v>
      </c>
      <c r="Q697" s="1">
        <f t="shared" si="86"/>
        <v>9</v>
      </c>
      <c r="R697" s="1">
        <f t="shared" si="87"/>
        <v>27</v>
      </c>
      <c r="S697" t="s">
        <v>72</v>
      </c>
      <c r="T697" s="2">
        <v>14682400</v>
      </c>
      <c r="U697">
        <v>8850000</v>
      </c>
      <c r="V697" s="2">
        <v>7246752</v>
      </c>
      <c r="W697" s="2">
        <v>5465281</v>
      </c>
      <c r="X697" s="2">
        <v>0</v>
      </c>
      <c r="Y697" s="2">
        <v>0</v>
      </c>
      <c r="Z697" s="2">
        <v>1970367</v>
      </c>
      <c r="AA697">
        <v>1</v>
      </c>
      <c r="AB697">
        <v>0</v>
      </c>
      <c r="AC697">
        <v>0</v>
      </c>
      <c r="AD697">
        <v>0</v>
      </c>
      <c r="AE697">
        <v>1</v>
      </c>
      <c r="AF697">
        <v>1</v>
      </c>
      <c r="AG697">
        <v>1</v>
      </c>
      <c r="AH697" s="2">
        <v>7246752</v>
      </c>
    </row>
    <row r="698" spans="1:34" x14ac:dyDescent="0.5">
      <c r="A698">
        <v>7588</v>
      </c>
      <c r="B698">
        <v>29601</v>
      </c>
      <c r="C698" t="s">
        <v>813</v>
      </c>
      <c r="D698" s="25">
        <v>27490</v>
      </c>
      <c r="E698" t="s">
        <v>122</v>
      </c>
      <c r="F698" t="s">
        <v>94</v>
      </c>
      <c r="G698" t="s">
        <v>141</v>
      </c>
      <c r="H698" s="25">
        <v>41177</v>
      </c>
      <c r="I698" s="26" t="str">
        <f t="shared" si="80"/>
        <v>Tue</v>
      </c>
      <c r="J698" s="1">
        <f t="shared" si="81"/>
        <v>2</v>
      </c>
      <c r="K698" s="1" t="str">
        <f t="shared" si="82"/>
        <v>7D</v>
      </c>
      <c r="L698" s="25">
        <v>41179</v>
      </c>
      <c r="M698" s="26" t="str">
        <f t="shared" si="83"/>
        <v>Thu</v>
      </c>
      <c r="N698" s="25">
        <v>41180</v>
      </c>
      <c r="O698" s="1">
        <f t="shared" si="84"/>
        <v>1</v>
      </c>
      <c r="P698" s="27">
        <f t="shared" si="85"/>
        <v>2012</v>
      </c>
      <c r="Q698" s="1">
        <f t="shared" si="86"/>
        <v>9</v>
      </c>
      <c r="R698" s="1">
        <f t="shared" si="87"/>
        <v>27</v>
      </c>
      <c r="S698" t="s">
        <v>72</v>
      </c>
      <c r="T698" s="2">
        <v>4482750</v>
      </c>
      <c r="U698">
        <v>2950000</v>
      </c>
      <c r="V698" s="2">
        <v>3692640.28</v>
      </c>
      <c r="W698" s="2">
        <v>188528</v>
      </c>
      <c r="X698" s="2">
        <v>0</v>
      </c>
      <c r="Y698" s="2">
        <v>0</v>
      </c>
      <c r="Z698" s="2">
        <v>601581.72</v>
      </c>
      <c r="AA698">
        <v>1</v>
      </c>
      <c r="AB698">
        <v>0</v>
      </c>
      <c r="AC698">
        <v>0</v>
      </c>
      <c r="AD698">
        <v>0</v>
      </c>
      <c r="AE698">
        <v>1</v>
      </c>
      <c r="AF698">
        <v>1</v>
      </c>
      <c r="AG698">
        <v>1</v>
      </c>
      <c r="AH698" s="2">
        <v>3692640.28</v>
      </c>
    </row>
    <row r="699" spans="1:34" x14ac:dyDescent="0.5">
      <c r="A699">
        <v>7588</v>
      </c>
      <c r="B699">
        <v>29610</v>
      </c>
      <c r="C699" t="s">
        <v>814</v>
      </c>
      <c r="D699" s="25">
        <v>24509</v>
      </c>
      <c r="E699" t="s">
        <v>122</v>
      </c>
      <c r="F699" t="s">
        <v>94</v>
      </c>
      <c r="G699" t="s">
        <v>141</v>
      </c>
      <c r="H699" s="25">
        <v>41177</v>
      </c>
      <c r="I699" s="26" t="str">
        <f t="shared" si="80"/>
        <v>Tue</v>
      </c>
      <c r="J699" s="1">
        <f t="shared" si="81"/>
        <v>2</v>
      </c>
      <c r="K699" s="1" t="str">
        <f t="shared" si="82"/>
        <v>7D</v>
      </c>
      <c r="L699" s="25">
        <v>41179</v>
      </c>
      <c r="M699" s="26" t="str">
        <f t="shared" si="83"/>
        <v>Thu</v>
      </c>
      <c r="N699" s="25">
        <v>41181</v>
      </c>
      <c r="O699" s="1">
        <f t="shared" si="84"/>
        <v>2</v>
      </c>
      <c r="P699" s="27">
        <f t="shared" si="85"/>
        <v>2012</v>
      </c>
      <c r="Q699" s="1">
        <f t="shared" si="86"/>
        <v>9</v>
      </c>
      <c r="R699" s="1">
        <f t="shared" si="87"/>
        <v>27</v>
      </c>
      <c r="S699" t="s">
        <v>72</v>
      </c>
      <c r="T699" s="2">
        <v>6229175</v>
      </c>
      <c r="U699">
        <v>5900000</v>
      </c>
      <c r="V699" s="2">
        <v>4831168</v>
      </c>
      <c r="W699" s="2">
        <v>562056</v>
      </c>
      <c r="X699" s="2">
        <v>0</v>
      </c>
      <c r="Y699" s="2">
        <v>0</v>
      </c>
      <c r="Z699" s="2">
        <v>835951</v>
      </c>
      <c r="AA699">
        <v>2</v>
      </c>
      <c r="AB699">
        <v>0</v>
      </c>
      <c r="AC699">
        <v>0</v>
      </c>
      <c r="AD699">
        <v>0</v>
      </c>
      <c r="AE699">
        <v>2</v>
      </c>
      <c r="AF699">
        <v>2</v>
      </c>
      <c r="AG699">
        <v>2</v>
      </c>
      <c r="AH699" s="2">
        <v>2415584</v>
      </c>
    </row>
    <row r="700" spans="1:34" x14ac:dyDescent="0.5">
      <c r="A700">
        <v>7588</v>
      </c>
      <c r="B700">
        <v>29607</v>
      </c>
      <c r="C700" t="s">
        <v>815</v>
      </c>
      <c r="D700" s="25">
        <v>24769</v>
      </c>
      <c r="E700" t="s">
        <v>69</v>
      </c>
      <c r="F700" t="s">
        <v>94</v>
      </c>
      <c r="G700" t="s">
        <v>141</v>
      </c>
      <c r="H700" s="25">
        <v>41177</v>
      </c>
      <c r="I700" s="26" t="str">
        <f t="shared" si="80"/>
        <v>Tue</v>
      </c>
      <c r="J700" s="1">
        <f t="shared" si="81"/>
        <v>2</v>
      </c>
      <c r="K700" s="1" t="str">
        <f t="shared" si="82"/>
        <v>7D</v>
      </c>
      <c r="L700" s="25">
        <v>41179</v>
      </c>
      <c r="M700" s="26" t="str">
        <f t="shared" si="83"/>
        <v>Thu</v>
      </c>
      <c r="N700" s="25">
        <v>41180</v>
      </c>
      <c r="O700" s="1">
        <f t="shared" si="84"/>
        <v>1</v>
      </c>
      <c r="P700" s="27">
        <f t="shared" si="85"/>
        <v>2012</v>
      </c>
      <c r="Q700" s="1">
        <f t="shared" si="86"/>
        <v>9</v>
      </c>
      <c r="R700" s="1">
        <f t="shared" si="87"/>
        <v>27</v>
      </c>
      <c r="S700" t="s">
        <v>72</v>
      </c>
      <c r="T700" s="2">
        <v>9454000</v>
      </c>
      <c r="U700">
        <v>2950000</v>
      </c>
      <c r="V700" s="2">
        <v>2415584</v>
      </c>
      <c r="W700" s="2">
        <v>5769696</v>
      </c>
      <c r="X700" s="2">
        <v>0</v>
      </c>
      <c r="Y700" s="2">
        <v>0</v>
      </c>
      <c r="Z700" s="2">
        <v>1268720</v>
      </c>
      <c r="AA700">
        <v>1</v>
      </c>
      <c r="AB700">
        <v>0</v>
      </c>
      <c r="AC700">
        <v>0</v>
      </c>
      <c r="AD700">
        <v>0</v>
      </c>
      <c r="AE700">
        <v>1</v>
      </c>
      <c r="AF700">
        <v>1</v>
      </c>
      <c r="AG700">
        <v>1</v>
      </c>
      <c r="AH700" s="2">
        <v>2415584</v>
      </c>
    </row>
    <row r="701" spans="1:34" x14ac:dyDescent="0.5">
      <c r="A701">
        <v>7588</v>
      </c>
      <c r="B701">
        <v>29609</v>
      </c>
      <c r="C701" t="s">
        <v>816</v>
      </c>
      <c r="D701" s="25">
        <v>26164</v>
      </c>
      <c r="E701" t="s">
        <v>69</v>
      </c>
      <c r="F701" t="s">
        <v>94</v>
      </c>
      <c r="G701" t="s">
        <v>141</v>
      </c>
      <c r="H701" s="25">
        <v>41177</v>
      </c>
      <c r="I701" s="26" t="str">
        <f t="shared" si="80"/>
        <v>Tue</v>
      </c>
      <c r="J701" s="1">
        <f t="shared" si="81"/>
        <v>2</v>
      </c>
      <c r="K701" s="1" t="str">
        <f t="shared" si="82"/>
        <v>7D</v>
      </c>
      <c r="L701" s="25">
        <v>41179</v>
      </c>
      <c r="M701" s="26" t="str">
        <f t="shared" si="83"/>
        <v>Thu</v>
      </c>
      <c r="N701" s="25">
        <v>41180</v>
      </c>
      <c r="O701" s="1">
        <f t="shared" si="84"/>
        <v>1</v>
      </c>
      <c r="P701" s="27">
        <f t="shared" si="85"/>
        <v>2012</v>
      </c>
      <c r="Q701" s="1">
        <f t="shared" si="86"/>
        <v>9</v>
      </c>
      <c r="R701" s="1">
        <f t="shared" si="87"/>
        <v>27</v>
      </c>
      <c r="S701" t="s">
        <v>72</v>
      </c>
      <c r="T701" s="2">
        <v>8234002.1900000004</v>
      </c>
      <c r="U701">
        <v>5900000</v>
      </c>
      <c r="V701" s="2">
        <v>4831168.42</v>
      </c>
      <c r="W701" s="2">
        <v>2246754.14</v>
      </c>
      <c r="X701" s="2">
        <v>0</v>
      </c>
      <c r="Y701" s="2">
        <v>51082.25</v>
      </c>
      <c r="Z701" s="2">
        <v>1104997.3799999999</v>
      </c>
      <c r="AA701">
        <v>1</v>
      </c>
      <c r="AB701">
        <v>0</v>
      </c>
      <c r="AC701">
        <v>0</v>
      </c>
      <c r="AD701">
        <v>0</v>
      </c>
      <c r="AE701">
        <v>1</v>
      </c>
      <c r="AF701">
        <v>1</v>
      </c>
      <c r="AG701">
        <v>1</v>
      </c>
      <c r="AH701" s="2">
        <v>4831168.42</v>
      </c>
    </row>
    <row r="702" spans="1:34" x14ac:dyDescent="0.5">
      <c r="A702">
        <v>7588</v>
      </c>
      <c r="B702">
        <v>29612</v>
      </c>
      <c r="C702" t="s">
        <v>817</v>
      </c>
      <c r="D702" s="25">
        <v>22725</v>
      </c>
      <c r="E702" t="s">
        <v>69</v>
      </c>
      <c r="F702" t="s">
        <v>94</v>
      </c>
      <c r="G702" t="s">
        <v>141</v>
      </c>
      <c r="H702" s="25">
        <v>41177</v>
      </c>
      <c r="I702" s="26" t="str">
        <f t="shared" si="80"/>
        <v>Tue</v>
      </c>
      <c r="J702" s="1">
        <f t="shared" si="81"/>
        <v>2</v>
      </c>
      <c r="K702" s="1" t="str">
        <f t="shared" si="82"/>
        <v>7D</v>
      </c>
      <c r="L702" s="25">
        <v>41179</v>
      </c>
      <c r="M702" s="26" t="str">
        <f t="shared" si="83"/>
        <v>Thu</v>
      </c>
      <c r="N702" s="25">
        <v>41181</v>
      </c>
      <c r="O702" s="1">
        <f t="shared" si="84"/>
        <v>2</v>
      </c>
      <c r="P702" s="27">
        <f t="shared" si="85"/>
        <v>2012</v>
      </c>
      <c r="Q702" s="1">
        <f t="shared" si="86"/>
        <v>9</v>
      </c>
      <c r="R702" s="1">
        <f t="shared" si="87"/>
        <v>27</v>
      </c>
      <c r="S702" t="s">
        <v>72</v>
      </c>
      <c r="T702" s="2">
        <v>5992400</v>
      </c>
      <c r="U702">
        <v>5900000</v>
      </c>
      <c r="V702" s="2">
        <v>4831168</v>
      </c>
      <c r="W702" s="2">
        <v>357056</v>
      </c>
      <c r="X702" s="2">
        <v>0</v>
      </c>
      <c r="Y702" s="2">
        <v>0</v>
      </c>
      <c r="Z702" s="2">
        <v>804176</v>
      </c>
      <c r="AA702">
        <v>2</v>
      </c>
      <c r="AB702">
        <v>0</v>
      </c>
      <c r="AC702">
        <v>0</v>
      </c>
      <c r="AD702">
        <v>0</v>
      </c>
      <c r="AE702">
        <v>2</v>
      </c>
      <c r="AF702">
        <v>2</v>
      </c>
      <c r="AG702">
        <v>2</v>
      </c>
      <c r="AH702" s="2">
        <v>2415584</v>
      </c>
    </row>
    <row r="703" spans="1:34" x14ac:dyDescent="0.5">
      <c r="A703">
        <v>7588</v>
      </c>
      <c r="B703">
        <v>29600</v>
      </c>
      <c r="C703" t="s">
        <v>818</v>
      </c>
      <c r="D703" s="25">
        <v>30284</v>
      </c>
      <c r="E703" t="s">
        <v>69</v>
      </c>
      <c r="F703" t="s">
        <v>94</v>
      </c>
      <c r="G703" t="s">
        <v>141</v>
      </c>
      <c r="H703" s="25">
        <v>41177</v>
      </c>
      <c r="I703" s="26" t="str">
        <f t="shared" si="80"/>
        <v>Tue</v>
      </c>
      <c r="J703" s="1">
        <f t="shared" si="81"/>
        <v>2</v>
      </c>
      <c r="K703" s="1" t="str">
        <f t="shared" si="82"/>
        <v>7D</v>
      </c>
      <c r="L703" s="25">
        <v>41179</v>
      </c>
      <c r="M703" s="26" t="str">
        <f t="shared" si="83"/>
        <v>Thu</v>
      </c>
      <c r="N703" s="25">
        <v>41180</v>
      </c>
      <c r="O703" s="1">
        <f t="shared" si="84"/>
        <v>1</v>
      </c>
      <c r="P703" s="27">
        <f t="shared" si="85"/>
        <v>2012</v>
      </c>
      <c r="Q703" s="1">
        <f t="shared" si="86"/>
        <v>9</v>
      </c>
      <c r="R703" s="1">
        <f t="shared" si="87"/>
        <v>27</v>
      </c>
      <c r="S703" t="s">
        <v>72</v>
      </c>
      <c r="T703" s="2">
        <v>14738000</v>
      </c>
      <c r="U703">
        <v>8850000</v>
      </c>
      <c r="V703" s="2">
        <v>7246752</v>
      </c>
      <c r="W703" s="2">
        <v>5385281</v>
      </c>
      <c r="X703" s="2">
        <v>0</v>
      </c>
      <c r="Y703" s="2">
        <v>128138.53</v>
      </c>
      <c r="Z703" s="2">
        <v>1977828.47</v>
      </c>
      <c r="AA703">
        <v>1</v>
      </c>
      <c r="AB703">
        <v>0</v>
      </c>
      <c r="AC703">
        <v>0</v>
      </c>
      <c r="AD703">
        <v>0</v>
      </c>
      <c r="AE703">
        <v>1</v>
      </c>
      <c r="AF703">
        <v>1</v>
      </c>
      <c r="AG703">
        <v>1</v>
      </c>
      <c r="AH703" s="2">
        <v>7246752</v>
      </c>
    </row>
    <row r="704" spans="1:34" x14ac:dyDescent="0.5">
      <c r="A704">
        <v>7588</v>
      </c>
      <c r="B704">
        <v>29613</v>
      </c>
      <c r="C704" t="s">
        <v>819</v>
      </c>
      <c r="D704" s="25">
        <v>26567</v>
      </c>
      <c r="E704" t="s">
        <v>69</v>
      </c>
      <c r="F704" t="s">
        <v>94</v>
      </c>
      <c r="G704" t="s">
        <v>141</v>
      </c>
      <c r="H704" s="25">
        <v>41177</v>
      </c>
      <c r="I704" s="26" t="str">
        <f t="shared" ref="I704:I767" si="88">TEXT(H704,"ddd")</f>
        <v>Tue</v>
      </c>
      <c r="J704" s="1">
        <f t="shared" ref="J704:J767" si="89">L704-H704</f>
        <v>2</v>
      </c>
      <c r="K704" s="1" t="str">
        <f t="shared" ref="K704:K767" si="90">IF(J704&lt;=7,"7D",IF(J704&lt;=14,"14D",IF(J704&lt;=30,"30D",IF(J704&lt;=45,"45D",IF(J704&lt;=60,"60D",IF(J704&lt;=90,"90D","120D"))))))</f>
        <v>7D</v>
      </c>
      <c r="L704" s="25">
        <v>41179</v>
      </c>
      <c r="M704" s="26" t="str">
        <f t="shared" ref="M704:M767" si="91">TEXT(L704,"ddd")</f>
        <v>Thu</v>
      </c>
      <c r="N704" s="25">
        <v>41181</v>
      </c>
      <c r="O704" s="1">
        <f t="shared" ref="O704:O767" si="92">N704-L704</f>
        <v>2</v>
      </c>
      <c r="P704" s="27">
        <f t="shared" ref="P704:P767" si="93">YEAR(L704)</f>
        <v>2012</v>
      </c>
      <c r="Q704" s="1">
        <f t="shared" ref="Q704:Q767" si="94">MONTH(L704)</f>
        <v>9</v>
      </c>
      <c r="R704" s="1">
        <f t="shared" ref="R704:R767" si="95">DAY(L704)</f>
        <v>27</v>
      </c>
      <c r="S704" t="s">
        <v>72</v>
      </c>
      <c r="T704" s="2">
        <v>67609602.189999998</v>
      </c>
      <c r="U704">
        <v>23600000</v>
      </c>
      <c r="V704" s="2">
        <v>19324672.420000002</v>
      </c>
      <c r="W704" s="2">
        <v>39211774.140000001</v>
      </c>
      <c r="X704" s="2">
        <v>0</v>
      </c>
      <c r="Y704" s="2">
        <v>0</v>
      </c>
      <c r="Z704" s="2">
        <v>9073155.6300000008</v>
      </c>
      <c r="AA704">
        <v>2</v>
      </c>
      <c r="AB704">
        <v>0</v>
      </c>
      <c r="AC704">
        <v>0</v>
      </c>
      <c r="AD704">
        <v>0</v>
      </c>
      <c r="AE704">
        <v>2</v>
      </c>
      <c r="AF704">
        <v>2</v>
      </c>
      <c r="AG704">
        <v>2</v>
      </c>
      <c r="AH704" s="2">
        <v>9662336.2100000009</v>
      </c>
    </row>
    <row r="705" spans="1:34" x14ac:dyDescent="0.5">
      <c r="A705">
        <v>7588</v>
      </c>
      <c r="B705">
        <v>29614</v>
      </c>
      <c r="C705" t="s">
        <v>820</v>
      </c>
      <c r="D705" s="25">
        <v>21332</v>
      </c>
      <c r="E705" t="s">
        <v>122</v>
      </c>
      <c r="F705" t="s">
        <v>94</v>
      </c>
      <c r="G705" t="s">
        <v>141</v>
      </c>
      <c r="H705" s="25">
        <v>41177</v>
      </c>
      <c r="I705" s="26" t="str">
        <f t="shared" si="88"/>
        <v>Tue</v>
      </c>
      <c r="J705" s="1">
        <f t="shared" si="89"/>
        <v>2</v>
      </c>
      <c r="K705" s="1" t="str">
        <f t="shared" si="90"/>
        <v>7D</v>
      </c>
      <c r="L705" s="25">
        <v>41179</v>
      </c>
      <c r="M705" s="26" t="str">
        <f t="shared" si="91"/>
        <v>Thu</v>
      </c>
      <c r="N705" s="25">
        <v>41181</v>
      </c>
      <c r="O705" s="1">
        <f t="shared" si="92"/>
        <v>2</v>
      </c>
      <c r="P705" s="27">
        <f t="shared" si="93"/>
        <v>2012</v>
      </c>
      <c r="Q705" s="1">
        <f t="shared" si="94"/>
        <v>9</v>
      </c>
      <c r="R705" s="1">
        <f t="shared" si="95"/>
        <v>27</v>
      </c>
      <c r="S705" t="s">
        <v>72</v>
      </c>
      <c r="T705" s="2">
        <v>6328400</v>
      </c>
      <c r="U705">
        <v>5900000</v>
      </c>
      <c r="V705" s="2">
        <v>4831168</v>
      </c>
      <c r="W705" s="2">
        <v>557056</v>
      </c>
      <c r="X705" s="2">
        <v>0</v>
      </c>
      <c r="Y705" s="2">
        <v>90909.09</v>
      </c>
      <c r="Z705" s="2">
        <v>849266.91</v>
      </c>
      <c r="AA705">
        <v>2</v>
      </c>
      <c r="AB705">
        <v>0</v>
      </c>
      <c r="AC705">
        <v>0</v>
      </c>
      <c r="AD705">
        <v>0</v>
      </c>
      <c r="AE705">
        <v>2</v>
      </c>
      <c r="AF705">
        <v>2</v>
      </c>
      <c r="AG705">
        <v>2</v>
      </c>
      <c r="AH705" s="2">
        <v>2415584</v>
      </c>
    </row>
    <row r="706" spans="1:34" x14ac:dyDescent="0.5">
      <c r="A706">
        <v>7588</v>
      </c>
      <c r="B706">
        <v>29611</v>
      </c>
      <c r="C706" t="s">
        <v>821</v>
      </c>
      <c r="D706" s="25">
        <v>27145</v>
      </c>
      <c r="E706" t="s">
        <v>122</v>
      </c>
      <c r="F706" t="s">
        <v>94</v>
      </c>
      <c r="G706" t="s">
        <v>141</v>
      </c>
      <c r="H706" s="25">
        <v>41177</v>
      </c>
      <c r="I706" s="26" t="str">
        <f t="shared" si="88"/>
        <v>Tue</v>
      </c>
      <c r="J706" s="1">
        <f t="shared" si="89"/>
        <v>2</v>
      </c>
      <c r="K706" s="1" t="str">
        <f t="shared" si="90"/>
        <v>7D</v>
      </c>
      <c r="L706" s="25">
        <v>41179</v>
      </c>
      <c r="M706" s="26" t="str">
        <f t="shared" si="91"/>
        <v>Thu</v>
      </c>
      <c r="N706" s="25">
        <v>41181</v>
      </c>
      <c r="O706" s="1">
        <f t="shared" si="92"/>
        <v>2</v>
      </c>
      <c r="P706" s="27">
        <f t="shared" si="93"/>
        <v>2012</v>
      </c>
      <c r="Q706" s="1">
        <f t="shared" si="94"/>
        <v>9</v>
      </c>
      <c r="R706" s="1">
        <f t="shared" si="95"/>
        <v>27</v>
      </c>
      <c r="S706" t="s">
        <v>72</v>
      </c>
      <c r="T706" s="2">
        <v>5957750</v>
      </c>
      <c r="U706">
        <v>5900000</v>
      </c>
      <c r="V706" s="2">
        <v>4831168</v>
      </c>
      <c r="W706" s="2">
        <v>327056</v>
      </c>
      <c r="X706" s="2">
        <v>0</v>
      </c>
      <c r="Y706" s="2">
        <v>0</v>
      </c>
      <c r="Z706" s="2">
        <v>799526</v>
      </c>
      <c r="AA706">
        <v>2</v>
      </c>
      <c r="AB706">
        <v>0</v>
      </c>
      <c r="AC706">
        <v>0</v>
      </c>
      <c r="AD706">
        <v>0</v>
      </c>
      <c r="AE706">
        <v>2</v>
      </c>
      <c r="AF706">
        <v>2</v>
      </c>
      <c r="AG706">
        <v>2</v>
      </c>
      <c r="AH706" s="2">
        <v>2415584</v>
      </c>
    </row>
    <row r="707" spans="1:34" x14ac:dyDescent="0.5">
      <c r="A707">
        <v>7763</v>
      </c>
      <c r="B707">
        <v>29711</v>
      </c>
      <c r="C707" t="s">
        <v>822</v>
      </c>
      <c r="D707" s="25">
        <v>26328</v>
      </c>
      <c r="E707" t="s">
        <v>69</v>
      </c>
      <c r="F707" t="s">
        <v>70</v>
      </c>
      <c r="G707" t="s">
        <v>97</v>
      </c>
      <c r="H707" s="25">
        <v>41179</v>
      </c>
      <c r="I707" s="26" t="str">
        <f t="shared" si="88"/>
        <v>Thu</v>
      </c>
      <c r="J707" s="1">
        <f t="shared" si="89"/>
        <v>0</v>
      </c>
      <c r="K707" s="1" t="str">
        <f t="shared" si="90"/>
        <v>7D</v>
      </c>
      <c r="L707" s="25">
        <v>41179</v>
      </c>
      <c r="M707" s="26" t="str">
        <f t="shared" si="91"/>
        <v>Thu</v>
      </c>
      <c r="N707" s="25">
        <v>41181</v>
      </c>
      <c r="O707" s="1">
        <f t="shared" si="92"/>
        <v>2</v>
      </c>
      <c r="P707" s="27">
        <f t="shared" si="93"/>
        <v>2012</v>
      </c>
      <c r="Q707" s="1">
        <f t="shared" si="94"/>
        <v>9</v>
      </c>
      <c r="R707" s="1">
        <f t="shared" si="95"/>
        <v>27</v>
      </c>
      <c r="S707" t="s">
        <v>72</v>
      </c>
      <c r="T707" s="2">
        <v>11088000</v>
      </c>
      <c r="U707">
        <v>11088000</v>
      </c>
      <c r="V707" s="2">
        <v>9045887.7200000007</v>
      </c>
      <c r="W707" s="2">
        <v>554112.28</v>
      </c>
      <c r="X707" s="2">
        <v>0</v>
      </c>
      <c r="Y707" s="2">
        <v>0</v>
      </c>
      <c r="Z707" s="2">
        <v>1488000</v>
      </c>
      <c r="AA707">
        <v>4</v>
      </c>
      <c r="AB707">
        <v>0</v>
      </c>
      <c r="AC707">
        <v>0</v>
      </c>
      <c r="AD707">
        <v>0</v>
      </c>
      <c r="AE707">
        <v>4</v>
      </c>
      <c r="AF707">
        <v>4</v>
      </c>
      <c r="AG707">
        <v>2</v>
      </c>
      <c r="AH707" s="2">
        <v>4522943.8600000003</v>
      </c>
    </row>
    <row r="708" spans="1:34" x14ac:dyDescent="0.5">
      <c r="A708">
        <v>7754</v>
      </c>
      <c r="B708">
        <v>29672</v>
      </c>
      <c r="C708" t="s">
        <v>823</v>
      </c>
      <c r="D708" s="25">
        <v>30119</v>
      </c>
      <c r="E708" t="s">
        <v>69</v>
      </c>
      <c r="F708" t="s">
        <v>75</v>
      </c>
      <c r="G708" t="s">
        <v>91</v>
      </c>
      <c r="H708" s="25">
        <v>41179</v>
      </c>
      <c r="I708" s="26" t="str">
        <f t="shared" si="88"/>
        <v>Thu</v>
      </c>
      <c r="J708" s="1">
        <f t="shared" si="89"/>
        <v>2</v>
      </c>
      <c r="K708" s="1" t="str">
        <f t="shared" si="90"/>
        <v>7D</v>
      </c>
      <c r="L708" s="25">
        <v>41181</v>
      </c>
      <c r="M708" s="26" t="str">
        <f t="shared" si="91"/>
        <v>Sat</v>
      </c>
      <c r="N708" s="25">
        <v>41182</v>
      </c>
      <c r="O708" s="1">
        <f t="shared" si="92"/>
        <v>1</v>
      </c>
      <c r="P708" s="27">
        <f t="shared" si="93"/>
        <v>2012</v>
      </c>
      <c r="Q708" s="1">
        <f t="shared" si="94"/>
        <v>9</v>
      </c>
      <c r="R708" s="1">
        <f t="shared" si="95"/>
        <v>29</v>
      </c>
      <c r="S708" t="s">
        <v>72</v>
      </c>
      <c r="T708" s="2">
        <v>4960725</v>
      </c>
      <c r="U708">
        <v>0</v>
      </c>
      <c r="V708" s="2">
        <v>3675000</v>
      </c>
      <c r="W708" s="2">
        <v>620000</v>
      </c>
      <c r="X708" s="2">
        <v>0</v>
      </c>
      <c r="Y708" s="2">
        <v>0</v>
      </c>
      <c r="Z708" s="2">
        <v>665725</v>
      </c>
      <c r="AA708">
        <v>3</v>
      </c>
      <c r="AB708">
        <v>0</v>
      </c>
      <c r="AC708">
        <v>0</v>
      </c>
      <c r="AD708">
        <v>0</v>
      </c>
      <c r="AE708">
        <v>3</v>
      </c>
      <c r="AF708">
        <v>3</v>
      </c>
      <c r="AG708">
        <v>1</v>
      </c>
      <c r="AH708" s="2">
        <v>3675000</v>
      </c>
    </row>
    <row r="709" spans="1:34" x14ac:dyDescent="0.5">
      <c r="A709">
        <v>7763</v>
      </c>
      <c r="B709">
        <v>29719</v>
      </c>
      <c r="C709" t="s">
        <v>824</v>
      </c>
      <c r="D709" s="25">
        <v>29952</v>
      </c>
      <c r="E709" t="s">
        <v>69</v>
      </c>
      <c r="F709" t="s">
        <v>70</v>
      </c>
      <c r="G709" t="s">
        <v>97</v>
      </c>
      <c r="H709" s="25">
        <v>41179</v>
      </c>
      <c r="I709" s="26" t="str">
        <f t="shared" si="88"/>
        <v>Thu</v>
      </c>
      <c r="J709" s="1">
        <f t="shared" si="89"/>
        <v>0</v>
      </c>
      <c r="K709" s="1" t="str">
        <f t="shared" si="90"/>
        <v>7D</v>
      </c>
      <c r="L709" s="25">
        <v>41179</v>
      </c>
      <c r="M709" s="26" t="str">
        <f t="shared" si="91"/>
        <v>Thu</v>
      </c>
      <c r="N709" s="25">
        <v>41181</v>
      </c>
      <c r="O709" s="1">
        <f t="shared" si="92"/>
        <v>2</v>
      </c>
      <c r="P709" s="27">
        <f t="shared" si="93"/>
        <v>2012</v>
      </c>
      <c r="Q709" s="1">
        <f t="shared" si="94"/>
        <v>9</v>
      </c>
      <c r="R709" s="1">
        <f t="shared" si="95"/>
        <v>27</v>
      </c>
      <c r="S709" t="s">
        <v>72</v>
      </c>
      <c r="T709" s="2">
        <v>22649550</v>
      </c>
      <c r="U709">
        <v>22176000</v>
      </c>
      <c r="V709" s="2">
        <v>18091776</v>
      </c>
      <c r="W709" s="2">
        <v>1518224</v>
      </c>
      <c r="X709" s="2">
        <v>0</v>
      </c>
      <c r="Y709" s="2">
        <v>0</v>
      </c>
      <c r="Z709" s="2">
        <v>3039550</v>
      </c>
      <c r="AA709">
        <v>4</v>
      </c>
      <c r="AB709">
        <v>0</v>
      </c>
      <c r="AC709">
        <v>0</v>
      </c>
      <c r="AD709">
        <v>0</v>
      </c>
      <c r="AE709">
        <v>4</v>
      </c>
      <c r="AF709">
        <v>4</v>
      </c>
      <c r="AG709">
        <v>2</v>
      </c>
      <c r="AH709" s="2">
        <v>9045888</v>
      </c>
    </row>
    <row r="710" spans="1:34" x14ac:dyDescent="0.5">
      <c r="A710">
        <v>7777</v>
      </c>
      <c r="B710">
        <v>29774</v>
      </c>
      <c r="C710" t="s">
        <v>825</v>
      </c>
      <c r="D710" s="25">
        <v>17339</v>
      </c>
      <c r="E710" t="s">
        <v>122</v>
      </c>
      <c r="F710" t="s">
        <v>80</v>
      </c>
      <c r="G710" t="s">
        <v>89</v>
      </c>
      <c r="H710" s="25">
        <v>41180</v>
      </c>
      <c r="I710" s="26" t="str">
        <f t="shared" si="88"/>
        <v>Fri</v>
      </c>
      <c r="J710" s="1">
        <f t="shared" si="89"/>
        <v>9</v>
      </c>
      <c r="K710" s="1" t="str">
        <f t="shared" si="90"/>
        <v>14D</v>
      </c>
      <c r="L710" s="25">
        <v>41189</v>
      </c>
      <c r="M710" s="26" t="str">
        <f t="shared" si="91"/>
        <v>Sun</v>
      </c>
      <c r="N710" s="25">
        <v>41191</v>
      </c>
      <c r="O710" s="1">
        <f t="shared" si="92"/>
        <v>2</v>
      </c>
      <c r="P710" s="27">
        <f t="shared" si="93"/>
        <v>2012</v>
      </c>
      <c r="Q710" s="1">
        <f t="shared" si="94"/>
        <v>10</v>
      </c>
      <c r="R710" s="1">
        <f t="shared" si="95"/>
        <v>7</v>
      </c>
      <c r="S710" t="s">
        <v>72</v>
      </c>
      <c r="T710" s="2">
        <v>13148822.619999999</v>
      </c>
      <c r="U710">
        <v>9598050</v>
      </c>
      <c r="V710" s="2">
        <v>7770265.5</v>
      </c>
      <c r="W710" s="2">
        <v>3587734.5</v>
      </c>
      <c r="X710" s="2">
        <v>0</v>
      </c>
      <c r="Y710" s="2">
        <v>26709.31</v>
      </c>
      <c r="Z710" s="2">
        <v>1764113.31</v>
      </c>
      <c r="AA710">
        <v>4</v>
      </c>
      <c r="AB710">
        <v>0</v>
      </c>
      <c r="AC710">
        <v>0</v>
      </c>
      <c r="AD710">
        <v>0</v>
      </c>
      <c r="AE710">
        <v>4</v>
      </c>
      <c r="AF710">
        <v>4</v>
      </c>
      <c r="AG710">
        <v>2</v>
      </c>
      <c r="AH710" s="2">
        <v>3885132.75</v>
      </c>
    </row>
    <row r="711" spans="1:34" x14ac:dyDescent="0.5">
      <c r="A711">
        <v>7775</v>
      </c>
      <c r="B711">
        <v>29770</v>
      </c>
      <c r="C711" t="s">
        <v>826</v>
      </c>
      <c r="D711" s="25">
        <v>26208</v>
      </c>
      <c r="E711" t="s">
        <v>69</v>
      </c>
      <c r="F711" t="s">
        <v>75</v>
      </c>
      <c r="G711" t="s">
        <v>91</v>
      </c>
      <c r="H711" s="25">
        <v>41180</v>
      </c>
      <c r="I711" s="26" t="str">
        <f t="shared" si="88"/>
        <v>Fri</v>
      </c>
      <c r="J711" s="1">
        <f t="shared" si="89"/>
        <v>4</v>
      </c>
      <c r="K711" s="1" t="str">
        <f t="shared" si="90"/>
        <v>7D</v>
      </c>
      <c r="L711" s="25">
        <v>41184</v>
      </c>
      <c r="M711" s="26" t="str">
        <f t="shared" si="91"/>
        <v>Tue</v>
      </c>
      <c r="N711" s="25">
        <v>41188</v>
      </c>
      <c r="O711" s="1">
        <f t="shared" si="92"/>
        <v>4</v>
      </c>
      <c r="P711" s="27">
        <f t="shared" si="93"/>
        <v>2012</v>
      </c>
      <c r="Q711" s="1">
        <f t="shared" si="94"/>
        <v>10</v>
      </c>
      <c r="R711" s="1">
        <f t="shared" si="95"/>
        <v>2</v>
      </c>
      <c r="S711" t="s">
        <v>72</v>
      </c>
      <c r="T711" s="2">
        <v>16246550</v>
      </c>
      <c r="U711">
        <v>5544000</v>
      </c>
      <c r="V711" s="2">
        <v>6523464</v>
      </c>
      <c r="W711" s="2">
        <v>5677056</v>
      </c>
      <c r="X711" s="2">
        <v>0</v>
      </c>
      <c r="Y711" s="2">
        <v>1665957.38</v>
      </c>
      <c r="Z711" s="2">
        <v>2380072.62</v>
      </c>
      <c r="AA711">
        <v>29</v>
      </c>
      <c r="AB711">
        <v>0</v>
      </c>
      <c r="AC711">
        <v>3</v>
      </c>
      <c r="AD711">
        <v>0</v>
      </c>
      <c r="AE711">
        <v>29</v>
      </c>
      <c r="AF711">
        <v>32</v>
      </c>
      <c r="AG711">
        <v>5</v>
      </c>
      <c r="AH711" s="2">
        <v>1304692.8</v>
      </c>
    </row>
    <row r="712" spans="1:34" x14ac:dyDescent="0.5">
      <c r="A712">
        <v>7771</v>
      </c>
      <c r="B712">
        <v>29742</v>
      </c>
      <c r="C712" t="s">
        <v>827</v>
      </c>
      <c r="D712" s="25">
        <v>23364</v>
      </c>
      <c r="E712" t="s">
        <v>594</v>
      </c>
      <c r="F712" t="s">
        <v>80</v>
      </c>
      <c r="G712" t="s">
        <v>89</v>
      </c>
      <c r="H712" s="25">
        <v>41180</v>
      </c>
      <c r="I712" s="26" t="str">
        <f t="shared" si="88"/>
        <v>Fri</v>
      </c>
      <c r="J712" s="1">
        <f t="shared" si="89"/>
        <v>32</v>
      </c>
      <c r="K712" s="1" t="str">
        <f t="shared" si="90"/>
        <v>45D</v>
      </c>
      <c r="L712" s="25">
        <v>41212</v>
      </c>
      <c r="M712" s="26" t="str">
        <f t="shared" si="91"/>
        <v>Tue</v>
      </c>
      <c r="N712" s="25">
        <v>41214</v>
      </c>
      <c r="O712" s="1">
        <f t="shared" si="92"/>
        <v>2</v>
      </c>
      <c r="P712" s="27">
        <f t="shared" si="93"/>
        <v>2012</v>
      </c>
      <c r="Q712" s="1">
        <f t="shared" si="94"/>
        <v>10</v>
      </c>
      <c r="R712" s="1">
        <f t="shared" si="95"/>
        <v>30</v>
      </c>
      <c r="S712" t="s">
        <v>72</v>
      </c>
      <c r="T712" s="2">
        <v>25369597.5</v>
      </c>
      <c r="U712">
        <v>20779050</v>
      </c>
      <c r="V712" s="2">
        <v>16912910</v>
      </c>
      <c r="W712" s="2">
        <v>5052670</v>
      </c>
      <c r="X712" s="2">
        <v>0</v>
      </c>
      <c r="Y712" s="2">
        <v>0</v>
      </c>
      <c r="Z712" s="2">
        <v>3404017.5</v>
      </c>
      <c r="AA712">
        <v>4</v>
      </c>
      <c r="AB712">
        <v>0</v>
      </c>
      <c r="AC712">
        <v>0</v>
      </c>
      <c r="AD712">
        <v>0</v>
      </c>
      <c r="AE712">
        <v>4</v>
      </c>
      <c r="AF712">
        <v>4</v>
      </c>
      <c r="AG712">
        <v>2</v>
      </c>
      <c r="AH712" s="2">
        <v>8456455</v>
      </c>
    </row>
    <row r="713" spans="1:34" x14ac:dyDescent="0.5">
      <c r="A713">
        <v>7788</v>
      </c>
      <c r="B713">
        <v>29814</v>
      </c>
      <c r="C713" t="s">
        <v>828</v>
      </c>
      <c r="D713" s="25">
        <v>28402</v>
      </c>
      <c r="E713" t="s">
        <v>122</v>
      </c>
      <c r="F713" t="s">
        <v>70</v>
      </c>
      <c r="G713" t="s">
        <v>97</v>
      </c>
      <c r="H713" s="25">
        <v>41181</v>
      </c>
      <c r="I713" s="26" t="str">
        <f t="shared" si="88"/>
        <v>Sat</v>
      </c>
      <c r="J713" s="1">
        <f t="shared" si="89"/>
        <v>1</v>
      </c>
      <c r="K713" s="1" t="str">
        <f t="shared" si="90"/>
        <v>7D</v>
      </c>
      <c r="L713" s="25">
        <v>41182</v>
      </c>
      <c r="M713" s="26" t="str">
        <f t="shared" si="91"/>
        <v>Sun</v>
      </c>
      <c r="N713" s="25">
        <v>41183</v>
      </c>
      <c r="O713" s="1">
        <f t="shared" si="92"/>
        <v>1</v>
      </c>
      <c r="P713" s="27">
        <f t="shared" si="93"/>
        <v>2012</v>
      </c>
      <c r="Q713" s="1">
        <f t="shared" si="94"/>
        <v>9</v>
      </c>
      <c r="R713" s="1">
        <f t="shared" si="95"/>
        <v>30</v>
      </c>
      <c r="S713" t="s">
        <v>72</v>
      </c>
      <c r="T713" s="2">
        <v>7095165</v>
      </c>
      <c r="U713">
        <v>4851000</v>
      </c>
      <c r="V713" s="2">
        <v>3922944</v>
      </c>
      <c r="W713" s="2">
        <v>2220056</v>
      </c>
      <c r="X713" s="2">
        <v>0</v>
      </c>
      <c r="Y713" s="2">
        <v>0</v>
      </c>
      <c r="Z713" s="2">
        <v>952165</v>
      </c>
      <c r="AA713">
        <v>2</v>
      </c>
      <c r="AB713">
        <v>0</v>
      </c>
      <c r="AC713">
        <v>0</v>
      </c>
      <c r="AD713">
        <v>2</v>
      </c>
      <c r="AE713">
        <v>2</v>
      </c>
      <c r="AF713">
        <v>4</v>
      </c>
      <c r="AG713">
        <v>1</v>
      </c>
      <c r="AH713" s="2">
        <v>3922944</v>
      </c>
    </row>
    <row r="714" spans="1:34" x14ac:dyDescent="0.5">
      <c r="A714">
        <v>7786</v>
      </c>
      <c r="B714">
        <v>29810</v>
      </c>
      <c r="C714" t="s">
        <v>829</v>
      </c>
      <c r="D714" s="25">
        <v>28733</v>
      </c>
      <c r="E714" t="s">
        <v>100</v>
      </c>
      <c r="F714" t="s">
        <v>80</v>
      </c>
      <c r="G714" t="s">
        <v>81</v>
      </c>
      <c r="H714" s="25">
        <v>41181</v>
      </c>
      <c r="I714" s="26" t="str">
        <f t="shared" si="88"/>
        <v>Sat</v>
      </c>
      <c r="J714" s="1">
        <f t="shared" si="89"/>
        <v>10</v>
      </c>
      <c r="K714" s="1" t="str">
        <f t="shared" si="90"/>
        <v>14D</v>
      </c>
      <c r="L714" s="25">
        <v>41191</v>
      </c>
      <c r="M714" s="26" t="str">
        <f t="shared" si="91"/>
        <v>Tue</v>
      </c>
      <c r="N714" s="25">
        <v>41195</v>
      </c>
      <c r="O714" s="1">
        <f t="shared" si="92"/>
        <v>4</v>
      </c>
      <c r="P714" s="27">
        <f t="shared" si="93"/>
        <v>2012</v>
      </c>
      <c r="Q714" s="1">
        <f t="shared" si="94"/>
        <v>10</v>
      </c>
      <c r="R714" s="1">
        <f t="shared" si="95"/>
        <v>9</v>
      </c>
      <c r="S714" t="s">
        <v>72</v>
      </c>
      <c r="T714" s="2">
        <v>33119155</v>
      </c>
      <c r="U714">
        <v>26056800</v>
      </c>
      <c r="V714" s="2">
        <v>21451776</v>
      </c>
      <c r="W714" s="2">
        <v>5309224</v>
      </c>
      <c r="X714" s="2">
        <v>0</v>
      </c>
      <c r="Y714" s="2">
        <v>1713792.88</v>
      </c>
      <c r="Z714" s="2">
        <v>4644362.12</v>
      </c>
      <c r="AA714">
        <v>8</v>
      </c>
      <c r="AB714">
        <v>0</v>
      </c>
      <c r="AC714">
        <v>0</v>
      </c>
      <c r="AD714">
        <v>0</v>
      </c>
      <c r="AE714">
        <v>8</v>
      </c>
      <c r="AF714">
        <v>8</v>
      </c>
      <c r="AG714">
        <v>4</v>
      </c>
      <c r="AH714" s="2">
        <v>5362944</v>
      </c>
    </row>
    <row r="715" spans="1:34" x14ac:dyDescent="0.5">
      <c r="A715">
        <v>7780</v>
      </c>
      <c r="B715">
        <v>29785</v>
      </c>
      <c r="C715" t="s">
        <v>830</v>
      </c>
      <c r="D715" s="25">
        <v>17138</v>
      </c>
      <c r="E715" t="s">
        <v>122</v>
      </c>
      <c r="F715" t="s">
        <v>80</v>
      </c>
      <c r="G715" t="s">
        <v>89</v>
      </c>
      <c r="H715" s="25">
        <v>41181</v>
      </c>
      <c r="I715" s="26" t="str">
        <f t="shared" si="88"/>
        <v>Sat</v>
      </c>
      <c r="J715" s="1">
        <f t="shared" si="89"/>
        <v>8</v>
      </c>
      <c r="K715" s="1" t="str">
        <f t="shared" si="90"/>
        <v>14D</v>
      </c>
      <c r="L715" s="25">
        <v>41189</v>
      </c>
      <c r="M715" s="26" t="str">
        <f t="shared" si="91"/>
        <v>Sun</v>
      </c>
      <c r="N715" s="25">
        <v>41191</v>
      </c>
      <c r="O715" s="1">
        <f t="shared" si="92"/>
        <v>2</v>
      </c>
      <c r="P715" s="27">
        <f t="shared" si="93"/>
        <v>2012</v>
      </c>
      <c r="Q715" s="1">
        <f t="shared" si="94"/>
        <v>10</v>
      </c>
      <c r="R715" s="1">
        <f t="shared" si="95"/>
        <v>7</v>
      </c>
      <c r="S715" t="s">
        <v>72</v>
      </c>
      <c r="T715" s="2">
        <v>9598050</v>
      </c>
      <c r="U715">
        <v>9598050</v>
      </c>
      <c r="V715" s="2">
        <v>8040340.5</v>
      </c>
      <c r="W715" s="2">
        <v>269659.5</v>
      </c>
      <c r="X715" s="2">
        <v>0</v>
      </c>
      <c r="Y715" s="2">
        <v>0</v>
      </c>
      <c r="Z715" s="2">
        <v>1288050</v>
      </c>
      <c r="AA715">
        <v>2</v>
      </c>
      <c r="AB715">
        <v>0</v>
      </c>
      <c r="AC715">
        <v>0</v>
      </c>
      <c r="AD715">
        <v>0</v>
      </c>
      <c r="AE715">
        <v>2</v>
      </c>
      <c r="AF715">
        <v>2</v>
      </c>
      <c r="AG715">
        <v>2</v>
      </c>
      <c r="AH715" s="2">
        <v>4020170.25</v>
      </c>
    </row>
    <row r="716" spans="1:34" x14ac:dyDescent="0.5">
      <c r="A716">
        <v>7789</v>
      </c>
      <c r="B716">
        <v>29821</v>
      </c>
      <c r="C716" t="s">
        <v>831</v>
      </c>
      <c r="D716" s="25">
        <v>20217</v>
      </c>
      <c r="E716" t="s">
        <v>79</v>
      </c>
      <c r="F716" t="s">
        <v>105</v>
      </c>
      <c r="G716" t="s">
        <v>106</v>
      </c>
      <c r="H716" s="25">
        <v>41182</v>
      </c>
      <c r="I716" s="26" t="str">
        <f t="shared" si="88"/>
        <v>Sun</v>
      </c>
      <c r="J716" s="1">
        <f t="shared" si="89"/>
        <v>0</v>
      </c>
      <c r="K716" s="1" t="str">
        <f t="shared" si="90"/>
        <v>7D</v>
      </c>
      <c r="L716" s="25">
        <v>41182</v>
      </c>
      <c r="M716" s="26" t="str">
        <f t="shared" si="91"/>
        <v>Sun</v>
      </c>
      <c r="N716" s="25">
        <v>41188</v>
      </c>
      <c r="O716" s="1">
        <f t="shared" si="92"/>
        <v>6</v>
      </c>
      <c r="P716" s="27">
        <f t="shared" si="93"/>
        <v>2012</v>
      </c>
      <c r="Q716" s="1">
        <f t="shared" si="94"/>
        <v>9</v>
      </c>
      <c r="R716" s="1">
        <f t="shared" si="95"/>
        <v>30</v>
      </c>
      <c r="S716" t="s">
        <v>72</v>
      </c>
      <c r="T716" s="2">
        <v>12428100</v>
      </c>
      <c r="U716">
        <v>4851000</v>
      </c>
      <c r="V716" s="2">
        <v>3922944</v>
      </c>
      <c r="W716" s="2">
        <v>2097056</v>
      </c>
      <c r="X716" s="2">
        <v>0</v>
      </c>
      <c r="Y716" s="2">
        <v>4560439.5599999996</v>
      </c>
      <c r="Z716" s="2">
        <v>1847660.44</v>
      </c>
      <c r="AA716">
        <v>14</v>
      </c>
      <c r="AB716">
        <v>0</v>
      </c>
      <c r="AC716">
        <v>0</v>
      </c>
      <c r="AD716">
        <v>0</v>
      </c>
      <c r="AE716">
        <v>14</v>
      </c>
      <c r="AF716">
        <v>14</v>
      </c>
      <c r="AG716">
        <v>7</v>
      </c>
      <c r="AH716" s="2">
        <v>560420.56999999995</v>
      </c>
    </row>
    <row r="717" spans="1:34" x14ac:dyDescent="0.5">
      <c r="A717">
        <v>7792</v>
      </c>
      <c r="B717">
        <v>29821</v>
      </c>
      <c r="C717" t="s">
        <v>831</v>
      </c>
      <c r="D717" s="25">
        <v>20217</v>
      </c>
      <c r="E717" t="s">
        <v>79</v>
      </c>
      <c r="F717" t="s">
        <v>70</v>
      </c>
      <c r="G717" t="s">
        <v>97</v>
      </c>
      <c r="H717" s="25">
        <v>41183</v>
      </c>
      <c r="I717" s="26" t="str">
        <f t="shared" si="88"/>
        <v>Mon</v>
      </c>
      <c r="J717" s="1">
        <f t="shared" si="89"/>
        <v>5</v>
      </c>
      <c r="K717" s="1" t="str">
        <f t="shared" si="90"/>
        <v>7D</v>
      </c>
      <c r="L717" s="25">
        <v>41188</v>
      </c>
      <c r="M717" s="26" t="str">
        <f t="shared" si="91"/>
        <v>Sat</v>
      </c>
      <c r="N717" s="25">
        <v>41189</v>
      </c>
      <c r="O717" s="1">
        <f t="shared" si="92"/>
        <v>1</v>
      </c>
      <c r="P717" s="27">
        <f t="shared" si="93"/>
        <v>2012</v>
      </c>
      <c r="Q717" s="1">
        <f t="shared" si="94"/>
        <v>10</v>
      </c>
      <c r="R717" s="1">
        <f t="shared" si="95"/>
        <v>6</v>
      </c>
      <c r="S717" t="s">
        <v>72</v>
      </c>
      <c r="T717" s="2">
        <v>12428100</v>
      </c>
      <c r="U717">
        <v>4851000</v>
      </c>
      <c r="V717" s="2">
        <v>3922944</v>
      </c>
      <c r="W717" s="2">
        <v>2097056</v>
      </c>
      <c r="X717" s="2">
        <v>0</v>
      </c>
      <c r="Y717" s="2">
        <v>4560439.5599999996</v>
      </c>
      <c r="Z717" s="2">
        <v>1847660.44</v>
      </c>
      <c r="AA717">
        <v>14</v>
      </c>
      <c r="AB717">
        <v>0</v>
      </c>
      <c r="AC717">
        <v>0</v>
      </c>
      <c r="AD717">
        <v>0</v>
      </c>
      <c r="AE717">
        <v>14</v>
      </c>
      <c r="AF717">
        <v>14</v>
      </c>
      <c r="AG717">
        <v>7</v>
      </c>
      <c r="AH717" s="2">
        <v>560420.56999999995</v>
      </c>
    </row>
    <row r="718" spans="1:34" x14ac:dyDescent="0.5">
      <c r="A718">
        <v>7810</v>
      </c>
      <c r="B718">
        <v>29871</v>
      </c>
      <c r="C718" t="s">
        <v>832</v>
      </c>
      <c r="D718" s="25">
        <v>25254</v>
      </c>
      <c r="E718" t="s">
        <v>79</v>
      </c>
      <c r="F718" t="s">
        <v>80</v>
      </c>
      <c r="G718" t="s">
        <v>89</v>
      </c>
      <c r="H718" s="25">
        <v>41184</v>
      </c>
      <c r="I718" s="26" t="str">
        <f t="shared" si="88"/>
        <v>Tue</v>
      </c>
      <c r="J718" s="1">
        <f t="shared" si="89"/>
        <v>85</v>
      </c>
      <c r="K718" s="1" t="str">
        <f t="shared" si="90"/>
        <v>90D</v>
      </c>
      <c r="L718" s="25">
        <v>41269</v>
      </c>
      <c r="M718" s="26" t="str">
        <f t="shared" si="91"/>
        <v>Wed</v>
      </c>
      <c r="N718" s="25">
        <v>41274</v>
      </c>
      <c r="O718" s="1">
        <f t="shared" si="92"/>
        <v>5</v>
      </c>
      <c r="P718" s="27">
        <f t="shared" si="93"/>
        <v>2012</v>
      </c>
      <c r="Q718" s="1">
        <f t="shared" si="94"/>
        <v>12</v>
      </c>
      <c r="R718" s="1">
        <f t="shared" si="95"/>
        <v>26</v>
      </c>
      <c r="S718" t="s">
        <v>72</v>
      </c>
      <c r="T718" s="2">
        <v>5698192.5</v>
      </c>
      <c r="U718">
        <v>0</v>
      </c>
      <c r="V718" s="2">
        <v>1000000</v>
      </c>
      <c r="W718" s="2">
        <v>3933500</v>
      </c>
      <c r="X718" s="2">
        <v>0</v>
      </c>
      <c r="Y718" s="2">
        <v>0</v>
      </c>
      <c r="Z718" s="2">
        <v>764692.5</v>
      </c>
      <c r="AA718">
        <v>10</v>
      </c>
      <c r="AB718">
        <v>0</v>
      </c>
      <c r="AC718">
        <v>5</v>
      </c>
      <c r="AD718">
        <v>0</v>
      </c>
      <c r="AE718">
        <v>10</v>
      </c>
      <c r="AF718">
        <v>15</v>
      </c>
      <c r="AG718">
        <v>5</v>
      </c>
      <c r="AH718" s="2">
        <v>200000</v>
      </c>
    </row>
    <row r="719" spans="1:34" x14ac:dyDescent="0.5">
      <c r="A719">
        <v>7825</v>
      </c>
      <c r="B719">
        <v>30001</v>
      </c>
      <c r="C719" t="s">
        <v>833</v>
      </c>
      <c r="D719" s="25">
        <v>24906</v>
      </c>
      <c r="E719" t="s">
        <v>79</v>
      </c>
      <c r="F719" t="s">
        <v>70</v>
      </c>
      <c r="G719" t="s">
        <v>97</v>
      </c>
      <c r="H719" s="25">
        <v>41185</v>
      </c>
      <c r="I719" s="26" t="str">
        <f t="shared" si="88"/>
        <v>Wed</v>
      </c>
      <c r="J719" s="1">
        <f t="shared" si="89"/>
        <v>0</v>
      </c>
      <c r="K719" s="1" t="str">
        <f t="shared" si="90"/>
        <v>7D</v>
      </c>
      <c r="L719" s="25">
        <v>41185</v>
      </c>
      <c r="M719" s="26" t="str">
        <f t="shared" si="91"/>
        <v>Wed</v>
      </c>
      <c r="N719" s="25">
        <v>41187</v>
      </c>
      <c r="O719" s="1">
        <f t="shared" si="92"/>
        <v>2</v>
      </c>
      <c r="P719" s="27">
        <f t="shared" si="93"/>
        <v>2012</v>
      </c>
      <c r="Q719" s="1">
        <f t="shared" si="94"/>
        <v>10</v>
      </c>
      <c r="R719" s="1">
        <f t="shared" si="95"/>
        <v>3</v>
      </c>
      <c r="S719" t="s">
        <v>72</v>
      </c>
      <c r="T719" s="2">
        <v>32212963.789999999</v>
      </c>
      <c r="U719">
        <v>22638000</v>
      </c>
      <c r="V719" s="2">
        <v>20552728</v>
      </c>
      <c r="W719" s="2">
        <v>6005772</v>
      </c>
      <c r="X719" s="2">
        <v>0</v>
      </c>
      <c r="Y719" s="2">
        <v>1332087.54</v>
      </c>
      <c r="Z719" s="2">
        <v>4322376.25</v>
      </c>
      <c r="AA719">
        <v>4</v>
      </c>
      <c r="AB719">
        <v>2</v>
      </c>
      <c r="AC719">
        <v>0</v>
      </c>
      <c r="AD719">
        <v>0</v>
      </c>
      <c r="AE719">
        <v>6</v>
      </c>
      <c r="AF719">
        <v>6</v>
      </c>
      <c r="AG719">
        <v>2</v>
      </c>
      <c r="AH719" s="2">
        <v>10276364</v>
      </c>
    </row>
    <row r="720" spans="1:34" x14ac:dyDescent="0.5">
      <c r="A720">
        <v>7861</v>
      </c>
      <c r="B720">
        <v>30078</v>
      </c>
      <c r="C720" t="s">
        <v>834</v>
      </c>
      <c r="D720" s="25">
        <v>17117</v>
      </c>
      <c r="E720" t="s">
        <v>110</v>
      </c>
      <c r="F720" t="s">
        <v>80</v>
      </c>
      <c r="G720" t="s">
        <v>89</v>
      </c>
      <c r="H720" s="25">
        <v>41185</v>
      </c>
      <c r="I720" s="26" t="str">
        <f t="shared" si="88"/>
        <v>Wed</v>
      </c>
      <c r="J720" s="1">
        <f t="shared" si="89"/>
        <v>23</v>
      </c>
      <c r="K720" s="1" t="str">
        <f t="shared" si="90"/>
        <v>30D</v>
      </c>
      <c r="L720" s="25">
        <v>41208</v>
      </c>
      <c r="M720" s="26" t="str">
        <f t="shared" si="91"/>
        <v>Fri</v>
      </c>
      <c r="N720" s="25">
        <v>41212</v>
      </c>
      <c r="O720" s="1">
        <f t="shared" si="92"/>
        <v>4</v>
      </c>
      <c r="P720" s="27">
        <f t="shared" si="93"/>
        <v>2012</v>
      </c>
      <c r="Q720" s="1">
        <f t="shared" si="94"/>
        <v>10</v>
      </c>
      <c r="R720" s="1">
        <f t="shared" si="95"/>
        <v>26</v>
      </c>
      <c r="S720" t="s">
        <v>72</v>
      </c>
      <c r="T720" s="2">
        <v>83489804.950000003</v>
      </c>
      <c r="U720">
        <v>73749112.450000003</v>
      </c>
      <c r="V720" s="2">
        <v>60618551.5</v>
      </c>
      <c r="W720" s="2">
        <v>11668204.85</v>
      </c>
      <c r="X720" s="2">
        <v>0</v>
      </c>
      <c r="Y720" s="2">
        <v>0</v>
      </c>
      <c r="Z720" s="2">
        <v>11203048.6</v>
      </c>
      <c r="AA720">
        <v>8</v>
      </c>
      <c r="AB720">
        <v>0</v>
      </c>
      <c r="AC720">
        <v>0</v>
      </c>
      <c r="AD720">
        <v>0</v>
      </c>
      <c r="AE720">
        <v>8</v>
      </c>
      <c r="AF720">
        <v>8</v>
      </c>
      <c r="AG720">
        <v>4</v>
      </c>
      <c r="AH720" s="2">
        <v>15154637.880000001</v>
      </c>
    </row>
    <row r="721" spans="1:34" x14ac:dyDescent="0.5">
      <c r="A721">
        <v>7851</v>
      </c>
      <c r="B721">
        <v>30057</v>
      </c>
      <c r="C721" t="s">
        <v>835</v>
      </c>
      <c r="D721" s="25">
        <v>27236</v>
      </c>
      <c r="E721" t="s">
        <v>79</v>
      </c>
      <c r="F721" t="s">
        <v>105</v>
      </c>
      <c r="G721" t="s">
        <v>106</v>
      </c>
      <c r="H721" s="25">
        <v>41185</v>
      </c>
      <c r="I721" s="26" t="str">
        <f t="shared" si="88"/>
        <v>Wed</v>
      </c>
      <c r="J721" s="1">
        <f t="shared" si="89"/>
        <v>79</v>
      </c>
      <c r="K721" s="1" t="str">
        <f t="shared" si="90"/>
        <v>90D</v>
      </c>
      <c r="L721" s="25">
        <v>41264</v>
      </c>
      <c r="M721" s="26" t="str">
        <f t="shared" si="91"/>
        <v>Fri</v>
      </c>
      <c r="N721" s="25">
        <v>41270</v>
      </c>
      <c r="O721" s="1">
        <f t="shared" si="92"/>
        <v>6</v>
      </c>
      <c r="P721" s="27">
        <f t="shared" si="93"/>
        <v>2012</v>
      </c>
      <c r="Q721" s="1">
        <f t="shared" si="94"/>
        <v>12</v>
      </c>
      <c r="R721" s="1">
        <f t="shared" si="95"/>
        <v>21</v>
      </c>
      <c r="S721" t="s">
        <v>72</v>
      </c>
      <c r="T721" s="2">
        <v>7581375</v>
      </c>
      <c r="U721">
        <v>0</v>
      </c>
      <c r="V721" s="2">
        <v>1401532.2</v>
      </c>
      <c r="W721" s="2">
        <v>4443000</v>
      </c>
      <c r="X721" s="2">
        <v>0</v>
      </c>
      <c r="Y721" s="2">
        <v>720000</v>
      </c>
      <c r="Z721" s="2">
        <v>1016842.8</v>
      </c>
      <c r="AA721">
        <v>12</v>
      </c>
      <c r="AB721">
        <v>0</v>
      </c>
      <c r="AC721">
        <v>6</v>
      </c>
      <c r="AD721">
        <v>0</v>
      </c>
      <c r="AE721">
        <v>12</v>
      </c>
      <c r="AF721">
        <v>18</v>
      </c>
      <c r="AG721">
        <v>6</v>
      </c>
      <c r="AH721" s="2">
        <v>233588.7</v>
      </c>
    </row>
    <row r="722" spans="1:34" x14ac:dyDescent="0.5">
      <c r="A722">
        <v>7888</v>
      </c>
      <c r="B722">
        <v>30151</v>
      </c>
      <c r="C722" t="s">
        <v>836</v>
      </c>
      <c r="D722" s="25">
        <v>32849</v>
      </c>
      <c r="E722" t="s">
        <v>79</v>
      </c>
      <c r="F722" t="s">
        <v>105</v>
      </c>
      <c r="G722" t="s">
        <v>106</v>
      </c>
      <c r="H722" s="25">
        <v>41186</v>
      </c>
      <c r="I722" s="26" t="str">
        <f t="shared" si="88"/>
        <v>Thu</v>
      </c>
      <c r="J722" s="1">
        <f t="shared" si="89"/>
        <v>71</v>
      </c>
      <c r="K722" s="1" t="str">
        <f t="shared" si="90"/>
        <v>90D</v>
      </c>
      <c r="L722" s="25">
        <v>41257</v>
      </c>
      <c r="M722" s="26" t="str">
        <f t="shared" si="91"/>
        <v>Fri</v>
      </c>
      <c r="N722" s="25">
        <v>41263</v>
      </c>
      <c r="O722" s="1">
        <f t="shared" si="92"/>
        <v>6</v>
      </c>
      <c r="P722" s="27">
        <f t="shared" si="93"/>
        <v>2012</v>
      </c>
      <c r="Q722" s="1">
        <f t="shared" si="94"/>
        <v>12</v>
      </c>
      <c r="R722" s="1">
        <f t="shared" si="95"/>
        <v>14</v>
      </c>
      <c r="S722" t="s">
        <v>72</v>
      </c>
      <c r="T722" s="2">
        <v>10561674.99</v>
      </c>
      <c r="U722">
        <v>0</v>
      </c>
      <c r="V722" s="2">
        <v>6679939.2000000002</v>
      </c>
      <c r="W722" s="2">
        <v>1769000</v>
      </c>
      <c r="X722" s="2">
        <v>0</v>
      </c>
      <c r="Y722" s="2">
        <v>695411.25</v>
      </c>
      <c r="Z722" s="2">
        <v>1417324.54</v>
      </c>
      <c r="AA722">
        <v>18</v>
      </c>
      <c r="AB722">
        <v>0</v>
      </c>
      <c r="AC722">
        <v>0</v>
      </c>
      <c r="AD722">
        <v>0</v>
      </c>
      <c r="AE722">
        <v>18</v>
      </c>
      <c r="AF722">
        <v>18</v>
      </c>
      <c r="AG722">
        <v>6</v>
      </c>
      <c r="AH722" s="2">
        <v>1113323.2</v>
      </c>
    </row>
    <row r="723" spans="1:34" x14ac:dyDescent="0.5">
      <c r="A723">
        <v>7888</v>
      </c>
      <c r="B723">
        <v>30150</v>
      </c>
      <c r="C723" t="s">
        <v>837</v>
      </c>
      <c r="D723" s="25">
        <v>21837</v>
      </c>
      <c r="E723" t="s">
        <v>79</v>
      </c>
      <c r="F723" t="s">
        <v>105</v>
      </c>
      <c r="G723" t="s">
        <v>106</v>
      </c>
      <c r="H723" s="25">
        <v>41186</v>
      </c>
      <c r="I723" s="26" t="str">
        <f t="shared" si="88"/>
        <v>Thu</v>
      </c>
      <c r="J723" s="1">
        <f t="shared" si="89"/>
        <v>71</v>
      </c>
      <c r="K723" s="1" t="str">
        <f t="shared" si="90"/>
        <v>90D</v>
      </c>
      <c r="L723" s="25">
        <v>41257</v>
      </c>
      <c r="M723" s="26" t="str">
        <f t="shared" si="91"/>
        <v>Fri</v>
      </c>
      <c r="N723" s="25">
        <v>41263</v>
      </c>
      <c r="O723" s="1">
        <f t="shared" si="92"/>
        <v>6</v>
      </c>
      <c r="P723" s="27">
        <f t="shared" si="93"/>
        <v>2012</v>
      </c>
      <c r="Q723" s="1">
        <f t="shared" si="94"/>
        <v>12</v>
      </c>
      <c r="R723" s="1">
        <f t="shared" si="95"/>
        <v>14</v>
      </c>
      <c r="S723" t="s">
        <v>72</v>
      </c>
      <c r="T723" s="2">
        <v>8463860</v>
      </c>
      <c r="U723">
        <v>0</v>
      </c>
      <c r="V723" s="2">
        <v>2500000</v>
      </c>
      <c r="W723" s="2">
        <v>4664000</v>
      </c>
      <c r="X723" s="2">
        <v>0</v>
      </c>
      <c r="Y723" s="2">
        <v>164017.32999999999</v>
      </c>
      <c r="Z723" s="2">
        <v>1135842.67</v>
      </c>
      <c r="AA723">
        <v>12</v>
      </c>
      <c r="AB723">
        <v>0</v>
      </c>
      <c r="AC723">
        <v>0</v>
      </c>
      <c r="AD723">
        <v>0</v>
      </c>
      <c r="AE723">
        <v>12</v>
      </c>
      <c r="AF723">
        <v>12</v>
      </c>
      <c r="AG723">
        <v>6</v>
      </c>
      <c r="AH723" s="2">
        <v>416666.67</v>
      </c>
    </row>
    <row r="724" spans="1:34" x14ac:dyDescent="0.5">
      <c r="A724">
        <v>7899</v>
      </c>
      <c r="B724">
        <v>29770</v>
      </c>
      <c r="C724" t="s">
        <v>826</v>
      </c>
      <c r="D724" s="25">
        <v>26208</v>
      </c>
      <c r="E724" t="s">
        <v>69</v>
      </c>
      <c r="F724" t="s">
        <v>70</v>
      </c>
      <c r="G724" t="s">
        <v>97</v>
      </c>
      <c r="H724" s="25">
        <v>41186</v>
      </c>
      <c r="I724" s="26" t="str">
        <f t="shared" si="88"/>
        <v>Thu</v>
      </c>
      <c r="J724" s="1">
        <f t="shared" si="89"/>
        <v>0</v>
      </c>
      <c r="K724" s="1" t="str">
        <f t="shared" si="90"/>
        <v>7D</v>
      </c>
      <c r="L724" s="25">
        <v>41186</v>
      </c>
      <c r="M724" s="26" t="str">
        <f t="shared" si="91"/>
        <v>Thu</v>
      </c>
      <c r="N724" s="25">
        <v>41187</v>
      </c>
      <c r="O724" s="1">
        <f t="shared" si="92"/>
        <v>1</v>
      </c>
      <c r="P724" s="27">
        <f t="shared" si="93"/>
        <v>2012</v>
      </c>
      <c r="Q724" s="1">
        <f t="shared" si="94"/>
        <v>10</v>
      </c>
      <c r="R724" s="1">
        <f t="shared" si="95"/>
        <v>4</v>
      </c>
      <c r="S724" t="s">
        <v>72</v>
      </c>
      <c r="T724" s="2">
        <v>16246550</v>
      </c>
      <c r="U724">
        <v>5544000</v>
      </c>
      <c r="V724" s="2">
        <v>6523464</v>
      </c>
      <c r="W724" s="2">
        <v>5677056</v>
      </c>
      <c r="X724" s="2">
        <v>0</v>
      </c>
      <c r="Y724" s="2">
        <v>1665957.38</v>
      </c>
      <c r="Z724" s="2">
        <v>2380072.62</v>
      </c>
      <c r="AA724">
        <v>29</v>
      </c>
      <c r="AB724">
        <v>0</v>
      </c>
      <c r="AC724">
        <v>3</v>
      </c>
      <c r="AD724">
        <v>0</v>
      </c>
      <c r="AE724">
        <v>29</v>
      </c>
      <c r="AF724">
        <v>32</v>
      </c>
      <c r="AG724">
        <v>5</v>
      </c>
      <c r="AH724" s="2">
        <v>1304692.8</v>
      </c>
    </row>
    <row r="725" spans="1:34" x14ac:dyDescent="0.5">
      <c r="A725">
        <v>7870</v>
      </c>
      <c r="B725">
        <v>30112</v>
      </c>
      <c r="C725" t="s">
        <v>838</v>
      </c>
      <c r="D725" s="25">
        <v>31981</v>
      </c>
      <c r="E725" t="s">
        <v>144</v>
      </c>
      <c r="F725" t="s">
        <v>70</v>
      </c>
      <c r="G725" t="s">
        <v>97</v>
      </c>
      <c r="H725" s="25">
        <v>41186</v>
      </c>
      <c r="I725" s="26" t="str">
        <f t="shared" si="88"/>
        <v>Thu</v>
      </c>
      <c r="J725" s="1">
        <f t="shared" si="89"/>
        <v>0</v>
      </c>
      <c r="K725" s="1" t="str">
        <f t="shared" si="90"/>
        <v>7D</v>
      </c>
      <c r="L725" s="25">
        <v>41186</v>
      </c>
      <c r="M725" s="26" t="str">
        <f t="shared" si="91"/>
        <v>Thu</v>
      </c>
      <c r="N725" s="25">
        <v>41189</v>
      </c>
      <c r="O725" s="1">
        <f t="shared" si="92"/>
        <v>3</v>
      </c>
      <c r="P725" s="27">
        <f t="shared" si="93"/>
        <v>2012</v>
      </c>
      <c r="Q725" s="1">
        <f t="shared" si="94"/>
        <v>10</v>
      </c>
      <c r="R725" s="1">
        <f t="shared" si="95"/>
        <v>4</v>
      </c>
      <c r="S725" t="s">
        <v>72</v>
      </c>
      <c r="T725" s="2">
        <v>40333755</v>
      </c>
      <c r="U725">
        <v>36729000</v>
      </c>
      <c r="V725" s="2">
        <v>32170608</v>
      </c>
      <c r="W725" s="2">
        <v>2750392</v>
      </c>
      <c r="X725" s="2">
        <v>0</v>
      </c>
      <c r="Y725" s="2">
        <v>0</v>
      </c>
      <c r="Z725" s="2">
        <v>5412755</v>
      </c>
      <c r="AA725">
        <v>8</v>
      </c>
      <c r="AB725">
        <v>0</v>
      </c>
      <c r="AC725">
        <v>0</v>
      </c>
      <c r="AD725">
        <v>0</v>
      </c>
      <c r="AE725">
        <v>8</v>
      </c>
      <c r="AF725">
        <v>8</v>
      </c>
      <c r="AG725">
        <v>3</v>
      </c>
      <c r="AH725" s="2">
        <v>10723536</v>
      </c>
    </row>
    <row r="726" spans="1:34" x14ac:dyDescent="0.5">
      <c r="A726">
        <v>7914</v>
      </c>
      <c r="B726">
        <v>30216</v>
      </c>
      <c r="C726" t="s">
        <v>839</v>
      </c>
      <c r="D726" s="25">
        <v>25957</v>
      </c>
      <c r="E726" t="s">
        <v>69</v>
      </c>
      <c r="F726" t="s">
        <v>80</v>
      </c>
      <c r="G726" t="s">
        <v>89</v>
      </c>
      <c r="H726" s="25">
        <v>41187</v>
      </c>
      <c r="I726" s="26" t="str">
        <f t="shared" si="88"/>
        <v>Fri</v>
      </c>
      <c r="J726" s="1">
        <f t="shared" si="89"/>
        <v>15</v>
      </c>
      <c r="K726" s="1" t="str">
        <f t="shared" si="90"/>
        <v>30D</v>
      </c>
      <c r="L726" s="25">
        <v>41202</v>
      </c>
      <c r="M726" s="26" t="str">
        <f t="shared" si="91"/>
        <v>Sat</v>
      </c>
      <c r="N726" s="25">
        <v>41203</v>
      </c>
      <c r="O726" s="1">
        <f t="shared" si="92"/>
        <v>1</v>
      </c>
      <c r="P726" s="27">
        <f t="shared" si="93"/>
        <v>2012</v>
      </c>
      <c r="Q726" s="1">
        <f t="shared" si="94"/>
        <v>10</v>
      </c>
      <c r="R726" s="1">
        <f t="shared" si="95"/>
        <v>20</v>
      </c>
      <c r="S726" t="s">
        <v>72</v>
      </c>
      <c r="T726" s="2">
        <v>3331597.5</v>
      </c>
      <c r="U726">
        <v>0</v>
      </c>
      <c r="V726" s="2">
        <v>420000</v>
      </c>
      <c r="W726" s="2">
        <v>2264500</v>
      </c>
      <c r="X726" s="2">
        <v>0</v>
      </c>
      <c r="Y726" s="2">
        <v>200000</v>
      </c>
      <c r="Z726" s="2">
        <v>447097.5</v>
      </c>
      <c r="AA726">
        <v>3</v>
      </c>
      <c r="AB726">
        <v>0</v>
      </c>
      <c r="AC726">
        <v>0</v>
      </c>
      <c r="AD726">
        <v>0</v>
      </c>
      <c r="AE726">
        <v>3</v>
      </c>
      <c r="AF726">
        <v>3</v>
      </c>
      <c r="AG726">
        <v>1</v>
      </c>
      <c r="AH726" s="2">
        <v>420000</v>
      </c>
    </row>
    <row r="727" spans="1:34" x14ac:dyDescent="0.5">
      <c r="A727">
        <v>7925</v>
      </c>
      <c r="B727">
        <v>30350</v>
      </c>
      <c r="C727" t="s">
        <v>840</v>
      </c>
      <c r="D727" s="25">
        <v>31955</v>
      </c>
      <c r="E727" t="s">
        <v>69</v>
      </c>
      <c r="F727" t="s">
        <v>70</v>
      </c>
      <c r="G727" t="s">
        <v>97</v>
      </c>
      <c r="H727" s="25">
        <v>41187</v>
      </c>
      <c r="I727" s="26" t="str">
        <f t="shared" si="88"/>
        <v>Fri</v>
      </c>
      <c r="J727" s="1">
        <f t="shared" si="89"/>
        <v>0</v>
      </c>
      <c r="K727" s="1" t="str">
        <f t="shared" si="90"/>
        <v>7D</v>
      </c>
      <c r="L727" s="25">
        <v>41187</v>
      </c>
      <c r="M727" s="26" t="str">
        <f t="shared" si="91"/>
        <v>Fri</v>
      </c>
      <c r="N727" s="25">
        <v>41189</v>
      </c>
      <c r="O727" s="1">
        <f t="shared" si="92"/>
        <v>2</v>
      </c>
      <c r="P727" s="27">
        <f t="shared" si="93"/>
        <v>2012</v>
      </c>
      <c r="Q727" s="1">
        <f t="shared" si="94"/>
        <v>10</v>
      </c>
      <c r="R727" s="1">
        <f t="shared" si="95"/>
        <v>5</v>
      </c>
      <c r="S727" t="s">
        <v>72</v>
      </c>
      <c r="T727" s="2">
        <v>13121493</v>
      </c>
      <c r="U727">
        <v>6121500</v>
      </c>
      <c r="V727" s="2">
        <v>10600000</v>
      </c>
      <c r="W727" s="2">
        <v>760600</v>
      </c>
      <c r="X727" s="2">
        <v>0</v>
      </c>
      <c r="Y727" s="2">
        <v>0</v>
      </c>
      <c r="Z727" s="2">
        <v>1760893</v>
      </c>
      <c r="AA727">
        <v>4</v>
      </c>
      <c r="AB727">
        <v>0</v>
      </c>
      <c r="AC727">
        <v>0</v>
      </c>
      <c r="AD727">
        <v>0</v>
      </c>
      <c r="AE727">
        <v>4</v>
      </c>
      <c r="AF727">
        <v>4</v>
      </c>
      <c r="AG727">
        <v>2</v>
      </c>
      <c r="AH727" s="2">
        <v>5300000</v>
      </c>
    </row>
    <row r="728" spans="1:34" x14ac:dyDescent="0.5">
      <c r="A728">
        <v>7931</v>
      </c>
      <c r="B728">
        <v>30361</v>
      </c>
      <c r="C728" t="s">
        <v>841</v>
      </c>
      <c r="D728" s="25">
        <v>17065</v>
      </c>
      <c r="E728" t="s">
        <v>79</v>
      </c>
      <c r="F728" t="s">
        <v>105</v>
      </c>
      <c r="G728" t="s">
        <v>106</v>
      </c>
      <c r="H728" s="25">
        <v>41188</v>
      </c>
      <c r="I728" s="26" t="str">
        <f t="shared" si="88"/>
        <v>Sat</v>
      </c>
      <c r="J728" s="1">
        <f t="shared" si="89"/>
        <v>34</v>
      </c>
      <c r="K728" s="1" t="str">
        <f t="shared" si="90"/>
        <v>45D</v>
      </c>
      <c r="L728" s="25">
        <v>41222</v>
      </c>
      <c r="M728" s="26" t="str">
        <f t="shared" si="91"/>
        <v>Fri</v>
      </c>
      <c r="N728" s="25">
        <v>41228</v>
      </c>
      <c r="O728" s="1">
        <f t="shared" si="92"/>
        <v>6</v>
      </c>
      <c r="P728" s="27">
        <f t="shared" si="93"/>
        <v>2012</v>
      </c>
      <c r="Q728" s="1">
        <f t="shared" si="94"/>
        <v>11</v>
      </c>
      <c r="R728" s="1">
        <f t="shared" si="95"/>
        <v>9</v>
      </c>
      <c r="S728" t="s">
        <v>72</v>
      </c>
      <c r="T728" s="2">
        <v>16462861.01</v>
      </c>
      <c r="U728">
        <v>4851000</v>
      </c>
      <c r="V728" s="2">
        <v>3922944</v>
      </c>
      <c r="W728" s="2">
        <v>4883256</v>
      </c>
      <c r="X728" s="2">
        <v>0</v>
      </c>
      <c r="Y728" s="2">
        <v>4847958.71</v>
      </c>
      <c r="Z728" s="2">
        <v>2808702.3</v>
      </c>
      <c r="AA728">
        <v>14</v>
      </c>
      <c r="AB728">
        <v>0</v>
      </c>
      <c r="AC728">
        <v>0</v>
      </c>
      <c r="AD728">
        <v>0</v>
      </c>
      <c r="AE728">
        <v>14</v>
      </c>
      <c r="AF728">
        <v>14</v>
      </c>
      <c r="AG728">
        <v>7</v>
      </c>
      <c r="AH728" s="2">
        <v>560420.56999999995</v>
      </c>
    </row>
    <row r="729" spans="1:34" x14ac:dyDescent="0.5">
      <c r="A729">
        <v>8053</v>
      </c>
      <c r="B729">
        <v>19642</v>
      </c>
      <c r="C729" t="s">
        <v>842</v>
      </c>
      <c r="D729" s="25">
        <v>20970</v>
      </c>
      <c r="E729" t="s">
        <v>100</v>
      </c>
      <c r="F729" t="s">
        <v>80</v>
      </c>
      <c r="G729" t="s">
        <v>81</v>
      </c>
      <c r="H729" s="25">
        <v>41192</v>
      </c>
      <c r="I729" s="26" t="str">
        <f t="shared" si="88"/>
        <v>Wed</v>
      </c>
      <c r="J729" s="1">
        <f t="shared" si="89"/>
        <v>24</v>
      </c>
      <c r="K729" s="1" t="str">
        <f t="shared" si="90"/>
        <v>30D</v>
      </c>
      <c r="L729" s="25">
        <v>41216</v>
      </c>
      <c r="M729" s="26" t="str">
        <f t="shared" si="91"/>
        <v>Sat</v>
      </c>
      <c r="N729" s="25">
        <v>41219</v>
      </c>
      <c r="O729" s="1">
        <f t="shared" si="92"/>
        <v>3</v>
      </c>
      <c r="P729" s="27">
        <f t="shared" si="93"/>
        <v>2012</v>
      </c>
      <c r="Q729" s="1">
        <f t="shared" si="94"/>
        <v>11</v>
      </c>
      <c r="R729" s="1">
        <f t="shared" si="95"/>
        <v>3</v>
      </c>
      <c r="S729" t="s">
        <v>72</v>
      </c>
      <c r="T729" s="2">
        <v>51954672</v>
      </c>
      <c r="U729">
        <v>49203000</v>
      </c>
      <c r="V729" s="2">
        <v>41768832</v>
      </c>
      <c r="W729" s="2">
        <v>3213568</v>
      </c>
      <c r="X729" s="2">
        <v>0</v>
      </c>
      <c r="Y729" s="2">
        <v>0</v>
      </c>
      <c r="Z729" s="2">
        <v>6972272</v>
      </c>
      <c r="AA729">
        <v>3</v>
      </c>
      <c r="AB729">
        <v>0</v>
      </c>
      <c r="AC729">
        <v>0</v>
      </c>
      <c r="AD729">
        <v>0</v>
      </c>
      <c r="AE729">
        <v>3</v>
      </c>
      <c r="AF729">
        <v>3</v>
      </c>
      <c r="AG729">
        <v>3</v>
      </c>
      <c r="AH729" s="2">
        <v>13922944</v>
      </c>
    </row>
    <row r="730" spans="1:34" x14ac:dyDescent="0.5">
      <c r="A730">
        <v>8091</v>
      </c>
      <c r="B730">
        <v>30793</v>
      </c>
      <c r="C730" t="s">
        <v>843</v>
      </c>
      <c r="D730" s="25">
        <v>27475</v>
      </c>
      <c r="E730" t="s">
        <v>69</v>
      </c>
      <c r="F730" t="s">
        <v>70</v>
      </c>
      <c r="G730" t="s">
        <v>74</v>
      </c>
      <c r="H730" s="25">
        <v>41193</v>
      </c>
      <c r="I730" s="26" t="str">
        <f t="shared" si="88"/>
        <v>Thu</v>
      </c>
      <c r="J730" s="1">
        <f t="shared" si="89"/>
        <v>15</v>
      </c>
      <c r="K730" s="1" t="str">
        <f t="shared" si="90"/>
        <v>30D</v>
      </c>
      <c r="L730" s="25">
        <v>41208</v>
      </c>
      <c r="M730" s="26" t="str">
        <f t="shared" si="91"/>
        <v>Fri</v>
      </c>
      <c r="N730" s="25">
        <v>41210</v>
      </c>
      <c r="O730" s="1">
        <f t="shared" si="92"/>
        <v>2</v>
      </c>
      <c r="P730" s="27">
        <f t="shared" si="93"/>
        <v>2012</v>
      </c>
      <c r="Q730" s="1">
        <f t="shared" si="94"/>
        <v>10</v>
      </c>
      <c r="R730" s="1">
        <f t="shared" si="95"/>
        <v>26</v>
      </c>
      <c r="S730" t="s">
        <v>72</v>
      </c>
      <c r="T730" s="2">
        <v>20374200</v>
      </c>
      <c r="U730">
        <v>19404000</v>
      </c>
      <c r="V730" s="2">
        <v>16358616</v>
      </c>
      <c r="W730" s="2">
        <v>1281384</v>
      </c>
      <c r="X730" s="2">
        <v>0</v>
      </c>
      <c r="Y730" s="2">
        <v>0</v>
      </c>
      <c r="Z730" s="2">
        <v>2734200</v>
      </c>
      <c r="AA730">
        <v>4</v>
      </c>
      <c r="AB730">
        <v>0</v>
      </c>
      <c r="AC730">
        <v>2</v>
      </c>
      <c r="AD730">
        <v>0</v>
      </c>
      <c r="AE730">
        <v>4</v>
      </c>
      <c r="AF730">
        <v>6</v>
      </c>
      <c r="AG730">
        <v>2</v>
      </c>
      <c r="AH730" s="2">
        <v>8179308</v>
      </c>
    </row>
    <row r="731" spans="1:34" x14ac:dyDescent="0.5">
      <c r="A731">
        <v>8119</v>
      </c>
      <c r="B731">
        <v>30886</v>
      </c>
      <c r="C731" t="s">
        <v>844</v>
      </c>
      <c r="D731" s="25">
        <v>31166</v>
      </c>
      <c r="E731" t="s">
        <v>69</v>
      </c>
      <c r="F731" t="s">
        <v>70</v>
      </c>
      <c r="G731" t="s">
        <v>845</v>
      </c>
      <c r="H731" s="25">
        <v>41194</v>
      </c>
      <c r="I731" s="26" t="str">
        <f t="shared" si="88"/>
        <v>Fri</v>
      </c>
      <c r="J731" s="1">
        <f t="shared" si="89"/>
        <v>73</v>
      </c>
      <c r="K731" s="1" t="str">
        <f t="shared" si="90"/>
        <v>90D</v>
      </c>
      <c r="L731" s="25">
        <v>41267</v>
      </c>
      <c r="M731" s="26" t="str">
        <f t="shared" si="91"/>
        <v>Mon</v>
      </c>
      <c r="N731" s="25">
        <v>41268</v>
      </c>
      <c r="O731" s="1">
        <f t="shared" si="92"/>
        <v>1</v>
      </c>
      <c r="P731" s="27">
        <f t="shared" si="93"/>
        <v>2012</v>
      </c>
      <c r="Q731" s="1">
        <f t="shared" si="94"/>
        <v>12</v>
      </c>
      <c r="R731" s="1">
        <f t="shared" si="95"/>
        <v>24</v>
      </c>
      <c r="S731" t="s">
        <v>72</v>
      </c>
      <c r="T731" s="2">
        <v>11088000</v>
      </c>
      <c r="U731">
        <v>6468000</v>
      </c>
      <c r="V731" s="2">
        <v>5045888</v>
      </c>
      <c r="W731" s="2">
        <v>4554112</v>
      </c>
      <c r="X731" s="2">
        <v>0</v>
      </c>
      <c r="Y731" s="2">
        <v>0</v>
      </c>
      <c r="Z731" s="2">
        <v>1488000</v>
      </c>
      <c r="AA731">
        <v>2</v>
      </c>
      <c r="AB731">
        <v>0</v>
      </c>
      <c r="AC731">
        <v>0</v>
      </c>
      <c r="AD731">
        <v>0</v>
      </c>
      <c r="AE731">
        <v>2</v>
      </c>
      <c r="AF731">
        <v>2</v>
      </c>
      <c r="AG731">
        <v>1</v>
      </c>
      <c r="AH731" s="2">
        <v>5045888</v>
      </c>
    </row>
    <row r="732" spans="1:34" x14ac:dyDescent="0.5">
      <c r="A732">
        <v>8123</v>
      </c>
      <c r="B732">
        <v>30897</v>
      </c>
      <c r="C732" t="s">
        <v>846</v>
      </c>
      <c r="D732" s="25">
        <v>31702</v>
      </c>
      <c r="E732" t="s">
        <v>79</v>
      </c>
      <c r="F732" t="s">
        <v>80</v>
      </c>
      <c r="G732" t="s">
        <v>89</v>
      </c>
      <c r="H732" s="25">
        <v>41195</v>
      </c>
      <c r="I732" s="26" t="str">
        <f t="shared" si="88"/>
        <v>Sat</v>
      </c>
      <c r="J732" s="1">
        <f t="shared" si="89"/>
        <v>4</v>
      </c>
      <c r="K732" s="1" t="str">
        <f t="shared" si="90"/>
        <v>7D</v>
      </c>
      <c r="L732" s="25">
        <v>41199</v>
      </c>
      <c r="M732" s="26" t="str">
        <f t="shared" si="91"/>
        <v>Wed</v>
      </c>
      <c r="N732" s="25">
        <v>41201</v>
      </c>
      <c r="O732" s="1">
        <f t="shared" si="92"/>
        <v>2</v>
      </c>
      <c r="P732" s="27">
        <f t="shared" si="93"/>
        <v>2012</v>
      </c>
      <c r="Q732" s="1">
        <f t="shared" si="94"/>
        <v>10</v>
      </c>
      <c r="R732" s="1">
        <f t="shared" si="95"/>
        <v>17</v>
      </c>
      <c r="S732" t="s">
        <v>72</v>
      </c>
      <c r="T732" s="2">
        <v>27038683</v>
      </c>
      <c r="U732">
        <v>19116958</v>
      </c>
      <c r="V732" s="2">
        <v>16021877.460000001</v>
      </c>
      <c r="W732" s="2">
        <v>7388326.9000000004</v>
      </c>
      <c r="X732" s="2">
        <v>0</v>
      </c>
      <c r="Y732" s="2">
        <v>0</v>
      </c>
      <c r="Z732" s="2">
        <v>3628478.64</v>
      </c>
      <c r="AA732">
        <v>8</v>
      </c>
      <c r="AB732">
        <v>0</v>
      </c>
      <c r="AC732">
        <v>0</v>
      </c>
      <c r="AD732">
        <v>0</v>
      </c>
      <c r="AE732">
        <v>8</v>
      </c>
      <c r="AF732">
        <v>8</v>
      </c>
      <c r="AG732">
        <v>4</v>
      </c>
      <c r="AH732" s="2">
        <v>4005469.37</v>
      </c>
    </row>
    <row r="733" spans="1:34" x14ac:dyDescent="0.5">
      <c r="A733">
        <v>8124</v>
      </c>
      <c r="B733">
        <v>30900</v>
      </c>
      <c r="C733" t="s">
        <v>847</v>
      </c>
      <c r="D733" s="25">
        <v>26379</v>
      </c>
      <c r="E733" t="s">
        <v>69</v>
      </c>
      <c r="F733" t="s">
        <v>84</v>
      </c>
      <c r="G733" t="s">
        <v>112</v>
      </c>
      <c r="H733" s="25">
        <v>41195</v>
      </c>
      <c r="I733" s="26" t="str">
        <f t="shared" si="88"/>
        <v>Sat</v>
      </c>
      <c r="J733" s="1">
        <f t="shared" si="89"/>
        <v>0</v>
      </c>
      <c r="K733" s="1" t="str">
        <f t="shared" si="90"/>
        <v>7D</v>
      </c>
      <c r="L733" s="25">
        <v>41195</v>
      </c>
      <c r="M733" s="26" t="str">
        <f t="shared" si="91"/>
        <v>Sat</v>
      </c>
      <c r="N733" s="25">
        <v>41196</v>
      </c>
      <c r="O733" s="1">
        <f t="shared" si="92"/>
        <v>1</v>
      </c>
      <c r="P733" s="27">
        <f t="shared" si="93"/>
        <v>2012</v>
      </c>
      <c r="Q733" s="1">
        <f t="shared" si="94"/>
        <v>10</v>
      </c>
      <c r="R733" s="1">
        <f t="shared" si="95"/>
        <v>13</v>
      </c>
      <c r="S733" t="s">
        <v>72</v>
      </c>
      <c r="T733" s="2">
        <v>6275675</v>
      </c>
      <c r="U733">
        <v>5600000</v>
      </c>
      <c r="V733" s="2">
        <v>4571429</v>
      </c>
      <c r="W733" s="2">
        <v>862056</v>
      </c>
      <c r="X733" s="2">
        <v>0</v>
      </c>
      <c r="Y733" s="2">
        <v>0</v>
      </c>
      <c r="Z733" s="2">
        <v>842190</v>
      </c>
      <c r="AA733">
        <v>2</v>
      </c>
      <c r="AB733">
        <v>0</v>
      </c>
      <c r="AC733">
        <v>0</v>
      </c>
      <c r="AD733">
        <v>0</v>
      </c>
      <c r="AE733">
        <v>2</v>
      </c>
      <c r="AF733">
        <v>2</v>
      </c>
      <c r="AG733">
        <v>1</v>
      </c>
      <c r="AH733" s="2">
        <v>4571429</v>
      </c>
    </row>
    <row r="734" spans="1:34" x14ac:dyDescent="0.5">
      <c r="A734">
        <v>8160</v>
      </c>
      <c r="B734">
        <v>30989</v>
      </c>
      <c r="C734" t="s">
        <v>848</v>
      </c>
      <c r="D734" s="25">
        <v>25887</v>
      </c>
      <c r="E734" t="s">
        <v>69</v>
      </c>
      <c r="F734" t="s">
        <v>84</v>
      </c>
      <c r="G734" t="s">
        <v>112</v>
      </c>
      <c r="H734" s="25">
        <v>41197</v>
      </c>
      <c r="I734" s="26" t="str">
        <f t="shared" si="88"/>
        <v>Mon</v>
      </c>
      <c r="J734" s="1">
        <f t="shared" si="89"/>
        <v>1</v>
      </c>
      <c r="K734" s="1" t="str">
        <f t="shared" si="90"/>
        <v>7D</v>
      </c>
      <c r="L734" s="25">
        <v>41198</v>
      </c>
      <c r="M734" s="26" t="str">
        <f t="shared" si="91"/>
        <v>Tue</v>
      </c>
      <c r="N734" s="25">
        <v>41200</v>
      </c>
      <c r="O734" s="1">
        <f t="shared" si="92"/>
        <v>2</v>
      </c>
      <c r="P734" s="27">
        <f t="shared" si="93"/>
        <v>2012</v>
      </c>
      <c r="Q734" s="1">
        <f t="shared" si="94"/>
        <v>10</v>
      </c>
      <c r="R734" s="1">
        <f t="shared" si="95"/>
        <v>16</v>
      </c>
      <c r="S734" t="s">
        <v>72</v>
      </c>
      <c r="T734" s="2">
        <v>13530542.5</v>
      </c>
      <c r="U734">
        <v>7720000</v>
      </c>
      <c r="V734" s="2">
        <v>8406926</v>
      </c>
      <c r="W734" s="2">
        <v>3307828</v>
      </c>
      <c r="X734" s="2">
        <v>0</v>
      </c>
      <c r="Y734" s="2">
        <v>0</v>
      </c>
      <c r="Z734" s="2">
        <v>1815788.5</v>
      </c>
      <c r="AA734">
        <v>6</v>
      </c>
      <c r="AB734">
        <v>0</v>
      </c>
      <c r="AC734">
        <v>2</v>
      </c>
      <c r="AD734">
        <v>0</v>
      </c>
      <c r="AE734">
        <v>6</v>
      </c>
      <c r="AF734">
        <v>8</v>
      </c>
      <c r="AG734">
        <v>2</v>
      </c>
      <c r="AH734" s="2">
        <v>4203463</v>
      </c>
    </row>
    <row r="735" spans="1:34" x14ac:dyDescent="0.5">
      <c r="A735">
        <v>8173</v>
      </c>
      <c r="B735">
        <v>31026</v>
      </c>
      <c r="C735" t="s">
        <v>849</v>
      </c>
      <c r="D735" s="25">
        <v>27952</v>
      </c>
      <c r="E735" t="s">
        <v>122</v>
      </c>
      <c r="F735" t="s">
        <v>80</v>
      </c>
      <c r="G735" t="s">
        <v>89</v>
      </c>
      <c r="H735" s="25">
        <v>41197</v>
      </c>
      <c r="I735" s="26" t="str">
        <f t="shared" si="88"/>
        <v>Mon</v>
      </c>
      <c r="J735" s="1">
        <f t="shared" si="89"/>
        <v>4</v>
      </c>
      <c r="K735" s="1" t="str">
        <f t="shared" si="90"/>
        <v>7D</v>
      </c>
      <c r="L735" s="25">
        <v>41201</v>
      </c>
      <c r="M735" s="26" t="str">
        <f t="shared" si="91"/>
        <v>Fri</v>
      </c>
      <c r="N735" s="25">
        <v>41203</v>
      </c>
      <c r="O735" s="1">
        <f t="shared" si="92"/>
        <v>2</v>
      </c>
      <c r="P735" s="27">
        <f t="shared" si="93"/>
        <v>2012</v>
      </c>
      <c r="Q735" s="1">
        <f t="shared" si="94"/>
        <v>10</v>
      </c>
      <c r="R735" s="1">
        <f t="shared" si="95"/>
        <v>19</v>
      </c>
      <c r="S735" t="s">
        <v>72</v>
      </c>
      <c r="T735" s="2">
        <v>11730642</v>
      </c>
      <c r="U735">
        <v>9588810</v>
      </c>
      <c r="V735" s="2">
        <v>7762785.0999999996</v>
      </c>
      <c r="W735" s="2">
        <v>1953614.9</v>
      </c>
      <c r="X735" s="2">
        <v>0</v>
      </c>
      <c r="Y735" s="2">
        <v>440000</v>
      </c>
      <c r="Z735" s="2">
        <v>1574242</v>
      </c>
      <c r="AA735">
        <v>4</v>
      </c>
      <c r="AB735">
        <v>0</v>
      </c>
      <c r="AC735">
        <v>0</v>
      </c>
      <c r="AD735">
        <v>2</v>
      </c>
      <c r="AE735">
        <v>4</v>
      </c>
      <c r="AF735">
        <v>6</v>
      </c>
      <c r="AG735">
        <v>2</v>
      </c>
      <c r="AH735" s="2">
        <v>3881392.55</v>
      </c>
    </row>
    <row r="736" spans="1:34" x14ac:dyDescent="0.5">
      <c r="A736">
        <v>8189</v>
      </c>
      <c r="B736">
        <v>94954</v>
      </c>
      <c r="C736" t="s">
        <v>496</v>
      </c>
      <c r="D736" s="25">
        <v>24736</v>
      </c>
      <c r="E736" t="s">
        <v>100</v>
      </c>
      <c r="F736" t="s">
        <v>80</v>
      </c>
      <c r="G736" t="s">
        <v>89</v>
      </c>
      <c r="H736" s="25">
        <v>41198</v>
      </c>
      <c r="I736" s="26" t="str">
        <f t="shared" si="88"/>
        <v>Tue</v>
      </c>
      <c r="J736" s="1">
        <f t="shared" si="89"/>
        <v>15</v>
      </c>
      <c r="K736" s="1" t="str">
        <f t="shared" si="90"/>
        <v>30D</v>
      </c>
      <c r="L736" s="25">
        <v>41213</v>
      </c>
      <c r="M736" s="26" t="str">
        <f t="shared" si="91"/>
        <v>Wed</v>
      </c>
      <c r="N736" s="25">
        <v>41221</v>
      </c>
      <c r="O736" s="1">
        <f t="shared" si="92"/>
        <v>8</v>
      </c>
      <c r="P736" s="27">
        <f t="shared" si="93"/>
        <v>2012</v>
      </c>
      <c r="Q736" s="1">
        <f t="shared" si="94"/>
        <v>10</v>
      </c>
      <c r="R736" s="1">
        <f t="shared" si="95"/>
        <v>31</v>
      </c>
      <c r="S736" t="s">
        <v>72</v>
      </c>
      <c r="T736" s="2">
        <v>13762874.91</v>
      </c>
      <c r="U736">
        <v>0</v>
      </c>
      <c r="V736" s="2">
        <v>1064936</v>
      </c>
      <c r="W736" s="2">
        <v>4569588.66</v>
      </c>
      <c r="X736" s="2">
        <v>0</v>
      </c>
      <c r="Y736" s="2">
        <v>4962703.97</v>
      </c>
      <c r="Z736" s="2">
        <v>3165646.28</v>
      </c>
      <c r="AA736">
        <v>40</v>
      </c>
      <c r="AB736">
        <v>0</v>
      </c>
      <c r="AC736">
        <v>0</v>
      </c>
      <c r="AD736">
        <v>0</v>
      </c>
      <c r="AE736">
        <v>40</v>
      </c>
      <c r="AF736">
        <v>40</v>
      </c>
      <c r="AG736">
        <v>20</v>
      </c>
      <c r="AH736" s="2">
        <v>53246.8</v>
      </c>
    </row>
    <row r="737" spans="1:34" x14ac:dyDescent="0.5">
      <c r="A737">
        <v>8238</v>
      </c>
      <c r="B737">
        <v>30897</v>
      </c>
      <c r="C737" t="s">
        <v>846</v>
      </c>
      <c r="D737" s="25">
        <v>31702</v>
      </c>
      <c r="E737" t="s">
        <v>79</v>
      </c>
      <c r="F737" t="s">
        <v>70</v>
      </c>
      <c r="G737" t="s">
        <v>74</v>
      </c>
      <c r="H737" s="25">
        <v>41200</v>
      </c>
      <c r="I737" s="26" t="str">
        <f t="shared" si="88"/>
        <v>Thu</v>
      </c>
      <c r="J737" s="1">
        <f t="shared" si="89"/>
        <v>1</v>
      </c>
      <c r="K737" s="1" t="str">
        <f t="shared" si="90"/>
        <v>7D</v>
      </c>
      <c r="L737" s="25">
        <v>41201</v>
      </c>
      <c r="M737" s="26" t="str">
        <f t="shared" si="91"/>
        <v>Fri</v>
      </c>
      <c r="N737" s="25">
        <v>41202</v>
      </c>
      <c r="O737" s="1">
        <f t="shared" si="92"/>
        <v>1</v>
      </c>
      <c r="P737" s="27">
        <f t="shared" si="93"/>
        <v>2012</v>
      </c>
      <c r="Q737" s="1">
        <f t="shared" si="94"/>
        <v>10</v>
      </c>
      <c r="R737" s="1">
        <f t="shared" si="95"/>
        <v>19</v>
      </c>
      <c r="S737" t="s">
        <v>72</v>
      </c>
      <c r="T737" s="2">
        <v>27038683</v>
      </c>
      <c r="U737">
        <v>19116958</v>
      </c>
      <c r="V737" s="2">
        <v>16021877.460000001</v>
      </c>
      <c r="W737" s="2">
        <v>7388326.9000000004</v>
      </c>
      <c r="X737" s="2">
        <v>0</v>
      </c>
      <c r="Y737" s="2">
        <v>0</v>
      </c>
      <c r="Z737" s="2">
        <v>3628478.64</v>
      </c>
      <c r="AA737">
        <v>8</v>
      </c>
      <c r="AB737">
        <v>0</v>
      </c>
      <c r="AC737">
        <v>0</v>
      </c>
      <c r="AD737">
        <v>0</v>
      </c>
      <c r="AE737">
        <v>8</v>
      </c>
      <c r="AF737">
        <v>8</v>
      </c>
      <c r="AG737">
        <v>4</v>
      </c>
      <c r="AH737" s="2">
        <v>4005469.37</v>
      </c>
    </row>
    <row r="738" spans="1:34" x14ac:dyDescent="0.5">
      <c r="A738">
        <v>8248</v>
      </c>
      <c r="B738">
        <v>31278</v>
      </c>
      <c r="C738" t="s">
        <v>850</v>
      </c>
      <c r="D738" s="25">
        <v>31346</v>
      </c>
      <c r="E738" t="s">
        <v>140</v>
      </c>
      <c r="F738" t="s">
        <v>80</v>
      </c>
      <c r="G738" t="s">
        <v>89</v>
      </c>
      <c r="H738" s="25">
        <v>41201</v>
      </c>
      <c r="I738" s="26" t="str">
        <f t="shared" si="88"/>
        <v>Fri</v>
      </c>
      <c r="J738" s="1">
        <f t="shared" si="89"/>
        <v>15</v>
      </c>
      <c r="K738" s="1" t="str">
        <f t="shared" si="90"/>
        <v>30D</v>
      </c>
      <c r="L738" s="25">
        <v>41216</v>
      </c>
      <c r="M738" s="26" t="str">
        <f t="shared" si="91"/>
        <v>Sat</v>
      </c>
      <c r="N738" s="25">
        <v>41218</v>
      </c>
      <c r="O738" s="1">
        <f t="shared" si="92"/>
        <v>2</v>
      </c>
      <c r="P738" s="27">
        <f t="shared" si="93"/>
        <v>2012</v>
      </c>
      <c r="Q738" s="1">
        <f t="shared" si="94"/>
        <v>11</v>
      </c>
      <c r="R738" s="1">
        <f t="shared" si="95"/>
        <v>3</v>
      </c>
      <c r="S738" t="s">
        <v>72</v>
      </c>
      <c r="T738" s="2">
        <v>3130050</v>
      </c>
      <c r="U738">
        <v>0</v>
      </c>
      <c r="V738" s="2">
        <v>2710000</v>
      </c>
      <c r="W738" s="2">
        <v>0</v>
      </c>
      <c r="X738" s="2">
        <v>0</v>
      </c>
      <c r="Y738" s="2">
        <v>0</v>
      </c>
      <c r="Z738" s="2">
        <v>420050</v>
      </c>
      <c r="AA738">
        <v>6</v>
      </c>
      <c r="AB738">
        <v>0</v>
      </c>
      <c r="AC738">
        <v>0</v>
      </c>
      <c r="AD738">
        <v>0</v>
      </c>
      <c r="AE738">
        <v>6</v>
      </c>
      <c r="AF738">
        <v>6</v>
      </c>
      <c r="AG738">
        <v>2</v>
      </c>
      <c r="AH738" s="2">
        <v>1355000</v>
      </c>
    </row>
    <row r="739" spans="1:34" x14ac:dyDescent="0.5">
      <c r="A739">
        <v>8269</v>
      </c>
      <c r="B739">
        <v>30897</v>
      </c>
      <c r="C739" t="s">
        <v>846</v>
      </c>
      <c r="D739" s="25">
        <v>31702</v>
      </c>
      <c r="E739" t="s">
        <v>79</v>
      </c>
      <c r="F739" t="s">
        <v>70</v>
      </c>
      <c r="G739" t="s">
        <v>97</v>
      </c>
      <c r="H739" s="25">
        <v>41202</v>
      </c>
      <c r="I739" s="26" t="str">
        <f t="shared" si="88"/>
        <v>Sat</v>
      </c>
      <c r="J739" s="1">
        <f t="shared" si="89"/>
        <v>0</v>
      </c>
      <c r="K739" s="1" t="str">
        <f t="shared" si="90"/>
        <v>7D</v>
      </c>
      <c r="L739" s="25">
        <v>41202</v>
      </c>
      <c r="M739" s="26" t="str">
        <f t="shared" si="91"/>
        <v>Sat</v>
      </c>
      <c r="N739" s="25">
        <v>41203</v>
      </c>
      <c r="O739" s="1">
        <f t="shared" si="92"/>
        <v>1</v>
      </c>
      <c r="P739" s="27">
        <f t="shared" si="93"/>
        <v>2012</v>
      </c>
      <c r="Q739" s="1">
        <f t="shared" si="94"/>
        <v>10</v>
      </c>
      <c r="R739" s="1">
        <f t="shared" si="95"/>
        <v>20</v>
      </c>
      <c r="S739" t="s">
        <v>72</v>
      </c>
      <c r="T739" s="2">
        <v>27038683</v>
      </c>
      <c r="U739">
        <v>19116958</v>
      </c>
      <c r="V739" s="2">
        <v>16021877.460000001</v>
      </c>
      <c r="W739" s="2">
        <v>7388326.9000000004</v>
      </c>
      <c r="X739" s="2">
        <v>0</v>
      </c>
      <c r="Y739" s="2">
        <v>0</v>
      </c>
      <c r="Z739" s="2">
        <v>3628478.64</v>
      </c>
      <c r="AA739">
        <v>8</v>
      </c>
      <c r="AB739">
        <v>0</v>
      </c>
      <c r="AC739">
        <v>0</v>
      </c>
      <c r="AD739">
        <v>0</v>
      </c>
      <c r="AE739">
        <v>8</v>
      </c>
      <c r="AF739">
        <v>8</v>
      </c>
      <c r="AG739">
        <v>4</v>
      </c>
      <c r="AH739" s="2">
        <v>4005469.37</v>
      </c>
    </row>
    <row r="740" spans="1:34" x14ac:dyDescent="0.5">
      <c r="A740">
        <v>8266</v>
      </c>
      <c r="B740">
        <v>31326</v>
      </c>
      <c r="C740" t="s">
        <v>851</v>
      </c>
      <c r="D740" s="25">
        <v>28819</v>
      </c>
      <c r="E740" t="s">
        <v>79</v>
      </c>
      <c r="F740" t="s">
        <v>105</v>
      </c>
      <c r="G740" t="s">
        <v>106</v>
      </c>
      <c r="H740" s="25">
        <v>41202</v>
      </c>
      <c r="I740" s="26" t="str">
        <f t="shared" si="88"/>
        <v>Sat</v>
      </c>
      <c r="J740" s="1">
        <f t="shared" si="89"/>
        <v>34</v>
      </c>
      <c r="K740" s="1" t="str">
        <f t="shared" si="90"/>
        <v>45D</v>
      </c>
      <c r="L740" s="25">
        <v>41236</v>
      </c>
      <c r="M740" s="26" t="str">
        <f t="shared" si="91"/>
        <v>Fri</v>
      </c>
      <c r="N740" s="25">
        <v>41242</v>
      </c>
      <c r="O740" s="1">
        <f t="shared" si="92"/>
        <v>6</v>
      </c>
      <c r="P740" s="27">
        <f t="shared" si="93"/>
        <v>2012</v>
      </c>
      <c r="Q740" s="1">
        <f t="shared" si="94"/>
        <v>11</v>
      </c>
      <c r="R740" s="1">
        <f t="shared" si="95"/>
        <v>23</v>
      </c>
      <c r="S740" t="s">
        <v>72</v>
      </c>
      <c r="T740" s="2">
        <v>6132740</v>
      </c>
      <c r="U740">
        <v>0</v>
      </c>
      <c r="V740" s="2">
        <v>2520000</v>
      </c>
      <c r="W740" s="2">
        <v>1828000</v>
      </c>
      <c r="X740" s="2">
        <v>0</v>
      </c>
      <c r="Y740" s="2">
        <v>961731.6</v>
      </c>
      <c r="Z740" s="2">
        <v>823008.4</v>
      </c>
      <c r="AA740">
        <v>12</v>
      </c>
      <c r="AB740">
        <v>0</v>
      </c>
      <c r="AC740">
        <v>4</v>
      </c>
      <c r="AD740">
        <v>2</v>
      </c>
      <c r="AE740">
        <v>12</v>
      </c>
      <c r="AF740">
        <v>18</v>
      </c>
      <c r="AG740">
        <v>6</v>
      </c>
      <c r="AH740" s="2">
        <v>420000</v>
      </c>
    </row>
    <row r="741" spans="1:34" x14ac:dyDescent="0.5">
      <c r="A741">
        <v>8285</v>
      </c>
      <c r="B741">
        <v>31380</v>
      </c>
      <c r="C741" t="s">
        <v>852</v>
      </c>
      <c r="D741" s="25">
        <v>30032</v>
      </c>
      <c r="E741" t="s">
        <v>138</v>
      </c>
      <c r="F741" t="s">
        <v>80</v>
      </c>
      <c r="G741" t="s">
        <v>89</v>
      </c>
      <c r="H741" s="25">
        <v>41204</v>
      </c>
      <c r="I741" s="26" t="str">
        <f t="shared" si="88"/>
        <v>Mon</v>
      </c>
      <c r="J741" s="1">
        <f t="shared" si="89"/>
        <v>46</v>
      </c>
      <c r="K741" s="1" t="str">
        <f t="shared" si="90"/>
        <v>60D</v>
      </c>
      <c r="L741" s="25">
        <v>41250</v>
      </c>
      <c r="M741" s="26" t="str">
        <f t="shared" si="91"/>
        <v>Fri</v>
      </c>
      <c r="N741" s="25">
        <v>41252</v>
      </c>
      <c r="O741" s="1">
        <f t="shared" si="92"/>
        <v>2</v>
      </c>
      <c r="P741" s="27">
        <f t="shared" si="93"/>
        <v>2012</v>
      </c>
      <c r="Q741" s="1">
        <f t="shared" si="94"/>
        <v>12</v>
      </c>
      <c r="R741" s="1">
        <f t="shared" si="95"/>
        <v>7</v>
      </c>
      <c r="S741" t="s">
        <v>72</v>
      </c>
      <c r="T741" s="2">
        <v>2539845</v>
      </c>
      <c r="U741">
        <v>0</v>
      </c>
      <c r="V741" s="2">
        <v>2000000</v>
      </c>
      <c r="W741" s="2">
        <v>199000</v>
      </c>
      <c r="X741" s="2">
        <v>0</v>
      </c>
      <c r="Y741" s="2">
        <v>0</v>
      </c>
      <c r="Z741" s="2">
        <v>340845</v>
      </c>
      <c r="AA741">
        <v>6</v>
      </c>
      <c r="AB741">
        <v>0</v>
      </c>
      <c r="AC741">
        <v>0</v>
      </c>
      <c r="AD741">
        <v>0</v>
      </c>
      <c r="AE741">
        <v>6</v>
      </c>
      <c r="AF741">
        <v>6</v>
      </c>
      <c r="AG741">
        <v>2</v>
      </c>
      <c r="AH741" s="2">
        <v>1000000</v>
      </c>
    </row>
    <row r="742" spans="1:34" x14ac:dyDescent="0.5">
      <c r="A742">
        <v>8271</v>
      </c>
      <c r="B742">
        <v>31349</v>
      </c>
      <c r="C742" t="s">
        <v>853</v>
      </c>
      <c r="D742" s="25">
        <v>26061</v>
      </c>
      <c r="E742" t="s">
        <v>140</v>
      </c>
      <c r="F742" t="s">
        <v>80</v>
      </c>
      <c r="G742" t="s">
        <v>89</v>
      </c>
      <c r="H742" s="25">
        <v>41204</v>
      </c>
      <c r="I742" s="26" t="str">
        <f t="shared" si="88"/>
        <v>Mon</v>
      </c>
      <c r="J742" s="1">
        <f t="shared" si="89"/>
        <v>0</v>
      </c>
      <c r="K742" s="1" t="str">
        <f t="shared" si="90"/>
        <v>7D</v>
      </c>
      <c r="L742" s="25">
        <v>41204</v>
      </c>
      <c r="M742" s="26" t="str">
        <f t="shared" si="91"/>
        <v>Mon</v>
      </c>
      <c r="N742" s="25">
        <v>41205</v>
      </c>
      <c r="O742" s="1">
        <f t="shared" si="92"/>
        <v>1</v>
      </c>
      <c r="P742" s="27">
        <f t="shared" si="93"/>
        <v>2012</v>
      </c>
      <c r="Q742" s="1">
        <f t="shared" si="94"/>
        <v>10</v>
      </c>
      <c r="R742" s="1">
        <f t="shared" si="95"/>
        <v>22</v>
      </c>
      <c r="S742" t="s">
        <v>72</v>
      </c>
      <c r="T742" s="2">
        <v>231000</v>
      </c>
      <c r="U742">
        <v>0</v>
      </c>
      <c r="V742" s="2">
        <v>200000</v>
      </c>
      <c r="W742" s="2">
        <v>0</v>
      </c>
      <c r="X742" s="2">
        <v>0</v>
      </c>
      <c r="Y742" s="2">
        <v>0</v>
      </c>
      <c r="Z742" s="2">
        <v>31000</v>
      </c>
      <c r="AA742">
        <v>2</v>
      </c>
      <c r="AB742">
        <v>0</v>
      </c>
      <c r="AC742">
        <v>0</v>
      </c>
      <c r="AD742">
        <v>0</v>
      </c>
      <c r="AE742">
        <v>2</v>
      </c>
      <c r="AF742">
        <v>2</v>
      </c>
      <c r="AG742">
        <v>1</v>
      </c>
      <c r="AH742" s="2">
        <v>200000</v>
      </c>
    </row>
    <row r="743" spans="1:34" x14ac:dyDescent="0.5">
      <c r="A743">
        <v>8309</v>
      </c>
      <c r="B743">
        <v>31468</v>
      </c>
      <c r="C743" t="s">
        <v>854</v>
      </c>
      <c r="D743" s="25">
        <v>30454</v>
      </c>
      <c r="E743" t="s">
        <v>69</v>
      </c>
      <c r="F743" t="s">
        <v>70</v>
      </c>
      <c r="G743" t="s">
        <v>74</v>
      </c>
      <c r="H743" s="25">
        <v>41205</v>
      </c>
      <c r="I743" s="26" t="str">
        <f t="shared" si="88"/>
        <v>Tue</v>
      </c>
      <c r="J743" s="1">
        <f t="shared" si="89"/>
        <v>3</v>
      </c>
      <c r="K743" s="1" t="str">
        <f t="shared" si="90"/>
        <v>7D</v>
      </c>
      <c r="L743" s="25">
        <v>41208</v>
      </c>
      <c r="M743" s="26" t="str">
        <f t="shared" si="91"/>
        <v>Fri</v>
      </c>
      <c r="N743" s="25">
        <v>41210</v>
      </c>
      <c r="O743" s="1">
        <f t="shared" si="92"/>
        <v>2</v>
      </c>
      <c r="P743" s="27">
        <f t="shared" si="93"/>
        <v>2012</v>
      </c>
      <c r="Q743" s="1">
        <f t="shared" si="94"/>
        <v>10</v>
      </c>
      <c r="R743" s="1">
        <f t="shared" si="95"/>
        <v>26</v>
      </c>
      <c r="S743" t="s">
        <v>72</v>
      </c>
      <c r="T743" s="2">
        <v>12370667</v>
      </c>
      <c r="U743">
        <v>7160000</v>
      </c>
      <c r="V743" s="2">
        <v>5645022</v>
      </c>
      <c r="W743" s="2">
        <v>5065512</v>
      </c>
      <c r="X743" s="2">
        <v>0</v>
      </c>
      <c r="Y743" s="2">
        <v>0</v>
      </c>
      <c r="Z743" s="2">
        <v>1660133</v>
      </c>
      <c r="AA743">
        <v>4</v>
      </c>
      <c r="AB743">
        <v>0</v>
      </c>
      <c r="AC743">
        <v>0</v>
      </c>
      <c r="AD743">
        <v>0</v>
      </c>
      <c r="AE743">
        <v>4</v>
      </c>
      <c r="AF743">
        <v>4</v>
      </c>
      <c r="AG743">
        <v>2</v>
      </c>
      <c r="AH743" s="2">
        <v>2822511</v>
      </c>
    </row>
    <row r="744" spans="1:34" x14ac:dyDescent="0.5">
      <c r="A744">
        <v>8290</v>
      </c>
      <c r="B744">
        <v>31421</v>
      </c>
      <c r="C744" t="s">
        <v>855</v>
      </c>
      <c r="D744" s="25">
        <v>25682</v>
      </c>
      <c r="E744" t="s">
        <v>79</v>
      </c>
      <c r="F744" t="s">
        <v>105</v>
      </c>
      <c r="G744" t="s">
        <v>106</v>
      </c>
      <c r="H744" s="25">
        <v>41205</v>
      </c>
      <c r="I744" s="26" t="str">
        <f t="shared" si="88"/>
        <v>Tue</v>
      </c>
      <c r="J744" s="1">
        <f t="shared" si="89"/>
        <v>52</v>
      </c>
      <c r="K744" s="1" t="str">
        <f t="shared" si="90"/>
        <v>60D</v>
      </c>
      <c r="L744" s="25">
        <v>41257</v>
      </c>
      <c r="M744" s="26" t="str">
        <f t="shared" si="91"/>
        <v>Fri</v>
      </c>
      <c r="N744" s="25">
        <v>41263</v>
      </c>
      <c r="O744" s="1">
        <f t="shared" si="92"/>
        <v>6</v>
      </c>
      <c r="P744" s="27">
        <f t="shared" si="93"/>
        <v>2012</v>
      </c>
      <c r="Q744" s="1">
        <f t="shared" si="94"/>
        <v>12</v>
      </c>
      <c r="R744" s="1">
        <f t="shared" si="95"/>
        <v>14</v>
      </c>
      <c r="S744" t="s">
        <v>72</v>
      </c>
      <c r="T744" s="2">
        <v>6766264.5</v>
      </c>
      <c r="U744">
        <v>0</v>
      </c>
      <c r="V744" s="2">
        <v>3770532</v>
      </c>
      <c r="W744" s="2">
        <v>1870000</v>
      </c>
      <c r="X744" s="2">
        <v>0</v>
      </c>
      <c r="Y744" s="2">
        <v>217407.6</v>
      </c>
      <c r="Z744" s="2">
        <v>908324.9</v>
      </c>
      <c r="AA744">
        <v>12</v>
      </c>
      <c r="AB744">
        <v>0</v>
      </c>
      <c r="AC744">
        <v>6</v>
      </c>
      <c r="AD744">
        <v>0</v>
      </c>
      <c r="AE744">
        <v>12</v>
      </c>
      <c r="AF744">
        <v>18</v>
      </c>
      <c r="AG744">
        <v>6</v>
      </c>
      <c r="AH744" s="2">
        <v>628422</v>
      </c>
    </row>
    <row r="745" spans="1:34" x14ac:dyDescent="0.5">
      <c r="A745">
        <v>8312</v>
      </c>
      <c r="B745">
        <v>31473</v>
      </c>
      <c r="C745" t="s">
        <v>856</v>
      </c>
      <c r="D745" s="25">
        <v>17009</v>
      </c>
      <c r="E745" t="s">
        <v>79</v>
      </c>
      <c r="F745" t="s">
        <v>105</v>
      </c>
      <c r="G745" t="s">
        <v>106</v>
      </c>
      <c r="H745" s="25">
        <v>41206</v>
      </c>
      <c r="I745" s="26" t="str">
        <f t="shared" si="88"/>
        <v>Wed</v>
      </c>
      <c r="J745" s="1">
        <f t="shared" si="89"/>
        <v>52</v>
      </c>
      <c r="K745" s="1" t="str">
        <f t="shared" si="90"/>
        <v>60D</v>
      </c>
      <c r="L745" s="25">
        <v>41258</v>
      </c>
      <c r="M745" s="26" t="str">
        <f t="shared" si="91"/>
        <v>Sat</v>
      </c>
      <c r="N745" s="25">
        <v>41264</v>
      </c>
      <c r="O745" s="1">
        <f t="shared" si="92"/>
        <v>6</v>
      </c>
      <c r="P745" s="27">
        <f t="shared" si="93"/>
        <v>2012</v>
      </c>
      <c r="Q745" s="1">
        <f t="shared" si="94"/>
        <v>12</v>
      </c>
      <c r="R745" s="1">
        <f t="shared" si="95"/>
        <v>15</v>
      </c>
      <c r="S745" t="s">
        <v>72</v>
      </c>
      <c r="T745" s="2">
        <v>10364970</v>
      </c>
      <c r="U745">
        <v>4931850</v>
      </c>
      <c r="V745" s="2">
        <v>3992944</v>
      </c>
      <c r="W745" s="2">
        <v>4981056</v>
      </c>
      <c r="X745" s="2">
        <v>0</v>
      </c>
      <c r="Y745" s="2">
        <v>0</v>
      </c>
      <c r="Z745" s="2">
        <v>1390970</v>
      </c>
      <c r="AA745">
        <v>14</v>
      </c>
      <c r="AB745">
        <v>0</v>
      </c>
      <c r="AC745">
        <v>0</v>
      </c>
      <c r="AD745">
        <v>0</v>
      </c>
      <c r="AE745">
        <v>14</v>
      </c>
      <c r="AF745">
        <v>14</v>
      </c>
      <c r="AG745">
        <v>7</v>
      </c>
      <c r="AH745" s="2">
        <v>570420.56999999995</v>
      </c>
    </row>
    <row r="746" spans="1:34" x14ac:dyDescent="0.5">
      <c r="A746">
        <v>8320</v>
      </c>
      <c r="B746">
        <v>11117</v>
      </c>
      <c r="C746" t="s">
        <v>343</v>
      </c>
      <c r="D746" s="25">
        <v>26555</v>
      </c>
      <c r="E746" t="s">
        <v>79</v>
      </c>
      <c r="F746" t="s">
        <v>80</v>
      </c>
      <c r="G746" t="s">
        <v>81</v>
      </c>
      <c r="H746" s="25">
        <v>41206</v>
      </c>
      <c r="I746" s="26" t="str">
        <f t="shared" si="88"/>
        <v>Wed</v>
      </c>
      <c r="J746" s="1">
        <f t="shared" si="89"/>
        <v>14</v>
      </c>
      <c r="K746" s="1" t="str">
        <f t="shared" si="90"/>
        <v>14D</v>
      </c>
      <c r="L746" s="25">
        <v>41220</v>
      </c>
      <c r="M746" s="26" t="str">
        <f t="shared" si="91"/>
        <v>Wed</v>
      </c>
      <c r="N746" s="25">
        <v>41222</v>
      </c>
      <c r="O746" s="1">
        <f t="shared" si="92"/>
        <v>2</v>
      </c>
      <c r="P746" s="27">
        <f t="shared" si="93"/>
        <v>2012</v>
      </c>
      <c r="Q746" s="1">
        <f t="shared" si="94"/>
        <v>11</v>
      </c>
      <c r="R746" s="1">
        <f t="shared" si="95"/>
        <v>7</v>
      </c>
      <c r="S746" t="s">
        <v>72</v>
      </c>
      <c r="T746" s="2">
        <v>11725100</v>
      </c>
      <c r="U746">
        <v>8316000</v>
      </c>
      <c r="V746" s="2">
        <v>6645888</v>
      </c>
      <c r="W746" s="2">
        <v>1774112</v>
      </c>
      <c r="X746" s="2">
        <v>0</v>
      </c>
      <c r="Y746" s="2">
        <v>1731601.73</v>
      </c>
      <c r="Z746" s="2">
        <v>1573498.27</v>
      </c>
      <c r="AA746">
        <v>16</v>
      </c>
      <c r="AB746">
        <v>0</v>
      </c>
      <c r="AC746">
        <v>0</v>
      </c>
      <c r="AD746">
        <v>0</v>
      </c>
      <c r="AE746">
        <v>16</v>
      </c>
      <c r="AF746">
        <v>16</v>
      </c>
      <c r="AG746">
        <v>8</v>
      </c>
      <c r="AH746" s="2">
        <v>830736</v>
      </c>
    </row>
    <row r="747" spans="1:34" x14ac:dyDescent="0.5">
      <c r="A747">
        <v>8324</v>
      </c>
      <c r="B747">
        <v>31510</v>
      </c>
      <c r="C747" t="s">
        <v>857</v>
      </c>
      <c r="D747" s="25">
        <v>29968</v>
      </c>
      <c r="E747" t="s">
        <v>138</v>
      </c>
      <c r="F747" t="s">
        <v>80</v>
      </c>
      <c r="G747" t="s">
        <v>89</v>
      </c>
      <c r="H747" s="25">
        <v>41206</v>
      </c>
      <c r="I747" s="26" t="str">
        <f t="shared" si="88"/>
        <v>Wed</v>
      </c>
      <c r="J747" s="1">
        <f t="shared" si="89"/>
        <v>31</v>
      </c>
      <c r="K747" s="1" t="str">
        <f t="shared" si="90"/>
        <v>45D</v>
      </c>
      <c r="L747" s="25">
        <v>41237</v>
      </c>
      <c r="M747" s="26" t="str">
        <f t="shared" si="91"/>
        <v>Sat</v>
      </c>
      <c r="N747" s="25">
        <v>41239</v>
      </c>
      <c r="O747" s="1">
        <f t="shared" si="92"/>
        <v>2</v>
      </c>
      <c r="P747" s="27">
        <f t="shared" si="93"/>
        <v>2012</v>
      </c>
      <c r="Q747" s="1">
        <f t="shared" si="94"/>
        <v>11</v>
      </c>
      <c r="R747" s="1">
        <f t="shared" si="95"/>
        <v>24</v>
      </c>
      <c r="S747" t="s">
        <v>72</v>
      </c>
      <c r="T747" s="2">
        <v>10634166</v>
      </c>
      <c r="U747">
        <v>9375216</v>
      </c>
      <c r="V747" s="2">
        <v>7577815.2000000002</v>
      </c>
      <c r="W747" s="2">
        <v>1629344.8</v>
      </c>
      <c r="X747" s="2">
        <v>0</v>
      </c>
      <c r="Y747" s="2">
        <v>0</v>
      </c>
      <c r="Z747" s="2">
        <v>1427006</v>
      </c>
      <c r="AA747">
        <v>4</v>
      </c>
      <c r="AB747">
        <v>0</v>
      </c>
      <c r="AC747">
        <v>0</v>
      </c>
      <c r="AD747">
        <v>0</v>
      </c>
      <c r="AE747">
        <v>4</v>
      </c>
      <c r="AF747">
        <v>4</v>
      </c>
      <c r="AG747">
        <v>2</v>
      </c>
      <c r="AH747" s="2">
        <v>3788907.6</v>
      </c>
    </row>
    <row r="748" spans="1:34" x14ac:dyDescent="0.5">
      <c r="A748">
        <v>8321</v>
      </c>
      <c r="B748">
        <v>31504</v>
      </c>
      <c r="C748" t="s">
        <v>858</v>
      </c>
      <c r="D748" s="25">
        <v>26347</v>
      </c>
      <c r="E748" t="s">
        <v>79</v>
      </c>
      <c r="F748" t="s">
        <v>70</v>
      </c>
      <c r="G748" t="s">
        <v>97</v>
      </c>
      <c r="H748" s="25">
        <v>41206</v>
      </c>
      <c r="I748" s="26" t="str">
        <f t="shared" si="88"/>
        <v>Wed</v>
      </c>
      <c r="J748" s="1">
        <f t="shared" si="89"/>
        <v>0</v>
      </c>
      <c r="K748" s="1" t="str">
        <f t="shared" si="90"/>
        <v>7D</v>
      </c>
      <c r="L748" s="25">
        <v>41206</v>
      </c>
      <c r="M748" s="26" t="str">
        <f t="shared" si="91"/>
        <v>Wed</v>
      </c>
      <c r="N748" s="25">
        <v>41210</v>
      </c>
      <c r="O748" s="1">
        <f t="shared" si="92"/>
        <v>4</v>
      </c>
      <c r="P748" s="27">
        <f t="shared" si="93"/>
        <v>2012</v>
      </c>
      <c r="Q748" s="1">
        <f t="shared" si="94"/>
        <v>10</v>
      </c>
      <c r="R748" s="1">
        <f t="shared" si="95"/>
        <v>24</v>
      </c>
      <c r="S748" t="s">
        <v>72</v>
      </c>
      <c r="T748" s="2">
        <v>28297500</v>
      </c>
      <c r="U748">
        <v>19404000</v>
      </c>
      <c r="V748" s="2">
        <v>19757664</v>
      </c>
      <c r="W748" s="2">
        <v>4742336</v>
      </c>
      <c r="X748" s="2">
        <v>0</v>
      </c>
      <c r="Y748" s="2">
        <v>0</v>
      </c>
      <c r="Z748" s="2">
        <v>3797500</v>
      </c>
      <c r="AA748">
        <v>12</v>
      </c>
      <c r="AB748">
        <v>0</v>
      </c>
      <c r="AC748">
        <v>0</v>
      </c>
      <c r="AD748">
        <v>0</v>
      </c>
      <c r="AE748">
        <v>12</v>
      </c>
      <c r="AF748">
        <v>12</v>
      </c>
      <c r="AG748">
        <v>4</v>
      </c>
      <c r="AH748" s="2">
        <v>4939416</v>
      </c>
    </row>
    <row r="749" spans="1:34" x14ac:dyDescent="0.5">
      <c r="A749">
        <v>8317</v>
      </c>
      <c r="B749">
        <v>31492</v>
      </c>
      <c r="C749" t="s">
        <v>859</v>
      </c>
      <c r="D749" s="25">
        <v>23415</v>
      </c>
      <c r="E749" t="s">
        <v>100</v>
      </c>
      <c r="F749" t="s">
        <v>70</v>
      </c>
      <c r="G749" t="s">
        <v>74</v>
      </c>
      <c r="H749" s="25">
        <v>41206</v>
      </c>
      <c r="I749" s="26" t="str">
        <f t="shared" si="88"/>
        <v>Wed</v>
      </c>
      <c r="J749" s="1">
        <f t="shared" si="89"/>
        <v>1</v>
      </c>
      <c r="K749" s="1" t="str">
        <f t="shared" si="90"/>
        <v>7D</v>
      </c>
      <c r="L749" s="25">
        <v>41207</v>
      </c>
      <c r="M749" s="26" t="str">
        <f t="shared" si="91"/>
        <v>Thu</v>
      </c>
      <c r="N749" s="25">
        <v>41208</v>
      </c>
      <c r="O749" s="1">
        <f t="shared" si="92"/>
        <v>1</v>
      </c>
      <c r="P749" s="27">
        <f t="shared" si="93"/>
        <v>2012</v>
      </c>
      <c r="Q749" s="1">
        <f t="shared" si="94"/>
        <v>10</v>
      </c>
      <c r="R749" s="1">
        <f t="shared" si="95"/>
        <v>25</v>
      </c>
      <c r="S749" t="s">
        <v>72</v>
      </c>
      <c r="T749" s="2">
        <v>6299370</v>
      </c>
      <c r="U749">
        <v>4851000</v>
      </c>
      <c r="V749" s="2">
        <v>3922944</v>
      </c>
      <c r="W749" s="2">
        <v>1531056</v>
      </c>
      <c r="X749" s="2">
        <v>0</v>
      </c>
      <c r="Y749" s="2">
        <v>0</v>
      </c>
      <c r="Z749" s="2">
        <v>845370</v>
      </c>
      <c r="AA749">
        <v>2</v>
      </c>
      <c r="AB749">
        <v>0</v>
      </c>
      <c r="AC749">
        <v>0</v>
      </c>
      <c r="AD749">
        <v>0</v>
      </c>
      <c r="AE749">
        <v>2</v>
      </c>
      <c r="AF749">
        <v>2</v>
      </c>
      <c r="AG749">
        <v>1</v>
      </c>
      <c r="AH749" s="2">
        <v>3922944</v>
      </c>
    </row>
    <row r="750" spans="1:34" x14ac:dyDescent="0.5">
      <c r="A750">
        <v>8329</v>
      </c>
      <c r="B750">
        <v>31532</v>
      </c>
      <c r="C750" t="s">
        <v>860</v>
      </c>
      <c r="D750" s="25">
        <v>26913</v>
      </c>
      <c r="E750" t="s">
        <v>87</v>
      </c>
      <c r="F750" t="s">
        <v>94</v>
      </c>
      <c r="G750" t="s">
        <v>141</v>
      </c>
      <c r="H750" s="25">
        <v>41207</v>
      </c>
      <c r="I750" s="26" t="str">
        <f t="shared" si="88"/>
        <v>Thu</v>
      </c>
      <c r="J750" s="1">
        <f t="shared" si="89"/>
        <v>25</v>
      </c>
      <c r="K750" s="1" t="str">
        <f t="shared" si="90"/>
        <v>30D</v>
      </c>
      <c r="L750" s="25">
        <v>41232</v>
      </c>
      <c r="M750" s="26" t="str">
        <f t="shared" si="91"/>
        <v>Mon</v>
      </c>
      <c r="N750" s="25">
        <v>41234</v>
      </c>
      <c r="O750" s="1">
        <f t="shared" si="92"/>
        <v>2</v>
      </c>
      <c r="P750" s="27">
        <f t="shared" si="93"/>
        <v>2012</v>
      </c>
      <c r="Q750" s="1">
        <f t="shared" si="94"/>
        <v>11</v>
      </c>
      <c r="R750" s="1">
        <f t="shared" si="95"/>
        <v>19</v>
      </c>
      <c r="S750" t="s">
        <v>72</v>
      </c>
      <c r="T750" s="2">
        <v>3576245</v>
      </c>
      <c r="U750">
        <v>0</v>
      </c>
      <c r="V750" s="2">
        <v>2550000</v>
      </c>
      <c r="W750" s="2">
        <v>529000</v>
      </c>
      <c r="X750" s="2">
        <v>0</v>
      </c>
      <c r="Y750" s="2">
        <v>17316.02</v>
      </c>
      <c r="Z750" s="2">
        <v>479928.98</v>
      </c>
      <c r="AA750">
        <v>2</v>
      </c>
      <c r="AB750">
        <v>0</v>
      </c>
      <c r="AC750">
        <v>0</v>
      </c>
      <c r="AD750">
        <v>0</v>
      </c>
      <c r="AE750">
        <v>2</v>
      </c>
      <c r="AF750">
        <v>2</v>
      </c>
      <c r="AG750">
        <v>2</v>
      </c>
      <c r="AH750" s="2">
        <v>1275000</v>
      </c>
    </row>
    <row r="751" spans="1:34" x14ac:dyDescent="0.5">
      <c r="A751">
        <v>8345</v>
      </c>
      <c r="B751">
        <v>31606</v>
      </c>
      <c r="C751" t="s">
        <v>861</v>
      </c>
      <c r="D751" s="25">
        <v>27216</v>
      </c>
      <c r="E751" t="s">
        <v>69</v>
      </c>
      <c r="F751" t="s">
        <v>70</v>
      </c>
      <c r="G751" t="s">
        <v>74</v>
      </c>
      <c r="H751" s="25">
        <v>41209</v>
      </c>
      <c r="I751" s="26" t="str">
        <f t="shared" si="88"/>
        <v>Sat</v>
      </c>
      <c r="J751" s="1">
        <f t="shared" si="89"/>
        <v>3</v>
      </c>
      <c r="K751" s="1" t="str">
        <f t="shared" si="90"/>
        <v>7D</v>
      </c>
      <c r="L751" s="25">
        <v>41212</v>
      </c>
      <c r="M751" s="26" t="str">
        <f t="shared" si="91"/>
        <v>Tue</v>
      </c>
      <c r="N751" s="25">
        <v>41214</v>
      </c>
      <c r="O751" s="1">
        <f t="shared" si="92"/>
        <v>2</v>
      </c>
      <c r="P751" s="27">
        <f t="shared" si="93"/>
        <v>2012</v>
      </c>
      <c r="Q751" s="1">
        <f t="shared" si="94"/>
        <v>10</v>
      </c>
      <c r="R751" s="1">
        <f t="shared" si="95"/>
        <v>30</v>
      </c>
      <c r="S751" t="s">
        <v>72</v>
      </c>
      <c r="T751" s="2">
        <v>13785156</v>
      </c>
      <c r="U751">
        <v>11088000</v>
      </c>
      <c r="V751" s="2">
        <v>9045888</v>
      </c>
      <c r="W751" s="2">
        <v>2889312</v>
      </c>
      <c r="X751" s="2">
        <v>0</v>
      </c>
      <c r="Y751" s="2">
        <v>0</v>
      </c>
      <c r="Z751" s="2">
        <v>1849956</v>
      </c>
      <c r="AA751">
        <v>4</v>
      </c>
      <c r="AB751">
        <v>0</v>
      </c>
      <c r="AC751">
        <v>0</v>
      </c>
      <c r="AD751">
        <v>0</v>
      </c>
      <c r="AE751">
        <v>4</v>
      </c>
      <c r="AF751">
        <v>4</v>
      </c>
      <c r="AG751">
        <v>2</v>
      </c>
      <c r="AH751" s="2">
        <v>4522944</v>
      </c>
    </row>
    <row r="752" spans="1:34" x14ac:dyDescent="0.5">
      <c r="A752">
        <v>8351</v>
      </c>
      <c r="B752">
        <v>31673</v>
      </c>
      <c r="C752" t="s">
        <v>862</v>
      </c>
      <c r="D752" s="25">
        <v>31323</v>
      </c>
      <c r="E752" t="s">
        <v>69</v>
      </c>
      <c r="F752" t="s">
        <v>70</v>
      </c>
      <c r="G752" t="s">
        <v>97</v>
      </c>
      <c r="H752" s="25">
        <v>41210</v>
      </c>
      <c r="I752" s="26" t="str">
        <f t="shared" si="88"/>
        <v>Sun</v>
      </c>
      <c r="J752" s="1">
        <f t="shared" si="89"/>
        <v>0</v>
      </c>
      <c r="K752" s="1" t="str">
        <f t="shared" si="90"/>
        <v>7D</v>
      </c>
      <c r="L752" s="25">
        <v>41210</v>
      </c>
      <c r="M752" s="26" t="str">
        <f t="shared" si="91"/>
        <v>Sun</v>
      </c>
      <c r="N752" s="25">
        <v>41211</v>
      </c>
      <c r="O752" s="1">
        <f t="shared" si="92"/>
        <v>1</v>
      </c>
      <c r="P752" s="27">
        <f t="shared" si="93"/>
        <v>2012</v>
      </c>
      <c r="Q752" s="1">
        <f t="shared" si="94"/>
        <v>10</v>
      </c>
      <c r="R752" s="1">
        <f t="shared" si="95"/>
        <v>28</v>
      </c>
      <c r="S752" t="s">
        <v>72</v>
      </c>
      <c r="T752" s="2">
        <v>6329400</v>
      </c>
      <c r="U752">
        <v>4851000</v>
      </c>
      <c r="V752" s="2">
        <v>4939416</v>
      </c>
      <c r="W752" s="2">
        <v>540584</v>
      </c>
      <c r="X752" s="2">
        <v>0</v>
      </c>
      <c r="Y752" s="2">
        <v>0</v>
      </c>
      <c r="Z752" s="2">
        <v>849400</v>
      </c>
      <c r="AA752">
        <v>3</v>
      </c>
      <c r="AB752">
        <v>0</v>
      </c>
      <c r="AC752">
        <v>0</v>
      </c>
      <c r="AD752">
        <v>0</v>
      </c>
      <c r="AE752">
        <v>3</v>
      </c>
      <c r="AF752">
        <v>3</v>
      </c>
      <c r="AG752">
        <v>1</v>
      </c>
      <c r="AH752" s="2">
        <v>4939416</v>
      </c>
    </row>
    <row r="753" spans="1:34" x14ac:dyDescent="0.5">
      <c r="A753">
        <v>8329</v>
      </c>
      <c r="B753">
        <v>31829</v>
      </c>
      <c r="C753" t="s">
        <v>863</v>
      </c>
      <c r="D753" s="25">
        <v>23010</v>
      </c>
      <c r="E753" t="s">
        <v>87</v>
      </c>
      <c r="F753" t="s">
        <v>94</v>
      </c>
      <c r="G753" t="s">
        <v>141</v>
      </c>
      <c r="H753" s="25">
        <v>41213</v>
      </c>
      <c r="I753" s="26" t="str">
        <f t="shared" si="88"/>
        <v>Wed</v>
      </c>
      <c r="J753" s="1">
        <f t="shared" si="89"/>
        <v>20</v>
      </c>
      <c r="K753" s="1" t="str">
        <f t="shared" si="90"/>
        <v>30D</v>
      </c>
      <c r="L753" s="25">
        <v>41233</v>
      </c>
      <c r="M753" s="26" t="str">
        <f t="shared" si="91"/>
        <v>Tue</v>
      </c>
      <c r="N753" s="25">
        <v>41234</v>
      </c>
      <c r="O753" s="1">
        <f t="shared" si="92"/>
        <v>1</v>
      </c>
      <c r="P753" s="27">
        <f t="shared" si="93"/>
        <v>2012</v>
      </c>
      <c r="Q753" s="1">
        <f t="shared" si="94"/>
        <v>11</v>
      </c>
      <c r="R753" s="1">
        <f t="shared" si="95"/>
        <v>20</v>
      </c>
      <c r="S753" t="s">
        <v>72</v>
      </c>
      <c r="T753" s="2">
        <v>3380000</v>
      </c>
      <c r="U753">
        <v>3380000</v>
      </c>
      <c r="V753" s="2">
        <v>2406926</v>
      </c>
      <c r="W753" s="2">
        <v>138528</v>
      </c>
      <c r="X753" s="2">
        <v>380952</v>
      </c>
      <c r="Y753" s="2">
        <v>0</v>
      </c>
      <c r="Z753" s="2">
        <v>453594</v>
      </c>
      <c r="AA753">
        <v>1</v>
      </c>
      <c r="AB753">
        <v>0</v>
      </c>
      <c r="AC753">
        <v>0</v>
      </c>
      <c r="AD753">
        <v>0</v>
      </c>
      <c r="AE753">
        <v>1</v>
      </c>
      <c r="AF753">
        <v>1</v>
      </c>
      <c r="AG753">
        <v>1</v>
      </c>
      <c r="AH753" s="2">
        <v>2406926</v>
      </c>
    </row>
    <row r="754" spans="1:34" x14ac:dyDescent="0.5">
      <c r="A754">
        <v>8413</v>
      </c>
      <c r="B754">
        <v>31861</v>
      </c>
      <c r="C754" t="s">
        <v>864</v>
      </c>
      <c r="D754" s="25">
        <v>24751</v>
      </c>
      <c r="E754" t="s">
        <v>69</v>
      </c>
      <c r="F754" t="s">
        <v>80</v>
      </c>
      <c r="G754" t="s">
        <v>81</v>
      </c>
      <c r="H754" s="25">
        <v>41214</v>
      </c>
      <c r="I754" s="26" t="str">
        <f t="shared" si="88"/>
        <v>Thu</v>
      </c>
      <c r="J754" s="1">
        <f t="shared" si="89"/>
        <v>8</v>
      </c>
      <c r="K754" s="1" t="str">
        <f t="shared" si="90"/>
        <v>14D</v>
      </c>
      <c r="L754" s="25">
        <v>41222</v>
      </c>
      <c r="M754" s="26" t="str">
        <f t="shared" si="91"/>
        <v>Fri</v>
      </c>
      <c r="N754" s="25">
        <v>41224</v>
      </c>
      <c r="O754" s="1">
        <f t="shared" si="92"/>
        <v>2</v>
      </c>
      <c r="P754" s="27">
        <f t="shared" si="93"/>
        <v>2012</v>
      </c>
      <c r="Q754" s="1">
        <f t="shared" si="94"/>
        <v>11</v>
      </c>
      <c r="R754" s="1">
        <f t="shared" si="95"/>
        <v>9</v>
      </c>
      <c r="S754" t="s">
        <v>72</v>
      </c>
      <c r="T754" s="2">
        <v>13515810</v>
      </c>
      <c r="U754">
        <v>12243000</v>
      </c>
      <c r="V754" s="2">
        <v>10045888</v>
      </c>
      <c r="W754" s="2">
        <v>1656112</v>
      </c>
      <c r="X754" s="2">
        <v>0</v>
      </c>
      <c r="Y754" s="2">
        <v>0</v>
      </c>
      <c r="Z754" s="2">
        <v>1813810</v>
      </c>
      <c r="AA754">
        <v>4</v>
      </c>
      <c r="AB754">
        <v>0</v>
      </c>
      <c r="AC754">
        <v>0</v>
      </c>
      <c r="AD754">
        <v>0</v>
      </c>
      <c r="AE754">
        <v>4</v>
      </c>
      <c r="AF754">
        <v>4</v>
      </c>
      <c r="AG754">
        <v>2</v>
      </c>
      <c r="AH754" s="2">
        <v>5022944</v>
      </c>
    </row>
    <row r="755" spans="1:34" x14ac:dyDescent="0.5">
      <c r="A755">
        <v>8425</v>
      </c>
      <c r="B755">
        <v>31907</v>
      </c>
      <c r="C755" t="s">
        <v>92</v>
      </c>
      <c r="D755" s="25">
        <v>27457</v>
      </c>
      <c r="E755" t="s">
        <v>69</v>
      </c>
      <c r="F755" t="s">
        <v>70</v>
      </c>
      <c r="G755" t="s">
        <v>74</v>
      </c>
      <c r="H755" s="25">
        <v>41215</v>
      </c>
      <c r="I755" s="26" t="str">
        <f t="shared" si="88"/>
        <v>Fri</v>
      </c>
      <c r="J755" s="1">
        <f t="shared" si="89"/>
        <v>0</v>
      </c>
      <c r="K755" s="1" t="str">
        <f t="shared" si="90"/>
        <v>7D</v>
      </c>
      <c r="L755" s="25">
        <v>41215</v>
      </c>
      <c r="M755" s="26" t="str">
        <f t="shared" si="91"/>
        <v>Fri</v>
      </c>
      <c r="N755" s="25">
        <v>41217</v>
      </c>
      <c r="O755" s="1">
        <f t="shared" si="92"/>
        <v>2</v>
      </c>
      <c r="P755" s="27">
        <f t="shared" si="93"/>
        <v>2012</v>
      </c>
      <c r="Q755" s="1">
        <f t="shared" si="94"/>
        <v>11</v>
      </c>
      <c r="R755" s="1">
        <f t="shared" si="95"/>
        <v>2</v>
      </c>
      <c r="S755" t="s">
        <v>72</v>
      </c>
      <c r="T755" s="2">
        <v>21228900</v>
      </c>
      <c r="U755">
        <v>15246000</v>
      </c>
      <c r="V755" s="2">
        <v>13312728</v>
      </c>
      <c r="W755" s="2">
        <v>927272</v>
      </c>
      <c r="X755" s="2">
        <v>0</v>
      </c>
      <c r="Y755" s="2">
        <v>4140000</v>
      </c>
      <c r="Z755" s="2">
        <v>2848900</v>
      </c>
      <c r="AA755">
        <v>4</v>
      </c>
      <c r="AB755">
        <v>0</v>
      </c>
      <c r="AC755">
        <v>2</v>
      </c>
      <c r="AD755">
        <v>0</v>
      </c>
      <c r="AE755">
        <v>4</v>
      </c>
      <c r="AF755">
        <v>6</v>
      </c>
      <c r="AG755">
        <v>2</v>
      </c>
      <c r="AH755" s="2">
        <v>6656364</v>
      </c>
    </row>
    <row r="756" spans="1:34" x14ac:dyDescent="0.5">
      <c r="A756">
        <v>8441</v>
      </c>
      <c r="B756">
        <v>32060</v>
      </c>
      <c r="C756" t="s">
        <v>865</v>
      </c>
      <c r="D756" s="25">
        <v>22093</v>
      </c>
      <c r="E756" t="s">
        <v>69</v>
      </c>
      <c r="F756" t="s">
        <v>70</v>
      </c>
      <c r="G756" t="s">
        <v>97</v>
      </c>
      <c r="H756" s="25">
        <v>41217</v>
      </c>
      <c r="I756" s="26" t="str">
        <f t="shared" si="88"/>
        <v>Sun</v>
      </c>
      <c r="J756" s="1">
        <f t="shared" si="89"/>
        <v>0</v>
      </c>
      <c r="K756" s="1" t="str">
        <f t="shared" si="90"/>
        <v>7D</v>
      </c>
      <c r="L756" s="25">
        <v>41217</v>
      </c>
      <c r="M756" s="26" t="str">
        <f t="shared" si="91"/>
        <v>Sun</v>
      </c>
      <c r="N756" s="25">
        <v>41218</v>
      </c>
      <c r="O756" s="1">
        <f t="shared" si="92"/>
        <v>1</v>
      </c>
      <c r="P756" s="27">
        <f t="shared" si="93"/>
        <v>2012</v>
      </c>
      <c r="Q756" s="1">
        <f t="shared" si="94"/>
        <v>11</v>
      </c>
      <c r="R756" s="1">
        <f t="shared" si="95"/>
        <v>4</v>
      </c>
      <c r="S756" t="s">
        <v>72</v>
      </c>
      <c r="T756" s="2">
        <v>9702000</v>
      </c>
      <c r="U756">
        <v>9702000</v>
      </c>
      <c r="V756" s="2">
        <v>7845888</v>
      </c>
      <c r="W756" s="2">
        <v>554112</v>
      </c>
      <c r="X756" s="2">
        <v>0</v>
      </c>
      <c r="Y756" s="2">
        <v>0</v>
      </c>
      <c r="Z756" s="2">
        <v>1302000</v>
      </c>
      <c r="AA756">
        <v>2</v>
      </c>
      <c r="AB756">
        <v>0</v>
      </c>
      <c r="AC756">
        <v>0</v>
      </c>
      <c r="AD756">
        <v>0</v>
      </c>
      <c r="AE756">
        <v>2</v>
      </c>
      <c r="AF756">
        <v>2</v>
      </c>
      <c r="AG756">
        <v>1</v>
      </c>
      <c r="AH756" s="2">
        <v>7845888</v>
      </c>
    </row>
    <row r="757" spans="1:34" x14ac:dyDescent="0.5">
      <c r="A757">
        <v>8455</v>
      </c>
      <c r="B757">
        <v>32102</v>
      </c>
      <c r="C757" t="s">
        <v>866</v>
      </c>
      <c r="D757" s="25">
        <v>19133</v>
      </c>
      <c r="E757" t="s">
        <v>503</v>
      </c>
      <c r="F757" t="s">
        <v>80</v>
      </c>
      <c r="G757" t="s">
        <v>89</v>
      </c>
      <c r="H757" s="25">
        <v>41218</v>
      </c>
      <c r="I757" s="26" t="str">
        <f t="shared" si="88"/>
        <v>Mon</v>
      </c>
      <c r="J757" s="1">
        <f t="shared" si="89"/>
        <v>53</v>
      </c>
      <c r="K757" s="1" t="str">
        <f t="shared" si="90"/>
        <v>60D</v>
      </c>
      <c r="L757" s="25">
        <v>41271</v>
      </c>
      <c r="M757" s="26" t="str">
        <f t="shared" si="91"/>
        <v>Fri</v>
      </c>
      <c r="N757" s="25">
        <v>41276</v>
      </c>
      <c r="O757" s="1">
        <f t="shared" si="92"/>
        <v>5</v>
      </c>
      <c r="P757" s="27">
        <f t="shared" si="93"/>
        <v>2012</v>
      </c>
      <c r="Q757" s="1">
        <f t="shared" si="94"/>
        <v>12</v>
      </c>
      <c r="R757" s="1">
        <f t="shared" si="95"/>
        <v>28</v>
      </c>
      <c r="S757" t="s">
        <v>72</v>
      </c>
      <c r="T757" s="2">
        <v>44264610.990000002</v>
      </c>
      <c r="U757">
        <v>0</v>
      </c>
      <c r="V757" s="2">
        <v>7000000</v>
      </c>
      <c r="W757" s="2">
        <v>26776000</v>
      </c>
      <c r="X757" s="2">
        <v>0</v>
      </c>
      <c r="Y757" s="2">
        <v>4548634.24</v>
      </c>
      <c r="Z757" s="2">
        <v>5939976.75</v>
      </c>
      <c r="AA757">
        <v>45</v>
      </c>
      <c r="AB757">
        <v>10</v>
      </c>
      <c r="AC757">
        <v>0</v>
      </c>
      <c r="AD757">
        <v>0</v>
      </c>
      <c r="AE757">
        <v>55</v>
      </c>
      <c r="AF757">
        <v>55</v>
      </c>
      <c r="AG757">
        <v>5</v>
      </c>
      <c r="AH757" s="2">
        <v>1400000</v>
      </c>
    </row>
    <row r="758" spans="1:34" x14ac:dyDescent="0.5">
      <c r="A758">
        <v>8463</v>
      </c>
      <c r="B758">
        <v>32159</v>
      </c>
      <c r="C758" t="s">
        <v>867</v>
      </c>
      <c r="D758" s="25">
        <v>29446</v>
      </c>
      <c r="E758" t="s">
        <v>79</v>
      </c>
      <c r="F758" t="s">
        <v>94</v>
      </c>
      <c r="G758" t="s">
        <v>141</v>
      </c>
      <c r="H758" s="25">
        <v>41219</v>
      </c>
      <c r="I758" s="26" t="str">
        <f t="shared" si="88"/>
        <v>Tue</v>
      </c>
      <c r="J758" s="1">
        <f t="shared" si="89"/>
        <v>17</v>
      </c>
      <c r="K758" s="1" t="str">
        <f t="shared" si="90"/>
        <v>30D</v>
      </c>
      <c r="L758" s="25">
        <v>41236</v>
      </c>
      <c r="M758" s="26" t="str">
        <f t="shared" si="91"/>
        <v>Fri</v>
      </c>
      <c r="N758" s="25">
        <v>41237</v>
      </c>
      <c r="O758" s="1">
        <f t="shared" si="92"/>
        <v>1</v>
      </c>
      <c r="P758" s="27">
        <f t="shared" si="93"/>
        <v>2012</v>
      </c>
      <c r="Q758" s="1">
        <f t="shared" si="94"/>
        <v>11</v>
      </c>
      <c r="R758" s="1">
        <f t="shared" si="95"/>
        <v>23</v>
      </c>
      <c r="S758" t="s">
        <v>72</v>
      </c>
      <c r="T758" s="2">
        <v>1755600</v>
      </c>
      <c r="U758">
        <v>0</v>
      </c>
      <c r="V758" s="2">
        <v>200000</v>
      </c>
      <c r="W758" s="2">
        <v>1320000</v>
      </c>
      <c r="X758" s="2">
        <v>0</v>
      </c>
      <c r="Y758" s="2">
        <v>0</v>
      </c>
      <c r="Z758" s="2">
        <v>235600</v>
      </c>
      <c r="AA758">
        <v>2</v>
      </c>
      <c r="AB758">
        <v>0</v>
      </c>
      <c r="AC758">
        <v>0</v>
      </c>
      <c r="AD758">
        <v>0</v>
      </c>
      <c r="AE758">
        <v>2</v>
      </c>
      <c r="AF758">
        <v>2</v>
      </c>
      <c r="AG758">
        <v>1</v>
      </c>
      <c r="AH758" s="2">
        <v>200000</v>
      </c>
    </row>
    <row r="759" spans="1:34" x14ac:dyDescent="0.5">
      <c r="A759">
        <v>8462</v>
      </c>
      <c r="B759">
        <v>32157</v>
      </c>
      <c r="C759" t="s">
        <v>868</v>
      </c>
      <c r="D759" s="25">
        <v>27596</v>
      </c>
      <c r="E759" t="s">
        <v>122</v>
      </c>
      <c r="F759" t="s">
        <v>75</v>
      </c>
      <c r="G759" t="s">
        <v>76</v>
      </c>
      <c r="H759" s="25">
        <v>41219</v>
      </c>
      <c r="I759" s="26" t="str">
        <f t="shared" si="88"/>
        <v>Tue</v>
      </c>
      <c r="J759" s="1">
        <f t="shared" si="89"/>
        <v>4</v>
      </c>
      <c r="K759" s="1" t="str">
        <f t="shared" si="90"/>
        <v>7D</v>
      </c>
      <c r="L759" s="25">
        <v>41223</v>
      </c>
      <c r="M759" s="26" t="str">
        <f t="shared" si="91"/>
        <v>Sat</v>
      </c>
      <c r="N759" s="25">
        <v>41225</v>
      </c>
      <c r="O759" s="1">
        <f t="shared" si="92"/>
        <v>2</v>
      </c>
      <c r="P759" s="27">
        <f t="shared" si="93"/>
        <v>2012</v>
      </c>
      <c r="Q759" s="1">
        <f t="shared" si="94"/>
        <v>11</v>
      </c>
      <c r="R759" s="1">
        <f t="shared" si="95"/>
        <v>10</v>
      </c>
      <c r="S759" t="s">
        <v>72</v>
      </c>
      <c r="T759" s="2">
        <v>9551750</v>
      </c>
      <c r="U759">
        <v>0</v>
      </c>
      <c r="V759" s="2">
        <v>7419914</v>
      </c>
      <c r="W759" s="2">
        <v>55000</v>
      </c>
      <c r="X759" s="2">
        <v>0</v>
      </c>
      <c r="Y759" s="2">
        <v>795000</v>
      </c>
      <c r="Z759" s="2">
        <v>1281836</v>
      </c>
      <c r="AA759">
        <v>2</v>
      </c>
      <c r="AB759">
        <v>0</v>
      </c>
      <c r="AC759">
        <v>0</v>
      </c>
      <c r="AD759">
        <v>0</v>
      </c>
      <c r="AE759">
        <v>2</v>
      </c>
      <c r="AF759">
        <v>2</v>
      </c>
      <c r="AG759">
        <v>2</v>
      </c>
      <c r="AH759" s="2">
        <v>3709957</v>
      </c>
    </row>
    <row r="760" spans="1:34" x14ac:dyDescent="0.5">
      <c r="A760">
        <v>8463</v>
      </c>
      <c r="B760">
        <v>32160</v>
      </c>
      <c r="C760" t="s">
        <v>869</v>
      </c>
      <c r="D760" s="25">
        <v>29495</v>
      </c>
      <c r="E760" t="s">
        <v>140</v>
      </c>
      <c r="F760" t="s">
        <v>94</v>
      </c>
      <c r="G760" t="s">
        <v>141</v>
      </c>
      <c r="H760" s="25">
        <v>41219</v>
      </c>
      <c r="I760" s="26" t="str">
        <f t="shared" si="88"/>
        <v>Tue</v>
      </c>
      <c r="J760" s="1">
        <f t="shared" si="89"/>
        <v>15</v>
      </c>
      <c r="K760" s="1" t="str">
        <f t="shared" si="90"/>
        <v>30D</v>
      </c>
      <c r="L760" s="25">
        <v>41234</v>
      </c>
      <c r="M760" s="26" t="str">
        <f t="shared" si="91"/>
        <v>Wed</v>
      </c>
      <c r="N760" s="25">
        <v>41237</v>
      </c>
      <c r="O760" s="1">
        <f t="shared" si="92"/>
        <v>3</v>
      </c>
      <c r="P760" s="27">
        <f t="shared" si="93"/>
        <v>2012</v>
      </c>
      <c r="Q760" s="1">
        <f t="shared" si="94"/>
        <v>11</v>
      </c>
      <c r="R760" s="1">
        <f t="shared" si="95"/>
        <v>21</v>
      </c>
      <c r="S760" t="s">
        <v>72</v>
      </c>
      <c r="T760" s="2">
        <v>11070570</v>
      </c>
      <c r="U760">
        <v>10500000</v>
      </c>
      <c r="V760" s="2">
        <v>8675325</v>
      </c>
      <c r="W760" s="2">
        <v>909584</v>
      </c>
      <c r="X760" s="2">
        <v>0</v>
      </c>
      <c r="Y760" s="2">
        <v>0</v>
      </c>
      <c r="Z760" s="2">
        <v>1485661</v>
      </c>
      <c r="AA760">
        <v>3</v>
      </c>
      <c r="AB760">
        <v>0</v>
      </c>
      <c r="AC760">
        <v>0</v>
      </c>
      <c r="AD760">
        <v>0</v>
      </c>
      <c r="AE760">
        <v>3</v>
      </c>
      <c r="AF760">
        <v>3</v>
      </c>
      <c r="AG760">
        <v>3</v>
      </c>
      <c r="AH760" s="2">
        <v>2891775</v>
      </c>
    </row>
    <row r="761" spans="1:34" x14ac:dyDescent="0.5">
      <c r="A761">
        <v>8477</v>
      </c>
      <c r="B761">
        <v>32187</v>
      </c>
      <c r="C761" t="s">
        <v>870</v>
      </c>
      <c r="D761" s="25">
        <v>23135</v>
      </c>
      <c r="E761" t="s">
        <v>73</v>
      </c>
      <c r="F761" t="s">
        <v>84</v>
      </c>
      <c r="G761" t="s">
        <v>112</v>
      </c>
      <c r="H761" s="25">
        <v>41220</v>
      </c>
      <c r="I761" s="26" t="str">
        <f t="shared" si="88"/>
        <v>Wed</v>
      </c>
      <c r="J761" s="1">
        <f t="shared" si="89"/>
        <v>14</v>
      </c>
      <c r="K761" s="1" t="str">
        <f t="shared" si="90"/>
        <v>14D</v>
      </c>
      <c r="L761" s="25">
        <v>41234</v>
      </c>
      <c r="M761" s="26" t="str">
        <f t="shared" si="91"/>
        <v>Wed</v>
      </c>
      <c r="N761" s="25">
        <v>41235</v>
      </c>
      <c r="O761" s="1">
        <f t="shared" si="92"/>
        <v>1</v>
      </c>
      <c r="P761" s="27">
        <f t="shared" si="93"/>
        <v>2012</v>
      </c>
      <c r="Q761" s="1">
        <f t="shared" si="94"/>
        <v>11</v>
      </c>
      <c r="R761" s="1">
        <f t="shared" si="95"/>
        <v>21</v>
      </c>
      <c r="S761" t="s">
        <v>72</v>
      </c>
      <c r="T761" s="2">
        <v>5598440</v>
      </c>
      <c r="U761">
        <v>4410000</v>
      </c>
      <c r="V761" s="2">
        <v>3541126</v>
      </c>
      <c r="W761" s="2">
        <v>925056</v>
      </c>
      <c r="X761" s="2">
        <v>0</v>
      </c>
      <c r="Y761" s="2">
        <v>380952</v>
      </c>
      <c r="Z761" s="2">
        <v>751306</v>
      </c>
      <c r="AA761">
        <v>2</v>
      </c>
      <c r="AB761">
        <v>0</v>
      </c>
      <c r="AC761">
        <v>0</v>
      </c>
      <c r="AD761">
        <v>0</v>
      </c>
      <c r="AE761">
        <v>2</v>
      </c>
      <c r="AF761">
        <v>2</v>
      </c>
      <c r="AG761">
        <v>1</v>
      </c>
      <c r="AH761" s="2">
        <v>3541126</v>
      </c>
    </row>
    <row r="762" spans="1:34" x14ac:dyDescent="0.5">
      <c r="A762">
        <v>8469</v>
      </c>
      <c r="B762">
        <v>32175</v>
      </c>
      <c r="C762" t="s">
        <v>871</v>
      </c>
      <c r="D762" s="25">
        <v>28651</v>
      </c>
      <c r="E762" t="s">
        <v>69</v>
      </c>
      <c r="F762" t="s">
        <v>75</v>
      </c>
      <c r="G762" t="s">
        <v>91</v>
      </c>
      <c r="H762" s="25">
        <v>41220</v>
      </c>
      <c r="I762" s="26" t="str">
        <f t="shared" si="88"/>
        <v>Wed</v>
      </c>
      <c r="J762" s="1">
        <f t="shared" si="89"/>
        <v>2</v>
      </c>
      <c r="K762" s="1" t="str">
        <f t="shared" si="90"/>
        <v>7D</v>
      </c>
      <c r="L762" s="25">
        <v>41222</v>
      </c>
      <c r="M762" s="26" t="str">
        <f t="shared" si="91"/>
        <v>Fri</v>
      </c>
      <c r="N762" s="25">
        <v>41224</v>
      </c>
      <c r="O762" s="1">
        <f t="shared" si="92"/>
        <v>2</v>
      </c>
      <c r="P762" s="27">
        <f t="shared" si="93"/>
        <v>2012</v>
      </c>
      <c r="Q762" s="1">
        <f t="shared" si="94"/>
        <v>11</v>
      </c>
      <c r="R762" s="1">
        <f t="shared" si="95"/>
        <v>9</v>
      </c>
      <c r="S762" t="s">
        <v>72</v>
      </c>
      <c r="T762" s="2">
        <v>2626470</v>
      </c>
      <c r="U762">
        <v>0</v>
      </c>
      <c r="V762" s="2">
        <v>400000</v>
      </c>
      <c r="W762" s="2">
        <v>1874000</v>
      </c>
      <c r="X762" s="2">
        <v>0</v>
      </c>
      <c r="Y762" s="2">
        <v>0</v>
      </c>
      <c r="Z762" s="2">
        <v>352470</v>
      </c>
      <c r="AA762">
        <v>3</v>
      </c>
      <c r="AB762">
        <v>0</v>
      </c>
      <c r="AC762">
        <v>0</v>
      </c>
      <c r="AD762">
        <v>0</v>
      </c>
      <c r="AE762">
        <v>3</v>
      </c>
      <c r="AF762">
        <v>3</v>
      </c>
      <c r="AG762">
        <v>2</v>
      </c>
      <c r="AH762" s="2">
        <v>200000</v>
      </c>
    </row>
    <row r="763" spans="1:34" x14ac:dyDescent="0.5">
      <c r="A763">
        <v>8489</v>
      </c>
      <c r="B763">
        <v>32226</v>
      </c>
      <c r="C763" t="s">
        <v>872</v>
      </c>
      <c r="D763" s="25">
        <v>24290</v>
      </c>
      <c r="E763" t="s">
        <v>69</v>
      </c>
      <c r="F763" t="s">
        <v>84</v>
      </c>
      <c r="G763" t="s">
        <v>112</v>
      </c>
      <c r="H763" s="25">
        <v>41221</v>
      </c>
      <c r="I763" s="26" t="str">
        <f t="shared" si="88"/>
        <v>Thu</v>
      </c>
      <c r="J763" s="1">
        <f t="shared" si="89"/>
        <v>1</v>
      </c>
      <c r="K763" s="1" t="str">
        <f t="shared" si="90"/>
        <v>7D</v>
      </c>
      <c r="L763" s="25">
        <v>41222</v>
      </c>
      <c r="M763" s="26" t="str">
        <f t="shared" si="91"/>
        <v>Fri</v>
      </c>
      <c r="N763" s="25">
        <v>41223</v>
      </c>
      <c r="O763" s="1">
        <f t="shared" si="92"/>
        <v>1</v>
      </c>
      <c r="P763" s="27">
        <f t="shared" si="93"/>
        <v>2012</v>
      </c>
      <c r="Q763" s="1">
        <f t="shared" si="94"/>
        <v>11</v>
      </c>
      <c r="R763" s="1">
        <f t="shared" si="95"/>
        <v>9</v>
      </c>
      <c r="S763" t="s">
        <v>72</v>
      </c>
      <c r="T763" s="2">
        <v>8400000</v>
      </c>
      <c r="U763">
        <v>8400000</v>
      </c>
      <c r="V763" s="2">
        <v>6995672</v>
      </c>
      <c r="W763" s="2">
        <v>277056</v>
      </c>
      <c r="X763" s="2">
        <v>0</v>
      </c>
      <c r="Y763" s="2">
        <v>0</v>
      </c>
      <c r="Z763" s="2">
        <v>1127272</v>
      </c>
      <c r="AA763">
        <v>1</v>
      </c>
      <c r="AB763">
        <v>0</v>
      </c>
      <c r="AC763">
        <v>0</v>
      </c>
      <c r="AD763">
        <v>0</v>
      </c>
      <c r="AE763">
        <v>1</v>
      </c>
      <c r="AF763">
        <v>1</v>
      </c>
      <c r="AG763">
        <v>1</v>
      </c>
      <c r="AH763" s="2">
        <v>6995672</v>
      </c>
    </row>
    <row r="764" spans="1:34" x14ac:dyDescent="0.5">
      <c r="A764">
        <v>8517</v>
      </c>
      <c r="B764">
        <v>30361</v>
      </c>
      <c r="C764" t="s">
        <v>841</v>
      </c>
      <c r="D764" s="25">
        <v>17065</v>
      </c>
      <c r="E764" t="s">
        <v>79</v>
      </c>
      <c r="F764" t="s">
        <v>70</v>
      </c>
      <c r="G764" t="s">
        <v>97</v>
      </c>
      <c r="H764" s="25">
        <v>41222</v>
      </c>
      <c r="I764" s="26" t="str">
        <f t="shared" si="88"/>
        <v>Fri</v>
      </c>
      <c r="J764" s="1">
        <f t="shared" si="89"/>
        <v>6</v>
      </c>
      <c r="K764" s="1" t="str">
        <f t="shared" si="90"/>
        <v>7D</v>
      </c>
      <c r="L764" s="25">
        <v>41228</v>
      </c>
      <c r="M764" s="26" t="str">
        <f t="shared" si="91"/>
        <v>Thu</v>
      </c>
      <c r="N764" s="25">
        <v>41229</v>
      </c>
      <c r="O764" s="1">
        <f t="shared" si="92"/>
        <v>1</v>
      </c>
      <c r="P764" s="27">
        <f t="shared" si="93"/>
        <v>2012</v>
      </c>
      <c r="Q764" s="1">
        <f t="shared" si="94"/>
        <v>11</v>
      </c>
      <c r="R764" s="1">
        <f t="shared" si="95"/>
        <v>15</v>
      </c>
      <c r="S764" t="s">
        <v>72</v>
      </c>
      <c r="T764" s="2">
        <v>16462861.01</v>
      </c>
      <c r="U764">
        <v>4851000</v>
      </c>
      <c r="V764" s="2">
        <v>3922944</v>
      </c>
      <c r="W764" s="2">
        <v>4883256</v>
      </c>
      <c r="X764" s="2">
        <v>0</v>
      </c>
      <c r="Y764" s="2">
        <v>4847958.71</v>
      </c>
      <c r="Z764" s="2">
        <v>2808702.3</v>
      </c>
      <c r="AA764">
        <v>14</v>
      </c>
      <c r="AB764">
        <v>0</v>
      </c>
      <c r="AC764">
        <v>0</v>
      </c>
      <c r="AD764">
        <v>0</v>
      </c>
      <c r="AE764">
        <v>14</v>
      </c>
      <c r="AF764">
        <v>14</v>
      </c>
      <c r="AG764">
        <v>7</v>
      </c>
      <c r="AH764" s="2">
        <v>560420.56999999995</v>
      </c>
    </row>
    <row r="765" spans="1:34" x14ac:dyDescent="0.5">
      <c r="A765">
        <v>8516</v>
      </c>
      <c r="B765">
        <v>32332</v>
      </c>
      <c r="C765" t="s">
        <v>873</v>
      </c>
      <c r="D765" s="25">
        <v>23391</v>
      </c>
      <c r="E765" t="s">
        <v>79</v>
      </c>
      <c r="F765" t="s">
        <v>70</v>
      </c>
      <c r="G765" t="s">
        <v>97</v>
      </c>
      <c r="H765" s="25">
        <v>41222</v>
      </c>
      <c r="I765" s="26" t="str">
        <f t="shared" si="88"/>
        <v>Fri</v>
      </c>
      <c r="J765" s="1">
        <f t="shared" si="89"/>
        <v>0</v>
      </c>
      <c r="K765" s="1" t="str">
        <f t="shared" si="90"/>
        <v>7D</v>
      </c>
      <c r="L765" s="25">
        <v>41222</v>
      </c>
      <c r="M765" s="26" t="str">
        <f t="shared" si="91"/>
        <v>Fri</v>
      </c>
      <c r="N765" s="25">
        <v>41228</v>
      </c>
      <c r="O765" s="1">
        <f t="shared" si="92"/>
        <v>6</v>
      </c>
      <c r="P765" s="27">
        <f t="shared" si="93"/>
        <v>2012</v>
      </c>
      <c r="Q765" s="1">
        <f t="shared" si="94"/>
        <v>11</v>
      </c>
      <c r="R765" s="1">
        <f t="shared" si="95"/>
        <v>9</v>
      </c>
      <c r="S765" t="s">
        <v>72</v>
      </c>
      <c r="T765" s="2">
        <v>19401450.010000002</v>
      </c>
      <c r="U765">
        <v>19297500</v>
      </c>
      <c r="V765" s="2">
        <v>13694808</v>
      </c>
      <c r="W765" s="2">
        <v>3102984</v>
      </c>
      <c r="X765" s="2">
        <v>0</v>
      </c>
      <c r="Y765" s="2">
        <v>0</v>
      </c>
      <c r="Z765" s="2">
        <v>2603658.0099999998</v>
      </c>
      <c r="AA765">
        <v>6</v>
      </c>
      <c r="AB765">
        <v>0</v>
      </c>
      <c r="AC765">
        <v>0</v>
      </c>
      <c r="AD765">
        <v>0</v>
      </c>
      <c r="AE765">
        <v>6</v>
      </c>
      <c r="AF765">
        <v>6</v>
      </c>
      <c r="AG765">
        <v>6</v>
      </c>
      <c r="AH765" s="2">
        <v>2282468</v>
      </c>
    </row>
    <row r="766" spans="1:34" x14ac:dyDescent="0.5">
      <c r="A766">
        <v>8518</v>
      </c>
      <c r="B766">
        <v>32334</v>
      </c>
      <c r="C766" t="s">
        <v>874</v>
      </c>
      <c r="D766" s="25">
        <v>27870</v>
      </c>
      <c r="E766" t="s">
        <v>101</v>
      </c>
      <c r="F766" t="s">
        <v>70</v>
      </c>
      <c r="G766" t="s">
        <v>74</v>
      </c>
      <c r="H766" s="25">
        <v>41222</v>
      </c>
      <c r="I766" s="26" t="str">
        <f t="shared" si="88"/>
        <v>Fri</v>
      </c>
      <c r="J766" s="1">
        <f t="shared" si="89"/>
        <v>1</v>
      </c>
      <c r="K766" s="1" t="str">
        <f t="shared" si="90"/>
        <v>7D</v>
      </c>
      <c r="L766" s="25">
        <v>41223</v>
      </c>
      <c r="M766" s="26" t="str">
        <f t="shared" si="91"/>
        <v>Sat</v>
      </c>
      <c r="N766" s="25">
        <v>41224</v>
      </c>
      <c r="O766" s="1">
        <f t="shared" si="92"/>
        <v>1</v>
      </c>
      <c r="P766" s="27">
        <f t="shared" si="93"/>
        <v>2012</v>
      </c>
      <c r="Q766" s="1">
        <f t="shared" si="94"/>
        <v>11</v>
      </c>
      <c r="R766" s="1">
        <f t="shared" si="95"/>
        <v>10</v>
      </c>
      <c r="S766" t="s">
        <v>72</v>
      </c>
      <c r="T766" s="2">
        <v>3759525</v>
      </c>
      <c r="U766">
        <v>3759525</v>
      </c>
      <c r="V766" s="2">
        <v>2977944</v>
      </c>
      <c r="W766" s="2">
        <v>277056</v>
      </c>
      <c r="X766" s="2">
        <v>0</v>
      </c>
      <c r="Y766" s="2">
        <v>0</v>
      </c>
      <c r="Z766" s="2">
        <v>504525</v>
      </c>
      <c r="AA766">
        <v>2</v>
      </c>
      <c r="AB766">
        <v>0</v>
      </c>
      <c r="AC766">
        <v>0</v>
      </c>
      <c r="AD766">
        <v>0</v>
      </c>
      <c r="AE766">
        <v>2</v>
      </c>
      <c r="AF766">
        <v>2</v>
      </c>
      <c r="AG766">
        <v>1</v>
      </c>
      <c r="AH766" s="2">
        <v>2977944</v>
      </c>
    </row>
    <row r="767" spans="1:34" x14ac:dyDescent="0.5">
      <c r="A767">
        <v>7518</v>
      </c>
      <c r="B767">
        <v>32293</v>
      </c>
      <c r="C767" t="s">
        <v>875</v>
      </c>
      <c r="D767" s="25">
        <v>31285</v>
      </c>
      <c r="E767" t="s">
        <v>122</v>
      </c>
      <c r="F767" t="s">
        <v>75</v>
      </c>
      <c r="G767" t="s">
        <v>76</v>
      </c>
      <c r="H767" s="25">
        <v>41222</v>
      </c>
      <c r="I767" s="26" t="str">
        <f t="shared" si="88"/>
        <v>Fri</v>
      </c>
      <c r="J767" s="1">
        <f t="shared" si="89"/>
        <v>24</v>
      </c>
      <c r="K767" s="1" t="str">
        <f t="shared" si="90"/>
        <v>30D</v>
      </c>
      <c r="L767" s="25">
        <v>41246</v>
      </c>
      <c r="M767" s="26" t="str">
        <f t="shared" si="91"/>
        <v>Mon</v>
      </c>
      <c r="N767" s="25">
        <v>41247</v>
      </c>
      <c r="O767" s="1">
        <f t="shared" si="92"/>
        <v>1</v>
      </c>
      <c r="P767" s="27">
        <f t="shared" si="93"/>
        <v>2012</v>
      </c>
      <c r="Q767" s="1">
        <f t="shared" si="94"/>
        <v>12</v>
      </c>
      <c r="R767" s="1">
        <f t="shared" si="95"/>
        <v>3</v>
      </c>
      <c r="S767" t="s">
        <v>72</v>
      </c>
      <c r="T767" s="2">
        <v>41900000</v>
      </c>
      <c r="U767">
        <v>41900000</v>
      </c>
      <c r="V767" s="2">
        <v>33783548</v>
      </c>
      <c r="W767" s="2">
        <v>2493504</v>
      </c>
      <c r="X767" s="2">
        <v>0</v>
      </c>
      <c r="Y767" s="2">
        <v>0</v>
      </c>
      <c r="Z767" s="2">
        <v>5622948</v>
      </c>
      <c r="AA767">
        <v>3</v>
      </c>
      <c r="AB767">
        <v>0</v>
      </c>
      <c r="AC767">
        <v>0</v>
      </c>
      <c r="AD767">
        <v>0</v>
      </c>
      <c r="AE767">
        <v>3</v>
      </c>
      <c r="AF767">
        <v>3</v>
      </c>
      <c r="AG767">
        <v>1</v>
      </c>
      <c r="AH767" s="2">
        <v>33783548</v>
      </c>
    </row>
    <row r="768" spans="1:34" x14ac:dyDescent="0.5">
      <c r="A768">
        <v>8528</v>
      </c>
      <c r="B768">
        <v>32349</v>
      </c>
      <c r="C768" t="s">
        <v>876</v>
      </c>
      <c r="D768" s="25">
        <v>29790</v>
      </c>
      <c r="E768" t="s">
        <v>136</v>
      </c>
      <c r="F768" t="s">
        <v>70</v>
      </c>
      <c r="G768" t="s">
        <v>97</v>
      </c>
      <c r="H768" s="25">
        <v>41223</v>
      </c>
      <c r="I768" s="26" t="str">
        <f t="shared" ref="I768:I831" si="96">TEXT(H768,"ddd")</f>
        <v>Sat</v>
      </c>
      <c r="J768" s="1">
        <f t="shared" ref="J768:J831" si="97">L768-H768</f>
        <v>5</v>
      </c>
      <c r="K768" s="1" t="str">
        <f t="shared" ref="K768:K831" si="98">IF(J768&lt;=7,"7D",IF(J768&lt;=14,"14D",IF(J768&lt;=30,"30D",IF(J768&lt;=45,"45D",IF(J768&lt;=60,"60D",IF(J768&lt;=90,"90D","120D"))))))</f>
        <v>7D</v>
      </c>
      <c r="L768" s="25">
        <v>41228</v>
      </c>
      <c r="M768" s="26" t="str">
        <f t="shared" ref="M768:M831" si="99">TEXT(L768,"ddd")</f>
        <v>Thu</v>
      </c>
      <c r="N768" s="25">
        <v>41229</v>
      </c>
      <c r="O768" s="1">
        <f t="shared" ref="O768:O831" si="100">N768-L768</f>
        <v>1</v>
      </c>
      <c r="P768" s="27">
        <f t="shared" ref="P768:P831" si="101">YEAR(L768)</f>
        <v>2012</v>
      </c>
      <c r="Q768" s="1">
        <f t="shared" ref="Q768:Q831" si="102">MONTH(L768)</f>
        <v>11</v>
      </c>
      <c r="R768" s="1">
        <f t="shared" ref="R768:R831" si="103">DAY(L768)</f>
        <v>15</v>
      </c>
      <c r="S768" t="s">
        <v>72</v>
      </c>
      <c r="T768" s="2">
        <v>5971350</v>
      </c>
      <c r="U768">
        <v>4851000</v>
      </c>
      <c r="V768" s="2">
        <v>3922944</v>
      </c>
      <c r="W768" s="2">
        <v>1247056</v>
      </c>
      <c r="X768" s="2">
        <v>0</v>
      </c>
      <c r="Y768" s="2">
        <v>0</v>
      </c>
      <c r="Z768" s="2">
        <v>801350</v>
      </c>
      <c r="AA768">
        <v>2</v>
      </c>
      <c r="AB768">
        <v>0</v>
      </c>
      <c r="AC768">
        <v>0</v>
      </c>
      <c r="AD768">
        <v>0</v>
      </c>
      <c r="AE768">
        <v>2</v>
      </c>
      <c r="AF768">
        <v>2</v>
      </c>
      <c r="AG768">
        <v>1</v>
      </c>
      <c r="AH768" s="2">
        <v>3922944</v>
      </c>
    </row>
    <row r="769" spans="1:34" x14ac:dyDescent="0.5">
      <c r="A769">
        <v>8578</v>
      </c>
      <c r="B769">
        <v>32545</v>
      </c>
      <c r="C769" t="s">
        <v>877</v>
      </c>
      <c r="D769" s="25">
        <v>23789</v>
      </c>
      <c r="E769" t="s">
        <v>138</v>
      </c>
      <c r="F769" t="s">
        <v>84</v>
      </c>
      <c r="G769" t="s">
        <v>112</v>
      </c>
      <c r="H769" s="25">
        <v>41227</v>
      </c>
      <c r="I769" s="26" t="str">
        <f t="shared" si="96"/>
        <v>Wed</v>
      </c>
      <c r="J769" s="1">
        <f t="shared" si="97"/>
        <v>1</v>
      </c>
      <c r="K769" s="1" t="str">
        <f t="shared" si="98"/>
        <v>7D</v>
      </c>
      <c r="L769" s="25">
        <v>41228</v>
      </c>
      <c r="M769" s="26" t="str">
        <f t="shared" si="99"/>
        <v>Thu</v>
      </c>
      <c r="N769" s="25">
        <v>41229</v>
      </c>
      <c r="O769" s="1">
        <f t="shared" si="100"/>
        <v>1</v>
      </c>
      <c r="P769" s="27">
        <f t="shared" si="101"/>
        <v>2012</v>
      </c>
      <c r="Q769" s="1">
        <f t="shared" si="102"/>
        <v>11</v>
      </c>
      <c r="R769" s="1">
        <f t="shared" si="103"/>
        <v>15</v>
      </c>
      <c r="S769" t="s">
        <v>72</v>
      </c>
      <c r="T769" s="2">
        <v>13560000</v>
      </c>
      <c r="U769">
        <v>7570000</v>
      </c>
      <c r="V769" s="2">
        <v>6138528</v>
      </c>
      <c r="W769" s="2">
        <v>415584</v>
      </c>
      <c r="X769" s="2">
        <v>0</v>
      </c>
      <c r="Y769" s="2">
        <v>5186147.18</v>
      </c>
      <c r="Z769" s="2">
        <v>1819740.82</v>
      </c>
      <c r="AA769">
        <v>2</v>
      </c>
      <c r="AB769">
        <v>0</v>
      </c>
      <c r="AC769">
        <v>0</v>
      </c>
      <c r="AD769">
        <v>0</v>
      </c>
      <c r="AE769">
        <v>2</v>
      </c>
      <c r="AF769">
        <v>2</v>
      </c>
      <c r="AG769">
        <v>1</v>
      </c>
      <c r="AH769" s="2">
        <v>6138528</v>
      </c>
    </row>
    <row r="770" spans="1:34" x14ac:dyDescent="0.5">
      <c r="A770">
        <v>8602</v>
      </c>
      <c r="B770">
        <v>32719</v>
      </c>
      <c r="C770" t="s">
        <v>878</v>
      </c>
      <c r="D770" s="25">
        <v>24347</v>
      </c>
      <c r="E770" t="s">
        <v>69</v>
      </c>
      <c r="F770" t="s">
        <v>70</v>
      </c>
      <c r="G770" t="s">
        <v>74</v>
      </c>
      <c r="H770" s="25">
        <v>41229</v>
      </c>
      <c r="I770" s="26" t="str">
        <f t="shared" si="96"/>
        <v>Fri</v>
      </c>
      <c r="J770" s="1">
        <f t="shared" si="97"/>
        <v>41</v>
      </c>
      <c r="K770" s="1" t="str">
        <f t="shared" si="98"/>
        <v>45D</v>
      </c>
      <c r="L770" s="25">
        <v>41270</v>
      </c>
      <c r="M770" s="26" t="str">
        <f t="shared" si="99"/>
        <v>Thu</v>
      </c>
      <c r="N770" s="25">
        <v>41275</v>
      </c>
      <c r="O770" s="1">
        <f t="shared" si="100"/>
        <v>5</v>
      </c>
      <c r="P770" s="27">
        <f t="shared" si="101"/>
        <v>2012</v>
      </c>
      <c r="Q770" s="1">
        <f t="shared" si="102"/>
        <v>12</v>
      </c>
      <c r="R770" s="1">
        <f t="shared" si="103"/>
        <v>27</v>
      </c>
      <c r="S770" t="s">
        <v>72</v>
      </c>
      <c r="T770" s="2">
        <v>75929987.019999996</v>
      </c>
      <c r="U770">
        <v>40742625</v>
      </c>
      <c r="V770" s="2">
        <v>38764180</v>
      </c>
      <c r="W770" s="2">
        <v>18206220</v>
      </c>
      <c r="X770" s="2">
        <v>0</v>
      </c>
      <c r="Y770" s="2">
        <v>7870747.5999999996</v>
      </c>
      <c r="Z770" s="2">
        <v>11088839.42</v>
      </c>
      <c r="AA770">
        <v>15</v>
      </c>
      <c r="AB770">
        <v>0</v>
      </c>
      <c r="AC770">
        <v>5</v>
      </c>
      <c r="AD770">
        <v>0</v>
      </c>
      <c r="AE770">
        <v>15</v>
      </c>
      <c r="AF770">
        <v>20</v>
      </c>
      <c r="AG770">
        <v>5</v>
      </c>
      <c r="AH770" s="2">
        <v>7752836</v>
      </c>
    </row>
    <row r="771" spans="1:34" x14ac:dyDescent="0.5">
      <c r="A771">
        <v>8596</v>
      </c>
      <c r="B771">
        <v>32681</v>
      </c>
      <c r="C771" t="s">
        <v>879</v>
      </c>
      <c r="D771" s="25">
        <v>23710</v>
      </c>
      <c r="E771" t="s">
        <v>142</v>
      </c>
      <c r="F771" t="s">
        <v>84</v>
      </c>
      <c r="G771" t="s">
        <v>123</v>
      </c>
      <c r="H771" s="25">
        <v>41229</v>
      </c>
      <c r="I771" s="26" t="str">
        <f t="shared" si="96"/>
        <v>Fri</v>
      </c>
      <c r="J771" s="1">
        <f t="shared" si="97"/>
        <v>5</v>
      </c>
      <c r="K771" s="1" t="str">
        <f t="shared" si="98"/>
        <v>7D</v>
      </c>
      <c r="L771" s="25">
        <v>41234</v>
      </c>
      <c r="M771" s="26" t="str">
        <f t="shared" si="99"/>
        <v>Wed</v>
      </c>
      <c r="N771" s="25">
        <v>41236</v>
      </c>
      <c r="O771" s="1">
        <f t="shared" si="100"/>
        <v>2</v>
      </c>
      <c r="P771" s="27">
        <f t="shared" si="101"/>
        <v>2012</v>
      </c>
      <c r="Q771" s="1">
        <f t="shared" si="102"/>
        <v>11</v>
      </c>
      <c r="R771" s="1">
        <f t="shared" si="103"/>
        <v>21</v>
      </c>
      <c r="S771" t="s">
        <v>72</v>
      </c>
      <c r="T771" s="2">
        <v>6919380</v>
      </c>
      <c r="U771">
        <v>6000000</v>
      </c>
      <c r="V771" s="2">
        <v>4917748</v>
      </c>
      <c r="W771" s="2">
        <v>633056</v>
      </c>
      <c r="X771" s="2">
        <v>0</v>
      </c>
      <c r="Y771" s="2">
        <v>440000</v>
      </c>
      <c r="Z771" s="2">
        <v>928576</v>
      </c>
      <c r="AA771">
        <v>2</v>
      </c>
      <c r="AB771">
        <v>0</v>
      </c>
      <c r="AC771">
        <v>0</v>
      </c>
      <c r="AD771">
        <v>0</v>
      </c>
      <c r="AE771">
        <v>2</v>
      </c>
      <c r="AF771">
        <v>2</v>
      </c>
      <c r="AG771">
        <v>2</v>
      </c>
      <c r="AH771" s="2">
        <v>2458874</v>
      </c>
    </row>
    <row r="772" spans="1:34" x14ac:dyDescent="0.5">
      <c r="A772">
        <v>8329</v>
      </c>
      <c r="B772">
        <v>32750</v>
      </c>
      <c r="C772" t="s">
        <v>880</v>
      </c>
      <c r="D772" s="25">
        <v>30929</v>
      </c>
      <c r="E772" t="s">
        <v>87</v>
      </c>
      <c r="F772" t="s">
        <v>94</v>
      </c>
      <c r="G772" t="s">
        <v>141</v>
      </c>
      <c r="H772" s="25">
        <v>41230</v>
      </c>
      <c r="I772" s="26" t="str">
        <f t="shared" si="96"/>
        <v>Sat</v>
      </c>
      <c r="J772" s="1">
        <f t="shared" si="97"/>
        <v>2</v>
      </c>
      <c r="K772" s="1" t="str">
        <f t="shared" si="98"/>
        <v>7D</v>
      </c>
      <c r="L772" s="25">
        <v>41232</v>
      </c>
      <c r="M772" s="26" t="str">
        <f t="shared" si="99"/>
        <v>Mon</v>
      </c>
      <c r="N772" s="25">
        <v>41234</v>
      </c>
      <c r="O772" s="1">
        <f t="shared" si="100"/>
        <v>2</v>
      </c>
      <c r="P772" s="27">
        <f t="shared" si="101"/>
        <v>2012</v>
      </c>
      <c r="Q772" s="1">
        <f t="shared" si="102"/>
        <v>11</v>
      </c>
      <c r="R772" s="1">
        <f t="shared" si="103"/>
        <v>19</v>
      </c>
      <c r="S772" t="s">
        <v>72</v>
      </c>
      <c r="T772" s="2">
        <v>3325245</v>
      </c>
      <c r="U772">
        <v>0</v>
      </c>
      <c r="V772" s="2">
        <v>2550000</v>
      </c>
      <c r="W772" s="2">
        <v>329000</v>
      </c>
      <c r="X772" s="2">
        <v>0</v>
      </c>
      <c r="Y772" s="2">
        <v>0</v>
      </c>
      <c r="Z772" s="2">
        <v>446245</v>
      </c>
      <c r="AA772">
        <v>2</v>
      </c>
      <c r="AB772">
        <v>0</v>
      </c>
      <c r="AC772">
        <v>0</v>
      </c>
      <c r="AD772">
        <v>0</v>
      </c>
      <c r="AE772">
        <v>2</v>
      </c>
      <c r="AF772">
        <v>2</v>
      </c>
      <c r="AG772">
        <v>2</v>
      </c>
      <c r="AH772" s="2">
        <v>1275000</v>
      </c>
    </row>
    <row r="773" spans="1:34" x14ac:dyDescent="0.5">
      <c r="A773">
        <v>8329</v>
      </c>
      <c r="B773">
        <v>32751</v>
      </c>
      <c r="C773" t="s">
        <v>881</v>
      </c>
      <c r="D773" s="25">
        <v>28155</v>
      </c>
      <c r="E773" t="s">
        <v>87</v>
      </c>
      <c r="F773" t="s">
        <v>94</v>
      </c>
      <c r="G773" t="s">
        <v>141</v>
      </c>
      <c r="H773" s="25">
        <v>41230</v>
      </c>
      <c r="I773" s="26" t="str">
        <f t="shared" si="96"/>
        <v>Sat</v>
      </c>
      <c r="J773" s="1">
        <f t="shared" si="97"/>
        <v>2</v>
      </c>
      <c r="K773" s="1" t="str">
        <f t="shared" si="98"/>
        <v>7D</v>
      </c>
      <c r="L773" s="25">
        <v>41232</v>
      </c>
      <c r="M773" s="26" t="str">
        <f t="shared" si="99"/>
        <v>Mon</v>
      </c>
      <c r="N773" s="25">
        <v>41234</v>
      </c>
      <c r="O773" s="1">
        <f t="shared" si="100"/>
        <v>2</v>
      </c>
      <c r="P773" s="27">
        <f t="shared" si="101"/>
        <v>2012</v>
      </c>
      <c r="Q773" s="1">
        <f t="shared" si="102"/>
        <v>11</v>
      </c>
      <c r="R773" s="1">
        <f t="shared" si="103"/>
        <v>19</v>
      </c>
      <c r="S773" t="s">
        <v>72</v>
      </c>
      <c r="T773" s="2">
        <v>6635000</v>
      </c>
      <c r="U773">
        <v>6635000</v>
      </c>
      <c r="V773" s="2">
        <v>5086580</v>
      </c>
      <c r="W773" s="2">
        <v>277056</v>
      </c>
      <c r="X773" s="2">
        <v>380952</v>
      </c>
      <c r="Y773" s="2">
        <v>0</v>
      </c>
      <c r="Z773" s="2">
        <v>890412</v>
      </c>
      <c r="AA773">
        <v>2</v>
      </c>
      <c r="AB773">
        <v>0</v>
      </c>
      <c r="AC773">
        <v>0</v>
      </c>
      <c r="AD773">
        <v>0</v>
      </c>
      <c r="AE773">
        <v>2</v>
      </c>
      <c r="AF773">
        <v>2</v>
      </c>
      <c r="AG773">
        <v>2</v>
      </c>
      <c r="AH773" s="2">
        <v>2543290</v>
      </c>
    </row>
    <row r="774" spans="1:34" x14ac:dyDescent="0.5">
      <c r="A774">
        <v>8329</v>
      </c>
      <c r="B774">
        <v>32766</v>
      </c>
      <c r="C774" t="s">
        <v>882</v>
      </c>
      <c r="D774" s="25">
        <v>18616</v>
      </c>
      <c r="E774" t="s">
        <v>87</v>
      </c>
      <c r="F774" t="s">
        <v>94</v>
      </c>
      <c r="G774" t="s">
        <v>141</v>
      </c>
      <c r="H774" s="25">
        <v>41230</v>
      </c>
      <c r="I774" s="26" t="str">
        <f t="shared" si="96"/>
        <v>Sat</v>
      </c>
      <c r="J774" s="1">
        <f t="shared" si="97"/>
        <v>3</v>
      </c>
      <c r="K774" s="1" t="str">
        <f t="shared" si="98"/>
        <v>7D</v>
      </c>
      <c r="L774" s="25">
        <v>41233</v>
      </c>
      <c r="M774" s="26" t="str">
        <f t="shared" si="99"/>
        <v>Tue</v>
      </c>
      <c r="N774" s="25">
        <v>41234</v>
      </c>
      <c r="O774" s="1">
        <f t="shared" si="100"/>
        <v>1</v>
      </c>
      <c r="P774" s="27">
        <f t="shared" si="101"/>
        <v>2012</v>
      </c>
      <c r="Q774" s="1">
        <f t="shared" si="102"/>
        <v>11</v>
      </c>
      <c r="R774" s="1">
        <f t="shared" si="103"/>
        <v>20</v>
      </c>
      <c r="S774" t="s">
        <v>72</v>
      </c>
      <c r="T774" s="2">
        <v>2945250</v>
      </c>
      <c r="U774">
        <v>0</v>
      </c>
      <c r="V774" s="2">
        <v>2550000</v>
      </c>
      <c r="W774" s="2">
        <v>0</v>
      </c>
      <c r="X774" s="2">
        <v>0</v>
      </c>
      <c r="Y774" s="2">
        <v>0</v>
      </c>
      <c r="Z774" s="2">
        <v>395250</v>
      </c>
      <c r="AA774">
        <v>1</v>
      </c>
      <c r="AB774">
        <v>0</v>
      </c>
      <c r="AC774">
        <v>0</v>
      </c>
      <c r="AD774">
        <v>0</v>
      </c>
      <c r="AE774">
        <v>1</v>
      </c>
      <c r="AF774">
        <v>1</v>
      </c>
      <c r="AG774">
        <v>1</v>
      </c>
      <c r="AH774" s="2">
        <v>2550000</v>
      </c>
    </row>
    <row r="775" spans="1:34" x14ac:dyDescent="0.5">
      <c r="A775">
        <v>7752</v>
      </c>
      <c r="B775">
        <v>32746</v>
      </c>
      <c r="C775" t="s">
        <v>883</v>
      </c>
      <c r="D775" s="25">
        <v>25647</v>
      </c>
      <c r="E775" t="s">
        <v>138</v>
      </c>
      <c r="F775" t="s">
        <v>127</v>
      </c>
      <c r="G775" t="s">
        <v>128</v>
      </c>
      <c r="H775" s="25">
        <v>41230</v>
      </c>
      <c r="I775" s="26" t="str">
        <f t="shared" si="96"/>
        <v>Sat</v>
      </c>
      <c r="J775" s="1">
        <f t="shared" si="97"/>
        <v>0</v>
      </c>
      <c r="K775" s="1" t="str">
        <f t="shared" si="98"/>
        <v>7D</v>
      </c>
      <c r="L775" s="25">
        <v>41230</v>
      </c>
      <c r="M775" s="26" t="str">
        <f t="shared" si="99"/>
        <v>Sat</v>
      </c>
      <c r="N775" s="25">
        <v>41231</v>
      </c>
      <c r="O775" s="1">
        <f t="shared" si="100"/>
        <v>1</v>
      </c>
      <c r="P775" s="27">
        <f t="shared" si="101"/>
        <v>2012</v>
      </c>
      <c r="Q775" s="1">
        <f t="shared" si="102"/>
        <v>11</v>
      </c>
      <c r="R775" s="1">
        <f t="shared" si="103"/>
        <v>17</v>
      </c>
      <c r="S775" t="s">
        <v>72</v>
      </c>
      <c r="T775" s="2">
        <v>16597875</v>
      </c>
      <c r="U775">
        <v>2940000</v>
      </c>
      <c r="V775" s="2">
        <v>2406926</v>
      </c>
      <c r="W775" s="2">
        <v>11733528</v>
      </c>
      <c r="X775" s="2">
        <v>0</v>
      </c>
      <c r="Y775" s="2">
        <v>230000</v>
      </c>
      <c r="Z775" s="2">
        <v>2227421</v>
      </c>
      <c r="AA775">
        <v>1</v>
      </c>
      <c r="AB775">
        <v>0</v>
      </c>
      <c r="AC775">
        <v>0</v>
      </c>
      <c r="AD775">
        <v>0</v>
      </c>
      <c r="AE775">
        <v>1</v>
      </c>
      <c r="AF775">
        <v>1</v>
      </c>
      <c r="AG775">
        <v>1</v>
      </c>
      <c r="AH775" s="2">
        <v>2406926</v>
      </c>
    </row>
    <row r="776" spans="1:34" x14ac:dyDescent="0.5">
      <c r="A776">
        <v>8614</v>
      </c>
      <c r="B776">
        <v>32795</v>
      </c>
      <c r="C776" t="s">
        <v>884</v>
      </c>
      <c r="D776" s="25">
        <v>26111</v>
      </c>
      <c r="E776" t="s">
        <v>122</v>
      </c>
      <c r="F776" t="s">
        <v>75</v>
      </c>
      <c r="G776" t="s">
        <v>76</v>
      </c>
      <c r="H776" s="25">
        <v>41230</v>
      </c>
      <c r="I776" s="26" t="str">
        <f t="shared" si="96"/>
        <v>Sat</v>
      </c>
      <c r="J776" s="1">
        <f t="shared" si="97"/>
        <v>10</v>
      </c>
      <c r="K776" s="1" t="str">
        <f t="shared" si="98"/>
        <v>14D</v>
      </c>
      <c r="L776" s="25">
        <v>41240</v>
      </c>
      <c r="M776" s="26" t="str">
        <f t="shared" si="99"/>
        <v>Tue</v>
      </c>
      <c r="N776" s="25">
        <v>41244</v>
      </c>
      <c r="O776" s="1">
        <f t="shared" si="100"/>
        <v>4</v>
      </c>
      <c r="P776" s="27">
        <f t="shared" si="101"/>
        <v>2012</v>
      </c>
      <c r="Q776" s="1">
        <f t="shared" si="102"/>
        <v>11</v>
      </c>
      <c r="R776" s="1">
        <f t="shared" si="103"/>
        <v>27</v>
      </c>
      <c r="S776" t="s">
        <v>72</v>
      </c>
      <c r="T776" s="2">
        <v>10740000</v>
      </c>
      <c r="U776">
        <v>0</v>
      </c>
      <c r="V776" s="2">
        <v>9298701.2899999991</v>
      </c>
      <c r="W776" s="2">
        <v>0</v>
      </c>
      <c r="X776" s="2">
        <v>0</v>
      </c>
      <c r="Y776" s="2">
        <v>0</v>
      </c>
      <c r="Z776" s="2">
        <v>1441298.71</v>
      </c>
      <c r="AA776">
        <v>12</v>
      </c>
      <c r="AB776">
        <v>0</v>
      </c>
      <c r="AC776">
        <v>0</v>
      </c>
      <c r="AD776">
        <v>0</v>
      </c>
      <c r="AE776">
        <v>12</v>
      </c>
      <c r="AF776">
        <v>12</v>
      </c>
      <c r="AG776">
        <v>4</v>
      </c>
      <c r="AH776" s="2">
        <v>2324675.3199999998</v>
      </c>
    </row>
    <row r="777" spans="1:34" x14ac:dyDescent="0.5">
      <c r="A777">
        <v>8654</v>
      </c>
      <c r="B777">
        <v>33067</v>
      </c>
      <c r="C777" t="s">
        <v>885</v>
      </c>
      <c r="D777" s="25">
        <v>31904</v>
      </c>
      <c r="E777" t="s">
        <v>79</v>
      </c>
      <c r="F777" t="s">
        <v>105</v>
      </c>
      <c r="G777" t="s">
        <v>106</v>
      </c>
      <c r="H777" s="25">
        <v>41234</v>
      </c>
      <c r="I777" s="26" t="str">
        <f t="shared" si="96"/>
        <v>Wed</v>
      </c>
      <c r="J777" s="1">
        <f t="shared" si="97"/>
        <v>19</v>
      </c>
      <c r="K777" s="1" t="str">
        <f t="shared" si="98"/>
        <v>30D</v>
      </c>
      <c r="L777" s="25">
        <v>41253</v>
      </c>
      <c r="M777" s="26" t="str">
        <f t="shared" si="99"/>
        <v>Mon</v>
      </c>
      <c r="N777" s="25">
        <v>41260</v>
      </c>
      <c r="O777" s="1">
        <f t="shared" si="100"/>
        <v>7</v>
      </c>
      <c r="P777" s="27">
        <f t="shared" si="101"/>
        <v>2012</v>
      </c>
      <c r="Q777" s="1">
        <f t="shared" si="102"/>
        <v>12</v>
      </c>
      <c r="R777" s="1">
        <f t="shared" si="103"/>
        <v>10</v>
      </c>
      <c r="S777" t="s">
        <v>72</v>
      </c>
      <c r="T777" s="2">
        <v>13037175</v>
      </c>
      <c r="U777">
        <v>6273850</v>
      </c>
      <c r="V777" s="2">
        <v>3456735.8</v>
      </c>
      <c r="W777" s="2">
        <v>4990692.4000000004</v>
      </c>
      <c r="X777" s="2">
        <v>0</v>
      </c>
      <c r="Y777" s="2">
        <v>2840692.64</v>
      </c>
      <c r="Z777" s="2">
        <v>1749054.16</v>
      </c>
      <c r="AA777">
        <v>14</v>
      </c>
      <c r="AB777">
        <v>0</v>
      </c>
      <c r="AC777">
        <v>0</v>
      </c>
      <c r="AD777">
        <v>0</v>
      </c>
      <c r="AE777">
        <v>14</v>
      </c>
      <c r="AF777">
        <v>14</v>
      </c>
      <c r="AG777">
        <v>7</v>
      </c>
      <c r="AH777" s="2">
        <v>493819.4</v>
      </c>
    </row>
    <row r="778" spans="1:34" x14ac:dyDescent="0.5">
      <c r="A778">
        <v>8647</v>
      </c>
      <c r="B778">
        <v>33051</v>
      </c>
      <c r="C778" t="s">
        <v>886</v>
      </c>
      <c r="D778" s="25">
        <v>25279</v>
      </c>
      <c r="E778" t="s">
        <v>138</v>
      </c>
      <c r="F778" t="s">
        <v>75</v>
      </c>
      <c r="G778" t="s">
        <v>91</v>
      </c>
      <c r="H778" s="25">
        <v>41234</v>
      </c>
      <c r="I778" s="26" t="str">
        <f t="shared" si="96"/>
        <v>Wed</v>
      </c>
      <c r="J778" s="1">
        <f t="shared" si="97"/>
        <v>29</v>
      </c>
      <c r="K778" s="1" t="str">
        <f t="shared" si="98"/>
        <v>30D</v>
      </c>
      <c r="L778" s="25">
        <v>41263</v>
      </c>
      <c r="M778" s="26" t="str">
        <f t="shared" si="99"/>
        <v>Thu</v>
      </c>
      <c r="N778" s="25">
        <v>41270</v>
      </c>
      <c r="O778" s="1">
        <f t="shared" si="100"/>
        <v>7</v>
      </c>
      <c r="P778" s="27">
        <f t="shared" si="101"/>
        <v>2012</v>
      </c>
      <c r="Q778" s="1">
        <f t="shared" si="102"/>
        <v>12</v>
      </c>
      <c r="R778" s="1">
        <f t="shared" si="103"/>
        <v>20</v>
      </c>
      <c r="S778" t="s">
        <v>72</v>
      </c>
      <c r="T778" s="2">
        <v>6062017.5</v>
      </c>
      <c r="U778">
        <v>0</v>
      </c>
      <c r="V778" s="2">
        <v>1400000</v>
      </c>
      <c r="W778" s="2">
        <v>3008500</v>
      </c>
      <c r="X778" s="2">
        <v>0</v>
      </c>
      <c r="Y778" s="2">
        <v>840000</v>
      </c>
      <c r="Z778" s="2">
        <v>813517.5</v>
      </c>
      <c r="AA778">
        <v>21</v>
      </c>
      <c r="AB778">
        <v>0</v>
      </c>
      <c r="AC778">
        <v>6</v>
      </c>
      <c r="AD778">
        <v>0</v>
      </c>
      <c r="AE778">
        <v>21</v>
      </c>
      <c r="AF778">
        <v>27</v>
      </c>
      <c r="AG778">
        <v>7</v>
      </c>
      <c r="AH778" s="2">
        <v>200000</v>
      </c>
    </row>
    <row r="779" spans="1:34" x14ac:dyDescent="0.5">
      <c r="A779">
        <v>8648</v>
      </c>
      <c r="B779">
        <v>33054</v>
      </c>
      <c r="C779" t="s">
        <v>887</v>
      </c>
      <c r="D779" s="25">
        <v>24564</v>
      </c>
      <c r="E779" t="s">
        <v>138</v>
      </c>
      <c r="F779" t="s">
        <v>75</v>
      </c>
      <c r="G779" t="s">
        <v>91</v>
      </c>
      <c r="H779" s="25">
        <v>41234</v>
      </c>
      <c r="I779" s="26" t="str">
        <f t="shared" si="96"/>
        <v>Wed</v>
      </c>
      <c r="J779" s="1">
        <f t="shared" si="97"/>
        <v>30</v>
      </c>
      <c r="K779" s="1" t="str">
        <f t="shared" si="98"/>
        <v>30D</v>
      </c>
      <c r="L779" s="25">
        <v>41264</v>
      </c>
      <c r="M779" s="26" t="str">
        <f t="shared" si="99"/>
        <v>Fri</v>
      </c>
      <c r="N779" s="25">
        <v>41270</v>
      </c>
      <c r="O779" s="1">
        <f t="shared" si="100"/>
        <v>6</v>
      </c>
      <c r="P779" s="27">
        <f t="shared" si="101"/>
        <v>2012</v>
      </c>
      <c r="Q779" s="1">
        <f t="shared" si="102"/>
        <v>12</v>
      </c>
      <c r="R779" s="1">
        <f t="shared" si="103"/>
        <v>21</v>
      </c>
      <c r="S779" t="s">
        <v>72</v>
      </c>
      <c r="T779" s="2">
        <v>4747050</v>
      </c>
      <c r="U779">
        <v>0</v>
      </c>
      <c r="V779" s="2">
        <v>1200000</v>
      </c>
      <c r="W779" s="2">
        <v>2070000</v>
      </c>
      <c r="X779" s="2">
        <v>0</v>
      </c>
      <c r="Y779" s="2">
        <v>840000</v>
      </c>
      <c r="Z779" s="2">
        <v>637050</v>
      </c>
      <c r="AA779">
        <v>12</v>
      </c>
      <c r="AB779">
        <v>0</v>
      </c>
      <c r="AC779">
        <v>6</v>
      </c>
      <c r="AD779">
        <v>0</v>
      </c>
      <c r="AE779">
        <v>12</v>
      </c>
      <c r="AF779">
        <v>18</v>
      </c>
      <c r="AG779">
        <v>6</v>
      </c>
      <c r="AH779" s="2">
        <v>200000</v>
      </c>
    </row>
    <row r="780" spans="1:34" x14ac:dyDescent="0.5">
      <c r="A780">
        <v>8649</v>
      </c>
      <c r="B780">
        <v>33186</v>
      </c>
      <c r="C780" t="s">
        <v>888</v>
      </c>
      <c r="D780" s="25">
        <v>24435</v>
      </c>
      <c r="E780" t="s">
        <v>140</v>
      </c>
      <c r="F780" t="s">
        <v>70</v>
      </c>
      <c r="G780" t="s">
        <v>96</v>
      </c>
      <c r="H780" s="25">
        <v>41236</v>
      </c>
      <c r="I780" s="26" t="str">
        <f t="shared" si="96"/>
        <v>Fri</v>
      </c>
      <c r="J780" s="1">
        <f t="shared" si="97"/>
        <v>2</v>
      </c>
      <c r="K780" s="1" t="str">
        <f t="shared" si="98"/>
        <v>7D</v>
      </c>
      <c r="L780" s="25">
        <v>41238</v>
      </c>
      <c r="M780" s="26" t="str">
        <f t="shared" si="99"/>
        <v>Sun</v>
      </c>
      <c r="N780" s="25">
        <v>41240</v>
      </c>
      <c r="O780" s="1">
        <f t="shared" si="100"/>
        <v>2</v>
      </c>
      <c r="P780" s="27">
        <f t="shared" si="101"/>
        <v>2012</v>
      </c>
      <c r="Q780" s="1">
        <f t="shared" si="102"/>
        <v>11</v>
      </c>
      <c r="R780" s="1">
        <f t="shared" si="103"/>
        <v>25</v>
      </c>
      <c r="S780" t="s">
        <v>72</v>
      </c>
      <c r="T780" s="2">
        <v>57553650</v>
      </c>
      <c r="U780">
        <v>55959750</v>
      </c>
      <c r="V780" s="2">
        <v>46233552</v>
      </c>
      <c r="W780" s="2">
        <v>3596448</v>
      </c>
      <c r="X780" s="2">
        <v>0</v>
      </c>
      <c r="Y780" s="2">
        <v>0</v>
      </c>
      <c r="Z780" s="2">
        <v>7723650</v>
      </c>
      <c r="AA780">
        <v>2</v>
      </c>
      <c r="AB780">
        <v>0</v>
      </c>
      <c r="AC780">
        <v>0</v>
      </c>
      <c r="AD780">
        <v>0</v>
      </c>
      <c r="AE780">
        <v>2</v>
      </c>
      <c r="AF780">
        <v>2</v>
      </c>
      <c r="AG780">
        <v>2</v>
      </c>
      <c r="AH780" s="2">
        <v>23116776</v>
      </c>
    </row>
    <row r="781" spans="1:34" x14ac:dyDescent="0.5">
      <c r="A781">
        <v>8691</v>
      </c>
      <c r="B781">
        <v>33248</v>
      </c>
      <c r="C781" t="s">
        <v>889</v>
      </c>
      <c r="D781" s="25">
        <v>26529</v>
      </c>
      <c r="E781" t="s">
        <v>69</v>
      </c>
      <c r="F781" t="s">
        <v>70</v>
      </c>
      <c r="G781" t="s">
        <v>74</v>
      </c>
      <c r="H781" s="25">
        <v>41239</v>
      </c>
      <c r="I781" s="26" t="str">
        <f t="shared" si="96"/>
        <v>Mon</v>
      </c>
      <c r="J781" s="1">
        <f t="shared" si="97"/>
        <v>0</v>
      </c>
      <c r="K781" s="1" t="str">
        <f t="shared" si="98"/>
        <v>7D</v>
      </c>
      <c r="L781" s="25">
        <v>41239</v>
      </c>
      <c r="M781" s="26" t="str">
        <f t="shared" si="99"/>
        <v>Mon</v>
      </c>
      <c r="N781" s="25">
        <v>41240</v>
      </c>
      <c r="O781" s="1">
        <f t="shared" si="100"/>
        <v>1</v>
      </c>
      <c r="P781" s="27">
        <f t="shared" si="101"/>
        <v>2012</v>
      </c>
      <c r="Q781" s="1">
        <f t="shared" si="102"/>
        <v>11</v>
      </c>
      <c r="R781" s="1">
        <f t="shared" si="103"/>
        <v>26</v>
      </c>
      <c r="S781" t="s">
        <v>72</v>
      </c>
      <c r="T781" s="2">
        <v>9325470</v>
      </c>
      <c r="U781">
        <v>6121500</v>
      </c>
      <c r="V781" s="2">
        <v>5022944</v>
      </c>
      <c r="W781" s="2">
        <v>2941056</v>
      </c>
      <c r="X781" s="2">
        <v>0</v>
      </c>
      <c r="Y781" s="2">
        <v>110000</v>
      </c>
      <c r="Z781" s="2">
        <v>1251470</v>
      </c>
      <c r="AA781">
        <v>2</v>
      </c>
      <c r="AB781">
        <v>0</v>
      </c>
      <c r="AC781">
        <v>0</v>
      </c>
      <c r="AD781">
        <v>0</v>
      </c>
      <c r="AE781">
        <v>2</v>
      </c>
      <c r="AF781">
        <v>2</v>
      </c>
      <c r="AG781">
        <v>1</v>
      </c>
      <c r="AH781" s="2">
        <v>5022944</v>
      </c>
    </row>
    <row r="782" spans="1:34" x14ac:dyDescent="0.5">
      <c r="A782">
        <v>8700</v>
      </c>
      <c r="B782">
        <v>127580</v>
      </c>
      <c r="C782" t="s">
        <v>890</v>
      </c>
      <c r="D782" s="25">
        <v>17443</v>
      </c>
      <c r="E782" t="s">
        <v>69</v>
      </c>
      <c r="F782" t="s">
        <v>70</v>
      </c>
      <c r="G782" t="s">
        <v>74</v>
      </c>
      <c r="H782" s="25">
        <v>41239</v>
      </c>
      <c r="I782" s="26" t="str">
        <f t="shared" si="96"/>
        <v>Mon</v>
      </c>
      <c r="J782" s="1">
        <f t="shared" si="97"/>
        <v>7</v>
      </c>
      <c r="K782" s="1" t="str">
        <f t="shared" si="98"/>
        <v>7D</v>
      </c>
      <c r="L782" s="25">
        <v>41246</v>
      </c>
      <c r="M782" s="26" t="str">
        <f t="shared" si="99"/>
        <v>Mon</v>
      </c>
      <c r="N782" s="25">
        <v>41248</v>
      </c>
      <c r="O782" s="1">
        <f t="shared" si="100"/>
        <v>2</v>
      </c>
      <c r="P782" s="27">
        <f t="shared" si="101"/>
        <v>2012</v>
      </c>
      <c r="Q782" s="1">
        <f t="shared" si="102"/>
        <v>12</v>
      </c>
      <c r="R782" s="1">
        <f t="shared" si="103"/>
        <v>3</v>
      </c>
      <c r="S782" t="s">
        <v>72</v>
      </c>
      <c r="T782" s="2">
        <v>56857185</v>
      </c>
      <c r="U782">
        <v>53130000</v>
      </c>
      <c r="V782" s="2">
        <v>44891774</v>
      </c>
      <c r="W782" s="2">
        <v>4335226</v>
      </c>
      <c r="X782" s="2">
        <v>0</v>
      </c>
      <c r="Y782" s="2">
        <v>0</v>
      </c>
      <c r="Z782" s="2">
        <v>7630185</v>
      </c>
      <c r="AA782">
        <v>11</v>
      </c>
      <c r="AB782">
        <v>0</v>
      </c>
      <c r="AC782">
        <v>0</v>
      </c>
      <c r="AD782">
        <v>0</v>
      </c>
      <c r="AE782">
        <v>11</v>
      </c>
      <c r="AF782">
        <v>11</v>
      </c>
      <c r="AG782">
        <v>5</v>
      </c>
      <c r="AH782" s="2">
        <v>8978354.8000000007</v>
      </c>
    </row>
    <row r="783" spans="1:34" x14ac:dyDescent="0.5">
      <c r="A783">
        <v>8733</v>
      </c>
      <c r="B783">
        <v>33375</v>
      </c>
      <c r="C783" t="s">
        <v>891</v>
      </c>
      <c r="D783" s="25">
        <v>23941</v>
      </c>
      <c r="E783" t="s">
        <v>138</v>
      </c>
      <c r="F783" t="s">
        <v>80</v>
      </c>
      <c r="G783" t="s">
        <v>81</v>
      </c>
      <c r="H783" s="25">
        <v>41241</v>
      </c>
      <c r="I783" s="26" t="str">
        <f t="shared" si="96"/>
        <v>Wed</v>
      </c>
      <c r="J783" s="1">
        <f t="shared" si="97"/>
        <v>25</v>
      </c>
      <c r="K783" s="1" t="str">
        <f t="shared" si="98"/>
        <v>30D</v>
      </c>
      <c r="L783" s="25">
        <v>41266</v>
      </c>
      <c r="M783" s="26" t="str">
        <f t="shared" si="99"/>
        <v>Sun</v>
      </c>
      <c r="N783" s="25">
        <v>41270</v>
      </c>
      <c r="O783" s="1">
        <f t="shared" si="100"/>
        <v>4</v>
      </c>
      <c r="P783" s="27">
        <f t="shared" si="101"/>
        <v>2012</v>
      </c>
      <c r="Q783" s="1">
        <f t="shared" si="102"/>
        <v>12</v>
      </c>
      <c r="R783" s="1">
        <f t="shared" si="103"/>
        <v>23</v>
      </c>
      <c r="S783" t="s">
        <v>72</v>
      </c>
      <c r="T783" s="2">
        <v>41895315</v>
      </c>
      <c r="U783">
        <v>28020300</v>
      </c>
      <c r="V783" s="2">
        <v>27259136</v>
      </c>
      <c r="W783" s="2">
        <v>7401864</v>
      </c>
      <c r="X783" s="2">
        <v>0</v>
      </c>
      <c r="Y783" s="2">
        <v>1612000</v>
      </c>
      <c r="Z783" s="2">
        <v>5622315</v>
      </c>
      <c r="AA783">
        <v>8</v>
      </c>
      <c r="AB783">
        <v>4</v>
      </c>
      <c r="AC783">
        <v>4</v>
      </c>
      <c r="AD783">
        <v>0</v>
      </c>
      <c r="AE783">
        <v>12</v>
      </c>
      <c r="AF783">
        <v>16</v>
      </c>
      <c r="AG783">
        <v>4</v>
      </c>
      <c r="AH783" s="2">
        <v>6814784</v>
      </c>
    </row>
    <row r="784" spans="1:34" x14ac:dyDescent="0.5">
      <c r="A784">
        <v>8767</v>
      </c>
      <c r="B784">
        <v>33525</v>
      </c>
      <c r="C784" t="s">
        <v>892</v>
      </c>
      <c r="D784" s="25">
        <v>17453</v>
      </c>
      <c r="E784" t="s">
        <v>138</v>
      </c>
      <c r="F784" t="s">
        <v>70</v>
      </c>
      <c r="G784" t="s">
        <v>97</v>
      </c>
      <c r="H784" s="25">
        <v>41246</v>
      </c>
      <c r="I784" s="26" t="str">
        <f t="shared" si="96"/>
        <v>Mon</v>
      </c>
      <c r="J784" s="1">
        <f t="shared" si="97"/>
        <v>1</v>
      </c>
      <c r="K784" s="1" t="str">
        <f t="shared" si="98"/>
        <v>7D</v>
      </c>
      <c r="L784" s="25">
        <v>41247</v>
      </c>
      <c r="M784" s="26" t="str">
        <f t="shared" si="99"/>
        <v>Tue</v>
      </c>
      <c r="N784" s="25">
        <v>41248</v>
      </c>
      <c r="O784" s="1">
        <f t="shared" si="100"/>
        <v>1</v>
      </c>
      <c r="P784" s="27">
        <f t="shared" si="101"/>
        <v>2012</v>
      </c>
      <c r="Q784" s="1">
        <f t="shared" si="102"/>
        <v>12</v>
      </c>
      <c r="R784" s="1">
        <f t="shared" si="103"/>
        <v>4</v>
      </c>
      <c r="S784" t="s">
        <v>72</v>
      </c>
      <c r="T784" s="2">
        <v>8489250</v>
      </c>
      <c r="U784">
        <v>5659500</v>
      </c>
      <c r="V784" s="2">
        <v>7211472</v>
      </c>
      <c r="W784" s="2">
        <v>138528</v>
      </c>
      <c r="X784" s="2">
        <v>0</v>
      </c>
      <c r="Y784" s="2">
        <v>0</v>
      </c>
      <c r="Z784" s="2">
        <v>1139250</v>
      </c>
      <c r="AA784">
        <v>1</v>
      </c>
      <c r="AB784">
        <v>0</v>
      </c>
      <c r="AC784">
        <v>0</v>
      </c>
      <c r="AD784">
        <v>0</v>
      </c>
      <c r="AE784">
        <v>1</v>
      </c>
      <c r="AF784">
        <v>1</v>
      </c>
      <c r="AG784">
        <v>1</v>
      </c>
      <c r="AH784" s="2">
        <v>7211472</v>
      </c>
    </row>
    <row r="785" spans="1:34" x14ac:dyDescent="0.5">
      <c r="A785">
        <v>8782</v>
      </c>
      <c r="B785">
        <v>33577</v>
      </c>
      <c r="C785" t="s">
        <v>893</v>
      </c>
      <c r="D785" s="25">
        <v>35165</v>
      </c>
      <c r="E785" t="s">
        <v>69</v>
      </c>
      <c r="F785" t="s">
        <v>75</v>
      </c>
      <c r="G785" t="s">
        <v>91</v>
      </c>
      <c r="H785" s="25">
        <v>41246</v>
      </c>
      <c r="I785" s="26" t="str">
        <f t="shared" si="96"/>
        <v>Mon</v>
      </c>
      <c r="J785" s="1">
        <f t="shared" si="97"/>
        <v>26</v>
      </c>
      <c r="K785" s="1" t="str">
        <f t="shared" si="98"/>
        <v>30D</v>
      </c>
      <c r="L785" s="25">
        <v>41272</v>
      </c>
      <c r="M785" s="26" t="str">
        <f t="shared" si="99"/>
        <v>Sat</v>
      </c>
      <c r="N785" s="25">
        <v>41274</v>
      </c>
      <c r="O785" s="1">
        <f t="shared" si="100"/>
        <v>2</v>
      </c>
      <c r="P785" s="27">
        <f t="shared" si="101"/>
        <v>2012</v>
      </c>
      <c r="Q785" s="1">
        <f t="shared" si="102"/>
        <v>12</v>
      </c>
      <c r="R785" s="1">
        <f t="shared" si="103"/>
        <v>29</v>
      </c>
      <c r="S785" t="s">
        <v>72</v>
      </c>
      <c r="T785" s="2">
        <v>6974475</v>
      </c>
      <c r="U785">
        <v>0</v>
      </c>
      <c r="V785" s="2">
        <v>2800000</v>
      </c>
      <c r="W785" s="2">
        <v>505000</v>
      </c>
      <c r="X785" s="2">
        <v>0</v>
      </c>
      <c r="Y785" s="2">
        <v>2733506.49</v>
      </c>
      <c r="Z785" s="2">
        <v>935968.51</v>
      </c>
      <c r="AA785">
        <v>6</v>
      </c>
      <c r="AB785">
        <v>0</v>
      </c>
      <c r="AC785">
        <v>0</v>
      </c>
      <c r="AD785">
        <v>0</v>
      </c>
      <c r="AE785">
        <v>6</v>
      </c>
      <c r="AF785">
        <v>6</v>
      </c>
      <c r="AG785">
        <v>2</v>
      </c>
      <c r="AH785" s="2">
        <v>1400000</v>
      </c>
    </row>
    <row r="786" spans="1:34" x14ac:dyDescent="0.5">
      <c r="A786">
        <v>8803</v>
      </c>
      <c r="B786">
        <v>33649</v>
      </c>
      <c r="C786" t="s">
        <v>785</v>
      </c>
      <c r="D786" s="25">
        <v>22411</v>
      </c>
      <c r="E786" t="s">
        <v>69</v>
      </c>
      <c r="F786" t="s">
        <v>70</v>
      </c>
      <c r="G786" t="s">
        <v>74</v>
      </c>
      <c r="H786" s="25">
        <v>41248</v>
      </c>
      <c r="I786" s="26" t="str">
        <f t="shared" si="96"/>
        <v>Wed</v>
      </c>
      <c r="J786" s="1">
        <f t="shared" si="97"/>
        <v>0</v>
      </c>
      <c r="K786" s="1" t="str">
        <f t="shared" si="98"/>
        <v>7D</v>
      </c>
      <c r="L786" s="25">
        <v>41248</v>
      </c>
      <c r="M786" s="26" t="str">
        <f t="shared" si="99"/>
        <v>Wed</v>
      </c>
      <c r="N786" s="25">
        <v>41251</v>
      </c>
      <c r="O786" s="1">
        <f t="shared" si="100"/>
        <v>3</v>
      </c>
      <c r="P786" s="27">
        <f t="shared" si="101"/>
        <v>2012</v>
      </c>
      <c r="Q786" s="1">
        <f t="shared" si="102"/>
        <v>12</v>
      </c>
      <c r="R786" s="1">
        <f t="shared" si="103"/>
        <v>5</v>
      </c>
      <c r="S786" t="s">
        <v>72</v>
      </c>
      <c r="T786" s="2">
        <v>119082837.5</v>
      </c>
      <c r="U786">
        <v>107299500</v>
      </c>
      <c r="V786" s="2">
        <v>92053248</v>
      </c>
      <c r="W786" s="2">
        <v>10233252</v>
      </c>
      <c r="X786" s="2">
        <v>0</v>
      </c>
      <c r="Y786" s="2">
        <v>815523.81</v>
      </c>
      <c r="Z786" s="2">
        <v>15980813.689999999</v>
      </c>
      <c r="AA786">
        <v>12</v>
      </c>
      <c r="AB786">
        <v>0</v>
      </c>
      <c r="AC786">
        <v>0</v>
      </c>
      <c r="AD786">
        <v>0</v>
      </c>
      <c r="AE786">
        <v>12</v>
      </c>
      <c r="AF786">
        <v>12</v>
      </c>
      <c r="AG786">
        <v>6</v>
      </c>
      <c r="AH786" s="2">
        <v>15342208</v>
      </c>
    </row>
    <row r="787" spans="1:34" x14ac:dyDescent="0.5">
      <c r="A787">
        <v>8813</v>
      </c>
      <c r="B787">
        <v>33672</v>
      </c>
      <c r="C787" t="s">
        <v>894</v>
      </c>
      <c r="D787" s="25">
        <v>30475</v>
      </c>
      <c r="E787" t="s">
        <v>69</v>
      </c>
      <c r="F787" t="s">
        <v>70</v>
      </c>
      <c r="G787" t="s">
        <v>97</v>
      </c>
      <c r="H787" s="25">
        <v>41248</v>
      </c>
      <c r="I787" s="26" t="str">
        <f t="shared" si="96"/>
        <v>Wed</v>
      </c>
      <c r="J787" s="1">
        <f t="shared" si="97"/>
        <v>16</v>
      </c>
      <c r="K787" s="1" t="str">
        <f t="shared" si="98"/>
        <v>30D</v>
      </c>
      <c r="L787" s="25">
        <v>41264</v>
      </c>
      <c r="M787" s="26" t="str">
        <f t="shared" si="99"/>
        <v>Fri</v>
      </c>
      <c r="N787" s="25">
        <v>41266</v>
      </c>
      <c r="O787" s="1">
        <f t="shared" si="100"/>
        <v>2</v>
      </c>
      <c r="P787" s="27">
        <f t="shared" si="101"/>
        <v>2012</v>
      </c>
      <c r="Q787" s="1">
        <f t="shared" si="102"/>
        <v>12</v>
      </c>
      <c r="R787" s="1">
        <f t="shared" si="103"/>
        <v>21</v>
      </c>
      <c r="S787" t="s">
        <v>72</v>
      </c>
      <c r="T787" s="2">
        <v>2310000</v>
      </c>
      <c r="U787">
        <v>0</v>
      </c>
      <c r="V787" s="2">
        <v>2000000</v>
      </c>
      <c r="W787" s="2">
        <v>0</v>
      </c>
      <c r="X787" s="2">
        <v>0</v>
      </c>
      <c r="Y787" s="2">
        <v>0</v>
      </c>
      <c r="Z787" s="2">
        <v>310000</v>
      </c>
      <c r="AA787">
        <v>4</v>
      </c>
      <c r="AB787">
        <v>2</v>
      </c>
      <c r="AC787">
        <v>2</v>
      </c>
      <c r="AD787">
        <v>0</v>
      </c>
      <c r="AE787">
        <v>6</v>
      </c>
      <c r="AF787">
        <v>8</v>
      </c>
      <c r="AG787">
        <v>2</v>
      </c>
      <c r="AH787" s="2">
        <v>1000000</v>
      </c>
    </row>
    <row r="788" spans="1:34" x14ac:dyDescent="0.5">
      <c r="A788">
        <v>8806</v>
      </c>
      <c r="B788">
        <v>33795</v>
      </c>
      <c r="C788" t="s">
        <v>895</v>
      </c>
      <c r="D788" s="25">
        <v>27971</v>
      </c>
      <c r="E788" t="s">
        <v>69</v>
      </c>
      <c r="F788" t="s">
        <v>75</v>
      </c>
      <c r="G788" t="s">
        <v>91</v>
      </c>
      <c r="H788" s="25">
        <v>41249</v>
      </c>
      <c r="I788" s="26" t="str">
        <f t="shared" si="96"/>
        <v>Thu</v>
      </c>
      <c r="J788" s="1">
        <f t="shared" si="97"/>
        <v>0</v>
      </c>
      <c r="K788" s="1" t="str">
        <f t="shared" si="98"/>
        <v>7D</v>
      </c>
      <c r="L788" s="25">
        <v>41249</v>
      </c>
      <c r="M788" s="26" t="str">
        <f t="shared" si="99"/>
        <v>Thu</v>
      </c>
      <c r="N788" s="25">
        <v>41251</v>
      </c>
      <c r="O788" s="1">
        <f t="shared" si="100"/>
        <v>2</v>
      </c>
      <c r="P788" s="27">
        <f t="shared" si="101"/>
        <v>2012</v>
      </c>
      <c r="Q788" s="1">
        <f t="shared" si="102"/>
        <v>12</v>
      </c>
      <c r="R788" s="1">
        <f t="shared" si="103"/>
        <v>6</v>
      </c>
      <c r="S788" t="s">
        <v>72</v>
      </c>
      <c r="T788" s="2">
        <v>1962000.01</v>
      </c>
      <c r="U788">
        <v>0</v>
      </c>
      <c r="V788" s="2">
        <v>400000</v>
      </c>
      <c r="W788" s="2">
        <v>0</v>
      </c>
      <c r="X788" s="2">
        <v>0</v>
      </c>
      <c r="Y788" s="2">
        <v>999001</v>
      </c>
      <c r="Z788" s="2">
        <v>562999.01</v>
      </c>
      <c r="AA788">
        <v>4</v>
      </c>
      <c r="AB788">
        <v>0</v>
      </c>
      <c r="AC788">
        <v>0</v>
      </c>
      <c r="AD788">
        <v>0</v>
      </c>
      <c r="AE788">
        <v>4</v>
      </c>
      <c r="AF788">
        <v>4</v>
      </c>
      <c r="AG788">
        <v>2</v>
      </c>
      <c r="AH788" s="2">
        <v>200000</v>
      </c>
    </row>
    <row r="789" spans="1:34" x14ac:dyDescent="0.5">
      <c r="A789">
        <v>8813</v>
      </c>
      <c r="B789">
        <v>75822</v>
      </c>
      <c r="C789" t="s">
        <v>896</v>
      </c>
      <c r="D789" s="25">
        <v>20645</v>
      </c>
      <c r="E789" t="s">
        <v>69</v>
      </c>
      <c r="F789" t="s">
        <v>70</v>
      </c>
      <c r="G789" t="s">
        <v>97</v>
      </c>
      <c r="H789" s="25">
        <v>41249</v>
      </c>
      <c r="I789" s="26" t="str">
        <f t="shared" si="96"/>
        <v>Thu</v>
      </c>
      <c r="J789" s="1">
        <f t="shared" si="97"/>
        <v>15</v>
      </c>
      <c r="K789" s="1" t="str">
        <f t="shared" si="98"/>
        <v>30D</v>
      </c>
      <c r="L789" s="25">
        <v>41264</v>
      </c>
      <c r="M789" s="26" t="str">
        <f t="shared" si="99"/>
        <v>Fri</v>
      </c>
      <c r="N789" s="25">
        <v>41266</v>
      </c>
      <c r="O789" s="1">
        <f t="shared" si="100"/>
        <v>2</v>
      </c>
      <c r="P789" s="27">
        <f t="shared" si="101"/>
        <v>2012</v>
      </c>
      <c r="Q789" s="1">
        <f t="shared" si="102"/>
        <v>12</v>
      </c>
      <c r="R789" s="1">
        <f t="shared" si="103"/>
        <v>21</v>
      </c>
      <c r="S789" t="s">
        <v>72</v>
      </c>
      <c r="T789" s="2">
        <v>12127500</v>
      </c>
      <c r="U789">
        <v>12127500</v>
      </c>
      <c r="V789" s="2">
        <v>9945888</v>
      </c>
      <c r="W789" s="2">
        <v>554112</v>
      </c>
      <c r="X789" s="2">
        <v>0</v>
      </c>
      <c r="Y789" s="2">
        <v>0</v>
      </c>
      <c r="Z789" s="2">
        <v>1627500</v>
      </c>
      <c r="AA789">
        <v>6</v>
      </c>
      <c r="AB789">
        <v>0</v>
      </c>
      <c r="AC789">
        <v>0</v>
      </c>
      <c r="AD789">
        <v>0</v>
      </c>
      <c r="AE789">
        <v>6</v>
      </c>
      <c r="AF789">
        <v>6</v>
      </c>
      <c r="AG789">
        <v>4</v>
      </c>
      <c r="AH789" s="2">
        <v>2486472</v>
      </c>
    </row>
    <row r="790" spans="1:34" x14ac:dyDescent="0.5">
      <c r="A790">
        <v>8813</v>
      </c>
      <c r="B790">
        <v>33755</v>
      </c>
      <c r="C790" t="s">
        <v>897</v>
      </c>
      <c r="D790" s="25">
        <v>22921</v>
      </c>
      <c r="E790" t="s">
        <v>69</v>
      </c>
      <c r="F790" t="s">
        <v>70</v>
      </c>
      <c r="G790" t="s">
        <v>97</v>
      </c>
      <c r="H790" s="25">
        <v>41249</v>
      </c>
      <c r="I790" s="26" t="str">
        <f t="shared" si="96"/>
        <v>Thu</v>
      </c>
      <c r="J790" s="1">
        <f t="shared" si="97"/>
        <v>15</v>
      </c>
      <c r="K790" s="1" t="str">
        <f t="shared" si="98"/>
        <v>30D</v>
      </c>
      <c r="L790" s="25">
        <v>41264</v>
      </c>
      <c r="M790" s="26" t="str">
        <f t="shared" si="99"/>
        <v>Fri</v>
      </c>
      <c r="N790" s="25">
        <v>41267</v>
      </c>
      <c r="O790" s="1">
        <f t="shared" si="100"/>
        <v>3</v>
      </c>
      <c r="P790" s="27">
        <f t="shared" si="101"/>
        <v>2012</v>
      </c>
      <c r="Q790" s="1">
        <f t="shared" si="102"/>
        <v>12</v>
      </c>
      <c r="R790" s="1">
        <f t="shared" si="103"/>
        <v>21</v>
      </c>
      <c r="S790" t="s">
        <v>72</v>
      </c>
      <c r="T790" s="2">
        <v>56220780</v>
      </c>
      <c r="U790">
        <v>42850500</v>
      </c>
      <c r="V790" s="2">
        <v>43150868</v>
      </c>
      <c r="W790" s="2">
        <v>5295132</v>
      </c>
      <c r="X790" s="2">
        <v>0</v>
      </c>
      <c r="Y790" s="2">
        <v>230000</v>
      </c>
      <c r="Z790" s="2">
        <v>7544780</v>
      </c>
      <c r="AA790">
        <v>6</v>
      </c>
      <c r="AB790">
        <v>0</v>
      </c>
      <c r="AC790">
        <v>3</v>
      </c>
      <c r="AD790">
        <v>3</v>
      </c>
      <c r="AE790">
        <v>6</v>
      </c>
      <c r="AF790">
        <v>12</v>
      </c>
      <c r="AG790">
        <v>3</v>
      </c>
      <c r="AH790" s="2">
        <v>14383622.67</v>
      </c>
    </row>
    <row r="791" spans="1:34" x14ac:dyDescent="0.5">
      <c r="A791">
        <v>8839</v>
      </c>
      <c r="B791">
        <v>33764</v>
      </c>
      <c r="C791" t="s">
        <v>898</v>
      </c>
      <c r="D791" s="25">
        <v>30564</v>
      </c>
      <c r="E791" t="s">
        <v>69</v>
      </c>
      <c r="F791" t="s">
        <v>70</v>
      </c>
      <c r="G791" t="s">
        <v>74</v>
      </c>
      <c r="H791" s="25">
        <v>41249</v>
      </c>
      <c r="I791" s="26" t="str">
        <f t="shared" si="96"/>
        <v>Thu</v>
      </c>
      <c r="J791" s="1">
        <f t="shared" si="97"/>
        <v>15</v>
      </c>
      <c r="K791" s="1" t="str">
        <f t="shared" si="98"/>
        <v>30D</v>
      </c>
      <c r="L791" s="25">
        <v>41264</v>
      </c>
      <c r="M791" s="26" t="str">
        <f t="shared" si="99"/>
        <v>Fri</v>
      </c>
      <c r="N791" s="25">
        <v>41265</v>
      </c>
      <c r="O791" s="1">
        <f t="shared" si="100"/>
        <v>1</v>
      </c>
      <c r="P791" s="27">
        <f t="shared" si="101"/>
        <v>2012</v>
      </c>
      <c r="Q791" s="1">
        <f t="shared" si="102"/>
        <v>12</v>
      </c>
      <c r="R791" s="1">
        <f t="shared" si="103"/>
        <v>21</v>
      </c>
      <c r="S791" t="s">
        <v>72</v>
      </c>
      <c r="T791" s="2">
        <v>13940850</v>
      </c>
      <c r="U791">
        <v>6970425</v>
      </c>
      <c r="V791" s="2">
        <v>11792944</v>
      </c>
      <c r="W791" s="2">
        <v>277056</v>
      </c>
      <c r="X791" s="2">
        <v>0</v>
      </c>
      <c r="Y791" s="2">
        <v>0</v>
      </c>
      <c r="Z791" s="2">
        <v>1870850</v>
      </c>
      <c r="AA791">
        <v>2</v>
      </c>
      <c r="AB791">
        <v>0</v>
      </c>
      <c r="AC791">
        <v>0</v>
      </c>
      <c r="AD791">
        <v>0</v>
      </c>
      <c r="AE791">
        <v>2</v>
      </c>
      <c r="AF791">
        <v>2</v>
      </c>
      <c r="AG791">
        <v>1</v>
      </c>
      <c r="AH791" s="2">
        <v>11792944</v>
      </c>
    </row>
    <row r="792" spans="1:34" x14ac:dyDescent="0.5">
      <c r="A792">
        <v>8855</v>
      </c>
      <c r="B792">
        <v>33945</v>
      </c>
      <c r="C792" t="s">
        <v>899</v>
      </c>
      <c r="D792" s="25">
        <v>30486</v>
      </c>
      <c r="E792" t="s">
        <v>69</v>
      </c>
      <c r="F792" t="s">
        <v>75</v>
      </c>
      <c r="G792" t="s">
        <v>91</v>
      </c>
      <c r="H792" s="25">
        <v>41253</v>
      </c>
      <c r="I792" s="26" t="str">
        <f t="shared" si="96"/>
        <v>Mon</v>
      </c>
      <c r="J792" s="1">
        <f t="shared" si="97"/>
        <v>19</v>
      </c>
      <c r="K792" s="1" t="str">
        <f t="shared" si="98"/>
        <v>30D</v>
      </c>
      <c r="L792" s="25">
        <v>41272</v>
      </c>
      <c r="M792" s="26" t="str">
        <f t="shared" si="99"/>
        <v>Sat</v>
      </c>
      <c r="N792" s="25">
        <v>41276</v>
      </c>
      <c r="O792" s="1">
        <f t="shared" si="100"/>
        <v>4</v>
      </c>
      <c r="P792" s="27">
        <f t="shared" si="101"/>
        <v>2012</v>
      </c>
      <c r="Q792" s="1">
        <f t="shared" si="102"/>
        <v>12</v>
      </c>
      <c r="R792" s="1">
        <f t="shared" si="103"/>
        <v>29</v>
      </c>
      <c r="S792" t="s">
        <v>72</v>
      </c>
      <c r="T792" s="2">
        <v>18659058.5</v>
      </c>
      <c r="U792">
        <v>0</v>
      </c>
      <c r="V792" s="2">
        <v>2000000</v>
      </c>
      <c r="W792" s="2">
        <v>13826700</v>
      </c>
      <c r="X792" s="2">
        <v>0</v>
      </c>
      <c r="Y792" s="2">
        <v>328329</v>
      </c>
      <c r="Z792" s="2">
        <v>2504029.5</v>
      </c>
      <c r="AA792">
        <v>8</v>
      </c>
      <c r="AB792">
        <v>0</v>
      </c>
      <c r="AC792">
        <v>0</v>
      </c>
      <c r="AD792">
        <v>4</v>
      </c>
      <c r="AE792">
        <v>8</v>
      </c>
      <c r="AF792">
        <v>12</v>
      </c>
      <c r="AG792">
        <v>4</v>
      </c>
      <c r="AH792" s="2">
        <v>500000</v>
      </c>
    </row>
    <row r="793" spans="1:34" x14ac:dyDescent="0.5">
      <c r="A793">
        <v>8907</v>
      </c>
      <c r="B793">
        <v>33976</v>
      </c>
      <c r="C793" t="s">
        <v>900</v>
      </c>
      <c r="D793" s="25">
        <v>30177</v>
      </c>
      <c r="E793" t="s">
        <v>122</v>
      </c>
      <c r="F793" t="s">
        <v>80</v>
      </c>
      <c r="G793" t="s">
        <v>81</v>
      </c>
      <c r="H793" s="25">
        <v>41254</v>
      </c>
      <c r="I793" s="26" t="str">
        <f t="shared" si="96"/>
        <v>Tue</v>
      </c>
      <c r="J793" s="1">
        <f t="shared" si="97"/>
        <v>19</v>
      </c>
      <c r="K793" s="1" t="str">
        <f t="shared" si="98"/>
        <v>30D</v>
      </c>
      <c r="L793" s="25">
        <v>41273</v>
      </c>
      <c r="M793" s="26" t="str">
        <f t="shared" si="99"/>
        <v>Sun</v>
      </c>
      <c r="N793" s="25">
        <v>41278</v>
      </c>
      <c r="O793" s="1">
        <f t="shared" si="100"/>
        <v>5</v>
      </c>
      <c r="P793" s="27">
        <f t="shared" si="101"/>
        <v>2012</v>
      </c>
      <c r="Q793" s="1">
        <f t="shared" si="102"/>
        <v>12</v>
      </c>
      <c r="R793" s="1">
        <f t="shared" si="103"/>
        <v>30</v>
      </c>
      <c r="S793" t="s">
        <v>72</v>
      </c>
      <c r="T793" s="2">
        <v>64450122.009999998</v>
      </c>
      <c r="U793">
        <v>53678625</v>
      </c>
      <c r="V793" s="2">
        <v>44916560</v>
      </c>
      <c r="W793" s="2">
        <v>9055840</v>
      </c>
      <c r="X793" s="2">
        <v>0</v>
      </c>
      <c r="Y793" s="2">
        <v>1528871.13</v>
      </c>
      <c r="Z793" s="2">
        <v>8948850.8800000008</v>
      </c>
      <c r="AA793">
        <v>10</v>
      </c>
      <c r="AB793">
        <v>1</v>
      </c>
      <c r="AC793">
        <v>1</v>
      </c>
      <c r="AD793">
        <v>8</v>
      </c>
      <c r="AE793">
        <v>11</v>
      </c>
      <c r="AF793">
        <v>20</v>
      </c>
      <c r="AG793">
        <v>5</v>
      </c>
      <c r="AH793" s="2">
        <v>8983312</v>
      </c>
    </row>
    <row r="794" spans="1:34" x14ac:dyDescent="0.5">
      <c r="A794">
        <v>8942</v>
      </c>
      <c r="B794">
        <v>34169</v>
      </c>
      <c r="C794" t="s">
        <v>901</v>
      </c>
      <c r="D794" s="25">
        <v>27324</v>
      </c>
      <c r="E794" t="s">
        <v>69</v>
      </c>
      <c r="F794" t="s">
        <v>70</v>
      </c>
      <c r="G794" t="s">
        <v>74</v>
      </c>
      <c r="H794" s="25">
        <v>41255</v>
      </c>
      <c r="I794" s="26" t="str">
        <f t="shared" si="96"/>
        <v>Wed</v>
      </c>
      <c r="J794" s="1">
        <f t="shared" si="97"/>
        <v>17</v>
      </c>
      <c r="K794" s="1" t="str">
        <f t="shared" si="98"/>
        <v>30D</v>
      </c>
      <c r="L794" s="25">
        <v>41272</v>
      </c>
      <c r="M794" s="26" t="str">
        <f t="shared" si="99"/>
        <v>Sat</v>
      </c>
      <c r="N794" s="25">
        <v>41274</v>
      </c>
      <c r="O794" s="1">
        <f t="shared" si="100"/>
        <v>2</v>
      </c>
      <c r="P794" s="27">
        <f t="shared" si="101"/>
        <v>2012</v>
      </c>
      <c r="Q794" s="1">
        <f t="shared" si="102"/>
        <v>12</v>
      </c>
      <c r="R794" s="1">
        <f t="shared" si="103"/>
        <v>29</v>
      </c>
      <c r="S794" t="s">
        <v>72</v>
      </c>
      <c r="T794" s="2">
        <v>102572984</v>
      </c>
      <c r="U794">
        <v>72660000</v>
      </c>
      <c r="V794" s="2">
        <v>64000003.380000003</v>
      </c>
      <c r="W794" s="2">
        <v>19343012</v>
      </c>
      <c r="X794" s="2">
        <v>0</v>
      </c>
      <c r="Y794" s="2">
        <v>5464761.7999999998</v>
      </c>
      <c r="Z794" s="2">
        <v>13765206.82</v>
      </c>
      <c r="AA794">
        <v>4</v>
      </c>
      <c r="AB794">
        <v>0</v>
      </c>
      <c r="AC794">
        <v>0</v>
      </c>
      <c r="AD794">
        <v>0</v>
      </c>
      <c r="AE794">
        <v>4</v>
      </c>
      <c r="AF794">
        <v>4</v>
      </c>
      <c r="AG794">
        <v>2</v>
      </c>
      <c r="AH794" s="2">
        <v>32000001.690000001</v>
      </c>
    </row>
    <row r="795" spans="1:34" x14ac:dyDescent="0.5">
      <c r="A795">
        <v>8948</v>
      </c>
      <c r="B795">
        <v>34192</v>
      </c>
      <c r="C795" t="s">
        <v>902</v>
      </c>
      <c r="D795" s="25">
        <v>28669</v>
      </c>
      <c r="E795" t="s">
        <v>79</v>
      </c>
      <c r="F795" t="s">
        <v>80</v>
      </c>
      <c r="G795" t="s">
        <v>89</v>
      </c>
      <c r="H795" s="25">
        <v>41256</v>
      </c>
      <c r="I795" s="26" t="str">
        <f t="shared" si="96"/>
        <v>Thu</v>
      </c>
      <c r="J795" s="1">
        <f t="shared" si="97"/>
        <v>13</v>
      </c>
      <c r="K795" s="1" t="str">
        <f t="shared" si="98"/>
        <v>14D</v>
      </c>
      <c r="L795" s="25">
        <v>41269</v>
      </c>
      <c r="M795" s="26" t="str">
        <f t="shared" si="99"/>
        <v>Wed</v>
      </c>
      <c r="N795" s="25">
        <v>41273</v>
      </c>
      <c r="O795" s="1">
        <f t="shared" si="100"/>
        <v>4</v>
      </c>
      <c r="P795" s="27">
        <f t="shared" si="101"/>
        <v>2012</v>
      </c>
      <c r="Q795" s="1">
        <f t="shared" si="102"/>
        <v>12</v>
      </c>
      <c r="R795" s="1">
        <f t="shared" si="103"/>
        <v>26</v>
      </c>
      <c r="S795" t="s">
        <v>72</v>
      </c>
      <c r="T795" s="2">
        <v>25897987.5</v>
      </c>
      <c r="U795">
        <v>23957587.5</v>
      </c>
      <c r="V795" s="2">
        <v>19664719.699999999</v>
      </c>
      <c r="W795" s="2">
        <v>2397780.2999999998</v>
      </c>
      <c r="X795" s="2">
        <v>0</v>
      </c>
      <c r="Y795" s="2">
        <v>360000</v>
      </c>
      <c r="Z795" s="2">
        <v>3475487.5</v>
      </c>
      <c r="AA795">
        <v>8</v>
      </c>
      <c r="AB795">
        <v>0</v>
      </c>
      <c r="AC795">
        <v>0</v>
      </c>
      <c r="AD795">
        <v>0</v>
      </c>
      <c r="AE795">
        <v>8</v>
      </c>
      <c r="AF795">
        <v>8</v>
      </c>
      <c r="AG795">
        <v>4</v>
      </c>
      <c r="AH795" s="2">
        <v>4916179.93</v>
      </c>
    </row>
    <row r="796" spans="1:34" x14ac:dyDescent="0.5">
      <c r="A796">
        <v>8949</v>
      </c>
      <c r="B796">
        <v>34195</v>
      </c>
      <c r="C796" t="s">
        <v>903</v>
      </c>
      <c r="D796" s="25">
        <v>20700</v>
      </c>
      <c r="E796" t="s">
        <v>138</v>
      </c>
      <c r="F796" t="s">
        <v>75</v>
      </c>
      <c r="G796" t="s">
        <v>76</v>
      </c>
      <c r="H796" s="25">
        <v>41256</v>
      </c>
      <c r="I796" s="26" t="str">
        <f t="shared" si="96"/>
        <v>Thu</v>
      </c>
      <c r="J796" s="1">
        <f t="shared" si="97"/>
        <v>14</v>
      </c>
      <c r="K796" s="1" t="str">
        <f t="shared" si="98"/>
        <v>14D</v>
      </c>
      <c r="L796" s="25">
        <v>41270</v>
      </c>
      <c r="M796" s="26" t="str">
        <f t="shared" si="99"/>
        <v>Thu</v>
      </c>
      <c r="N796" s="25">
        <v>41274</v>
      </c>
      <c r="O796" s="1">
        <f t="shared" si="100"/>
        <v>4</v>
      </c>
      <c r="P796" s="27">
        <f t="shared" si="101"/>
        <v>2012</v>
      </c>
      <c r="Q796" s="1">
        <f t="shared" si="102"/>
        <v>12</v>
      </c>
      <c r="R796" s="1">
        <f t="shared" si="103"/>
        <v>27</v>
      </c>
      <c r="S796" t="s">
        <v>72</v>
      </c>
      <c r="T796" s="2">
        <v>6485089.6500000004</v>
      </c>
      <c r="U796">
        <v>0</v>
      </c>
      <c r="V796" s="2">
        <v>3650000</v>
      </c>
      <c r="W796" s="2">
        <v>1123701</v>
      </c>
      <c r="X796" s="2">
        <v>0</v>
      </c>
      <c r="Y796" s="2">
        <v>841150</v>
      </c>
      <c r="Z796" s="2">
        <v>870238.65</v>
      </c>
      <c r="AA796">
        <v>8</v>
      </c>
      <c r="AB796">
        <v>0</v>
      </c>
      <c r="AC796">
        <v>0</v>
      </c>
      <c r="AD796">
        <v>0</v>
      </c>
      <c r="AE796">
        <v>8</v>
      </c>
      <c r="AF796">
        <v>8</v>
      </c>
      <c r="AG796">
        <v>4</v>
      </c>
      <c r="AH796" s="2">
        <v>912500</v>
      </c>
    </row>
    <row r="797" spans="1:34" x14ac:dyDescent="0.5">
      <c r="A797">
        <v>8963</v>
      </c>
      <c r="B797">
        <v>34309</v>
      </c>
      <c r="C797" t="s">
        <v>904</v>
      </c>
      <c r="D797" s="25">
        <v>18049</v>
      </c>
      <c r="E797" t="s">
        <v>138</v>
      </c>
      <c r="F797" t="s">
        <v>75</v>
      </c>
      <c r="G797" t="s">
        <v>76</v>
      </c>
      <c r="H797" s="25">
        <v>41258</v>
      </c>
      <c r="I797" s="26" t="str">
        <f t="shared" si="96"/>
        <v>Sat</v>
      </c>
      <c r="J797" s="1">
        <f t="shared" si="97"/>
        <v>5</v>
      </c>
      <c r="K797" s="1" t="str">
        <f t="shared" si="98"/>
        <v>7D</v>
      </c>
      <c r="L797" s="25">
        <v>41263</v>
      </c>
      <c r="M797" s="26" t="str">
        <f t="shared" si="99"/>
        <v>Thu</v>
      </c>
      <c r="N797" s="25">
        <v>41273</v>
      </c>
      <c r="O797" s="1">
        <f t="shared" si="100"/>
        <v>10</v>
      </c>
      <c r="P797" s="27">
        <f t="shared" si="101"/>
        <v>2012</v>
      </c>
      <c r="Q797" s="1">
        <f t="shared" si="102"/>
        <v>12</v>
      </c>
      <c r="R797" s="1">
        <f t="shared" si="103"/>
        <v>20</v>
      </c>
      <c r="S797" t="s">
        <v>72</v>
      </c>
      <c r="T797" s="2">
        <v>19487858.68</v>
      </c>
      <c r="U797">
        <v>0</v>
      </c>
      <c r="V797" s="2">
        <v>1800003.01</v>
      </c>
      <c r="W797" s="2">
        <v>9102348.6400000006</v>
      </c>
      <c r="X797" s="2">
        <v>0</v>
      </c>
      <c r="Y797" s="2">
        <v>5291012.26</v>
      </c>
      <c r="Z797" s="2">
        <v>3294494.77</v>
      </c>
      <c r="AA797">
        <v>34</v>
      </c>
      <c r="AB797">
        <v>0</v>
      </c>
      <c r="AC797">
        <v>0</v>
      </c>
      <c r="AD797">
        <v>0</v>
      </c>
      <c r="AE797">
        <v>34</v>
      </c>
      <c r="AF797">
        <v>34</v>
      </c>
      <c r="AG797">
        <v>21</v>
      </c>
      <c r="AH797" s="2">
        <v>85714.43</v>
      </c>
    </row>
    <row r="798" spans="1:34" x14ac:dyDescent="0.5">
      <c r="A798">
        <v>8996</v>
      </c>
      <c r="B798">
        <v>34331</v>
      </c>
      <c r="C798" t="s">
        <v>905</v>
      </c>
      <c r="D798" s="25">
        <v>25055</v>
      </c>
      <c r="E798" t="s">
        <v>69</v>
      </c>
      <c r="F798" t="s">
        <v>70</v>
      </c>
      <c r="G798" t="s">
        <v>97</v>
      </c>
      <c r="H798" s="25">
        <v>41258</v>
      </c>
      <c r="I798" s="26" t="str">
        <f t="shared" si="96"/>
        <v>Sat</v>
      </c>
      <c r="J798" s="1">
        <f t="shared" si="97"/>
        <v>0</v>
      </c>
      <c r="K798" s="1" t="str">
        <f t="shared" si="98"/>
        <v>7D</v>
      </c>
      <c r="L798" s="25">
        <v>41258</v>
      </c>
      <c r="M798" s="26" t="str">
        <f t="shared" si="99"/>
        <v>Sat</v>
      </c>
      <c r="N798" s="25">
        <v>41259</v>
      </c>
      <c r="O798" s="1">
        <f t="shared" si="100"/>
        <v>1</v>
      </c>
      <c r="P798" s="27">
        <f t="shared" si="101"/>
        <v>2012</v>
      </c>
      <c r="Q798" s="1">
        <f t="shared" si="102"/>
        <v>12</v>
      </c>
      <c r="R798" s="1">
        <f t="shared" si="103"/>
        <v>15</v>
      </c>
      <c r="S798" t="s">
        <v>72</v>
      </c>
      <c r="T798" s="2">
        <v>46743135.009999998</v>
      </c>
      <c r="U798">
        <v>39742500</v>
      </c>
      <c r="V798" s="2">
        <v>27396104</v>
      </c>
      <c r="W798" s="2">
        <v>11775432</v>
      </c>
      <c r="X798" s="2">
        <v>0</v>
      </c>
      <c r="Y798" s="2">
        <v>999001</v>
      </c>
      <c r="Z798" s="2">
        <v>6572598.0099999998</v>
      </c>
      <c r="AA798">
        <v>9</v>
      </c>
      <c r="AB798">
        <v>0</v>
      </c>
      <c r="AC798">
        <v>4</v>
      </c>
      <c r="AD798">
        <v>0</v>
      </c>
      <c r="AE798">
        <v>9</v>
      </c>
      <c r="AF798">
        <v>13</v>
      </c>
      <c r="AG798">
        <v>5</v>
      </c>
      <c r="AH798" s="2">
        <v>5479220.7999999998</v>
      </c>
    </row>
    <row r="799" spans="1:34" x14ac:dyDescent="0.5">
      <c r="A799">
        <v>8991</v>
      </c>
      <c r="B799">
        <v>34318</v>
      </c>
      <c r="C799" t="s">
        <v>906</v>
      </c>
      <c r="D799" s="25">
        <v>30256</v>
      </c>
      <c r="E799" t="s">
        <v>69</v>
      </c>
      <c r="F799" t="s">
        <v>84</v>
      </c>
      <c r="G799" t="s">
        <v>112</v>
      </c>
      <c r="H799" s="25">
        <v>41258</v>
      </c>
      <c r="I799" s="26" t="str">
        <f t="shared" si="96"/>
        <v>Sat</v>
      </c>
      <c r="J799" s="1">
        <f t="shared" si="97"/>
        <v>14</v>
      </c>
      <c r="K799" s="1" t="str">
        <f t="shared" si="98"/>
        <v>14D</v>
      </c>
      <c r="L799" s="25">
        <v>41272</v>
      </c>
      <c r="M799" s="26" t="str">
        <f t="shared" si="99"/>
        <v>Sat</v>
      </c>
      <c r="N799" s="25">
        <v>41274</v>
      </c>
      <c r="O799" s="1">
        <f t="shared" si="100"/>
        <v>2</v>
      </c>
      <c r="P799" s="27">
        <f t="shared" si="101"/>
        <v>2012</v>
      </c>
      <c r="Q799" s="1">
        <f t="shared" si="102"/>
        <v>12</v>
      </c>
      <c r="R799" s="1">
        <f t="shared" si="103"/>
        <v>29</v>
      </c>
      <c r="S799" t="s">
        <v>72</v>
      </c>
      <c r="T799" s="2">
        <v>9396750</v>
      </c>
      <c r="U799">
        <v>7722000</v>
      </c>
      <c r="V799" s="2">
        <v>6131602</v>
      </c>
      <c r="W799" s="2">
        <v>2004112</v>
      </c>
      <c r="X799" s="2">
        <v>0</v>
      </c>
      <c r="Y799" s="2">
        <v>0</v>
      </c>
      <c r="Z799" s="2">
        <v>1261036</v>
      </c>
      <c r="AA799">
        <v>4</v>
      </c>
      <c r="AB799">
        <v>0</v>
      </c>
      <c r="AC799">
        <v>0</v>
      </c>
      <c r="AD799">
        <v>0</v>
      </c>
      <c r="AE799">
        <v>4</v>
      </c>
      <c r="AF799">
        <v>4</v>
      </c>
      <c r="AG799">
        <v>2</v>
      </c>
      <c r="AH799" s="2">
        <v>3065801</v>
      </c>
    </row>
    <row r="800" spans="1:34" x14ac:dyDescent="0.5">
      <c r="A800">
        <v>8993</v>
      </c>
      <c r="B800">
        <v>34322</v>
      </c>
      <c r="C800" t="s">
        <v>907</v>
      </c>
      <c r="D800" s="25">
        <v>26560</v>
      </c>
      <c r="E800" t="s">
        <v>69</v>
      </c>
      <c r="F800" t="s">
        <v>84</v>
      </c>
      <c r="G800" t="s">
        <v>123</v>
      </c>
      <c r="H800" s="25">
        <v>41258</v>
      </c>
      <c r="I800" s="26" t="str">
        <f t="shared" si="96"/>
        <v>Sat</v>
      </c>
      <c r="J800" s="1">
        <f t="shared" si="97"/>
        <v>4</v>
      </c>
      <c r="K800" s="1" t="str">
        <f t="shared" si="98"/>
        <v>7D</v>
      </c>
      <c r="L800" s="25">
        <v>41262</v>
      </c>
      <c r="M800" s="26" t="str">
        <f t="shared" si="99"/>
        <v>Wed</v>
      </c>
      <c r="N800" s="25">
        <v>41263</v>
      </c>
      <c r="O800" s="1">
        <f t="shared" si="100"/>
        <v>1</v>
      </c>
      <c r="P800" s="27">
        <f t="shared" si="101"/>
        <v>2012</v>
      </c>
      <c r="Q800" s="1">
        <f t="shared" si="102"/>
        <v>12</v>
      </c>
      <c r="R800" s="1">
        <f t="shared" si="103"/>
        <v>19</v>
      </c>
      <c r="S800" t="s">
        <v>72</v>
      </c>
      <c r="T800" s="2">
        <v>3334800</v>
      </c>
      <c r="U800">
        <v>3150000</v>
      </c>
      <c r="V800" s="2">
        <v>2404041</v>
      </c>
      <c r="W800" s="2">
        <v>483232</v>
      </c>
      <c r="X800" s="2">
        <v>0</v>
      </c>
      <c r="Y800" s="2">
        <v>0</v>
      </c>
      <c r="Z800" s="2">
        <v>447527</v>
      </c>
      <c r="AA800">
        <v>7</v>
      </c>
      <c r="AB800">
        <v>0</v>
      </c>
      <c r="AC800">
        <v>0</v>
      </c>
      <c r="AD800">
        <v>0</v>
      </c>
      <c r="AE800">
        <v>7</v>
      </c>
      <c r="AF800">
        <v>7</v>
      </c>
      <c r="AG800">
        <v>1</v>
      </c>
      <c r="AH800" s="2">
        <v>2404041</v>
      </c>
    </row>
    <row r="801" spans="1:34" x14ac:dyDescent="0.5">
      <c r="A801">
        <v>8993</v>
      </c>
      <c r="B801">
        <v>34357</v>
      </c>
      <c r="C801" t="s">
        <v>908</v>
      </c>
      <c r="D801" s="25">
        <v>27235</v>
      </c>
      <c r="E801" t="s">
        <v>69</v>
      </c>
      <c r="F801" t="s">
        <v>84</v>
      </c>
      <c r="G801" t="s">
        <v>123</v>
      </c>
      <c r="H801" s="25">
        <v>41260</v>
      </c>
      <c r="I801" s="26" t="str">
        <f t="shared" si="96"/>
        <v>Mon</v>
      </c>
      <c r="J801" s="1">
        <f t="shared" si="97"/>
        <v>3</v>
      </c>
      <c r="K801" s="1" t="str">
        <f t="shared" si="98"/>
        <v>7D</v>
      </c>
      <c r="L801" s="25">
        <v>41263</v>
      </c>
      <c r="M801" s="26" t="str">
        <f t="shared" si="99"/>
        <v>Thu</v>
      </c>
      <c r="N801" s="25">
        <v>41264</v>
      </c>
      <c r="O801" s="1">
        <f t="shared" si="100"/>
        <v>1</v>
      </c>
      <c r="P801" s="27">
        <f t="shared" si="101"/>
        <v>2012</v>
      </c>
      <c r="Q801" s="1">
        <f t="shared" si="102"/>
        <v>12</v>
      </c>
      <c r="R801" s="1">
        <f t="shared" si="103"/>
        <v>20</v>
      </c>
      <c r="S801" t="s">
        <v>72</v>
      </c>
      <c r="T801" s="2">
        <v>3150000.36</v>
      </c>
      <c r="U801">
        <v>3150000</v>
      </c>
      <c r="V801" s="2">
        <v>2450216.4500000002</v>
      </c>
      <c r="W801" s="2">
        <v>277056.28000000003</v>
      </c>
      <c r="X801" s="2">
        <v>0</v>
      </c>
      <c r="Y801" s="2">
        <v>0</v>
      </c>
      <c r="Z801" s="2">
        <v>422727.63</v>
      </c>
      <c r="AA801">
        <v>2</v>
      </c>
      <c r="AB801">
        <v>0</v>
      </c>
      <c r="AC801">
        <v>0</v>
      </c>
      <c r="AD801">
        <v>0</v>
      </c>
      <c r="AE801">
        <v>2</v>
      </c>
      <c r="AF801">
        <v>2</v>
      </c>
      <c r="AG801">
        <v>1</v>
      </c>
      <c r="AH801" s="2">
        <v>2450216.4500000002</v>
      </c>
    </row>
    <row r="802" spans="1:34" x14ac:dyDescent="0.5">
      <c r="A802">
        <v>9016</v>
      </c>
      <c r="B802">
        <v>34391</v>
      </c>
      <c r="C802" t="s">
        <v>909</v>
      </c>
      <c r="D802" s="25">
        <v>16845</v>
      </c>
      <c r="E802" t="s">
        <v>79</v>
      </c>
      <c r="F802" t="s">
        <v>80</v>
      </c>
      <c r="G802" t="s">
        <v>81</v>
      </c>
      <c r="H802" s="25">
        <v>41260</v>
      </c>
      <c r="I802" s="26" t="str">
        <f t="shared" si="96"/>
        <v>Mon</v>
      </c>
      <c r="J802" s="1">
        <f t="shared" si="97"/>
        <v>7</v>
      </c>
      <c r="K802" s="1" t="str">
        <f t="shared" si="98"/>
        <v>7D</v>
      </c>
      <c r="L802" s="25">
        <v>41267</v>
      </c>
      <c r="M802" s="26" t="str">
        <f t="shared" si="99"/>
        <v>Mon</v>
      </c>
      <c r="N802" s="25">
        <v>41271</v>
      </c>
      <c r="O802" s="1">
        <f t="shared" si="100"/>
        <v>4</v>
      </c>
      <c r="P802" s="27">
        <f t="shared" si="101"/>
        <v>2012</v>
      </c>
      <c r="Q802" s="1">
        <f t="shared" si="102"/>
        <v>12</v>
      </c>
      <c r="R802" s="1">
        <f t="shared" si="103"/>
        <v>24</v>
      </c>
      <c r="S802" t="s">
        <v>72</v>
      </c>
      <c r="T802" s="2">
        <v>31765090.059999999</v>
      </c>
      <c r="U802">
        <v>22129800</v>
      </c>
      <c r="V802" s="2">
        <v>22841775.719999999</v>
      </c>
      <c r="W802" s="2">
        <v>4638224.28</v>
      </c>
      <c r="X802" s="2">
        <v>0</v>
      </c>
      <c r="Y802" s="2">
        <v>22272.35</v>
      </c>
      <c r="Z802" s="2">
        <v>4262817.71</v>
      </c>
      <c r="AA802">
        <v>8</v>
      </c>
      <c r="AB802">
        <v>0</v>
      </c>
      <c r="AC802">
        <v>0</v>
      </c>
      <c r="AD802">
        <v>0</v>
      </c>
      <c r="AE802">
        <v>8</v>
      </c>
      <c r="AF802">
        <v>8</v>
      </c>
      <c r="AG802">
        <v>4</v>
      </c>
      <c r="AH802" s="2">
        <v>5710443.9299999997</v>
      </c>
    </row>
    <row r="803" spans="1:34" x14ac:dyDescent="0.5">
      <c r="A803">
        <v>8995</v>
      </c>
      <c r="B803">
        <v>34515</v>
      </c>
      <c r="C803" t="s">
        <v>910</v>
      </c>
      <c r="D803" s="25">
        <v>23299</v>
      </c>
      <c r="E803" t="s">
        <v>69</v>
      </c>
      <c r="F803" t="s">
        <v>105</v>
      </c>
      <c r="G803" t="s">
        <v>106</v>
      </c>
      <c r="H803" s="25">
        <v>41263</v>
      </c>
      <c r="I803" s="26" t="str">
        <f t="shared" si="96"/>
        <v>Thu</v>
      </c>
      <c r="J803" s="1">
        <f t="shared" si="97"/>
        <v>0</v>
      </c>
      <c r="K803" s="1" t="str">
        <f t="shared" si="98"/>
        <v>7D</v>
      </c>
      <c r="L803" s="25">
        <v>41263</v>
      </c>
      <c r="M803" s="26" t="str">
        <f t="shared" si="99"/>
        <v>Thu</v>
      </c>
      <c r="N803" s="25">
        <v>41266</v>
      </c>
      <c r="O803" s="1">
        <f t="shared" si="100"/>
        <v>3</v>
      </c>
      <c r="P803" s="27">
        <f t="shared" si="101"/>
        <v>2012</v>
      </c>
      <c r="Q803" s="1">
        <f t="shared" si="102"/>
        <v>12</v>
      </c>
      <c r="R803" s="1">
        <f t="shared" si="103"/>
        <v>20</v>
      </c>
      <c r="S803" t="s">
        <v>72</v>
      </c>
      <c r="T803" s="2">
        <v>462000</v>
      </c>
      <c r="U803">
        <v>0</v>
      </c>
      <c r="V803" s="2">
        <v>400000</v>
      </c>
      <c r="W803" s="2">
        <v>0</v>
      </c>
      <c r="X803" s="2">
        <v>0</v>
      </c>
      <c r="Y803" s="2">
        <v>0</v>
      </c>
      <c r="Z803" s="2">
        <v>62000</v>
      </c>
      <c r="AA803">
        <v>6</v>
      </c>
      <c r="AB803">
        <v>0</v>
      </c>
      <c r="AC803">
        <v>3</v>
      </c>
      <c r="AD803">
        <v>0</v>
      </c>
      <c r="AE803">
        <v>6</v>
      </c>
      <c r="AF803">
        <v>9</v>
      </c>
      <c r="AG803">
        <v>3</v>
      </c>
      <c r="AH803" s="2">
        <v>133333.32999999999</v>
      </c>
    </row>
    <row r="804" spans="1:34" x14ac:dyDescent="0.5">
      <c r="A804">
        <v>9063</v>
      </c>
      <c r="B804">
        <v>34591</v>
      </c>
      <c r="C804" t="s">
        <v>911</v>
      </c>
      <c r="D804" s="25">
        <v>27824</v>
      </c>
      <c r="E804" t="s">
        <v>69</v>
      </c>
      <c r="F804" t="s">
        <v>70</v>
      </c>
      <c r="G804" t="s">
        <v>71</v>
      </c>
      <c r="H804" s="25">
        <v>41264</v>
      </c>
      <c r="I804" s="26" t="str">
        <f t="shared" si="96"/>
        <v>Fri</v>
      </c>
      <c r="J804" s="1">
        <f t="shared" si="97"/>
        <v>8</v>
      </c>
      <c r="K804" s="1" t="str">
        <f t="shared" si="98"/>
        <v>14D</v>
      </c>
      <c r="L804" s="25">
        <v>41272</v>
      </c>
      <c r="M804" s="26" t="str">
        <f t="shared" si="99"/>
        <v>Sat</v>
      </c>
      <c r="N804" s="25">
        <v>41274</v>
      </c>
      <c r="O804" s="1">
        <f t="shared" si="100"/>
        <v>2</v>
      </c>
      <c r="P804" s="27">
        <f t="shared" si="101"/>
        <v>2012</v>
      </c>
      <c r="Q804" s="1">
        <f t="shared" si="102"/>
        <v>12</v>
      </c>
      <c r="R804" s="1">
        <f t="shared" si="103"/>
        <v>29</v>
      </c>
      <c r="S804" t="s">
        <v>72</v>
      </c>
      <c r="T804" s="2">
        <v>33122117.699999999</v>
      </c>
      <c r="U804">
        <v>25600000</v>
      </c>
      <c r="V804" s="2">
        <v>18185280.850000001</v>
      </c>
      <c r="W804" s="2">
        <v>7084599.9800000004</v>
      </c>
      <c r="X804" s="2">
        <v>0</v>
      </c>
      <c r="Y804" s="2">
        <v>3039639.28</v>
      </c>
      <c r="Z804" s="2">
        <v>4812597.59</v>
      </c>
      <c r="AA804">
        <v>8</v>
      </c>
      <c r="AB804">
        <v>0</v>
      </c>
      <c r="AC804">
        <v>2</v>
      </c>
      <c r="AD804">
        <v>0</v>
      </c>
      <c r="AE804">
        <v>8</v>
      </c>
      <c r="AF804">
        <v>10</v>
      </c>
      <c r="AG804">
        <v>4</v>
      </c>
      <c r="AH804" s="2">
        <v>4546320.21</v>
      </c>
    </row>
    <row r="805" spans="1:34" x14ac:dyDescent="0.5">
      <c r="A805">
        <v>9068</v>
      </c>
      <c r="B805">
        <v>31473</v>
      </c>
      <c r="C805" t="s">
        <v>856</v>
      </c>
      <c r="D805" s="25">
        <v>17009</v>
      </c>
      <c r="E805" t="s">
        <v>79</v>
      </c>
      <c r="F805" t="s">
        <v>70</v>
      </c>
      <c r="G805" t="s">
        <v>97</v>
      </c>
      <c r="H805" s="25">
        <v>41264</v>
      </c>
      <c r="I805" s="26" t="str">
        <f t="shared" si="96"/>
        <v>Fri</v>
      </c>
      <c r="J805" s="1">
        <f t="shared" si="97"/>
        <v>0</v>
      </c>
      <c r="K805" s="1" t="str">
        <f t="shared" si="98"/>
        <v>7D</v>
      </c>
      <c r="L805" s="25">
        <v>41264</v>
      </c>
      <c r="M805" s="26" t="str">
        <f t="shared" si="99"/>
        <v>Fri</v>
      </c>
      <c r="N805" s="25">
        <v>41265</v>
      </c>
      <c r="O805" s="1">
        <f t="shared" si="100"/>
        <v>1</v>
      </c>
      <c r="P805" s="27">
        <f t="shared" si="101"/>
        <v>2012</v>
      </c>
      <c r="Q805" s="1">
        <f t="shared" si="102"/>
        <v>12</v>
      </c>
      <c r="R805" s="1">
        <f t="shared" si="103"/>
        <v>21</v>
      </c>
      <c r="S805" t="s">
        <v>72</v>
      </c>
      <c r="T805" s="2">
        <v>10364970</v>
      </c>
      <c r="U805">
        <v>4931850</v>
      </c>
      <c r="V805" s="2">
        <v>3992944</v>
      </c>
      <c r="W805" s="2">
        <v>4981056</v>
      </c>
      <c r="X805" s="2">
        <v>0</v>
      </c>
      <c r="Y805" s="2">
        <v>0</v>
      </c>
      <c r="Z805" s="2">
        <v>1390970</v>
      </c>
      <c r="AA805">
        <v>14</v>
      </c>
      <c r="AB805">
        <v>0</v>
      </c>
      <c r="AC805">
        <v>0</v>
      </c>
      <c r="AD805">
        <v>0</v>
      </c>
      <c r="AE805">
        <v>14</v>
      </c>
      <c r="AF805">
        <v>14</v>
      </c>
      <c r="AG805">
        <v>7</v>
      </c>
      <c r="AH805" s="2">
        <v>570420.56999999995</v>
      </c>
    </row>
    <row r="806" spans="1:34" x14ac:dyDescent="0.5">
      <c r="A806">
        <v>9081</v>
      </c>
      <c r="B806">
        <v>34653</v>
      </c>
      <c r="C806" t="s">
        <v>912</v>
      </c>
      <c r="D806" s="25">
        <v>27155</v>
      </c>
      <c r="E806" t="s">
        <v>138</v>
      </c>
      <c r="F806" t="s">
        <v>75</v>
      </c>
      <c r="G806" t="s">
        <v>76</v>
      </c>
      <c r="H806" s="25">
        <v>41265</v>
      </c>
      <c r="I806" s="26" t="str">
        <f t="shared" si="96"/>
        <v>Sat</v>
      </c>
      <c r="J806" s="1">
        <f t="shared" si="97"/>
        <v>0</v>
      </c>
      <c r="K806" s="1" t="str">
        <f t="shared" si="98"/>
        <v>7D</v>
      </c>
      <c r="L806" s="25">
        <v>41265</v>
      </c>
      <c r="M806" s="26" t="str">
        <f t="shared" si="99"/>
        <v>Sat</v>
      </c>
      <c r="N806" s="25">
        <v>41266</v>
      </c>
      <c r="O806" s="1">
        <f t="shared" si="100"/>
        <v>1</v>
      </c>
      <c r="P806" s="27">
        <f t="shared" si="101"/>
        <v>2012</v>
      </c>
      <c r="Q806" s="1">
        <f t="shared" si="102"/>
        <v>12</v>
      </c>
      <c r="R806" s="1">
        <f t="shared" si="103"/>
        <v>22</v>
      </c>
      <c r="S806" t="s">
        <v>72</v>
      </c>
      <c r="T806" s="2">
        <v>1426425</v>
      </c>
      <c r="U806">
        <v>0</v>
      </c>
      <c r="V806" s="2">
        <v>1000000</v>
      </c>
      <c r="W806" s="2">
        <v>235000</v>
      </c>
      <c r="X806" s="2">
        <v>0</v>
      </c>
      <c r="Y806" s="2">
        <v>0</v>
      </c>
      <c r="Z806" s="2">
        <v>191425</v>
      </c>
      <c r="AA806">
        <v>3</v>
      </c>
      <c r="AB806">
        <v>0</v>
      </c>
      <c r="AC806">
        <v>0</v>
      </c>
      <c r="AD806">
        <v>0</v>
      </c>
      <c r="AE806">
        <v>3</v>
      </c>
      <c r="AF806">
        <v>3</v>
      </c>
      <c r="AG806">
        <v>1</v>
      </c>
      <c r="AH806" s="2">
        <v>1000000</v>
      </c>
    </row>
    <row r="807" spans="1:34" x14ac:dyDescent="0.5">
      <c r="A807">
        <v>9091</v>
      </c>
      <c r="B807">
        <v>34710</v>
      </c>
      <c r="C807" t="s">
        <v>913</v>
      </c>
      <c r="D807" s="25">
        <v>27810</v>
      </c>
      <c r="E807" t="s">
        <v>79</v>
      </c>
      <c r="F807" t="s">
        <v>80</v>
      </c>
      <c r="G807" t="s">
        <v>89</v>
      </c>
      <c r="H807" s="25">
        <v>41267</v>
      </c>
      <c r="I807" s="26" t="str">
        <f t="shared" si="96"/>
        <v>Mon</v>
      </c>
      <c r="J807" s="1">
        <f t="shared" si="97"/>
        <v>6</v>
      </c>
      <c r="K807" s="1" t="str">
        <f t="shared" si="98"/>
        <v>7D</v>
      </c>
      <c r="L807" s="25">
        <v>41273</v>
      </c>
      <c r="M807" s="26" t="str">
        <f t="shared" si="99"/>
        <v>Sun</v>
      </c>
      <c r="N807" s="25">
        <v>41276</v>
      </c>
      <c r="O807" s="1">
        <f t="shared" si="100"/>
        <v>3</v>
      </c>
      <c r="P807" s="27">
        <f t="shared" si="101"/>
        <v>2012</v>
      </c>
      <c r="Q807" s="1">
        <f t="shared" si="102"/>
        <v>12</v>
      </c>
      <c r="R807" s="1">
        <f t="shared" si="103"/>
        <v>30</v>
      </c>
      <c r="S807" t="s">
        <v>72</v>
      </c>
      <c r="T807" s="2">
        <v>36164589.950000003</v>
      </c>
      <c r="U807">
        <v>21198516.949999999</v>
      </c>
      <c r="V807" s="2">
        <v>21195874.300000001</v>
      </c>
      <c r="W807" s="2">
        <v>9954772.8499999996</v>
      </c>
      <c r="X807" s="2">
        <v>0</v>
      </c>
      <c r="Y807" s="2">
        <v>161038.96</v>
      </c>
      <c r="Z807" s="2">
        <v>4852903.84</v>
      </c>
      <c r="AA807">
        <v>6</v>
      </c>
      <c r="AB807">
        <v>0</v>
      </c>
      <c r="AC807">
        <v>0</v>
      </c>
      <c r="AD807">
        <v>6</v>
      </c>
      <c r="AE807">
        <v>6</v>
      </c>
      <c r="AF807">
        <v>12</v>
      </c>
      <c r="AG807">
        <v>3</v>
      </c>
      <c r="AH807" s="2">
        <v>7065291.4299999997</v>
      </c>
    </row>
    <row r="808" spans="1:34" x14ac:dyDescent="0.5">
      <c r="A808">
        <v>9112</v>
      </c>
      <c r="B808">
        <v>34828</v>
      </c>
      <c r="C808" t="s">
        <v>914</v>
      </c>
      <c r="D808" s="25">
        <v>20603</v>
      </c>
      <c r="E808" t="s">
        <v>69</v>
      </c>
      <c r="F808" t="s">
        <v>80</v>
      </c>
      <c r="G808" t="s">
        <v>81</v>
      </c>
      <c r="H808" s="25">
        <v>41269</v>
      </c>
      <c r="I808" s="26" t="str">
        <f t="shared" si="96"/>
        <v>Wed</v>
      </c>
      <c r="J808" s="1">
        <f t="shared" si="97"/>
        <v>4</v>
      </c>
      <c r="K808" s="1" t="str">
        <f t="shared" si="98"/>
        <v>7D</v>
      </c>
      <c r="L808" s="25">
        <v>41273</v>
      </c>
      <c r="M808" s="26" t="str">
        <f t="shared" si="99"/>
        <v>Sun</v>
      </c>
      <c r="N808" s="25">
        <v>41274</v>
      </c>
      <c r="O808" s="1">
        <f t="shared" si="100"/>
        <v>1</v>
      </c>
      <c r="P808" s="27">
        <f t="shared" si="101"/>
        <v>2012</v>
      </c>
      <c r="Q808" s="1">
        <f t="shared" si="102"/>
        <v>12</v>
      </c>
      <c r="R808" s="1">
        <f t="shared" si="103"/>
        <v>30</v>
      </c>
      <c r="S808" t="s">
        <v>72</v>
      </c>
      <c r="T808" s="2">
        <v>17960250</v>
      </c>
      <c r="U808">
        <v>15419250</v>
      </c>
      <c r="V808" s="2">
        <v>14285932</v>
      </c>
      <c r="W808" s="2">
        <v>1264068</v>
      </c>
      <c r="X808" s="2">
        <v>0</v>
      </c>
      <c r="Y808" s="2">
        <v>0</v>
      </c>
      <c r="Z808" s="2">
        <v>2410250</v>
      </c>
      <c r="AA808">
        <v>2</v>
      </c>
      <c r="AB808">
        <v>0</v>
      </c>
      <c r="AC808">
        <v>1</v>
      </c>
      <c r="AD808">
        <v>0</v>
      </c>
      <c r="AE808">
        <v>2</v>
      </c>
      <c r="AF808">
        <v>3</v>
      </c>
      <c r="AG808">
        <v>1</v>
      </c>
      <c r="AH808" s="2">
        <v>14285932</v>
      </c>
    </row>
    <row r="809" spans="1:34" x14ac:dyDescent="0.5">
      <c r="A809">
        <v>7651</v>
      </c>
      <c r="B809">
        <v>29224</v>
      </c>
      <c r="C809" t="s">
        <v>915</v>
      </c>
      <c r="D809" s="25">
        <v>29186</v>
      </c>
      <c r="E809" t="s">
        <v>122</v>
      </c>
      <c r="F809" t="s">
        <v>80</v>
      </c>
      <c r="G809" t="s">
        <v>89</v>
      </c>
      <c r="H809" s="25">
        <v>41169</v>
      </c>
      <c r="I809" s="26" t="str">
        <f t="shared" si="96"/>
        <v>Mon</v>
      </c>
      <c r="J809" s="1">
        <f t="shared" si="97"/>
        <v>107</v>
      </c>
      <c r="K809" s="1" t="str">
        <f t="shared" si="98"/>
        <v>120D</v>
      </c>
      <c r="L809" s="25">
        <v>41276</v>
      </c>
      <c r="M809" s="26" t="str">
        <f t="shared" si="99"/>
        <v>Wed</v>
      </c>
      <c r="N809" s="25">
        <v>41279</v>
      </c>
      <c r="O809" s="1">
        <f t="shared" si="100"/>
        <v>3</v>
      </c>
      <c r="P809" s="27">
        <f t="shared" si="101"/>
        <v>2013</v>
      </c>
      <c r="Q809" s="1">
        <f t="shared" si="102"/>
        <v>1</v>
      </c>
      <c r="R809" s="1">
        <f t="shared" si="103"/>
        <v>2</v>
      </c>
      <c r="S809" t="s">
        <v>72</v>
      </c>
      <c r="T809" s="2">
        <v>44976267.399999999</v>
      </c>
      <c r="U809">
        <v>40959867.399999999</v>
      </c>
      <c r="V809" s="2">
        <v>33847448.600000001</v>
      </c>
      <c r="W809" s="2">
        <v>1616345.7</v>
      </c>
      <c r="X809" s="2">
        <v>0</v>
      </c>
      <c r="Y809" s="2">
        <v>2878002</v>
      </c>
      <c r="Z809" s="2">
        <v>6634471.0999999996</v>
      </c>
      <c r="AA809">
        <v>6</v>
      </c>
      <c r="AB809">
        <v>0</v>
      </c>
      <c r="AC809">
        <v>0</v>
      </c>
      <c r="AD809">
        <v>0</v>
      </c>
      <c r="AE809">
        <v>6</v>
      </c>
      <c r="AF809">
        <v>6</v>
      </c>
      <c r="AG809">
        <v>3</v>
      </c>
      <c r="AH809" s="2">
        <v>11282482.869999999</v>
      </c>
    </row>
    <row r="810" spans="1:34" x14ac:dyDescent="0.5">
      <c r="A810">
        <v>7662</v>
      </c>
      <c r="B810">
        <v>29276</v>
      </c>
      <c r="C810" t="s">
        <v>916</v>
      </c>
      <c r="D810" s="25">
        <v>35370</v>
      </c>
      <c r="E810" t="s">
        <v>79</v>
      </c>
      <c r="F810" t="s">
        <v>70</v>
      </c>
      <c r="G810" t="s">
        <v>74</v>
      </c>
      <c r="H810" s="25">
        <v>41171</v>
      </c>
      <c r="I810" s="26" t="str">
        <f t="shared" si="96"/>
        <v>Wed</v>
      </c>
      <c r="J810" s="1">
        <f t="shared" si="97"/>
        <v>116</v>
      </c>
      <c r="K810" s="1" t="str">
        <f t="shared" si="98"/>
        <v>120D</v>
      </c>
      <c r="L810" s="25">
        <v>41287</v>
      </c>
      <c r="M810" s="26" t="str">
        <f t="shared" si="99"/>
        <v>Sun</v>
      </c>
      <c r="N810" s="25">
        <v>41292</v>
      </c>
      <c r="O810" s="1">
        <f t="shared" si="100"/>
        <v>5</v>
      </c>
      <c r="P810" s="27">
        <f t="shared" si="101"/>
        <v>2013</v>
      </c>
      <c r="Q810" s="1">
        <f t="shared" si="102"/>
        <v>1</v>
      </c>
      <c r="R810" s="1">
        <f t="shared" si="103"/>
        <v>13</v>
      </c>
      <c r="S810" t="s">
        <v>72</v>
      </c>
      <c r="T810" s="2">
        <v>54931800</v>
      </c>
      <c r="U810">
        <v>57750000</v>
      </c>
      <c r="V810" s="2">
        <v>41536800</v>
      </c>
      <c r="W810" s="2">
        <v>6023200</v>
      </c>
      <c r="X810" s="2">
        <v>0</v>
      </c>
      <c r="Y810" s="2">
        <v>0</v>
      </c>
      <c r="Z810" s="2">
        <v>7371800</v>
      </c>
      <c r="AA810">
        <v>15</v>
      </c>
      <c r="AB810">
        <v>0</v>
      </c>
      <c r="AC810">
        <v>0</v>
      </c>
      <c r="AD810">
        <v>0</v>
      </c>
      <c r="AE810">
        <v>15</v>
      </c>
      <c r="AF810">
        <v>15</v>
      </c>
      <c r="AG810">
        <v>5</v>
      </c>
      <c r="AH810" s="2">
        <v>8307360</v>
      </c>
    </row>
    <row r="811" spans="1:34" x14ac:dyDescent="0.5">
      <c r="A811">
        <v>7729</v>
      </c>
      <c r="B811">
        <v>29567</v>
      </c>
      <c r="C811" t="s">
        <v>917</v>
      </c>
      <c r="D811" s="25">
        <v>19117</v>
      </c>
      <c r="E811" t="s">
        <v>122</v>
      </c>
      <c r="F811" t="s">
        <v>80</v>
      </c>
      <c r="G811" t="s">
        <v>89</v>
      </c>
      <c r="H811" s="25">
        <v>41176</v>
      </c>
      <c r="I811" s="26" t="str">
        <f t="shared" si="96"/>
        <v>Mon</v>
      </c>
      <c r="J811" s="1">
        <f t="shared" si="97"/>
        <v>111</v>
      </c>
      <c r="K811" s="1" t="str">
        <f t="shared" si="98"/>
        <v>120D</v>
      </c>
      <c r="L811" s="25">
        <v>41287</v>
      </c>
      <c r="M811" s="26" t="str">
        <f t="shared" si="99"/>
        <v>Sun</v>
      </c>
      <c r="N811" s="25">
        <v>41292</v>
      </c>
      <c r="O811" s="1">
        <f t="shared" si="100"/>
        <v>5</v>
      </c>
      <c r="P811" s="27">
        <f t="shared" si="101"/>
        <v>2013</v>
      </c>
      <c r="Q811" s="1">
        <f t="shared" si="102"/>
        <v>1</v>
      </c>
      <c r="R811" s="1">
        <f t="shared" si="103"/>
        <v>13</v>
      </c>
      <c r="S811" t="s">
        <v>72</v>
      </c>
      <c r="T811" s="2">
        <v>24548166.5</v>
      </c>
      <c r="U811">
        <v>24548166.5</v>
      </c>
      <c r="V811" s="2">
        <v>20580524.25</v>
      </c>
      <c r="W811" s="2">
        <v>672850.75</v>
      </c>
      <c r="X811" s="2">
        <v>0</v>
      </c>
      <c r="Y811" s="2">
        <v>0</v>
      </c>
      <c r="Z811" s="2">
        <v>3294791.5</v>
      </c>
      <c r="AA811">
        <v>5</v>
      </c>
      <c r="AB811">
        <v>0</v>
      </c>
      <c r="AC811">
        <v>0</v>
      </c>
      <c r="AD811">
        <v>0</v>
      </c>
      <c r="AE811">
        <v>5</v>
      </c>
      <c r="AF811">
        <v>5</v>
      </c>
      <c r="AG811">
        <v>5</v>
      </c>
      <c r="AH811" s="2">
        <v>4116104.85</v>
      </c>
    </row>
    <row r="812" spans="1:34" x14ac:dyDescent="0.5">
      <c r="A812">
        <v>7802</v>
      </c>
      <c r="B812">
        <v>29852</v>
      </c>
      <c r="C812" t="s">
        <v>918</v>
      </c>
      <c r="D812" s="25">
        <v>26480</v>
      </c>
      <c r="E812" t="s">
        <v>79</v>
      </c>
      <c r="F812" t="s">
        <v>70</v>
      </c>
      <c r="G812" t="s">
        <v>74</v>
      </c>
      <c r="H812" s="25">
        <v>41183</v>
      </c>
      <c r="I812" s="26" t="str">
        <f t="shared" si="96"/>
        <v>Mon</v>
      </c>
      <c r="J812" s="1">
        <f t="shared" si="97"/>
        <v>98</v>
      </c>
      <c r="K812" s="1" t="str">
        <f t="shared" si="98"/>
        <v>120D</v>
      </c>
      <c r="L812" s="25">
        <v>41281</v>
      </c>
      <c r="M812" s="26" t="str">
        <f t="shared" si="99"/>
        <v>Mon</v>
      </c>
      <c r="N812" s="25">
        <v>41284</v>
      </c>
      <c r="O812" s="1">
        <f t="shared" si="100"/>
        <v>3</v>
      </c>
      <c r="P812" s="27">
        <f t="shared" si="101"/>
        <v>2013</v>
      </c>
      <c r="Q812" s="1">
        <f t="shared" si="102"/>
        <v>1</v>
      </c>
      <c r="R812" s="1">
        <f t="shared" si="103"/>
        <v>7</v>
      </c>
      <c r="S812" t="s">
        <v>72</v>
      </c>
      <c r="T812" s="2">
        <v>16739415</v>
      </c>
      <c r="U812">
        <v>13236300</v>
      </c>
      <c r="V812" s="2">
        <v>10628832</v>
      </c>
      <c r="W812" s="2">
        <v>2984168</v>
      </c>
      <c r="X812" s="2">
        <v>0</v>
      </c>
      <c r="Y812" s="2">
        <v>880000</v>
      </c>
      <c r="Z812" s="2">
        <v>2246415</v>
      </c>
      <c r="AA812">
        <v>6</v>
      </c>
      <c r="AB812">
        <v>0</v>
      </c>
      <c r="AC812">
        <v>0</v>
      </c>
      <c r="AD812">
        <v>0</v>
      </c>
      <c r="AE812">
        <v>6</v>
      </c>
      <c r="AF812">
        <v>6</v>
      </c>
      <c r="AG812">
        <v>3</v>
      </c>
      <c r="AH812" s="2">
        <v>3542944</v>
      </c>
    </row>
    <row r="813" spans="1:34" x14ac:dyDescent="0.5">
      <c r="A813">
        <v>7837</v>
      </c>
      <c r="B813">
        <v>30029</v>
      </c>
      <c r="C813" t="s">
        <v>919</v>
      </c>
      <c r="D813" s="25">
        <v>22668</v>
      </c>
      <c r="E813" t="s">
        <v>79</v>
      </c>
      <c r="F813" t="s">
        <v>105</v>
      </c>
      <c r="G813" t="s">
        <v>106</v>
      </c>
      <c r="H813" s="25">
        <v>41185</v>
      </c>
      <c r="I813" s="26" t="str">
        <f t="shared" si="96"/>
        <v>Wed</v>
      </c>
      <c r="J813" s="1">
        <f t="shared" si="97"/>
        <v>106</v>
      </c>
      <c r="K813" s="1" t="str">
        <f t="shared" si="98"/>
        <v>120D</v>
      </c>
      <c r="L813" s="25">
        <v>41291</v>
      </c>
      <c r="M813" s="26" t="str">
        <f t="shared" si="99"/>
        <v>Thu</v>
      </c>
      <c r="N813" s="25">
        <v>41297</v>
      </c>
      <c r="O813" s="1">
        <f t="shared" si="100"/>
        <v>6</v>
      </c>
      <c r="P813" s="27">
        <f t="shared" si="101"/>
        <v>2013</v>
      </c>
      <c r="Q813" s="1">
        <f t="shared" si="102"/>
        <v>1</v>
      </c>
      <c r="R813" s="1">
        <f t="shared" si="103"/>
        <v>17</v>
      </c>
      <c r="S813" t="s">
        <v>72</v>
      </c>
      <c r="T813" s="2">
        <v>18233315.199999999</v>
      </c>
      <c r="U813">
        <v>8865583.1999999993</v>
      </c>
      <c r="V813" s="2">
        <v>7136694.9000000004</v>
      </c>
      <c r="W813" s="2">
        <v>6173355.0999999996</v>
      </c>
      <c r="X813" s="2">
        <v>0</v>
      </c>
      <c r="Y813" s="2">
        <v>2476190.48</v>
      </c>
      <c r="Z813" s="2">
        <v>2447074.7200000002</v>
      </c>
      <c r="AA813">
        <v>16</v>
      </c>
      <c r="AB813">
        <v>0</v>
      </c>
      <c r="AC813">
        <v>0</v>
      </c>
      <c r="AD813">
        <v>0</v>
      </c>
      <c r="AE813">
        <v>16</v>
      </c>
      <c r="AF813">
        <v>16</v>
      </c>
      <c r="AG813">
        <v>8</v>
      </c>
      <c r="AH813" s="2">
        <v>892086.86</v>
      </c>
    </row>
    <row r="814" spans="1:34" x14ac:dyDescent="0.5">
      <c r="A814">
        <v>7832</v>
      </c>
      <c r="B814">
        <v>30019</v>
      </c>
      <c r="C814" t="s">
        <v>920</v>
      </c>
      <c r="D814" s="25">
        <v>28968</v>
      </c>
      <c r="E814" t="s">
        <v>79</v>
      </c>
      <c r="F814" t="s">
        <v>105</v>
      </c>
      <c r="G814" t="s">
        <v>106</v>
      </c>
      <c r="H814" s="25">
        <v>41185</v>
      </c>
      <c r="I814" s="26" t="str">
        <f t="shared" si="96"/>
        <v>Wed</v>
      </c>
      <c r="J814" s="1">
        <f t="shared" si="97"/>
        <v>110</v>
      </c>
      <c r="K814" s="1" t="str">
        <f t="shared" si="98"/>
        <v>120D</v>
      </c>
      <c r="L814" s="25">
        <v>41295</v>
      </c>
      <c r="M814" s="26" t="str">
        <f t="shared" si="99"/>
        <v>Mon</v>
      </c>
      <c r="N814" s="25">
        <v>41307</v>
      </c>
      <c r="O814" s="1">
        <f t="shared" si="100"/>
        <v>12</v>
      </c>
      <c r="P814" s="27">
        <f t="shared" si="101"/>
        <v>2013</v>
      </c>
      <c r="Q814" s="1">
        <f t="shared" si="102"/>
        <v>1</v>
      </c>
      <c r="R814" s="1">
        <f t="shared" si="103"/>
        <v>21</v>
      </c>
      <c r="S814" t="s">
        <v>72</v>
      </c>
      <c r="T814" s="2">
        <v>43166792</v>
      </c>
      <c r="U814">
        <v>0</v>
      </c>
      <c r="V814" s="2">
        <v>2802839.2</v>
      </c>
      <c r="W814" s="2">
        <v>20080200</v>
      </c>
      <c r="X814" s="2">
        <v>0</v>
      </c>
      <c r="Y814" s="2">
        <v>13772668.189999999</v>
      </c>
      <c r="Z814" s="2">
        <v>6511084.6100000003</v>
      </c>
      <c r="AA814">
        <v>24</v>
      </c>
      <c r="AB814">
        <v>0</v>
      </c>
      <c r="AC814">
        <v>12</v>
      </c>
      <c r="AD814">
        <v>12</v>
      </c>
      <c r="AE814">
        <v>24</v>
      </c>
      <c r="AF814">
        <v>48</v>
      </c>
      <c r="AG814">
        <v>12</v>
      </c>
      <c r="AH814" s="2">
        <v>233569.93</v>
      </c>
    </row>
    <row r="815" spans="1:34" x14ac:dyDescent="0.5">
      <c r="A815">
        <v>7858</v>
      </c>
      <c r="B815">
        <v>30072</v>
      </c>
      <c r="C815" t="s">
        <v>921</v>
      </c>
      <c r="D815" s="25">
        <v>17142</v>
      </c>
      <c r="E815" t="s">
        <v>79</v>
      </c>
      <c r="F815" t="s">
        <v>105</v>
      </c>
      <c r="G815" t="s">
        <v>106</v>
      </c>
      <c r="H815" s="25">
        <v>41185</v>
      </c>
      <c r="I815" s="26" t="str">
        <f t="shared" si="96"/>
        <v>Wed</v>
      </c>
      <c r="J815" s="1">
        <f t="shared" si="97"/>
        <v>243</v>
      </c>
      <c r="K815" s="1" t="str">
        <f t="shared" si="98"/>
        <v>120D</v>
      </c>
      <c r="L815" s="25">
        <v>41428</v>
      </c>
      <c r="M815" s="26" t="str">
        <f t="shared" si="99"/>
        <v>Mon</v>
      </c>
      <c r="N815" s="25">
        <v>41435</v>
      </c>
      <c r="O815" s="1">
        <f t="shared" si="100"/>
        <v>7</v>
      </c>
      <c r="P815" s="27">
        <f t="shared" si="101"/>
        <v>2013</v>
      </c>
      <c r="Q815" s="1">
        <f t="shared" si="102"/>
        <v>6</v>
      </c>
      <c r="R815" s="1">
        <f t="shared" si="103"/>
        <v>3</v>
      </c>
      <c r="S815" t="s">
        <v>72</v>
      </c>
      <c r="T815" s="2">
        <v>13556426.689999999</v>
      </c>
      <c r="U815">
        <v>0</v>
      </c>
      <c r="V815" s="2">
        <v>7855531.2000000002</v>
      </c>
      <c r="W815" s="2">
        <v>3857443.02</v>
      </c>
      <c r="X815" s="2">
        <v>0</v>
      </c>
      <c r="Y815" s="2">
        <v>24242.43</v>
      </c>
      <c r="Z815" s="2">
        <v>1819210.04</v>
      </c>
      <c r="AA815">
        <v>21</v>
      </c>
      <c r="AB815">
        <v>0</v>
      </c>
      <c r="AC815">
        <v>0</v>
      </c>
      <c r="AD815">
        <v>0</v>
      </c>
      <c r="AE815">
        <v>21</v>
      </c>
      <c r="AF815">
        <v>21</v>
      </c>
      <c r="AG815">
        <v>7</v>
      </c>
      <c r="AH815" s="2">
        <v>1122218.74</v>
      </c>
    </row>
    <row r="816" spans="1:34" x14ac:dyDescent="0.5">
      <c r="A816">
        <v>7893</v>
      </c>
      <c r="B816">
        <v>30160</v>
      </c>
      <c r="C816" t="s">
        <v>922</v>
      </c>
      <c r="D816" s="25">
        <v>34929</v>
      </c>
      <c r="E816" t="s">
        <v>79</v>
      </c>
      <c r="F816" t="s">
        <v>105</v>
      </c>
      <c r="G816" t="s">
        <v>106</v>
      </c>
      <c r="H816" s="25">
        <v>41186</v>
      </c>
      <c r="I816" s="26" t="str">
        <f t="shared" si="96"/>
        <v>Thu</v>
      </c>
      <c r="J816" s="1">
        <f t="shared" si="97"/>
        <v>278</v>
      </c>
      <c r="K816" s="1" t="str">
        <f t="shared" si="98"/>
        <v>120D</v>
      </c>
      <c r="L816" s="25">
        <v>41464</v>
      </c>
      <c r="M816" s="26" t="str">
        <f t="shared" si="99"/>
        <v>Tue</v>
      </c>
      <c r="N816" s="25">
        <v>41470</v>
      </c>
      <c r="O816" s="1">
        <f t="shared" si="100"/>
        <v>6</v>
      </c>
      <c r="P816" s="27">
        <f t="shared" si="101"/>
        <v>2013</v>
      </c>
      <c r="Q816" s="1">
        <f t="shared" si="102"/>
        <v>7</v>
      </c>
      <c r="R816" s="1">
        <f t="shared" si="103"/>
        <v>9</v>
      </c>
      <c r="S816" t="s">
        <v>72</v>
      </c>
      <c r="T816" s="2">
        <v>22478353.149999999</v>
      </c>
      <c r="U816">
        <v>0</v>
      </c>
      <c r="V816" s="2">
        <v>1424615.2</v>
      </c>
      <c r="W816" s="2">
        <v>6925704.4699999997</v>
      </c>
      <c r="X816" s="2">
        <v>0</v>
      </c>
      <c r="Y816" s="2">
        <v>12338961.460000001</v>
      </c>
      <c r="Z816" s="2">
        <v>1789072.02</v>
      </c>
      <c r="AA816">
        <v>12</v>
      </c>
      <c r="AB816">
        <v>0</v>
      </c>
      <c r="AC816">
        <v>6</v>
      </c>
      <c r="AD816">
        <v>0</v>
      </c>
      <c r="AE816">
        <v>12</v>
      </c>
      <c r="AF816">
        <v>18</v>
      </c>
      <c r="AG816">
        <v>6</v>
      </c>
      <c r="AH816" s="2">
        <v>237435.87</v>
      </c>
    </row>
    <row r="817" spans="1:34" x14ac:dyDescent="0.5">
      <c r="A817">
        <v>7889</v>
      </c>
      <c r="B817">
        <v>30155</v>
      </c>
      <c r="C817" t="s">
        <v>923</v>
      </c>
      <c r="D817" s="25">
        <v>23609</v>
      </c>
      <c r="E817" t="s">
        <v>79</v>
      </c>
      <c r="F817" t="s">
        <v>105</v>
      </c>
      <c r="G817" t="s">
        <v>106</v>
      </c>
      <c r="H817" s="25">
        <v>41186</v>
      </c>
      <c r="I817" s="26" t="str">
        <f t="shared" si="96"/>
        <v>Thu</v>
      </c>
      <c r="J817" s="1">
        <f t="shared" si="97"/>
        <v>286</v>
      </c>
      <c r="K817" s="1" t="str">
        <f t="shared" si="98"/>
        <v>120D</v>
      </c>
      <c r="L817" s="25">
        <v>41472</v>
      </c>
      <c r="M817" s="26" t="str">
        <f t="shared" si="99"/>
        <v>Wed</v>
      </c>
      <c r="N817" s="25">
        <v>41480</v>
      </c>
      <c r="O817" s="1">
        <f t="shared" si="100"/>
        <v>8</v>
      </c>
      <c r="P817" s="27">
        <f t="shared" si="101"/>
        <v>2013</v>
      </c>
      <c r="Q817" s="1">
        <f t="shared" si="102"/>
        <v>7</v>
      </c>
      <c r="R817" s="1">
        <f t="shared" si="103"/>
        <v>17</v>
      </c>
      <c r="S817" t="s">
        <v>72</v>
      </c>
      <c r="T817" s="2">
        <v>17065332.719999999</v>
      </c>
      <c r="U817">
        <v>0</v>
      </c>
      <c r="V817" s="2">
        <v>7008262.7999999998</v>
      </c>
      <c r="W817" s="2">
        <v>5952203.8499999996</v>
      </c>
      <c r="X817" s="2">
        <v>0</v>
      </c>
      <c r="Y817" s="2">
        <v>1605227.28</v>
      </c>
      <c r="Z817" s="2">
        <v>2499638.79</v>
      </c>
      <c r="AA817">
        <v>16</v>
      </c>
      <c r="AB817">
        <v>8</v>
      </c>
      <c r="AC817">
        <v>0</v>
      </c>
      <c r="AD817">
        <v>0</v>
      </c>
      <c r="AE817">
        <v>24</v>
      </c>
      <c r="AF817">
        <v>24</v>
      </c>
      <c r="AG817">
        <v>8</v>
      </c>
      <c r="AH817" s="2">
        <v>876032.85</v>
      </c>
    </row>
    <row r="818" spans="1:34" x14ac:dyDescent="0.5">
      <c r="A818">
        <v>7896</v>
      </c>
      <c r="B818">
        <v>30168</v>
      </c>
      <c r="C818" t="s">
        <v>924</v>
      </c>
      <c r="D818" s="25">
        <v>18022</v>
      </c>
      <c r="E818" t="s">
        <v>69</v>
      </c>
      <c r="F818" t="s">
        <v>75</v>
      </c>
      <c r="G818" t="s">
        <v>91</v>
      </c>
      <c r="H818" s="25">
        <v>41186</v>
      </c>
      <c r="I818" s="26" t="str">
        <f t="shared" si="96"/>
        <v>Thu</v>
      </c>
      <c r="J818" s="1">
        <f t="shared" si="97"/>
        <v>205</v>
      </c>
      <c r="K818" s="1" t="str">
        <f t="shared" si="98"/>
        <v>120D</v>
      </c>
      <c r="L818" s="25">
        <v>41391</v>
      </c>
      <c r="M818" s="26" t="str">
        <f t="shared" si="99"/>
        <v>Sat</v>
      </c>
      <c r="N818" s="25">
        <v>41394</v>
      </c>
      <c r="O818" s="1">
        <f t="shared" si="100"/>
        <v>3</v>
      </c>
      <c r="P818" s="27">
        <f t="shared" si="101"/>
        <v>2013</v>
      </c>
      <c r="Q818" s="1">
        <f t="shared" si="102"/>
        <v>4</v>
      </c>
      <c r="R818" s="1">
        <f t="shared" si="103"/>
        <v>27</v>
      </c>
      <c r="S818" t="s">
        <v>72</v>
      </c>
      <c r="T818" s="2">
        <v>3661350</v>
      </c>
      <c r="U818">
        <v>0</v>
      </c>
      <c r="V818" s="2">
        <v>3000000</v>
      </c>
      <c r="W818" s="2">
        <v>0</v>
      </c>
      <c r="X818" s="2">
        <v>0</v>
      </c>
      <c r="Y818" s="2">
        <v>170000</v>
      </c>
      <c r="Z818" s="2">
        <v>491350</v>
      </c>
      <c r="AA818">
        <v>9</v>
      </c>
      <c r="AB818">
        <v>0</v>
      </c>
      <c r="AC818">
        <v>3</v>
      </c>
      <c r="AD818">
        <v>0</v>
      </c>
      <c r="AE818">
        <v>9</v>
      </c>
      <c r="AF818">
        <v>12</v>
      </c>
      <c r="AG818">
        <v>3</v>
      </c>
      <c r="AH818" s="2">
        <v>1000000</v>
      </c>
    </row>
    <row r="819" spans="1:34" x14ac:dyDescent="0.5">
      <c r="A819">
        <v>8087</v>
      </c>
      <c r="B819">
        <v>30029</v>
      </c>
      <c r="C819" t="s">
        <v>919</v>
      </c>
      <c r="D819" s="25">
        <v>22668</v>
      </c>
      <c r="E819" t="s">
        <v>79</v>
      </c>
      <c r="F819" t="s">
        <v>70</v>
      </c>
      <c r="G819" t="s">
        <v>74</v>
      </c>
      <c r="H819" s="25">
        <v>41187</v>
      </c>
      <c r="I819" s="26" t="str">
        <f t="shared" si="96"/>
        <v>Fri</v>
      </c>
      <c r="J819" s="1">
        <f t="shared" si="97"/>
        <v>110</v>
      </c>
      <c r="K819" s="1" t="str">
        <f t="shared" si="98"/>
        <v>120D</v>
      </c>
      <c r="L819" s="25">
        <v>41297</v>
      </c>
      <c r="M819" s="26" t="str">
        <f t="shared" si="99"/>
        <v>Wed</v>
      </c>
      <c r="N819" s="25">
        <v>41299</v>
      </c>
      <c r="O819" s="1">
        <f t="shared" si="100"/>
        <v>2</v>
      </c>
      <c r="P819" s="27">
        <f t="shared" si="101"/>
        <v>2013</v>
      </c>
      <c r="Q819" s="1">
        <f t="shared" si="102"/>
        <v>1</v>
      </c>
      <c r="R819" s="1">
        <f t="shared" si="103"/>
        <v>23</v>
      </c>
      <c r="S819" t="s">
        <v>72</v>
      </c>
      <c r="T819" s="2">
        <v>18233315.199999999</v>
      </c>
      <c r="U819">
        <v>8865583.1999999993</v>
      </c>
      <c r="V819" s="2">
        <v>7136694.9000000004</v>
      </c>
      <c r="W819" s="2">
        <v>6173355.0999999996</v>
      </c>
      <c r="X819" s="2">
        <v>0</v>
      </c>
      <c r="Y819" s="2">
        <v>2476190.48</v>
      </c>
      <c r="Z819" s="2">
        <v>2447074.7200000002</v>
      </c>
      <c r="AA819">
        <v>16</v>
      </c>
      <c r="AB819">
        <v>0</v>
      </c>
      <c r="AC819">
        <v>0</v>
      </c>
      <c r="AD819">
        <v>0</v>
      </c>
      <c r="AE819">
        <v>16</v>
      </c>
      <c r="AF819">
        <v>16</v>
      </c>
      <c r="AG819">
        <v>8</v>
      </c>
      <c r="AH819" s="2">
        <v>892086.86</v>
      </c>
    </row>
    <row r="820" spans="1:34" x14ac:dyDescent="0.5">
      <c r="A820">
        <v>7907</v>
      </c>
      <c r="B820">
        <v>95037</v>
      </c>
      <c r="C820" t="s">
        <v>925</v>
      </c>
      <c r="D820" s="25">
        <v>20762</v>
      </c>
      <c r="E820" t="s">
        <v>79</v>
      </c>
      <c r="F820" t="s">
        <v>105</v>
      </c>
      <c r="G820" t="s">
        <v>106</v>
      </c>
      <c r="H820" s="25">
        <v>41187</v>
      </c>
      <c r="I820" s="26" t="str">
        <f t="shared" si="96"/>
        <v>Fri</v>
      </c>
      <c r="J820" s="1">
        <f t="shared" si="97"/>
        <v>311</v>
      </c>
      <c r="K820" s="1" t="str">
        <f t="shared" si="98"/>
        <v>120D</v>
      </c>
      <c r="L820" s="25">
        <v>41498</v>
      </c>
      <c r="M820" s="26" t="str">
        <f t="shared" si="99"/>
        <v>Mon</v>
      </c>
      <c r="N820" s="25">
        <v>41504</v>
      </c>
      <c r="O820" s="1">
        <f t="shared" si="100"/>
        <v>6</v>
      </c>
      <c r="P820" s="27">
        <f t="shared" si="101"/>
        <v>2013</v>
      </c>
      <c r="Q820" s="1">
        <f t="shared" si="102"/>
        <v>8</v>
      </c>
      <c r="R820" s="1">
        <f t="shared" si="103"/>
        <v>12</v>
      </c>
      <c r="S820" t="s">
        <v>72</v>
      </c>
      <c r="T820" s="2">
        <v>50085339.950000003</v>
      </c>
      <c r="U820">
        <v>18541600</v>
      </c>
      <c r="V820" s="2">
        <v>14362997.6</v>
      </c>
      <c r="W820" s="2">
        <v>23354523.91</v>
      </c>
      <c r="X820" s="2">
        <v>0</v>
      </c>
      <c r="Y820" s="2">
        <v>4626906.42</v>
      </c>
      <c r="Z820" s="2">
        <v>7740912.0199999996</v>
      </c>
      <c r="AA820">
        <v>32</v>
      </c>
      <c r="AB820">
        <v>0</v>
      </c>
      <c r="AC820">
        <v>0</v>
      </c>
      <c r="AD820">
        <v>0</v>
      </c>
      <c r="AE820">
        <v>32</v>
      </c>
      <c r="AF820">
        <v>32</v>
      </c>
      <c r="AG820">
        <v>16</v>
      </c>
      <c r="AH820" s="2">
        <v>897687.35</v>
      </c>
    </row>
    <row r="821" spans="1:34" x14ac:dyDescent="0.5">
      <c r="A821">
        <v>7973</v>
      </c>
      <c r="B821">
        <v>30496</v>
      </c>
      <c r="C821" t="s">
        <v>926</v>
      </c>
      <c r="D821" s="25">
        <v>26742</v>
      </c>
      <c r="E821" t="s">
        <v>79</v>
      </c>
      <c r="F821" t="s">
        <v>105</v>
      </c>
      <c r="G821" t="s">
        <v>106</v>
      </c>
      <c r="H821" s="25">
        <v>41190</v>
      </c>
      <c r="I821" s="26" t="str">
        <f t="shared" si="96"/>
        <v>Mon</v>
      </c>
      <c r="J821" s="1">
        <f t="shared" si="97"/>
        <v>166</v>
      </c>
      <c r="K821" s="1" t="str">
        <f t="shared" si="98"/>
        <v>120D</v>
      </c>
      <c r="L821" s="25">
        <v>41356</v>
      </c>
      <c r="M821" s="26" t="str">
        <f t="shared" si="99"/>
        <v>Sat</v>
      </c>
      <c r="N821" s="25">
        <v>41362</v>
      </c>
      <c r="O821" s="1">
        <f t="shared" si="100"/>
        <v>6</v>
      </c>
      <c r="P821" s="27">
        <f t="shared" si="101"/>
        <v>2013</v>
      </c>
      <c r="Q821" s="1">
        <f t="shared" si="102"/>
        <v>3</v>
      </c>
      <c r="R821" s="1">
        <f t="shared" si="103"/>
        <v>23</v>
      </c>
      <c r="S821" t="s">
        <v>72</v>
      </c>
      <c r="T821" s="2">
        <v>15974604.869999999</v>
      </c>
      <c r="U821">
        <v>0</v>
      </c>
      <c r="V821" s="2">
        <v>6607782</v>
      </c>
      <c r="W821" s="2">
        <v>4892212</v>
      </c>
      <c r="X821" s="2">
        <v>0</v>
      </c>
      <c r="Y821" s="2">
        <v>1991941.39</v>
      </c>
      <c r="Z821" s="2">
        <v>2482669.48</v>
      </c>
      <c r="AA821">
        <v>12</v>
      </c>
      <c r="AB821">
        <v>6</v>
      </c>
      <c r="AC821">
        <v>6</v>
      </c>
      <c r="AD821">
        <v>0</v>
      </c>
      <c r="AE821">
        <v>18</v>
      </c>
      <c r="AF821">
        <v>24</v>
      </c>
      <c r="AG821">
        <v>6</v>
      </c>
      <c r="AH821" s="2">
        <v>1101297</v>
      </c>
    </row>
    <row r="822" spans="1:34" x14ac:dyDescent="0.5">
      <c r="A822">
        <v>7958</v>
      </c>
      <c r="B822">
        <v>30464</v>
      </c>
      <c r="C822" t="s">
        <v>927</v>
      </c>
      <c r="D822" s="25">
        <v>36532</v>
      </c>
      <c r="E822" t="s">
        <v>79</v>
      </c>
      <c r="F822" t="s">
        <v>105</v>
      </c>
      <c r="G822" t="s">
        <v>106</v>
      </c>
      <c r="H822" s="25">
        <v>41190</v>
      </c>
      <c r="I822" s="26" t="str">
        <f t="shared" si="96"/>
        <v>Mon</v>
      </c>
      <c r="J822" s="1">
        <f t="shared" si="97"/>
        <v>103</v>
      </c>
      <c r="K822" s="1" t="str">
        <f t="shared" si="98"/>
        <v>120D</v>
      </c>
      <c r="L822" s="25">
        <v>41293</v>
      </c>
      <c r="M822" s="26" t="str">
        <f t="shared" si="99"/>
        <v>Sat</v>
      </c>
      <c r="N822" s="25">
        <v>41299</v>
      </c>
      <c r="O822" s="1">
        <f t="shared" si="100"/>
        <v>6</v>
      </c>
      <c r="P822" s="27">
        <f t="shared" si="101"/>
        <v>2013</v>
      </c>
      <c r="Q822" s="1">
        <f t="shared" si="102"/>
        <v>1</v>
      </c>
      <c r="R822" s="1">
        <f t="shared" si="103"/>
        <v>19</v>
      </c>
      <c r="S822" t="s">
        <v>72</v>
      </c>
      <c r="T822" s="2">
        <v>9802440</v>
      </c>
      <c r="U822">
        <v>0</v>
      </c>
      <c r="V822" s="2">
        <v>6000000</v>
      </c>
      <c r="W822" s="2">
        <v>2448000</v>
      </c>
      <c r="X822" s="2">
        <v>0</v>
      </c>
      <c r="Y822" s="2">
        <v>38961.040000000001</v>
      </c>
      <c r="Z822" s="2">
        <v>1315478.96</v>
      </c>
      <c r="AA822">
        <v>18</v>
      </c>
      <c r="AB822">
        <v>0</v>
      </c>
      <c r="AC822">
        <v>0</v>
      </c>
      <c r="AD822">
        <v>0</v>
      </c>
      <c r="AE822">
        <v>18</v>
      </c>
      <c r="AF822">
        <v>18</v>
      </c>
      <c r="AG822">
        <v>6</v>
      </c>
      <c r="AH822" s="2">
        <v>1000000</v>
      </c>
    </row>
    <row r="823" spans="1:34" x14ac:dyDescent="0.5">
      <c r="A823">
        <v>7953</v>
      </c>
      <c r="B823">
        <v>30455</v>
      </c>
      <c r="C823" t="s">
        <v>928</v>
      </c>
      <c r="D823" s="25">
        <v>24595</v>
      </c>
      <c r="E823" t="s">
        <v>79</v>
      </c>
      <c r="F823" t="s">
        <v>105</v>
      </c>
      <c r="G823" t="s">
        <v>106</v>
      </c>
      <c r="H823" s="25">
        <v>41190</v>
      </c>
      <c r="I823" s="26" t="str">
        <f t="shared" si="96"/>
        <v>Mon</v>
      </c>
      <c r="J823" s="1">
        <f t="shared" si="97"/>
        <v>278</v>
      </c>
      <c r="K823" s="1" t="str">
        <f t="shared" si="98"/>
        <v>120D</v>
      </c>
      <c r="L823" s="25">
        <v>41468</v>
      </c>
      <c r="M823" s="26" t="str">
        <f t="shared" si="99"/>
        <v>Sat</v>
      </c>
      <c r="N823" s="25">
        <v>41474</v>
      </c>
      <c r="O823" s="1">
        <f t="shared" si="100"/>
        <v>6</v>
      </c>
      <c r="P823" s="27">
        <f t="shared" si="101"/>
        <v>2013</v>
      </c>
      <c r="Q823" s="1">
        <f t="shared" si="102"/>
        <v>7</v>
      </c>
      <c r="R823" s="1">
        <f t="shared" si="103"/>
        <v>13</v>
      </c>
      <c r="S823" t="s">
        <v>72</v>
      </c>
      <c r="T823" s="2">
        <v>12462077.630000001</v>
      </c>
      <c r="U823">
        <v>0</v>
      </c>
      <c r="V823" s="2">
        <v>6788372.7999999998</v>
      </c>
      <c r="W823" s="2">
        <v>3750300.09</v>
      </c>
      <c r="X823" s="2">
        <v>0</v>
      </c>
      <c r="Y823" s="2">
        <v>251048.48</v>
      </c>
      <c r="Z823" s="2">
        <v>1672356.26</v>
      </c>
      <c r="AA823">
        <v>18</v>
      </c>
      <c r="AB823">
        <v>0</v>
      </c>
      <c r="AC823">
        <v>0</v>
      </c>
      <c r="AD823">
        <v>0</v>
      </c>
      <c r="AE823">
        <v>18</v>
      </c>
      <c r="AF823">
        <v>18</v>
      </c>
      <c r="AG823">
        <v>6</v>
      </c>
      <c r="AH823" s="2">
        <v>1131395.47</v>
      </c>
    </row>
    <row r="824" spans="1:34" x14ac:dyDescent="0.5">
      <c r="A824">
        <v>7943</v>
      </c>
      <c r="B824">
        <v>30430</v>
      </c>
      <c r="C824" t="s">
        <v>929</v>
      </c>
      <c r="D824" s="25">
        <v>23748</v>
      </c>
      <c r="E824" t="s">
        <v>79</v>
      </c>
      <c r="F824" t="s">
        <v>105</v>
      </c>
      <c r="G824" t="s">
        <v>106</v>
      </c>
      <c r="H824" s="25">
        <v>41190</v>
      </c>
      <c r="I824" s="26" t="str">
        <f t="shared" si="96"/>
        <v>Mon</v>
      </c>
      <c r="J824" s="1">
        <f t="shared" si="97"/>
        <v>205</v>
      </c>
      <c r="K824" s="1" t="str">
        <f t="shared" si="98"/>
        <v>120D</v>
      </c>
      <c r="L824" s="25">
        <v>41395</v>
      </c>
      <c r="M824" s="26" t="str">
        <f t="shared" si="99"/>
        <v>Wed</v>
      </c>
      <c r="N824" s="25">
        <v>41400</v>
      </c>
      <c r="O824" s="1">
        <f t="shared" si="100"/>
        <v>5</v>
      </c>
      <c r="P824" s="27">
        <f t="shared" si="101"/>
        <v>2013</v>
      </c>
      <c r="Q824" s="1">
        <f t="shared" si="102"/>
        <v>5</v>
      </c>
      <c r="R824" s="1">
        <f t="shared" si="103"/>
        <v>1</v>
      </c>
      <c r="S824" t="s">
        <v>72</v>
      </c>
      <c r="T824" s="2">
        <v>7343047.2699999996</v>
      </c>
      <c r="U824">
        <v>0</v>
      </c>
      <c r="V824" s="2">
        <v>5586477.5999999996</v>
      </c>
      <c r="W824" s="2">
        <v>240173.11</v>
      </c>
      <c r="X824" s="2">
        <v>0</v>
      </c>
      <c r="Y824" s="2">
        <v>531188.47999999998</v>
      </c>
      <c r="Z824" s="2">
        <v>985208.08</v>
      </c>
      <c r="AA824">
        <v>15</v>
      </c>
      <c r="AB824">
        <v>0</v>
      </c>
      <c r="AC824">
        <v>0</v>
      </c>
      <c r="AD824">
        <v>0</v>
      </c>
      <c r="AE824">
        <v>15</v>
      </c>
      <c r="AF824">
        <v>15</v>
      </c>
      <c r="AG824">
        <v>5</v>
      </c>
      <c r="AH824" s="2">
        <v>1117295.52</v>
      </c>
    </row>
    <row r="825" spans="1:34" x14ac:dyDescent="0.5">
      <c r="A825">
        <v>7994</v>
      </c>
      <c r="B825">
        <v>30536</v>
      </c>
      <c r="C825" t="s">
        <v>930</v>
      </c>
      <c r="D825" s="25">
        <v>25826</v>
      </c>
      <c r="E825" t="s">
        <v>79</v>
      </c>
      <c r="F825" t="s">
        <v>105</v>
      </c>
      <c r="G825" t="s">
        <v>106</v>
      </c>
      <c r="H825" s="25">
        <v>41190</v>
      </c>
      <c r="I825" s="26" t="str">
        <f t="shared" si="96"/>
        <v>Mon</v>
      </c>
      <c r="J825" s="1">
        <f t="shared" si="97"/>
        <v>268</v>
      </c>
      <c r="K825" s="1" t="str">
        <f t="shared" si="98"/>
        <v>120D</v>
      </c>
      <c r="L825" s="25">
        <v>41458</v>
      </c>
      <c r="M825" s="26" t="str">
        <f t="shared" si="99"/>
        <v>Wed</v>
      </c>
      <c r="N825" s="25">
        <v>41464</v>
      </c>
      <c r="O825" s="1">
        <f t="shared" si="100"/>
        <v>6</v>
      </c>
      <c r="P825" s="27">
        <f t="shared" si="101"/>
        <v>2013</v>
      </c>
      <c r="Q825" s="1">
        <f t="shared" si="102"/>
        <v>7</v>
      </c>
      <c r="R825" s="1">
        <f t="shared" si="103"/>
        <v>3</v>
      </c>
      <c r="S825" t="s">
        <v>72</v>
      </c>
      <c r="T825" s="2">
        <v>14106774.49</v>
      </c>
      <c r="U825">
        <v>0</v>
      </c>
      <c r="V825" s="2">
        <v>6675391.5999999996</v>
      </c>
      <c r="W825" s="2">
        <v>4929519</v>
      </c>
      <c r="X825" s="2">
        <v>0</v>
      </c>
      <c r="Y825" s="2">
        <v>609523.81999999995</v>
      </c>
      <c r="Z825" s="2">
        <v>1892340.07</v>
      </c>
      <c r="AA825">
        <v>12</v>
      </c>
      <c r="AB825">
        <v>6</v>
      </c>
      <c r="AC825">
        <v>6</v>
      </c>
      <c r="AD825">
        <v>0</v>
      </c>
      <c r="AE825">
        <v>18</v>
      </c>
      <c r="AF825">
        <v>24</v>
      </c>
      <c r="AG825">
        <v>6</v>
      </c>
      <c r="AH825" s="2">
        <v>1112565.27</v>
      </c>
    </row>
    <row r="826" spans="1:34" x14ac:dyDescent="0.5">
      <c r="A826">
        <v>8009</v>
      </c>
      <c r="B826">
        <v>30565</v>
      </c>
      <c r="C826" t="s">
        <v>931</v>
      </c>
      <c r="D826" s="25">
        <v>18555</v>
      </c>
      <c r="E826" t="s">
        <v>79</v>
      </c>
      <c r="F826" t="s">
        <v>105</v>
      </c>
      <c r="G826" t="s">
        <v>106</v>
      </c>
      <c r="H826" s="25">
        <v>41191</v>
      </c>
      <c r="I826" s="26" t="str">
        <f t="shared" si="96"/>
        <v>Tue</v>
      </c>
      <c r="J826" s="1">
        <f t="shared" si="97"/>
        <v>154</v>
      </c>
      <c r="K826" s="1" t="str">
        <f t="shared" si="98"/>
        <v>120D</v>
      </c>
      <c r="L826" s="25">
        <v>41345</v>
      </c>
      <c r="M826" s="26" t="str">
        <f t="shared" si="99"/>
        <v>Tue</v>
      </c>
      <c r="N826" s="25">
        <v>41351</v>
      </c>
      <c r="O826" s="1">
        <f t="shared" si="100"/>
        <v>6</v>
      </c>
      <c r="P826" s="27">
        <f t="shared" si="101"/>
        <v>2013</v>
      </c>
      <c r="Q826" s="1">
        <f t="shared" si="102"/>
        <v>3</v>
      </c>
      <c r="R826" s="1">
        <f t="shared" si="103"/>
        <v>12</v>
      </c>
      <c r="S826" t="s">
        <v>72</v>
      </c>
      <c r="T826" s="2">
        <v>14153064.1</v>
      </c>
      <c r="U826">
        <v>0</v>
      </c>
      <c r="V826" s="2">
        <v>6715368</v>
      </c>
      <c r="W826" s="2">
        <v>4069000</v>
      </c>
      <c r="X826" s="2">
        <v>0</v>
      </c>
      <c r="Y826" s="2">
        <v>1471214.33</v>
      </c>
      <c r="Z826" s="2">
        <v>1897481.77</v>
      </c>
      <c r="AA826">
        <v>18</v>
      </c>
      <c r="AB826">
        <v>0</v>
      </c>
      <c r="AC826">
        <v>0</v>
      </c>
      <c r="AD826">
        <v>6</v>
      </c>
      <c r="AE826">
        <v>18</v>
      </c>
      <c r="AF826">
        <v>24</v>
      </c>
      <c r="AG826">
        <v>6</v>
      </c>
      <c r="AH826" s="2">
        <v>1119228</v>
      </c>
    </row>
    <row r="827" spans="1:34" x14ac:dyDescent="0.5">
      <c r="A827">
        <v>8017</v>
      </c>
      <c r="B827">
        <v>30593</v>
      </c>
      <c r="C827" t="s">
        <v>932</v>
      </c>
      <c r="D827" s="25">
        <v>32821</v>
      </c>
      <c r="E827" t="s">
        <v>79</v>
      </c>
      <c r="F827" t="s">
        <v>105</v>
      </c>
      <c r="G827" t="s">
        <v>106</v>
      </c>
      <c r="H827" s="25">
        <v>41191</v>
      </c>
      <c r="I827" s="26" t="str">
        <f t="shared" si="96"/>
        <v>Tue</v>
      </c>
      <c r="J827" s="1">
        <f t="shared" si="97"/>
        <v>229</v>
      </c>
      <c r="K827" s="1" t="str">
        <f t="shared" si="98"/>
        <v>120D</v>
      </c>
      <c r="L827" s="25">
        <v>41420</v>
      </c>
      <c r="M827" s="26" t="str">
        <f t="shared" si="99"/>
        <v>Sun</v>
      </c>
      <c r="N827" s="25">
        <v>41426</v>
      </c>
      <c r="O827" s="1">
        <f t="shared" si="100"/>
        <v>6</v>
      </c>
      <c r="P827" s="27">
        <f t="shared" si="101"/>
        <v>2013</v>
      </c>
      <c r="Q827" s="1">
        <f t="shared" si="102"/>
        <v>5</v>
      </c>
      <c r="R827" s="1">
        <f t="shared" si="103"/>
        <v>26</v>
      </c>
      <c r="S827" t="s">
        <v>72</v>
      </c>
      <c r="T827" s="2">
        <v>37207768.219999999</v>
      </c>
      <c r="U827">
        <v>0</v>
      </c>
      <c r="V827" s="2">
        <v>4775835</v>
      </c>
      <c r="W827" s="2">
        <v>15475876.85</v>
      </c>
      <c r="X827" s="2">
        <v>0</v>
      </c>
      <c r="Y827" s="2">
        <v>11096575.24</v>
      </c>
      <c r="Z827" s="2">
        <v>5859481.1299999999</v>
      </c>
      <c r="AA827">
        <v>12</v>
      </c>
      <c r="AB827">
        <v>0</v>
      </c>
      <c r="AC827">
        <v>0</v>
      </c>
      <c r="AD827">
        <v>0</v>
      </c>
      <c r="AE827">
        <v>12</v>
      </c>
      <c r="AF827">
        <v>12</v>
      </c>
      <c r="AG827">
        <v>6</v>
      </c>
      <c r="AH827" s="2">
        <v>795972.5</v>
      </c>
    </row>
    <row r="828" spans="1:34" x14ac:dyDescent="0.5">
      <c r="A828">
        <v>7985</v>
      </c>
      <c r="B828">
        <v>30556</v>
      </c>
      <c r="C828" t="s">
        <v>933</v>
      </c>
      <c r="D828" s="25">
        <v>16988</v>
      </c>
      <c r="E828" t="s">
        <v>79</v>
      </c>
      <c r="F828" t="s">
        <v>105</v>
      </c>
      <c r="G828" t="s">
        <v>106</v>
      </c>
      <c r="H828" s="25">
        <v>41191</v>
      </c>
      <c r="I828" s="26" t="str">
        <f t="shared" si="96"/>
        <v>Tue</v>
      </c>
      <c r="J828" s="1">
        <f t="shared" si="97"/>
        <v>286</v>
      </c>
      <c r="K828" s="1" t="str">
        <f t="shared" si="98"/>
        <v>120D</v>
      </c>
      <c r="L828" s="25">
        <v>41477</v>
      </c>
      <c r="M828" s="26" t="str">
        <f t="shared" si="99"/>
        <v>Mon</v>
      </c>
      <c r="N828" s="25">
        <v>41483</v>
      </c>
      <c r="O828" s="1">
        <f t="shared" si="100"/>
        <v>6</v>
      </c>
      <c r="P828" s="27">
        <f t="shared" si="101"/>
        <v>2013</v>
      </c>
      <c r="Q828" s="1">
        <f t="shared" si="102"/>
        <v>7</v>
      </c>
      <c r="R828" s="1">
        <f t="shared" si="103"/>
        <v>22</v>
      </c>
      <c r="S828" t="s">
        <v>72</v>
      </c>
      <c r="T828" s="2">
        <v>14061725.130000001</v>
      </c>
      <c r="U828">
        <v>0</v>
      </c>
      <c r="V828" s="2">
        <v>2409158.25</v>
      </c>
      <c r="W828" s="2">
        <v>4891770.68</v>
      </c>
      <c r="X828" s="2">
        <v>0</v>
      </c>
      <c r="Y828" s="2">
        <v>4609330.66</v>
      </c>
      <c r="Z828" s="2">
        <v>2151465.54</v>
      </c>
      <c r="AA828">
        <v>12</v>
      </c>
      <c r="AB828">
        <v>0</v>
      </c>
      <c r="AC828">
        <v>0</v>
      </c>
      <c r="AD828">
        <v>0</v>
      </c>
      <c r="AE828">
        <v>12</v>
      </c>
      <c r="AF828">
        <v>12</v>
      </c>
      <c r="AG828">
        <v>6</v>
      </c>
      <c r="AH828" s="2">
        <v>401526.38</v>
      </c>
    </row>
    <row r="829" spans="1:34" x14ac:dyDescent="0.5">
      <c r="A829">
        <v>8061</v>
      </c>
      <c r="B829">
        <v>72026</v>
      </c>
      <c r="C829" t="s">
        <v>934</v>
      </c>
      <c r="D829" s="25">
        <v>12836</v>
      </c>
      <c r="E829" t="s">
        <v>79</v>
      </c>
      <c r="F829" t="s">
        <v>105</v>
      </c>
      <c r="G829" t="s">
        <v>106</v>
      </c>
      <c r="H829" s="25">
        <v>41192</v>
      </c>
      <c r="I829" s="26" t="str">
        <f t="shared" si="96"/>
        <v>Wed</v>
      </c>
      <c r="J829" s="1">
        <f t="shared" si="97"/>
        <v>283</v>
      </c>
      <c r="K829" s="1" t="str">
        <f t="shared" si="98"/>
        <v>120D</v>
      </c>
      <c r="L829" s="25">
        <v>41475</v>
      </c>
      <c r="M829" s="26" t="str">
        <f t="shared" si="99"/>
        <v>Sat</v>
      </c>
      <c r="N829" s="25">
        <v>41482</v>
      </c>
      <c r="O829" s="1">
        <f t="shared" si="100"/>
        <v>7</v>
      </c>
      <c r="P829" s="27">
        <f t="shared" si="101"/>
        <v>2013</v>
      </c>
      <c r="Q829" s="1">
        <f t="shared" si="102"/>
        <v>7</v>
      </c>
      <c r="R829" s="1">
        <f t="shared" si="103"/>
        <v>20</v>
      </c>
      <c r="S829" t="s">
        <v>72</v>
      </c>
      <c r="T829" s="2">
        <v>9861478.8399999999</v>
      </c>
      <c r="U829">
        <v>6028880</v>
      </c>
      <c r="V829" s="2">
        <v>4069915.6</v>
      </c>
      <c r="W829" s="2">
        <v>2008703.5</v>
      </c>
      <c r="X829" s="2">
        <v>0</v>
      </c>
      <c r="Y829" s="2">
        <v>1981955.4</v>
      </c>
      <c r="Z829" s="2">
        <v>1800904.34</v>
      </c>
      <c r="AA829">
        <v>24</v>
      </c>
      <c r="AB829">
        <v>0</v>
      </c>
      <c r="AC829">
        <v>0</v>
      </c>
      <c r="AD829">
        <v>0</v>
      </c>
      <c r="AE829">
        <v>24</v>
      </c>
      <c r="AF829">
        <v>24</v>
      </c>
      <c r="AG829">
        <v>12</v>
      </c>
      <c r="AH829" s="2">
        <v>339159.63</v>
      </c>
    </row>
    <row r="830" spans="1:34" x14ac:dyDescent="0.5">
      <c r="A830">
        <v>8041</v>
      </c>
      <c r="B830">
        <v>30655</v>
      </c>
      <c r="C830" t="s">
        <v>935</v>
      </c>
      <c r="D830" s="25">
        <v>20943</v>
      </c>
      <c r="E830" t="s">
        <v>79</v>
      </c>
      <c r="F830" t="s">
        <v>105</v>
      </c>
      <c r="G830" t="s">
        <v>106</v>
      </c>
      <c r="H830" s="25">
        <v>41192</v>
      </c>
      <c r="I830" s="26" t="str">
        <f t="shared" si="96"/>
        <v>Wed</v>
      </c>
      <c r="J830" s="1">
        <f t="shared" si="97"/>
        <v>174</v>
      </c>
      <c r="K830" s="1" t="str">
        <f t="shared" si="98"/>
        <v>120D</v>
      </c>
      <c r="L830" s="25">
        <v>41366</v>
      </c>
      <c r="M830" s="26" t="str">
        <f t="shared" si="99"/>
        <v>Tue</v>
      </c>
      <c r="N830" s="25">
        <v>41372</v>
      </c>
      <c r="O830" s="1">
        <f t="shared" si="100"/>
        <v>6</v>
      </c>
      <c r="P830" s="27">
        <f t="shared" si="101"/>
        <v>2013</v>
      </c>
      <c r="Q830" s="1">
        <f t="shared" si="102"/>
        <v>4</v>
      </c>
      <c r="R830" s="1">
        <f t="shared" si="103"/>
        <v>2</v>
      </c>
      <c r="S830" t="s">
        <v>72</v>
      </c>
      <c r="T830" s="2">
        <v>13754020.390000001</v>
      </c>
      <c r="U830">
        <v>6468000</v>
      </c>
      <c r="V830" s="2">
        <v>5322944</v>
      </c>
      <c r="W830" s="2">
        <v>5258026.03</v>
      </c>
      <c r="X830" s="2">
        <v>0</v>
      </c>
      <c r="Y830" s="2">
        <v>1027572.43</v>
      </c>
      <c r="Z830" s="2">
        <v>2145477.9300000002</v>
      </c>
      <c r="AA830">
        <v>14</v>
      </c>
      <c r="AB830">
        <v>0</v>
      </c>
      <c r="AC830">
        <v>0</v>
      </c>
      <c r="AD830">
        <v>0</v>
      </c>
      <c r="AE830">
        <v>14</v>
      </c>
      <c r="AF830">
        <v>14</v>
      </c>
      <c r="AG830">
        <v>7</v>
      </c>
      <c r="AH830" s="2">
        <v>760420.57</v>
      </c>
    </row>
    <row r="831" spans="1:34" x14ac:dyDescent="0.5">
      <c r="A831">
        <v>8047</v>
      </c>
      <c r="B831">
        <v>30680</v>
      </c>
      <c r="C831" t="s">
        <v>936</v>
      </c>
      <c r="D831" s="25">
        <v>19912</v>
      </c>
      <c r="E831" t="s">
        <v>79</v>
      </c>
      <c r="F831" t="s">
        <v>105</v>
      </c>
      <c r="G831" t="s">
        <v>106</v>
      </c>
      <c r="H831" s="25">
        <v>41192</v>
      </c>
      <c r="I831" s="26" t="str">
        <f t="shared" si="96"/>
        <v>Wed</v>
      </c>
      <c r="J831" s="1">
        <f t="shared" si="97"/>
        <v>274</v>
      </c>
      <c r="K831" s="1" t="str">
        <f t="shared" si="98"/>
        <v>120D</v>
      </c>
      <c r="L831" s="25">
        <v>41466</v>
      </c>
      <c r="M831" s="26" t="str">
        <f t="shared" si="99"/>
        <v>Thu</v>
      </c>
      <c r="N831" s="25">
        <v>41474</v>
      </c>
      <c r="O831" s="1">
        <f t="shared" si="100"/>
        <v>8</v>
      </c>
      <c r="P831" s="27">
        <f t="shared" si="101"/>
        <v>2013</v>
      </c>
      <c r="Q831" s="1">
        <f t="shared" si="102"/>
        <v>7</v>
      </c>
      <c r="R831" s="1">
        <f t="shared" si="103"/>
        <v>11</v>
      </c>
      <c r="S831" t="s">
        <v>72</v>
      </c>
      <c r="T831" s="2">
        <v>7279182.5899999999</v>
      </c>
      <c r="U831">
        <v>0</v>
      </c>
      <c r="V831" s="2">
        <v>1898886.4</v>
      </c>
      <c r="W831" s="2">
        <v>361904.41</v>
      </c>
      <c r="X831" s="2">
        <v>0</v>
      </c>
      <c r="Y831" s="2">
        <v>3688659.26</v>
      </c>
      <c r="Z831" s="2">
        <v>1329732.52</v>
      </c>
      <c r="AA831">
        <v>16</v>
      </c>
      <c r="AB831">
        <v>0</v>
      </c>
      <c r="AC831">
        <v>8</v>
      </c>
      <c r="AD831">
        <v>0</v>
      </c>
      <c r="AE831">
        <v>16</v>
      </c>
      <c r="AF831">
        <v>24</v>
      </c>
      <c r="AG831">
        <v>8</v>
      </c>
      <c r="AH831" s="2">
        <v>237360.8</v>
      </c>
    </row>
    <row r="832" spans="1:34" x14ac:dyDescent="0.5">
      <c r="A832">
        <v>8076</v>
      </c>
      <c r="B832">
        <v>30766</v>
      </c>
      <c r="C832" t="s">
        <v>937</v>
      </c>
      <c r="D832" s="25">
        <v>22583</v>
      </c>
      <c r="E832" t="s">
        <v>79</v>
      </c>
      <c r="F832" t="s">
        <v>105</v>
      </c>
      <c r="G832" t="s">
        <v>106</v>
      </c>
      <c r="H832" s="25">
        <v>41193</v>
      </c>
      <c r="I832" s="26" t="str">
        <f t="shared" ref="I832:I895" si="104">TEXT(H832,"ddd")</f>
        <v>Thu</v>
      </c>
      <c r="J832" s="1">
        <f t="shared" ref="J832:J895" si="105">L832-H832</f>
        <v>247</v>
      </c>
      <c r="K832" s="1" t="str">
        <f t="shared" ref="K832:K895" si="106">IF(J832&lt;=7,"7D",IF(J832&lt;=14,"14D",IF(J832&lt;=30,"30D",IF(J832&lt;=45,"45D",IF(J832&lt;=60,"60D",IF(J832&lt;=90,"90D","120D"))))))</f>
        <v>120D</v>
      </c>
      <c r="L832" s="25">
        <v>41440</v>
      </c>
      <c r="M832" s="26" t="str">
        <f t="shared" ref="M832:M895" si="107">TEXT(L832,"ddd")</f>
        <v>Sat</v>
      </c>
      <c r="N832" s="25">
        <v>41446</v>
      </c>
      <c r="O832" s="1">
        <f t="shared" ref="O832:O895" si="108">N832-L832</f>
        <v>6</v>
      </c>
      <c r="P832" s="27">
        <f t="shared" ref="P832:P895" si="109">YEAR(L832)</f>
        <v>2013</v>
      </c>
      <c r="Q832" s="1">
        <f t="shared" ref="Q832:Q895" si="110">MONTH(L832)</f>
        <v>6</v>
      </c>
      <c r="R832" s="1">
        <f t="shared" ref="R832:R895" si="111">DAY(L832)</f>
        <v>15</v>
      </c>
      <c r="S832" t="s">
        <v>72</v>
      </c>
      <c r="T832" s="2">
        <v>23599497.300000001</v>
      </c>
      <c r="U832">
        <v>0</v>
      </c>
      <c r="V832" s="2">
        <v>11400000</v>
      </c>
      <c r="W832" s="2">
        <v>6435062.5599999996</v>
      </c>
      <c r="X832" s="2">
        <v>0</v>
      </c>
      <c r="Y832" s="2">
        <v>2087912.08</v>
      </c>
      <c r="Z832" s="2">
        <v>3676522.66</v>
      </c>
      <c r="AA832">
        <v>12</v>
      </c>
      <c r="AB832">
        <v>0</v>
      </c>
      <c r="AC832">
        <v>0</v>
      </c>
      <c r="AD832">
        <v>0</v>
      </c>
      <c r="AE832">
        <v>12</v>
      </c>
      <c r="AF832">
        <v>12</v>
      </c>
      <c r="AG832">
        <v>6</v>
      </c>
      <c r="AH832" s="2">
        <v>1900000</v>
      </c>
    </row>
    <row r="833" spans="1:34" x14ac:dyDescent="0.5">
      <c r="A833">
        <v>8095</v>
      </c>
      <c r="B833">
        <v>30802</v>
      </c>
      <c r="C833" t="s">
        <v>938</v>
      </c>
      <c r="D833" s="25">
        <v>20211</v>
      </c>
      <c r="E833" t="s">
        <v>79</v>
      </c>
      <c r="F833" t="s">
        <v>105</v>
      </c>
      <c r="G833" t="s">
        <v>106</v>
      </c>
      <c r="H833" s="25">
        <v>41193</v>
      </c>
      <c r="I833" s="26" t="str">
        <f t="shared" si="104"/>
        <v>Thu</v>
      </c>
      <c r="J833" s="1">
        <f t="shared" si="105"/>
        <v>206</v>
      </c>
      <c r="K833" s="1" t="str">
        <f t="shared" si="106"/>
        <v>120D</v>
      </c>
      <c r="L833" s="25">
        <v>41399</v>
      </c>
      <c r="M833" s="26" t="str">
        <f t="shared" si="107"/>
        <v>Sun</v>
      </c>
      <c r="N833" s="25">
        <v>41407</v>
      </c>
      <c r="O833" s="1">
        <f t="shared" si="108"/>
        <v>8</v>
      </c>
      <c r="P833" s="27">
        <f t="shared" si="109"/>
        <v>2013</v>
      </c>
      <c r="Q833" s="1">
        <f t="shared" si="110"/>
        <v>5</v>
      </c>
      <c r="R833" s="1">
        <f t="shared" si="111"/>
        <v>5</v>
      </c>
      <c r="S833" t="s">
        <v>72</v>
      </c>
      <c r="T833" s="2">
        <v>23287561.530000001</v>
      </c>
      <c r="U833">
        <v>0</v>
      </c>
      <c r="V833" s="2">
        <v>8940940.8000000007</v>
      </c>
      <c r="W833" s="2">
        <v>8624105.25</v>
      </c>
      <c r="X833" s="2">
        <v>0</v>
      </c>
      <c r="Y833" s="2">
        <v>1998002</v>
      </c>
      <c r="Z833" s="2">
        <v>3724513.48</v>
      </c>
      <c r="AA833">
        <v>24</v>
      </c>
      <c r="AB833">
        <v>0</v>
      </c>
      <c r="AC833">
        <v>0</v>
      </c>
      <c r="AD833">
        <v>0</v>
      </c>
      <c r="AE833">
        <v>24</v>
      </c>
      <c r="AF833">
        <v>24</v>
      </c>
      <c r="AG833">
        <v>8</v>
      </c>
      <c r="AH833" s="2">
        <v>1117617.6000000001</v>
      </c>
    </row>
    <row r="834" spans="1:34" x14ac:dyDescent="0.5">
      <c r="A834">
        <v>8088</v>
      </c>
      <c r="B834">
        <v>30786</v>
      </c>
      <c r="C834" t="s">
        <v>939</v>
      </c>
      <c r="D834" s="25">
        <v>19297</v>
      </c>
      <c r="E834" t="s">
        <v>79</v>
      </c>
      <c r="F834" t="s">
        <v>105</v>
      </c>
      <c r="G834" t="s">
        <v>106</v>
      </c>
      <c r="H834" s="25">
        <v>41193</v>
      </c>
      <c r="I834" s="26" t="str">
        <f t="shared" si="104"/>
        <v>Thu</v>
      </c>
      <c r="J834" s="1">
        <f t="shared" si="105"/>
        <v>170</v>
      </c>
      <c r="K834" s="1" t="str">
        <f t="shared" si="106"/>
        <v>120D</v>
      </c>
      <c r="L834" s="25">
        <v>41363</v>
      </c>
      <c r="M834" s="26" t="str">
        <f t="shared" si="107"/>
        <v>Sat</v>
      </c>
      <c r="N834" s="25">
        <v>41371</v>
      </c>
      <c r="O834" s="1">
        <f t="shared" si="108"/>
        <v>8</v>
      </c>
      <c r="P834" s="27">
        <f t="shared" si="109"/>
        <v>2013</v>
      </c>
      <c r="Q834" s="1">
        <f t="shared" si="110"/>
        <v>3</v>
      </c>
      <c r="R834" s="1">
        <f t="shared" si="111"/>
        <v>30</v>
      </c>
      <c r="S834" t="s">
        <v>72</v>
      </c>
      <c r="T834" s="2">
        <v>11822334.529999999</v>
      </c>
      <c r="U834">
        <v>0</v>
      </c>
      <c r="V834" s="2">
        <v>3971508</v>
      </c>
      <c r="W834" s="2">
        <v>5881858.4400000004</v>
      </c>
      <c r="X834" s="2">
        <v>0</v>
      </c>
      <c r="Y834" s="2">
        <v>382500.43</v>
      </c>
      <c r="Z834" s="2">
        <v>1586467.66</v>
      </c>
      <c r="AA834">
        <v>16</v>
      </c>
      <c r="AB834">
        <v>0</v>
      </c>
      <c r="AC834">
        <v>0</v>
      </c>
      <c r="AD834">
        <v>0</v>
      </c>
      <c r="AE834">
        <v>16</v>
      </c>
      <c r="AF834">
        <v>16</v>
      </c>
      <c r="AG834">
        <v>8</v>
      </c>
      <c r="AH834" s="2">
        <v>496438.5</v>
      </c>
    </row>
    <row r="835" spans="1:34" x14ac:dyDescent="0.5">
      <c r="A835">
        <v>8070</v>
      </c>
      <c r="B835">
        <v>30751</v>
      </c>
      <c r="C835" t="s">
        <v>940</v>
      </c>
      <c r="D835" s="25">
        <v>29094</v>
      </c>
      <c r="E835" t="s">
        <v>79</v>
      </c>
      <c r="F835" t="s">
        <v>105</v>
      </c>
      <c r="G835" t="s">
        <v>106</v>
      </c>
      <c r="H835" s="25">
        <v>41193</v>
      </c>
      <c r="I835" s="26" t="str">
        <f t="shared" si="104"/>
        <v>Thu</v>
      </c>
      <c r="J835" s="1">
        <f t="shared" si="105"/>
        <v>265</v>
      </c>
      <c r="K835" s="1" t="str">
        <f t="shared" si="106"/>
        <v>120D</v>
      </c>
      <c r="L835" s="25">
        <v>41458</v>
      </c>
      <c r="M835" s="26" t="str">
        <f t="shared" si="107"/>
        <v>Wed</v>
      </c>
      <c r="N835" s="25">
        <v>41464</v>
      </c>
      <c r="O835" s="1">
        <f t="shared" si="108"/>
        <v>6</v>
      </c>
      <c r="P835" s="27">
        <f t="shared" si="109"/>
        <v>2013</v>
      </c>
      <c r="Q835" s="1">
        <f t="shared" si="110"/>
        <v>7</v>
      </c>
      <c r="R835" s="1">
        <f t="shared" si="111"/>
        <v>3</v>
      </c>
      <c r="S835" t="s">
        <v>72</v>
      </c>
      <c r="T835" s="2">
        <v>11716186.289999999</v>
      </c>
      <c r="U835">
        <v>0</v>
      </c>
      <c r="V835" s="2">
        <v>6784078.4000000004</v>
      </c>
      <c r="W835" s="2">
        <v>3111686.22</v>
      </c>
      <c r="X835" s="2">
        <v>0</v>
      </c>
      <c r="Y835" s="2">
        <v>248450.34</v>
      </c>
      <c r="Z835" s="2">
        <v>1571971.33</v>
      </c>
      <c r="AA835">
        <v>18</v>
      </c>
      <c r="AB835">
        <v>0</v>
      </c>
      <c r="AC835">
        <v>0</v>
      </c>
      <c r="AD835">
        <v>0</v>
      </c>
      <c r="AE835">
        <v>18</v>
      </c>
      <c r="AF835">
        <v>18</v>
      </c>
      <c r="AG835">
        <v>6</v>
      </c>
      <c r="AH835" s="2">
        <v>1130679.73</v>
      </c>
    </row>
    <row r="836" spans="1:34" x14ac:dyDescent="0.5">
      <c r="A836">
        <v>8085</v>
      </c>
      <c r="B836">
        <v>30781</v>
      </c>
      <c r="C836" t="s">
        <v>941</v>
      </c>
      <c r="D836" s="25">
        <v>24258</v>
      </c>
      <c r="E836" t="s">
        <v>79</v>
      </c>
      <c r="F836" t="s">
        <v>105</v>
      </c>
      <c r="G836" t="s">
        <v>106</v>
      </c>
      <c r="H836" s="25">
        <v>41193</v>
      </c>
      <c r="I836" s="26" t="str">
        <f t="shared" si="104"/>
        <v>Thu</v>
      </c>
      <c r="J836" s="1">
        <f t="shared" si="105"/>
        <v>102</v>
      </c>
      <c r="K836" s="1" t="str">
        <f t="shared" si="106"/>
        <v>120D</v>
      </c>
      <c r="L836" s="25">
        <v>41295</v>
      </c>
      <c r="M836" s="26" t="str">
        <f t="shared" si="107"/>
        <v>Mon</v>
      </c>
      <c r="N836" s="25">
        <v>41301</v>
      </c>
      <c r="O836" s="1">
        <f t="shared" si="108"/>
        <v>6</v>
      </c>
      <c r="P836" s="27">
        <f t="shared" si="109"/>
        <v>2013</v>
      </c>
      <c r="Q836" s="1">
        <f t="shared" si="110"/>
        <v>1</v>
      </c>
      <c r="R836" s="1">
        <f t="shared" si="111"/>
        <v>21</v>
      </c>
      <c r="S836" t="s">
        <v>72</v>
      </c>
      <c r="T836" s="2">
        <v>9628685.2400000002</v>
      </c>
      <c r="U836">
        <v>0</v>
      </c>
      <c r="V836" s="2">
        <v>5172142</v>
      </c>
      <c r="W836" s="2">
        <v>2428000</v>
      </c>
      <c r="X836" s="2">
        <v>0</v>
      </c>
      <c r="Y836" s="2">
        <v>737154.75</v>
      </c>
      <c r="Z836" s="2">
        <v>1291388.49</v>
      </c>
      <c r="AA836">
        <v>12</v>
      </c>
      <c r="AB836">
        <v>6</v>
      </c>
      <c r="AC836">
        <v>0</v>
      </c>
      <c r="AD836">
        <v>0</v>
      </c>
      <c r="AE836">
        <v>18</v>
      </c>
      <c r="AF836">
        <v>18</v>
      </c>
      <c r="AG836">
        <v>6</v>
      </c>
      <c r="AH836" s="2">
        <v>862023.67</v>
      </c>
    </row>
    <row r="837" spans="1:34" x14ac:dyDescent="0.5">
      <c r="A837">
        <v>8075</v>
      </c>
      <c r="B837">
        <v>30760</v>
      </c>
      <c r="C837" t="s">
        <v>942</v>
      </c>
      <c r="D837" s="25">
        <v>20221</v>
      </c>
      <c r="E837" t="s">
        <v>79</v>
      </c>
      <c r="F837" t="s">
        <v>105</v>
      </c>
      <c r="G837" t="s">
        <v>106</v>
      </c>
      <c r="H837" s="25">
        <v>41193</v>
      </c>
      <c r="I837" s="26" t="str">
        <f t="shared" si="104"/>
        <v>Thu</v>
      </c>
      <c r="J837" s="1">
        <f t="shared" si="105"/>
        <v>190</v>
      </c>
      <c r="K837" s="1" t="str">
        <f t="shared" si="106"/>
        <v>120D</v>
      </c>
      <c r="L837" s="25">
        <v>41383</v>
      </c>
      <c r="M837" s="26" t="str">
        <f t="shared" si="107"/>
        <v>Fri</v>
      </c>
      <c r="N837" s="25">
        <v>41389</v>
      </c>
      <c r="O837" s="1">
        <f t="shared" si="108"/>
        <v>6</v>
      </c>
      <c r="P837" s="27">
        <f t="shared" si="109"/>
        <v>2013</v>
      </c>
      <c r="Q837" s="1">
        <f t="shared" si="110"/>
        <v>4</v>
      </c>
      <c r="R837" s="1">
        <f t="shared" si="111"/>
        <v>19</v>
      </c>
      <c r="S837" t="s">
        <v>72</v>
      </c>
      <c r="T837" s="2">
        <v>11830756.539999999</v>
      </c>
      <c r="U837">
        <v>0</v>
      </c>
      <c r="V837" s="2">
        <v>6699264</v>
      </c>
      <c r="W837" s="2">
        <v>2711450.09</v>
      </c>
      <c r="X837" s="2">
        <v>0</v>
      </c>
      <c r="Y837" s="2">
        <v>833075.33</v>
      </c>
      <c r="Z837" s="2">
        <v>1586967.12</v>
      </c>
      <c r="AA837">
        <v>12</v>
      </c>
      <c r="AB837">
        <v>0</v>
      </c>
      <c r="AC837">
        <v>0</v>
      </c>
      <c r="AD837">
        <v>0</v>
      </c>
      <c r="AE837">
        <v>12</v>
      </c>
      <c r="AF837">
        <v>12</v>
      </c>
      <c r="AG837">
        <v>6</v>
      </c>
      <c r="AH837" s="2">
        <v>1116544</v>
      </c>
    </row>
    <row r="838" spans="1:34" x14ac:dyDescent="0.5">
      <c r="A838">
        <v>8097</v>
      </c>
      <c r="B838">
        <v>30825</v>
      </c>
      <c r="C838" t="s">
        <v>943</v>
      </c>
      <c r="D838" s="25">
        <v>24705</v>
      </c>
      <c r="E838" t="s">
        <v>79</v>
      </c>
      <c r="F838" t="s">
        <v>80</v>
      </c>
      <c r="G838" t="s">
        <v>81</v>
      </c>
      <c r="H838" s="25">
        <v>41194</v>
      </c>
      <c r="I838" s="26" t="str">
        <f t="shared" si="104"/>
        <v>Fri</v>
      </c>
      <c r="J838" s="1">
        <f t="shared" si="105"/>
        <v>268</v>
      </c>
      <c r="K838" s="1" t="str">
        <f t="shared" si="106"/>
        <v>120D</v>
      </c>
      <c r="L838" s="25">
        <v>41462</v>
      </c>
      <c r="M838" s="26" t="str">
        <f t="shared" si="107"/>
        <v>Sun</v>
      </c>
      <c r="N838" s="25">
        <v>41472</v>
      </c>
      <c r="O838" s="1">
        <f t="shared" si="108"/>
        <v>10</v>
      </c>
      <c r="P838" s="27">
        <f t="shared" si="109"/>
        <v>2013</v>
      </c>
      <c r="Q838" s="1">
        <f t="shared" si="110"/>
        <v>7</v>
      </c>
      <c r="R838" s="1">
        <f t="shared" si="111"/>
        <v>7</v>
      </c>
      <c r="S838" t="s">
        <v>72</v>
      </c>
      <c r="T838" s="2">
        <v>110925943.61</v>
      </c>
      <c r="U838">
        <v>102795000</v>
      </c>
      <c r="V838" s="2">
        <v>83458880</v>
      </c>
      <c r="W838" s="2">
        <v>11857521.01</v>
      </c>
      <c r="X838" s="2">
        <v>0</v>
      </c>
      <c r="Y838" s="2">
        <v>723376.98</v>
      </c>
      <c r="Z838" s="2">
        <v>14886165.619999999</v>
      </c>
      <c r="AA838">
        <v>20</v>
      </c>
      <c r="AB838">
        <v>0</v>
      </c>
      <c r="AC838">
        <v>0</v>
      </c>
      <c r="AD838">
        <v>0</v>
      </c>
      <c r="AE838">
        <v>20</v>
      </c>
      <c r="AF838">
        <v>20</v>
      </c>
      <c r="AG838">
        <v>10</v>
      </c>
      <c r="AH838" s="2">
        <v>8345888</v>
      </c>
    </row>
    <row r="839" spans="1:34" x14ac:dyDescent="0.5">
      <c r="A839">
        <v>8108</v>
      </c>
      <c r="B839">
        <v>30857</v>
      </c>
      <c r="C839" t="s">
        <v>944</v>
      </c>
      <c r="D839" s="25">
        <v>26240</v>
      </c>
      <c r="E839" t="s">
        <v>79</v>
      </c>
      <c r="F839" t="s">
        <v>105</v>
      </c>
      <c r="G839" t="s">
        <v>106</v>
      </c>
      <c r="H839" s="25">
        <v>41194</v>
      </c>
      <c r="I839" s="26" t="str">
        <f t="shared" si="104"/>
        <v>Fri</v>
      </c>
      <c r="J839" s="1">
        <f t="shared" si="105"/>
        <v>426</v>
      </c>
      <c r="K839" s="1" t="str">
        <f t="shared" si="106"/>
        <v>120D</v>
      </c>
      <c r="L839" s="25">
        <v>41620</v>
      </c>
      <c r="M839" s="26" t="str">
        <f t="shared" si="107"/>
        <v>Thu</v>
      </c>
      <c r="N839" s="25">
        <v>41626</v>
      </c>
      <c r="O839" s="1">
        <f t="shared" si="108"/>
        <v>6</v>
      </c>
      <c r="P839" s="27">
        <f t="shared" si="109"/>
        <v>2013</v>
      </c>
      <c r="Q839" s="1">
        <f t="shared" si="110"/>
        <v>12</v>
      </c>
      <c r="R839" s="1">
        <f t="shared" si="111"/>
        <v>12</v>
      </c>
      <c r="S839" t="s">
        <v>72</v>
      </c>
      <c r="T839" s="2">
        <v>16312249.99</v>
      </c>
      <c r="U839">
        <v>9465750</v>
      </c>
      <c r="V839" s="2">
        <v>7649167.4000000004</v>
      </c>
      <c r="W839" s="2">
        <v>1279389.73</v>
      </c>
      <c r="X839" s="2">
        <v>0</v>
      </c>
      <c r="Y839" s="2">
        <v>5194805.1900000004</v>
      </c>
      <c r="Z839" s="2">
        <v>2188887.67</v>
      </c>
      <c r="AA839">
        <v>14</v>
      </c>
      <c r="AB839">
        <v>0</v>
      </c>
      <c r="AC839">
        <v>0</v>
      </c>
      <c r="AD839">
        <v>0</v>
      </c>
      <c r="AE839">
        <v>14</v>
      </c>
      <c r="AF839">
        <v>14</v>
      </c>
      <c r="AG839">
        <v>7</v>
      </c>
      <c r="AH839" s="2">
        <v>1092738.2</v>
      </c>
    </row>
    <row r="840" spans="1:34" x14ac:dyDescent="0.5">
      <c r="A840">
        <v>8120</v>
      </c>
      <c r="B840">
        <v>30892</v>
      </c>
      <c r="C840" t="s">
        <v>945</v>
      </c>
      <c r="D840" s="25">
        <v>24690</v>
      </c>
      <c r="E840" t="s">
        <v>79</v>
      </c>
      <c r="F840" t="s">
        <v>105</v>
      </c>
      <c r="G840" t="s">
        <v>106</v>
      </c>
      <c r="H840" s="25">
        <v>41195</v>
      </c>
      <c r="I840" s="26" t="str">
        <f t="shared" si="104"/>
        <v>Sat</v>
      </c>
      <c r="J840" s="1">
        <f t="shared" si="105"/>
        <v>191</v>
      </c>
      <c r="K840" s="1" t="str">
        <f t="shared" si="106"/>
        <v>120D</v>
      </c>
      <c r="L840" s="25">
        <v>41386</v>
      </c>
      <c r="M840" s="26" t="str">
        <f t="shared" si="107"/>
        <v>Mon</v>
      </c>
      <c r="N840" s="25">
        <v>41392</v>
      </c>
      <c r="O840" s="1">
        <f t="shared" si="108"/>
        <v>6</v>
      </c>
      <c r="P840" s="27">
        <f t="shared" si="109"/>
        <v>2013</v>
      </c>
      <c r="Q840" s="1">
        <f t="shared" si="110"/>
        <v>4</v>
      </c>
      <c r="R840" s="1">
        <f t="shared" si="111"/>
        <v>22</v>
      </c>
      <c r="S840" t="s">
        <v>72</v>
      </c>
      <c r="T840" s="2">
        <v>18313887.379999999</v>
      </c>
      <c r="U840">
        <v>0</v>
      </c>
      <c r="V840" s="2">
        <v>6592992.4000000004</v>
      </c>
      <c r="W840" s="2">
        <v>7052114.5999999996</v>
      </c>
      <c r="X840" s="2">
        <v>0</v>
      </c>
      <c r="Y840" s="2">
        <v>2211839.83</v>
      </c>
      <c r="Z840" s="2">
        <v>2456940.5499999998</v>
      </c>
      <c r="AA840">
        <v>12</v>
      </c>
      <c r="AB840">
        <v>6</v>
      </c>
      <c r="AC840">
        <v>6</v>
      </c>
      <c r="AD840">
        <v>0</v>
      </c>
      <c r="AE840">
        <v>18</v>
      </c>
      <c r="AF840">
        <v>24</v>
      </c>
      <c r="AG840">
        <v>6</v>
      </c>
      <c r="AH840" s="2">
        <v>1098832.07</v>
      </c>
    </row>
    <row r="841" spans="1:34" x14ac:dyDescent="0.5">
      <c r="A841">
        <v>8150</v>
      </c>
      <c r="B841">
        <v>30971</v>
      </c>
      <c r="C841" t="s">
        <v>946</v>
      </c>
      <c r="D841" s="25">
        <v>21350</v>
      </c>
      <c r="E841" t="s">
        <v>79</v>
      </c>
      <c r="F841" t="s">
        <v>105</v>
      </c>
      <c r="G841" t="s">
        <v>106</v>
      </c>
      <c r="H841" s="25">
        <v>41197</v>
      </c>
      <c r="I841" s="26" t="str">
        <f t="shared" si="104"/>
        <v>Mon</v>
      </c>
      <c r="J841" s="1">
        <f t="shared" si="105"/>
        <v>281</v>
      </c>
      <c r="K841" s="1" t="str">
        <f t="shared" si="106"/>
        <v>120D</v>
      </c>
      <c r="L841" s="25">
        <v>41478</v>
      </c>
      <c r="M841" s="26" t="str">
        <f t="shared" si="107"/>
        <v>Tue</v>
      </c>
      <c r="N841" s="25">
        <v>41484</v>
      </c>
      <c r="O841" s="1">
        <f t="shared" si="108"/>
        <v>6</v>
      </c>
      <c r="P841" s="27">
        <f t="shared" si="109"/>
        <v>2013</v>
      </c>
      <c r="Q841" s="1">
        <f t="shared" si="110"/>
        <v>7</v>
      </c>
      <c r="R841" s="1">
        <f t="shared" si="111"/>
        <v>23</v>
      </c>
      <c r="S841" t="s">
        <v>72</v>
      </c>
      <c r="T841" s="2">
        <v>6685225.3899999997</v>
      </c>
      <c r="U841">
        <v>0</v>
      </c>
      <c r="V841" s="2">
        <v>2529200</v>
      </c>
      <c r="W841" s="2">
        <v>1129393.3999999999</v>
      </c>
      <c r="X841" s="2">
        <v>0</v>
      </c>
      <c r="Y841" s="2">
        <v>2129480.52</v>
      </c>
      <c r="Z841" s="2">
        <v>897151.47</v>
      </c>
      <c r="AA841">
        <v>12</v>
      </c>
      <c r="AB841">
        <v>0</v>
      </c>
      <c r="AC841">
        <v>0</v>
      </c>
      <c r="AD841">
        <v>0</v>
      </c>
      <c r="AE841">
        <v>12</v>
      </c>
      <c r="AF841">
        <v>12</v>
      </c>
      <c r="AG841">
        <v>6</v>
      </c>
      <c r="AH841" s="2">
        <v>421533.33</v>
      </c>
    </row>
    <row r="842" spans="1:34" x14ac:dyDescent="0.5">
      <c r="A842">
        <v>8150</v>
      </c>
      <c r="B842">
        <v>30972</v>
      </c>
      <c r="C842" t="s">
        <v>947</v>
      </c>
      <c r="D842" s="25">
        <v>22306</v>
      </c>
      <c r="E842" t="s">
        <v>79</v>
      </c>
      <c r="F842" t="s">
        <v>105</v>
      </c>
      <c r="G842" t="s">
        <v>106</v>
      </c>
      <c r="H842" s="25">
        <v>41197</v>
      </c>
      <c r="I842" s="26" t="str">
        <f t="shared" si="104"/>
        <v>Mon</v>
      </c>
      <c r="J842" s="1">
        <f t="shared" si="105"/>
        <v>281</v>
      </c>
      <c r="K842" s="1" t="str">
        <f t="shared" si="106"/>
        <v>120D</v>
      </c>
      <c r="L842" s="25">
        <v>41478</v>
      </c>
      <c r="M842" s="26" t="str">
        <f t="shared" si="107"/>
        <v>Tue</v>
      </c>
      <c r="N842" s="25">
        <v>41484</v>
      </c>
      <c r="O842" s="1">
        <f t="shared" si="108"/>
        <v>6</v>
      </c>
      <c r="P842" s="27">
        <f t="shared" si="109"/>
        <v>2013</v>
      </c>
      <c r="Q842" s="1">
        <f t="shared" si="110"/>
        <v>7</v>
      </c>
      <c r="R842" s="1">
        <f t="shared" si="111"/>
        <v>23</v>
      </c>
      <c r="S842" t="s">
        <v>72</v>
      </c>
      <c r="T842" s="2">
        <v>5830647.3899999997</v>
      </c>
      <c r="U842">
        <v>0</v>
      </c>
      <c r="V842" s="2">
        <v>2529200</v>
      </c>
      <c r="W842" s="2">
        <v>1281384.08</v>
      </c>
      <c r="X842" s="2">
        <v>0</v>
      </c>
      <c r="Y842" s="2">
        <v>1237622.43</v>
      </c>
      <c r="Z842" s="2">
        <v>782440.88</v>
      </c>
      <c r="AA842">
        <v>12</v>
      </c>
      <c r="AB842">
        <v>0</v>
      </c>
      <c r="AC842">
        <v>0</v>
      </c>
      <c r="AD842">
        <v>0</v>
      </c>
      <c r="AE842">
        <v>12</v>
      </c>
      <c r="AF842">
        <v>12</v>
      </c>
      <c r="AG842">
        <v>6</v>
      </c>
      <c r="AH842" s="2">
        <v>421533.33</v>
      </c>
    </row>
    <row r="843" spans="1:34" x14ac:dyDescent="0.5">
      <c r="A843">
        <v>8147</v>
      </c>
      <c r="B843">
        <v>30964</v>
      </c>
      <c r="C843" t="s">
        <v>948</v>
      </c>
      <c r="D843" s="25">
        <v>13746</v>
      </c>
      <c r="E843" t="s">
        <v>79</v>
      </c>
      <c r="F843" t="s">
        <v>105</v>
      </c>
      <c r="G843" t="s">
        <v>106</v>
      </c>
      <c r="H843" s="25">
        <v>41197</v>
      </c>
      <c r="I843" s="26" t="str">
        <f t="shared" si="104"/>
        <v>Mon</v>
      </c>
      <c r="J843" s="1">
        <f t="shared" si="105"/>
        <v>205</v>
      </c>
      <c r="K843" s="1" t="str">
        <f t="shared" si="106"/>
        <v>120D</v>
      </c>
      <c r="L843" s="25">
        <v>41402</v>
      </c>
      <c r="M843" s="26" t="str">
        <f t="shared" si="107"/>
        <v>Wed</v>
      </c>
      <c r="N843" s="25">
        <v>41408</v>
      </c>
      <c r="O843" s="1">
        <f t="shared" si="108"/>
        <v>6</v>
      </c>
      <c r="P843" s="27">
        <f t="shared" si="109"/>
        <v>2013</v>
      </c>
      <c r="Q843" s="1">
        <f t="shared" si="110"/>
        <v>5</v>
      </c>
      <c r="R843" s="1">
        <f t="shared" si="111"/>
        <v>8</v>
      </c>
      <c r="S843" t="s">
        <v>72</v>
      </c>
      <c r="T843" s="2">
        <v>13364237.119999999</v>
      </c>
      <c r="U843">
        <v>0</v>
      </c>
      <c r="V843" s="2">
        <v>6705705.5999999996</v>
      </c>
      <c r="W843" s="2">
        <v>4865105.72</v>
      </c>
      <c r="X843" s="2">
        <v>0</v>
      </c>
      <c r="Y843" s="2">
        <v>0</v>
      </c>
      <c r="Z843" s="2">
        <v>1793425.8</v>
      </c>
      <c r="AA843">
        <v>18</v>
      </c>
      <c r="AB843">
        <v>0</v>
      </c>
      <c r="AC843">
        <v>0</v>
      </c>
      <c r="AD843">
        <v>0</v>
      </c>
      <c r="AE843">
        <v>18</v>
      </c>
      <c r="AF843">
        <v>18</v>
      </c>
      <c r="AG843">
        <v>6</v>
      </c>
      <c r="AH843" s="2">
        <v>1117617.6000000001</v>
      </c>
    </row>
    <row r="844" spans="1:34" x14ac:dyDescent="0.5">
      <c r="A844">
        <v>8170</v>
      </c>
      <c r="B844">
        <v>31021</v>
      </c>
      <c r="C844" t="s">
        <v>949</v>
      </c>
      <c r="D844" s="25">
        <v>15354</v>
      </c>
      <c r="E844" t="s">
        <v>79</v>
      </c>
      <c r="F844" t="s">
        <v>105</v>
      </c>
      <c r="G844" t="s">
        <v>106</v>
      </c>
      <c r="H844" s="25">
        <v>41197</v>
      </c>
      <c r="I844" s="26" t="str">
        <f t="shared" si="104"/>
        <v>Mon</v>
      </c>
      <c r="J844" s="1">
        <f t="shared" si="105"/>
        <v>200</v>
      </c>
      <c r="K844" s="1" t="str">
        <f t="shared" si="106"/>
        <v>120D</v>
      </c>
      <c r="L844" s="25">
        <v>41397</v>
      </c>
      <c r="M844" s="26" t="str">
        <f t="shared" si="107"/>
        <v>Fri</v>
      </c>
      <c r="N844" s="25">
        <v>41405</v>
      </c>
      <c r="O844" s="1">
        <f t="shared" si="108"/>
        <v>8</v>
      </c>
      <c r="P844" s="27">
        <f t="shared" si="109"/>
        <v>2013</v>
      </c>
      <c r="Q844" s="1">
        <f t="shared" si="110"/>
        <v>5</v>
      </c>
      <c r="R844" s="1">
        <f t="shared" si="111"/>
        <v>3</v>
      </c>
      <c r="S844" t="s">
        <v>72</v>
      </c>
      <c r="T844" s="2">
        <v>21172550.68</v>
      </c>
      <c r="U844">
        <v>12985434</v>
      </c>
      <c r="V844" s="2">
        <v>10696496.4</v>
      </c>
      <c r="W844" s="2">
        <v>4570581.6100000003</v>
      </c>
      <c r="X844" s="2">
        <v>0</v>
      </c>
      <c r="Y844" s="2">
        <v>2764433.9</v>
      </c>
      <c r="Z844" s="2">
        <v>3141038.77</v>
      </c>
      <c r="AA844">
        <v>16</v>
      </c>
      <c r="AB844">
        <v>0</v>
      </c>
      <c r="AC844">
        <v>0</v>
      </c>
      <c r="AD844">
        <v>0</v>
      </c>
      <c r="AE844">
        <v>16</v>
      </c>
      <c r="AF844">
        <v>16</v>
      </c>
      <c r="AG844">
        <v>8</v>
      </c>
      <c r="AH844" s="2">
        <v>1337062.05</v>
      </c>
    </row>
    <row r="845" spans="1:34" x14ac:dyDescent="0.5">
      <c r="A845">
        <v>8181</v>
      </c>
      <c r="B845">
        <v>31065</v>
      </c>
      <c r="C845" t="s">
        <v>950</v>
      </c>
      <c r="D845" s="25">
        <v>21438</v>
      </c>
      <c r="E845" t="s">
        <v>79</v>
      </c>
      <c r="F845" t="s">
        <v>105</v>
      </c>
      <c r="G845" t="s">
        <v>106</v>
      </c>
      <c r="H845" s="25">
        <v>41198</v>
      </c>
      <c r="I845" s="26" t="str">
        <f t="shared" si="104"/>
        <v>Tue</v>
      </c>
      <c r="J845" s="1">
        <f t="shared" si="105"/>
        <v>187</v>
      </c>
      <c r="K845" s="1" t="str">
        <f t="shared" si="106"/>
        <v>120D</v>
      </c>
      <c r="L845" s="25">
        <v>41385</v>
      </c>
      <c r="M845" s="26" t="str">
        <f t="shared" si="107"/>
        <v>Sun</v>
      </c>
      <c r="N845" s="25">
        <v>41391</v>
      </c>
      <c r="O845" s="1">
        <f t="shared" si="108"/>
        <v>6</v>
      </c>
      <c r="P845" s="27">
        <f t="shared" si="109"/>
        <v>2013</v>
      </c>
      <c r="Q845" s="1">
        <f t="shared" si="110"/>
        <v>4</v>
      </c>
      <c r="R845" s="1">
        <f t="shared" si="111"/>
        <v>21</v>
      </c>
      <c r="S845" t="s">
        <v>72</v>
      </c>
      <c r="T845" s="2">
        <v>23724873.02</v>
      </c>
      <c r="U845">
        <v>0</v>
      </c>
      <c r="V845" s="2">
        <v>5187103.5999999996</v>
      </c>
      <c r="W845" s="2">
        <v>11885275.33</v>
      </c>
      <c r="X845" s="2">
        <v>0</v>
      </c>
      <c r="Y845" s="2">
        <v>3468831.17</v>
      </c>
      <c r="Z845" s="2">
        <v>3183662.92</v>
      </c>
      <c r="AA845">
        <v>12</v>
      </c>
      <c r="AB845">
        <v>6</v>
      </c>
      <c r="AC845">
        <v>0</v>
      </c>
      <c r="AD845">
        <v>0</v>
      </c>
      <c r="AE845">
        <v>18</v>
      </c>
      <c r="AF845">
        <v>18</v>
      </c>
      <c r="AG845">
        <v>6</v>
      </c>
      <c r="AH845" s="2">
        <v>864517.27</v>
      </c>
    </row>
    <row r="846" spans="1:34" x14ac:dyDescent="0.5">
      <c r="A846">
        <v>8268</v>
      </c>
      <c r="B846">
        <v>31331</v>
      </c>
      <c r="C846" t="s">
        <v>951</v>
      </c>
      <c r="D846" s="25">
        <v>27464</v>
      </c>
      <c r="E846" t="s">
        <v>79</v>
      </c>
      <c r="F846" t="s">
        <v>84</v>
      </c>
      <c r="G846" t="s">
        <v>112</v>
      </c>
      <c r="H846" s="25">
        <v>41202</v>
      </c>
      <c r="I846" s="26" t="str">
        <f t="shared" si="104"/>
        <v>Sat</v>
      </c>
      <c r="J846" s="1">
        <f t="shared" si="105"/>
        <v>107</v>
      </c>
      <c r="K846" s="1" t="str">
        <f t="shared" si="106"/>
        <v>120D</v>
      </c>
      <c r="L846" s="25">
        <v>41309</v>
      </c>
      <c r="M846" s="26" t="str">
        <f t="shared" si="107"/>
        <v>Mon</v>
      </c>
      <c r="N846" s="25">
        <v>41311</v>
      </c>
      <c r="O846" s="1">
        <f t="shared" si="108"/>
        <v>2</v>
      </c>
      <c r="P846" s="27">
        <f t="shared" si="109"/>
        <v>2013</v>
      </c>
      <c r="Q846" s="1">
        <f t="shared" si="110"/>
        <v>2</v>
      </c>
      <c r="R846" s="1">
        <f t="shared" si="111"/>
        <v>4</v>
      </c>
      <c r="S846" t="s">
        <v>72</v>
      </c>
      <c r="T846" s="2">
        <v>1848000</v>
      </c>
      <c r="U846">
        <v>0</v>
      </c>
      <c r="V846" s="2">
        <v>1600000</v>
      </c>
      <c r="W846" s="2">
        <v>0</v>
      </c>
      <c r="X846" s="2">
        <v>0</v>
      </c>
      <c r="Y846" s="2">
        <v>0</v>
      </c>
      <c r="Z846" s="2">
        <v>248000</v>
      </c>
      <c r="AA846">
        <v>4</v>
      </c>
      <c r="AB846">
        <v>0</v>
      </c>
      <c r="AC846">
        <v>2</v>
      </c>
      <c r="AD846">
        <v>2</v>
      </c>
      <c r="AE846">
        <v>4</v>
      </c>
      <c r="AF846">
        <v>8</v>
      </c>
      <c r="AG846">
        <v>2</v>
      </c>
      <c r="AH846" s="2">
        <v>800000</v>
      </c>
    </row>
    <row r="847" spans="1:34" x14ac:dyDescent="0.5">
      <c r="A847">
        <v>8270</v>
      </c>
      <c r="B847">
        <v>31348</v>
      </c>
      <c r="C847" t="s">
        <v>952</v>
      </c>
      <c r="D847" s="25">
        <v>23183</v>
      </c>
      <c r="E847" t="s">
        <v>79</v>
      </c>
      <c r="F847" t="s">
        <v>80</v>
      </c>
      <c r="G847" t="s">
        <v>81</v>
      </c>
      <c r="H847" s="25">
        <v>41204</v>
      </c>
      <c r="I847" s="26" t="str">
        <f t="shared" si="104"/>
        <v>Mon</v>
      </c>
      <c r="J847" s="1">
        <f t="shared" si="105"/>
        <v>197</v>
      </c>
      <c r="K847" s="1" t="str">
        <f t="shared" si="106"/>
        <v>120D</v>
      </c>
      <c r="L847" s="25">
        <v>41401</v>
      </c>
      <c r="M847" s="26" t="str">
        <f t="shared" si="107"/>
        <v>Tue</v>
      </c>
      <c r="N847" s="25">
        <v>41408</v>
      </c>
      <c r="O847" s="1">
        <f t="shared" si="108"/>
        <v>7</v>
      </c>
      <c r="P847" s="27">
        <f t="shared" si="109"/>
        <v>2013</v>
      </c>
      <c r="Q847" s="1">
        <f t="shared" si="110"/>
        <v>5</v>
      </c>
      <c r="R847" s="1">
        <f t="shared" si="111"/>
        <v>7</v>
      </c>
      <c r="S847" t="s">
        <v>72</v>
      </c>
      <c r="T847" s="2">
        <v>57282802.299999997</v>
      </c>
      <c r="U847">
        <v>42163275</v>
      </c>
      <c r="V847" s="2">
        <v>34565608</v>
      </c>
      <c r="W847" s="2">
        <v>7735794.8399999999</v>
      </c>
      <c r="X847" s="2">
        <v>0</v>
      </c>
      <c r="Y847" s="2">
        <v>6634755.8700000001</v>
      </c>
      <c r="Z847" s="2">
        <v>8346643.5899999999</v>
      </c>
      <c r="AA847">
        <v>14</v>
      </c>
      <c r="AB847">
        <v>0</v>
      </c>
      <c r="AC847">
        <v>0</v>
      </c>
      <c r="AD847">
        <v>0</v>
      </c>
      <c r="AE847">
        <v>14</v>
      </c>
      <c r="AF847">
        <v>14</v>
      </c>
      <c r="AG847">
        <v>7</v>
      </c>
      <c r="AH847" s="2">
        <v>4937944</v>
      </c>
    </row>
    <row r="848" spans="1:34" x14ac:dyDescent="0.5">
      <c r="A848">
        <v>8284</v>
      </c>
      <c r="B848">
        <v>31379</v>
      </c>
      <c r="C848" t="s">
        <v>953</v>
      </c>
      <c r="D848" s="25">
        <v>29600</v>
      </c>
      <c r="E848" t="s">
        <v>79</v>
      </c>
      <c r="F848" t="s">
        <v>105</v>
      </c>
      <c r="G848" t="s">
        <v>106</v>
      </c>
      <c r="H848" s="25">
        <v>41204</v>
      </c>
      <c r="I848" s="26" t="str">
        <f t="shared" si="104"/>
        <v>Mon</v>
      </c>
      <c r="J848" s="1">
        <f t="shared" si="105"/>
        <v>192</v>
      </c>
      <c r="K848" s="1" t="str">
        <f t="shared" si="106"/>
        <v>120D</v>
      </c>
      <c r="L848" s="25">
        <v>41396</v>
      </c>
      <c r="M848" s="26" t="str">
        <f t="shared" si="107"/>
        <v>Thu</v>
      </c>
      <c r="N848" s="25">
        <v>41402</v>
      </c>
      <c r="O848" s="1">
        <f t="shared" si="108"/>
        <v>6</v>
      </c>
      <c r="P848" s="27">
        <f t="shared" si="109"/>
        <v>2013</v>
      </c>
      <c r="Q848" s="1">
        <f t="shared" si="110"/>
        <v>5</v>
      </c>
      <c r="R848" s="1">
        <f t="shared" si="111"/>
        <v>2</v>
      </c>
      <c r="S848" t="s">
        <v>72</v>
      </c>
      <c r="T848" s="2">
        <v>14537672.029999999</v>
      </c>
      <c r="U848">
        <v>0</v>
      </c>
      <c r="V848" s="2">
        <v>5190844</v>
      </c>
      <c r="W848" s="2">
        <v>7396079.6600000001</v>
      </c>
      <c r="X848" s="2">
        <v>0</v>
      </c>
      <c r="Y848" s="2">
        <v>0</v>
      </c>
      <c r="Z848" s="2">
        <v>1950748.37</v>
      </c>
      <c r="AA848">
        <v>12</v>
      </c>
      <c r="AB848">
        <v>6</v>
      </c>
      <c r="AC848">
        <v>0</v>
      </c>
      <c r="AD848">
        <v>6</v>
      </c>
      <c r="AE848">
        <v>18</v>
      </c>
      <c r="AF848">
        <v>24</v>
      </c>
      <c r="AG848">
        <v>6</v>
      </c>
      <c r="AH848" s="2">
        <v>865140.67</v>
      </c>
    </row>
    <row r="849" spans="1:34" x14ac:dyDescent="0.5">
      <c r="A849">
        <v>8293</v>
      </c>
      <c r="B849">
        <v>31429</v>
      </c>
      <c r="C849" t="s">
        <v>954</v>
      </c>
      <c r="D849" s="25">
        <v>20170</v>
      </c>
      <c r="E849" t="s">
        <v>79</v>
      </c>
      <c r="F849" t="s">
        <v>105</v>
      </c>
      <c r="G849" t="s">
        <v>106</v>
      </c>
      <c r="H849" s="25">
        <v>41205</v>
      </c>
      <c r="I849" s="26" t="str">
        <f t="shared" si="104"/>
        <v>Tue</v>
      </c>
      <c r="J849" s="1">
        <f t="shared" si="105"/>
        <v>253</v>
      </c>
      <c r="K849" s="1" t="str">
        <f t="shared" si="106"/>
        <v>120D</v>
      </c>
      <c r="L849" s="25">
        <v>41458</v>
      </c>
      <c r="M849" s="26" t="str">
        <f t="shared" si="107"/>
        <v>Wed</v>
      </c>
      <c r="N849" s="25">
        <v>41464</v>
      </c>
      <c r="O849" s="1">
        <f t="shared" si="108"/>
        <v>6</v>
      </c>
      <c r="P849" s="27">
        <f t="shared" si="109"/>
        <v>2013</v>
      </c>
      <c r="Q849" s="1">
        <f t="shared" si="110"/>
        <v>7</v>
      </c>
      <c r="R849" s="1">
        <f t="shared" si="111"/>
        <v>3</v>
      </c>
      <c r="S849" t="s">
        <v>72</v>
      </c>
      <c r="T849" s="2">
        <v>17547798.489999998</v>
      </c>
      <c r="U849">
        <v>4642000</v>
      </c>
      <c r="V849" s="2">
        <v>6164244.7999999998</v>
      </c>
      <c r="W849" s="2">
        <v>7544265.8300000001</v>
      </c>
      <c r="X849" s="2">
        <v>0</v>
      </c>
      <c r="Y849" s="2">
        <v>1484848.5</v>
      </c>
      <c r="Z849" s="2">
        <v>2354439.36</v>
      </c>
      <c r="AA849">
        <v>14</v>
      </c>
      <c r="AB849">
        <v>0</v>
      </c>
      <c r="AC849">
        <v>0</v>
      </c>
      <c r="AD849">
        <v>0</v>
      </c>
      <c r="AE849">
        <v>14</v>
      </c>
      <c r="AF849">
        <v>14</v>
      </c>
      <c r="AG849">
        <v>7</v>
      </c>
      <c r="AH849" s="2">
        <v>880606.4</v>
      </c>
    </row>
    <row r="850" spans="1:34" x14ac:dyDescent="0.5">
      <c r="A850">
        <v>8306</v>
      </c>
      <c r="B850">
        <v>31458</v>
      </c>
      <c r="C850" t="s">
        <v>955</v>
      </c>
      <c r="D850" s="25">
        <v>25979</v>
      </c>
      <c r="E850" t="s">
        <v>79</v>
      </c>
      <c r="F850" t="s">
        <v>105</v>
      </c>
      <c r="G850" t="s">
        <v>106</v>
      </c>
      <c r="H850" s="25">
        <v>41205</v>
      </c>
      <c r="I850" s="26" t="str">
        <f t="shared" si="104"/>
        <v>Tue</v>
      </c>
      <c r="J850" s="1">
        <f t="shared" si="105"/>
        <v>178</v>
      </c>
      <c r="K850" s="1" t="str">
        <f t="shared" si="106"/>
        <v>120D</v>
      </c>
      <c r="L850" s="25">
        <v>41383</v>
      </c>
      <c r="M850" s="26" t="str">
        <f t="shared" si="107"/>
        <v>Fri</v>
      </c>
      <c r="N850" s="25">
        <v>41389</v>
      </c>
      <c r="O850" s="1">
        <f t="shared" si="108"/>
        <v>6</v>
      </c>
      <c r="P850" s="27">
        <f t="shared" si="109"/>
        <v>2013</v>
      </c>
      <c r="Q850" s="1">
        <f t="shared" si="110"/>
        <v>4</v>
      </c>
      <c r="R850" s="1">
        <f t="shared" si="111"/>
        <v>19</v>
      </c>
      <c r="S850" t="s">
        <v>72</v>
      </c>
      <c r="T850" s="2">
        <v>6752510</v>
      </c>
      <c r="U850">
        <v>0</v>
      </c>
      <c r="V850" s="2">
        <v>1405248</v>
      </c>
      <c r="W850" s="2">
        <v>0</v>
      </c>
      <c r="X850" s="2">
        <v>0</v>
      </c>
      <c r="Y850" s="2">
        <v>4441653.68</v>
      </c>
      <c r="Z850" s="2">
        <v>905608.32</v>
      </c>
      <c r="AA850">
        <v>12</v>
      </c>
      <c r="AB850">
        <v>0</v>
      </c>
      <c r="AC850">
        <v>6</v>
      </c>
      <c r="AD850">
        <v>0</v>
      </c>
      <c r="AE850">
        <v>12</v>
      </c>
      <c r="AF850">
        <v>18</v>
      </c>
      <c r="AG850">
        <v>6</v>
      </c>
      <c r="AH850" s="2">
        <v>234208</v>
      </c>
    </row>
    <row r="851" spans="1:34" x14ac:dyDescent="0.5">
      <c r="A851">
        <v>8347</v>
      </c>
      <c r="B851">
        <v>48050</v>
      </c>
      <c r="C851" t="s">
        <v>956</v>
      </c>
      <c r="D851" s="25">
        <v>25288</v>
      </c>
      <c r="E851" t="s">
        <v>69</v>
      </c>
      <c r="F851" t="s">
        <v>127</v>
      </c>
      <c r="G851" t="s">
        <v>128</v>
      </c>
      <c r="H851" s="25">
        <v>41209</v>
      </c>
      <c r="I851" s="26" t="str">
        <f t="shared" si="104"/>
        <v>Sat</v>
      </c>
      <c r="J851" s="1">
        <f t="shared" si="105"/>
        <v>215</v>
      </c>
      <c r="K851" s="1" t="str">
        <f t="shared" si="106"/>
        <v>120D</v>
      </c>
      <c r="L851" s="25">
        <v>41424</v>
      </c>
      <c r="M851" s="26" t="str">
        <f t="shared" si="107"/>
        <v>Thu</v>
      </c>
      <c r="N851" s="25">
        <v>41427</v>
      </c>
      <c r="O851" s="1">
        <f t="shared" si="108"/>
        <v>3</v>
      </c>
      <c r="P851" s="27">
        <f t="shared" si="109"/>
        <v>2013</v>
      </c>
      <c r="Q851" s="1">
        <f t="shared" si="110"/>
        <v>5</v>
      </c>
      <c r="R851" s="1">
        <f t="shared" si="111"/>
        <v>30</v>
      </c>
      <c r="S851" t="s">
        <v>72</v>
      </c>
      <c r="T851" s="2">
        <v>1617000</v>
      </c>
      <c r="U851">
        <v>0</v>
      </c>
      <c r="V851" s="2">
        <v>1400000</v>
      </c>
      <c r="W851" s="2">
        <v>0</v>
      </c>
      <c r="X851" s="2">
        <v>0</v>
      </c>
      <c r="Y851" s="2">
        <v>0</v>
      </c>
      <c r="Z851" s="2">
        <v>217000</v>
      </c>
      <c r="AA851">
        <v>5</v>
      </c>
      <c r="AB851">
        <v>2</v>
      </c>
      <c r="AC851">
        <v>3</v>
      </c>
      <c r="AD851">
        <v>0</v>
      </c>
      <c r="AE851">
        <v>7</v>
      </c>
      <c r="AF851">
        <v>10</v>
      </c>
      <c r="AG851">
        <v>3</v>
      </c>
      <c r="AH851" s="2">
        <v>466666.67</v>
      </c>
    </row>
    <row r="852" spans="1:34" x14ac:dyDescent="0.5">
      <c r="A852">
        <v>8389</v>
      </c>
      <c r="B852">
        <v>31786</v>
      </c>
      <c r="C852" t="s">
        <v>957</v>
      </c>
      <c r="D852" s="25">
        <v>29813</v>
      </c>
      <c r="E852" t="s">
        <v>79</v>
      </c>
      <c r="F852" t="s">
        <v>105</v>
      </c>
      <c r="G852" t="s">
        <v>106</v>
      </c>
      <c r="H852" s="25">
        <v>41213</v>
      </c>
      <c r="I852" s="26" t="str">
        <f t="shared" si="104"/>
        <v>Wed</v>
      </c>
      <c r="J852" s="1">
        <f t="shared" si="105"/>
        <v>118</v>
      </c>
      <c r="K852" s="1" t="str">
        <f t="shared" si="106"/>
        <v>120D</v>
      </c>
      <c r="L852" s="25">
        <v>41331</v>
      </c>
      <c r="M852" s="26" t="str">
        <f t="shared" si="107"/>
        <v>Tue</v>
      </c>
      <c r="N852" s="25">
        <v>41337</v>
      </c>
      <c r="O852" s="1">
        <f t="shared" si="108"/>
        <v>6</v>
      </c>
      <c r="P852" s="27">
        <f t="shared" si="109"/>
        <v>2013</v>
      </c>
      <c r="Q852" s="1">
        <f t="shared" si="110"/>
        <v>2</v>
      </c>
      <c r="R852" s="1">
        <f t="shared" si="111"/>
        <v>26</v>
      </c>
      <c r="S852" t="s">
        <v>72</v>
      </c>
      <c r="T852" s="2">
        <v>16313822.51</v>
      </c>
      <c r="U852">
        <v>10120253</v>
      </c>
      <c r="V852" s="2">
        <v>8221508.7000000002</v>
      </c>
      <c r="W852" s="2">
        <v>3800773.7</v>
      </c>
      <c r="X852" s="2">
        <v>0</v>
      </c>
      <c r="Y852" s="2">
        <v>1922736.17</v>
      </c>
      <c r="Z852" s="2">
        <v>2368803.94</v>
      </c>
      <c r="AA852">
        <v>16</v>
      </c>
      <c r="AB852">
        <v>0</v>
      </c>
      <c r="AC852">
        <v>0</v>
      </c>
      <c r="AD852">
        <v>8</v>
      </c>
      <c r="AE852">
        <v>16</v>
      </c>
      <c r="AF852">
        <v>24</v>
      </c>
      <c r="AG852">
        <v>8</v>
      </c>
      <c r="AH852" s="2">
        <v>1027688.59</v>
      </c>
    </row>
    <row r="853" spans="1:34" x14ac:dyDescent="0.5">
      <c r="A853">
        <v>8438</v>
      </c>
      <c r="B853">
        <v>32040</v>
      </c>
      <c r="C853" t="s">
        <v>958</v>
      </c>
      <c r="D853" s="25">
        <v>20145</v>
      </c>
      <c r="E853" t="s">
        <v>144</v>
      </c>
      <c r="F853" t="s">
        <v>75</v>
      </c>
      <c r="G853" t="s">
        <v>193</v>
      </c>
      <c r="H853" s="25">
        <v>41216</v>
      </c>
      <c r="I853" s="26" t="str">
        <f t="shared" si="104"/>
        <v>Sat</v>
      </c>
      <c r="J853" s="1">
        <f t="shared" si="105"/>
        <v>92</v>
      </c>
      <c r="K853" s="1" t="str">
        <f t="shared" si="106"/>
        <v>120D</v>
      </c>
      <c r="L853" s="25">
        <v>41308</v>
      </c>
      <c r="M853" s="26" t="str">
        <f t="shared" si="107"/>
        <v>Sun</v>
      </c>
      <c r="N853" s="25">
        <v>41310</v>
      </c>
      <c r="O853" s="1">
        <f t="shared" si="108"/>
        <v>2</v>
      </c>
      <c r="P853" s="27">
        <f t="shared" si="109"/>
        <v>2013</v>
      </c>
      <c r="Q853" s="1">
        <f t="shared" si="110"/>
        <v>2</v>
      </c>
      <c r="R853" s="1">
        <f t="shared" si="111"/>
        <v>3</v>
      </c>
      <c r="S853" t="s">
        <v>72</v>
      </c>
      <c r="T853" s="2">
        <v>4100500</v>
      </c>
      <c r="U853">
        <v>4090000</v>
      </c>
      <c r="V853" s="2">
        <v>3264069</v>
      </c>
      <c r="W853" s="2">
        <v>277056</v>
      </c>
      <c r="X853" s="2">
        <v>0</v>
      </c>
      <c r="Y853" s="2">
        <v>9090.91</v>
      </c>
      <c r="Z853" s="2">
        <v>550284.09</v>
      </c>
      <c r="AA853">
        <v>4</v>
      </c>
      <c r="AB853">
        <v>0</v>
      </c>
      <c r="AC853">
        <v>0</v>
      </c>
      <c r="AD853">
        <v>0</v>
      </c>
      <c r="AE853">
        <v>4</v>
      </c>
      <c r="AF853">
        <v>4</v>
      </c>
      <c r="AG853">
        <v>2</v>
      </c>
      <c r="AH853" s="2">
        <v>1632034.5</v>
      </c>
    </row>
    <row r="854" spans="1:34" x14ac:dyDescent="0.5">
      <c r="A854">
        <v>8449</v>
      </c>
      <c r="B854">
        <v>32082</v>
      </c>
      <c r="C854" t="s">
        <v>959</v>
      </c>
      <c r="D854" s="25">
        <v>31166</v>
      </c>
      <c r="E854" t="s">
        <v>79</v>
      </c>
      <c r="F854" t="s">
        <v>80</v>
      </c>
      <c r="G854" t="s">
        <v>81</v>
      </c>
      <c r="H854" s="25">
        <v>41218</v>
      </c>
      <c r="I854" s="26" t="str">
        <f t="shared" si="104"/>
        <v>Mon</v>
      </c>
      <c r="J854" s="1">
        <f t="shared" si="105"/>
        <v>154</v>
      </c>
      <c r="K854" s="1" t="str">
        <f t="shared" si="106"/>
        <v>120D</v>
      </c>
      <c r="L854" s="25">
        <v>41372</v>
      </c>
      <c r="M854" s="26" t="str">
        <f t="shared" si="107"/>
        <v>Mon</v>
      </c>
      <c r="N854" s="25">
        <v>41376</v>
      </c>
      <c r="O854" s="1">
        <f t="shared" si="108"/>
        <v>4</v>
      </c>
      <c r="P854" s="27">
        <f t="shared" si="109"/>
        <v>2013</v>
      </c>
      <c r="Q854" s="1">
        <f t="shared" si="110"/>
        <v>4</v>
      </c>
      <c r="R854" s="1">
        <f t="shared" si="111"/>
        <v>8</v>
      </c>
      <c r="S854" t="s">
        <v>72</v>
      </c>
      <c r="T854" s="2">
        <v>31895862.469999999</v>
      </c>
      <c r="U854">
        <v>22129800</v>
      </c>
      <c r="V854" s="2">
        <v>18051776</v>
      </c>
      <c r="W854" s="2">
        <v>6125969.0199999996</v>
      </c>
      <c r="X854" s="2">
        <v>0</v>
      </c>
      <c r="Y854" s="2">
        <v>2838335.59</v>
      </c>
      <c r="Z854" s="2">
        <v>4879781.8600000003</v>
      </c>
      <c r="AA854">
        <v>8</v>
      </c>
      <c r="AB854">
        <v>0</v>
      </c>
      <c r="AC854">
        <v>0</v>
      </c>
      <c r="AD854">
        <v>0</v>
      </c>
      <c r="AE854">
        <v>8</v>
      </c>
      <c r="AF854">
        <v>8</v>
      </c>
      <c r="AG854">
        <v>4</v>
      </c>
      <c r="AH854" s="2">
        <v>4512944</v>
      </c>
    </row>
    <row r="855" spans="1:34" x14ac:dyDescent="0.5">
      <c r="A855">
        <v>8448</v>
      </c>
      <c r="B855">
        <v>67991</v>
      </c>
      <c r="C855" t="s">
        <v>960</v>
      </c>
      <c r="D855" s="25">
        <v>27279</v>
      </c>
      <c r="E855" t="s">
        <v>961</v>
      </c>
      <c r="F855" t="s">
        <v>80</v>
      </c>
      <c r="G855" t="s">
        <v>81</v>
      </c>
      <c r="H855" s="25">
        <v>41218</v>
      </c>
      <c r="I855" s="26" t="str">
        <f t="shared" si="104"/>
        <v>Mon</v>
      </c>
      <c r="J855" s="1">
        <f t="shared" si="105"/>
        <v>68</v>
      </c>
      <c r="K855" s="1" t="str">
        <f t="shared" si="106"/>
        <v>90D</v>
      </c>
      <c r="L855" s="25">
        <v>41286</v>
      </c>
      <c r="M855" s="26" t="str">
        <f t="shared" si="107"/>
        <v>Sat</v>
      </c>
      <c r="N855" s="25">
        <v>41289</v>
      </c>
      <c r="O855" s="1">
        <f t="shared" si="108"/>
        <v>3</v>
      </c>
      <c r="P855" s="27">
        <f t="shared" si="109"/>
        <v>2013</v>
      </c>
      <c r="Q855" s="1">
        <f t="shared" si="110"/>
        <v>1</v>
      </c>
      <c r="R855" s="1">
        <f t="shared" si="111"/>
        <v>12</v>
      </c>
      <c r="S855" t="s">
        <v>72</v>
      </c>
      <c r="T855" s="2">
        <v>25243225</v>
      </c>
      <c r="U855">
        <v>21015225</v>
      </c>
      <c r="V855" s="2">
        <v>20288508</v>
      </c>
      <c r="W855" s="2">
        <v>1506492</v>
      </c>
      <c r="X855" s="2">
        <v>0</v>
      </c>
      <c r="Y855" s="2">
        <v>60606.06</v>
      </c>
      <c r="Z855" s="2">
        <v>3387618.94</v>
      </c>
      <c r="AA855">
        <v>13</v>
      </c>
      <c r="AB855">
        <v>0</v>
      </c>
      <c r="AC855">
        <v>5</v>
      </c>
      <c r="AD855">
        <v>0</v>
      </c>
      <c r="AE855">
        <v>13</v>
      </c>
      <c r="AF855">
        <v>18</v>
      </c>
      <c r="AG855">
        <v>5</v>
      </c>
      <c r="AH855" s="2">
        <v>4057701.6</v>
      </c>
    </row>
    <row r="856" spans="1:34" x14ac:dyDescent="0.5">
      <c r="A856">
        <v>8460</v>
      </c>
      <c r="B856">
        <v>32151</v>
      </c>
      <c r="C856" t="s">
        <v>962</v>
      </c>
      <c r="D856" s="25">
        <v>21479</v>
      </c>
      <c r="E856" t="s">
        <v>79</v>
      </c>
      <c r="F856" t="s">
        <v>105</v>
      </c>
      <c r="G856" t="s">
        <v>106</v>
      </c>
      <c r="H856" s="25">
        <v>41219</v>
      </c>
      <c r="I856" s="26" t="str">
        <f t="shared" si="104"/>
        <v>Tue</v>
      </c>
      <c r="J856" s="1">
        <f t="shared" si="105"/>
        <v>278</v>
      </c>
      <c r="K856" s="1" t="str">
        <f t="shared" si="106"/>
        <v>120D</v>
      </c>
      <c r="L856" s="25">
        <v>41497</v>
      </c>
      <c r="M856" s="26" t="str">
        <f t="shared" si="107"/>
        <v>Sun</v>
      </c>
      <c r="N856" s="25">
        <v>41503</v>
      </c>
      <c r="O856" s="1">
        <f t="shared" si="108"/>
        <v>6</v>
      </c>
      <c r="P856" s="27">
        <f t="shared" si="109"/>
        <v>2013</v>
      </c>
      <c r="Q856" s="1">
        <f t="shared" si="110"/>
        <v>8</v>
      </c>
      <c r="R856" s="1">
        <f t="shared" si="111"/>
        <v>11</v>
      </c>
      <c r="S856" t="s">
        <v>72</v>
      </c>
      <c r="T856" s="2">
        <v>8664759.0600000005</v>
      </c>
      <c r="U856">
        <v>0</v>
      </c>
      <c r="V856" s="2">
        <v>6663771.2000000002</v>
      </c>
      <c r="W856" s="2">
        <v>813852</v>
      </c>
      <c r="X856" s="2">
        <v>0</v>
      </c>
      <c r="Y856" s="2">
        <v>25108.23</v>
      </c>
      <c r="Z856" s="2">
        <v>1162027.6299999999</v>
      </c>
      <c r="AA856">
        <v>12</v>
      </c>
      <c r="AB856">
        <v>6</v>
      </c>
      <c r="AC856">
        <v>6</v>
      </c>
      <c r="AD856">
        <v>0</v>
      </c>
      <c r="AE856">
        <v>18</v>
      </c>
      <c r="AF856">
        <v>24</v>
      </c>
      <c r="AG856">
        <v>6</v>
      </c>
      <c r="AH856" s="2">
        <v>1110628.53</v>
      </c>
    </row>
    <row r="857" spans="1:34" x14ac:dyDescent="0.5">
      <c r="A857">
        <v>8480</v>
      </c>
      <c r="B857">
        <v>32190</v>
      </c>
      <c r="C857" t="s">
        <v>963</v>
      </c>
      <c r="D857" s="25">
        <v>21289</v>
      </c>
      <c r="E857" t="s">
        <v>79</v>
      </c>
      <c r="F857" t="s">
        <v>105</v>
      </c>
      <c r="G857" t="s">
        <v>106</v>
      </c>
      <c r="H857" s="25">
        <v>41220</v>
      </c>
      <c r="I857" s="26" t="str">
        <f t="shared" si="104"/>
        <v>Wed</v>
      </c>
      <c r="J857" s="1">
        <f t="shared" si="105"/>
        <v>196</v>
      </c>
      <c r="K857" s="1" t="str">
        <f t="shared" si="106"/>
        <v>120D</v>
      </c>
      <c r="L857" s="25">
        <v>41416</v>
      </c>
      <c r="M857" s="26" t="str">
        <f t="shared" si="107"/>
        <v>Wed</v>
      </c>
      <c r="N857" s="25">
        <v>41424</v>
      </c>
      <c r="O857" s="1">
        <f t="shared" si="108"/>
        <v>8</v>
      </c>
      <c r="P857" s="27">
        <f t="shared" si="109"/>
        <v>2013</v>
      </c>
      <c r="Q857" s="1">
        <f t="shared" si="110"/>
        <v>5</v>
      </c>
      <c r="R857" s="1">
        <f t="shared" si="111"/>
        <v>22</v>
      </c>
      <c r="S857" t="s">
        <v>72</v>
      </c>
      <c r="T857" s="2">
        <v>17045135.920000002</v>
      </c>
      <c r="U857">
        <v>0</v>
      </c>
      <c r="V857" s="2">
        <v>4177750</v>
      </c>
      <c r="W857" s="2">
        <v>6754368.9000000004</v>
      </c>
      <c r="X857" s="2">
        <v>0</v>
      </c>
      <c r="Y857" s="2">
        <v>3824851.09</v>
      </c>
      <c r="Z857" s="2">
        <v>2288165.9300000002</v>
      </c>
      <c r="AA857">
        <v>16</v>
      </c>
      <c r="AB857">
        <v>0</v>
      </c>
      <c r="AC857">
        <v>0</v>
      </c>
      <c r="AD857">
        <v>0</v>
      </c>
      <c r="AE857">
        <v>16</v>
      </c>
      <c r="AF857">
        <v>16</v>
      </c>
      <c r="AG857">
        <v>8</v>
      </c>
      <c r="AH857" s="2">
        <v>522218.75</v>
      </c>
    </row>
    <row r="858" spans="1:34" x14ac:dyDescent="0.5">
      <c r="A858">
        <v>8487</v>
      </c>
      <c r="B858">
        <v>32219</v>
      </c>
      <c r="C858" t="s">
        <v>964</v>
      </c>
      <c r="D858" s="25">
        <v>25252</v>
      </c>
      <c r="E858" t="s">
        <v>79</v>
      </c>
      <c r="F858" t="s">
        <v>105</v>
      </c>
      <c r="G858" t="s">
        <v>106</v>
      </c>
      <c r="H858" s="25">
        <v>41221</v>
      </c>
      <c r="I858" s="26" t="str">
        <f t="shared" si="104"/>
        <v>Thu</v>
      </c>
      <c r="J858" s="1">
        <f t="shared" si="105"/>
        <v>142</v>
      </c>
      <c r="K858" s="1" t="str">
        <f t="shared" si="106"/>
        <v>120D</v>
      </c>
      <c r="L858" s="25">
        <v>41363</v>
      </c>
      <c r="M858" s="26" t="str">
        <f t="shared" si="107"/>
        <v>Sat</v>
      </c>
      <c r="N858" s="25">
        <v>41371</v>
      </c>
      <c r="O858" s="1">
        <f t="shared" si="108"/>
        <v>8</v>
      </c>
      <c r="P858" s="27">
        <f t="shared" si="109"/>
        <v>2013</v>
      </c>
      <c r="Q858" s="1">
        <f t="shared" si="110"/>
        <v>3</v>
      </c>
      <c r="R858" s="1">
        <f t="shared" si="111"/>
        <v>30</v>
      </c>
      <c r="S858" t="s">
        <v>72</v>
      </c>
      <c r="T858" s="2">
        <v>45416507.119999997</v>
      </c>
      <c r="U858">
        <v>0</v>
      </c>
      <c r="V858" s="2">
        <v>13864416</v>
      </c>
      <c r="W858" s="2">
        <v>16171372.359999999</v>
      </c>
      <c r="X858" s="2">
        <v>0</v>
      </c>
      <c r="Y858" s="2">
        <v>8347321.7400000002</v>
      </c>
      <c r="Z858" s="2">
        <v>7033397.0199999996</v>
      </c>
      <c r="AA858">
        <v>16</v>
      </c>
      <c r="AB858">
        <v>8</v>
      </c>
      <c r="AC858">
        <v>8</v>
      </c>
      <c r="AD858">
        <v>0</v>
      </c>
      <c r="AE858">
        <v>24</v>
      </c>
      <c r="AF858">
        <v>32</v>
      </c>
      <c r="AG858">
        <v>8</v>
      </c>
      <c r="AH858" s="2">
        <v>1733052</v>
      </c>
    </row>
    <row r="859" spans="1:34" x14ac:dyDescent="0.5">
      <c r="A859">
        <v>8511</v>
      </c>
      <c r="B859">
        <v>32309</v>
      </c>
      <c r="C859" t="s">
        <v>965</v>
      </c>
      <c r="D859" s="25">
        <v>23299</v>
      </c>
      <c r="E859" t="s">
        <v>966</v>
      </c>
      <c r="F859" t="s">
        <v>80</v>
      </c>
      <c r="G859" t="s">
        <v>81</v>
      </c>
      <c r="H859" s="25">
        <v>41222</v>
      </c>
      <c r="I859" s="26" t="str">
        <f t="shared" si="104"/>
        <v>Fri</v>
      </c>
      <c r="J859" s="1">
        <f t="shared" si="105"/>
        <v>99</v>
      </c>
      <c r="K859" s="1" t="str">
        <f t="shared" si="106"/>
        <v>120D</v>
      </c>
      <c r="L859" s="25">
        <v>41321</v>
      </c>
      <c r="M859" s="26" t="str">
        <f t="shared" si="107"/>
        <v>Sat</v>
      </c>
      <c r="N859" s="25">
        <v>41328</v>
      </c>
      <c r="O859" s="1">
        <f t="shared" si="108"/>
        <v>7</v>
      </c>
      <c r="P859" s="27">
        <f t="shared" si="109"/>
        <v>2013</v>
      </c>
      <c r="Q859" s="1">
        <f t="shared" si="110"/>
        <v>2</v>
      </c>
      <c r="R859" s="1">
        <f t="shared" si="111"/>
        <v>16</v>
      </c>
      <c r="S859" t="s">
        <v>72</v>
      </c>
      <c r="T859" s="2">
        <v>163986477.03</v>
      </c>
      <c r="U859">
        <v>130977000</v>
      </c>
      <c r="V859" s="2">
        <v>109521209</v>
      </c>
      <c r="W859" s="2">
        <v>26052191</v>
      </c>
      <c r="X859" s="2">
        <v>0</v>
      </c>
      <c r="Y859" s="2">
        <v>5926713.2999999998</v>
      </c>
      <c r="Z859" s="2">
        <v>22486363.73</v>
      </c>
      <c r="AA859">
        <v>28</v>
      </c>
      <c r="AB859">
        <v>0</v>
      </c>
      <c r="AC859">
        <v>0</v>
      </c>
      <c r="AD859">
        <v>0</v>
      </c>
      <c r="AE859">
        <v>28</v>
      </c>
      <c r="AF859">
        <v>28</v>
      </c>
      <c r="AG859">
        <v>7</v>
      </c>
      <c r="AH859" s="2">
        <v>15645887</v>
      </c>
    </row>
    <row r="860" spans="1:34" x14ac:dyDescent="0.5">
      <c r="A860">
        <v>8515</v>
      </c>
      <c r="B860">
        <v>32326</v>
      </c>
      <c r="C860" t="s">
        <v>967</v>
      </c>
      <c r="D860" s="25">
        <v>25579</v>
      </c>
      <c r="E860" t="s">
        <v>79</v>
      </c>
      <c r="F860" t="s">
        <v>105</v>
      </c>
      <c r="G860" t="s">
        <v>106</v>
      </c>
      <c r="H860" s="25">
        <v>41222</v>
      </c>
      <c r="I860" s="26" t="str">
        <f t="shared" si="104"/>
        <v>Fri</v>
      </c>
      <c r="J860" s="1">
        <f t="shared" si="105"/>
        <v>247</v>
      </c>
      <c r="K860" s="1" t="str">
        <f t="shared" si="106"/>
        <v>120D</v>
      </c>
      <c r="L860" s="25">
        <v>41469</v>
      </c>
      <c r="M860" s="26" t="str">
        <f t="shared" si="107"/>
        <v>Sun</v>
      </c>
      <c r="N860" s="25">
        <v>41477</v>
      </c>
      <c r="O860" s="1">
        <f t="shared" si="108"/>
        <v>8</v>
      </c>
      <c r="P860" s="27">
        <f t="shared" si="109"/>
        <v>2013</v>
      </c>
      <c r="Q860" s="1">
        <f t="shared" si="110"/>
        <v>7</v>
      </c>
      <c r="R860" s="1">
        <f t="shared" si="111"/>
        <v>14</v>
      </c>
      <c r="S860" t="s">
        <v>72</v>
      </c>
      <c r="T860" s="2">
        <v>19719727.789999999</v>
      </c>
      <c r="U860">
        <v>0</v>
      </c>
      <c r="V860" s="2">
        <v>6744800</v>
      </c>
      <c r="W860" s="2">
        <v>5587312.3499999996</v>
      </c>
      <c r="X860" s="2">
        <v>0</v>
      </c>
      <c r="Y860" s="2">
        <v>4741245.0199999996</v>
      </c>
      <c r="Z860" s="2">
        <v>2646370.42</v>
      </c>
      <c r="AA860">
        <v>16</v>
      </c>
      <c r="AB860">
        <v>0</v>
      </c>
      <c r="AC860">
        <v>0</v>
      </c>
      <c r="AD860">
        <v>0</v>
      </c>
      <c r="AE860">
        <v>16</v>
      </c>
      <c r="AF860">
        <v>16</v>
      </c>
      <c r="AG860">
        <v>8</v>
      </c>
      <c r="AH860" s="2">
        <v>843100</v>
      </c>
    </row>
    <row r="861" spans="1:34" x14ac:dyDescent="0.5">
      <c r="A861">
        <v>8499</v>
      </c>
      <c r="B861">
        <v>31786</v>
      </c>
      <c r="C861" t="s">
        <v>957</v>
      </c>
      <c r="D861" s="25">
        <v>29813</v>
      </c>
      <c r="E861" t="s">
        <v>79</v>
      </c>
      <c r="F861" t="s">
        <v>70</v>
      </c>
      <c r="G861" t="s">
        <v>74</v>
      </c>
      <c r="H861" s="25">
        <v>41222</v>
      </c>
      <c r="I861" s="26" t="str">
        <f t="shared" si="104"/>
        <v>Fri</v>
      </c>
      <c r="J861" s="1">
        <f t="shared" si="105"/>
        <v>115</v>
      </c>
      <c r="K861" s="1" t="str">
        <f t="shared" si="106"/>
        <v>120D</v>
      </c>
      <c r="L861" s="25">
        <v>41337</v>
      </c>
      <c r="M861" s="26" t="str">
        <f t="shared" si="107"/>
        <v>Mon</v>
      </c>
      <c r="N861" s="25">
        <v>41339</v>
      </c>
      <c r="O861" s="1">
        <f t="shared" si="108"/>
        <v>2</v>
      </c>
      <c r="P861" s="27">
        <f t="shared" si="109"/>
        <v>2013</v>
      </c>
      <c r="Q861" s="1">
        <f t="shared" si="110"/>
        <v>3</v>
      </c>
      <c r="R861" s="1">
        <f t="shared" si="111"/>
        <v>4</v>
      </c>
      <c r="S861" t="s">
        <v>72</v>
      </c>
      <c r="T861" s="2">
        <v>16313822.51</v>
      </c>
      <c r="U861">
        <v>10120253</v>
      </c>
      <c r="V861" s="2">
        <v>8221508.7000000002</v>
      </c>
      <c r="W861" s="2">
        <v>3800773.7</v>
      </c>
      <c r="X861" s="2">
        <v>0</v>
      </c>
      <c r="Y861" s="2">
        <v>1922736.17</v>
      </c>
      <c r="Z861" s="2">
        <v>2368803.94</v>
      </c>
      <c r="AA861">
        <v>16</v>
      </c>
      <c r="AB861">
        <v>0</v>
      </c>
      <c r="AC861">
        <v>0</v>
      </c>
      <c r="AD861">
        <v>8</v>
      </c>
      <c r="AE861">
        <v>16</v>
      </c>
      <c r="AF861">
        <v>24</v>
      </c>
      <c r="AG861">
        <v>8</v>
      </c>
      <c r="AH861" s="2">
        <v>1027688.59</v>
      </c>
    </row>
    <row r="862" spans="1:34" x14ac:dyDescent="0.5">
      <c r="A862">
        <v>8501</v>
      </c>
      <c r="B862">
        <v>32254</v>
      </c>
      <c r="C862" t="s">
        <v>968</v>
      </c>
      <c r="D862" s="25">
        <v>21946</v>
      </c>
      <c r="E862" t="s">
        <v>79</v>
      </c>
      <c r="F862" t="s">
        <v>105</v>
      </c>
      <c r="G862" t="s">
        <v>106</v>
      </c>
      <c r="H862" s="25">
        <v>41222</v>
      </c>
      <c r="I862" s="26" t="str">
        <f t="shared" si="104"/>
        <v>Fri</v>
      </c>
      <c r="J862" s="1">
        <f t="shared" si="105"/>
        <v>79</v>
      </c>
      <c r="K862" s="1" t="str">
        <f t="shared" si="106"/>
        <v>90D</v>
      </c>
      <c r="L862" s="25">
        <v>41301</v>
      </c>
      <c r="M862" s="26" t="str">
        <f t="shared" si="107"/>
        <v>Sun</v>
      </c>
      <c r="N862" s="25">
        <v>41307</v>
      </c>
      <c r="O862" s="1">
        <f t="shared" si="108"/>
        <v>6</v>
      </c>
      <c r="P862" s="27">
        <f t="shared" si="109"/>
        <v>2013</v>
      </c>
      <c r="Q862" s="1">
        <f t="shared" si="110"/>
        <v>1</v>
      </c>
      <c r="R862" s="1">
        <f t="shared" si="111"/>
        <v>27</v>
      </c>
      <c r="S862" t="s">
        <v>72</v>
      </c>
      <c r="T862" s="2">
        <v>4296600</v>
      </c>
      <c r="U862">
        <v>0</v>
      </c>
      <c r="V862" s="2">
        <v>3000000</v>
      </c>
      <c r="W862" s="2">
        <v>720000</v>
      </c>
      <c r="X862" s="2">
        <v>0</v>
      </c>
      <c r="Y862" s="2">
        <v>0</v>
      </c>
      <c r="Z862" s="2">
        <v>576600</v>
      </c>
      <c r="AA862">
        <v>12</v>
      </c>
      <c r="AB862">
        <v>0</v>
      </c>
      <c r="AC862">
        <v>0</v>
      </c>
      <c r="AD862">
        <v>0</v>
      </c>
      <c r="AE862">
        <v>12</v>
      </c>
      <c r="AF862">
        <v>12</v>
      </c>
      <c r="AG862">
        <v>6</v>
      </c>
      <c r="AH862" s="2">
        <v>500000</v>
      </c>
    </row>
    <row r="863" spans="1:34" x14ac:dyDescent="0.5">
      <c r="A863">
        <v>8577</v>
      </c>
      <c r="B863">
        <v>32541</v>
      </c>
      <c r="C863" t="s">
        <v>969</v>
      </c>
      <c r="D863" s="25">
        <v>27108</v>
      </c>
      <c r="E863" t="s">
        <v>79</v>
      </c>
      <c r="F863" t="s">
        <v>105</v>
      </c>
      <c r="G863" t="s">
        <v>106</v>
      </c>
      <c r="H863" s="25">
        <v>41227</v>
      </c>
      <c r="I863" s="26" t="str">
        <f t="shared" si="104"/>
        <v>Wed</v>
      </c>
      <c r="J863" s="1">
        <f t="shared" si="105"/>
        <v>68</v>
      </c>
      <c r="K863" s="1" t="str">
        <f t="shared" si="106"/>
        <v>90D</v>
      </c>
      <c r="L863" s="25">
        <v>41295</v>
      </c>
      <c r="M863" s="26" t="str">
        <f t="shared" si="107"/>
        <v>Mon</v>
      </c>
      <c r="N863" s="25">
        <v>41301</v>
      </c>
      <c r="O863" s="1">
        <f t="shared" si="108"/>
        <v>6</v>
      </c>
      <c r="P863" s="27">
        <f t="shared" si="109"/>
        <v>2013</v>
      </c>
      <c r="Q863" s="1">
        <f t="shared" si="110"/>
        <v>1</v>
      </c>
      <c r="R863" s="1">
        <f t="shared" si="111"/>
        <v>21</v>
      </c>
      <c r="S863" t="s">
        <v>72</v>
      </c>
      <c r="T863" s="2">
        <v>7859470</v>
      </c>
      <c r="U863">
        <v>0</v>
      </c>
      <c r="V863" s="2">
        <v>3890307</v>
      </c>
      <c r="W863" s="2">
        <v>2875000</v>
      </c>
      <c r="X863" s="2">
        <v>0</v>
      </c>
      <c r="Y863" s="2">
        <v>40000</v>
      </c>
      <c r="Z863" s="2">
        <v>1054163</v>
      </c>
      <c r="AA863">
        <v>12</v>
      </c>
      <c r="AB863">
        <v>0</v>
      </c>
      <c r="AC863">
        <v>6</v>
      </c>
      <c r="AD863">
        <v>6</v>
      </c>
      <c r="AE863">
        <v>12</v>
      </c>
      <c r="AF863">
        <v>24</v>
      </c>
      <c r="AG863">
        <v>6</v>
      </c>
      <c r="AH863" s="2">
        <v>648384.5</v>
      </c>
    </row>
    <row r="864" spans="1:34" x14ac:dyDescent="0.5">
      <c r="A864">
        <v>8597</v>
      </c>
      <c r="B864">
        <v>36440</v>
      </c>
      <c r="C864" t="s">
        <v>970</v>
      </c>
      <c r="D864" s="25">
        <v>23518</v>
      </c>
      <c r="E864" t="s">
        <v>213</v>
      </c>
      <c r="F864" t="s">
        <v>94</v>
      </c>
      <c r="G864" t="s">
        <v>141</v>
      </c>
      <c r="H864" s="25">
        <v>41229</v>
      </c>
      <c r="I864" s="26" t="str">
        <f t="shared" si="104"/>
        <v>Fri</v>
      </c>
      <c r="J864" s="1">
        <f t="shared" si="105"/>
        <v>66</v>
      </c>
      <c r="K864" s="1" t="str">
        <f t="shared" si="106"/>
        <v>90D</v>
      </c>
      <c r="L864" s="25">
        <v>41295</v>
      </c>
      <c r="M864" s="26" t="str">
        <f t="shared" si="107"/>
        <v>Mon</v>
      </c>
      <c r="N864" s="25">
        <v>41298</v>
      </c>
      <c r="O864" s="1">
        <f t="shared" si="108"/>
        <v>3</v>
      </c>
      <c r="P864" s="27">
        <f t="shared" si="109"/>
        <v>2013</v>
      </c>
      <c r="Q864" s="1">
        <f t="shared" si="110"/>
        <v>1</v>
      </c>
      <c r="R864" s="1">
        <f t="shared" si="111"/>
        <v>21</v>
      </c>
      <c r="S864" t="s">
        <v>72</v>
      </c>
      <c r="T864" s="2">
        <v>13543925.01</v>
      </c>
      <c r="U864">
        <v>9450000</v>
      </c>
      <c r="V864" s="2">
        <v>7766235</v>
      </c>
      <c r="W864" s="2">
        <v>3259523.4</v>
      </c>
      <c r="X864" s="2">
        <v>0</v>
      </c>
      <c r="Y864" s="2">
        <v>700584.42</v>
      </c>
      <c r="Z864" s="2">
        <v>1817582.19</v>
      </c>
      <c r="AA864">
        <v>3</v>
      </c>
      <c r="AB864">
        <v>0</v>
      </c>
      <c r="AC864">
        <v>0</v>
      </c>
      <c r="AD864">
        <v>0</v>
      </c>
      <c r="AE864">
        <v>3</v>
      </c>
      <c r="AF864">
        <v>3</v>
      </c>
      <c r="AG864">
        <v>3</v>
      </c>
      <c r="AH864" s="2">
        <v>2588745</v>
      </c>
    </row>
    <row r="865" spans="1:34" x14ac:dyDescent="0.5">
      <c r="A865">
        <v>8597</v>
      </c>
      <c r="B865">
        <v>36432</v>
      </c>
      <c r="C865" t="s">
        <v>971</v>
      </c>
      <c r="D865" s="25">
        <v>25017</v>
      </c>
      <c r="E865" t="s">
        <v>87</v>
      </c>
      <c r="F865" t="s">
        <v>94</v>
      </c>
      <c r="G865" t="s">
        <v>141</v>
      </c>
      <c r="H865" s="25">
        <v>41229</v>
      </c>
      <c r="I865" s="26" t="str">
        <f t="shared" si="104"/>
        <v>Fri</v>
      </c>
      <c r="J865" s="1">
        <f t="shared" si="105"/>
        <v>66</v>
      </c>
      <c r="K865" s="1" t="str">
        <f t="shared" si="106"/>
        <v>90D</v>
      </c>
      <c r="L865" s="25">
        <v>41295</v>
      </c>
      <c r="M865" s="26" t="str">
        <f t="shared" si="107"/>
        <v>Mon</v>
      </c>
      <c r="N865" s="25">
        <v>41298</v>
      </c>
      <c r="O865" s="1">
        <f t="shared" si="108"/>
        <v>3</v>
      </c>
      <c r="P865" s="27">
        <f t="shared" si="109"/>
        <v>2013</v>
      </c>
      <c r="Q865" s="1">
        <f t="shared" si="110"/>
        <v>1</v>
      </c>
      <c r="R865" s="1">
        <f t="shared" si="111"/>
        <v>21</v>
      </c>
      <c r="S865" t="s">
        <v>72</v>
      </c>
      <c r="T865" s="2">
        <v>12695000</v>
      </c>
      <c r="U865">
        <v>9450000</v>
      </c>
      <c r="V865" s="2">
        <v>7766235</v>
      </c>
      <c r="W865" s="2">
        <v>2809523.4</v>
      </c>
      <c r="X865" s="2">
        <v>0</v>
      </c>
      <c r="Y865" s="2">
        <v>415584.42</v>
      </c>
      <c r="Z865" s="2">
        <v>1703657.18</v>
      </c>
      <c r="AA865">
        <v>3</v>
      </c>
      <c r="AB865">
        <v>0</v>
      </c>
      <c r="AC865">
        <v>0</v>
      </c>
      <c r="AD865">
        <v>0</v>
      </c>
      <c r="AE865">
        <v>3</v>
      </c>
      <c r="AF865">
        <v>3</v>
      </c>
      <c r="AG865">
        <v>3</v>
      </c>
      <c r="AH865" s="2">
        <v>2588745</v>
      </c>
    </row>
    <row r="866" spans="1:34" x14ac:dyDescent="0.5">
      <c r="A866">
        <v>8597</v>
      </c>
      <c r="B866">
        <v>32684</v>
      </c>
      <c r="C866" t="s">
        <v>972</v>
      </c>
      <c r="D866" s="25">
        <v>26132</v>
      </c>
      <c r="E866" t="s">
        <v>142</v>
      </c>
      <c r="F866" t="s">
        <v>94</v>
      </c>
      <c r="G866" t="s">
        <v>141</v>
      </c>
      <c r="H866" s="25">
        <v>41229</v>
      </c>
      <c r="I866" s="26" t="str">
        <f t="shared" si="104"/>
        <v>Fri</v>
      </c>
      <c r="J866" s="1">
        <f t="shared" si="105"/>
        <v>66</v>
      </c>
      <c r="K866" s="1" t="str">
        <f t="shared" si="106"/>
        <v>90D</v>
      </c>
      <c r="L866" s="25">
        <v>41295</v>
      </c>
      <c r="M866" s="26" t="str">
        <f t="shared" si="107"/>
        <v>Mon</v>
      </c>
      <c r="N866" s="25">
        <v>41298</v>
      </c>
      <c r="O866" s="1">
        <f t="shared" si="108"/>
        <v>3</v>
      </c>
      <c r="P866" s="27">
        <f t="shared" si="109"/>
        <v>2013</v>
      </c>
      <c r="Q866" s="1">
        <f t="shared" si="110"/>
        <v>1</v>
      </c>
      <c r="R866" s="1">
        <f t="shared" si="111"/>
        <v>21</v>
      </c>
      <c r="S866" t="s">
        <v>72</v>
      </c>
      <c r="T866" s="2">
        <v>12902900</v>
      </c>
      <c r="U866">
        <v>9450000</v>
      </c>
      <c r="V866" s="2">
        <v>7766235</v>
      </c>
      <c r="W866" s="2">
        <v>2989523.4</v>
      </c>
      <c r="X866" s="2">
        <v>0</v>
      </c>
      <c r="Y866" s="2">
        <v>415584.42</v>
      </c>
      <c r="Z866" s="2">
        <v>1731557.18</v>
      </c>
      <c r="AA866">
        <v>3</v>
      </c>
      <c r="AB866">
        <v>0</v>
      </c>
      <c r="AC866">
        <v>0</v>
      </c>
      <c r="AD866">
        <v>0</v>
      </c>
      <c r="AE866">
        <v>3</v>
      </c>
      <c r="AF866">
        <v>3</v>
      </c>
      <c r="AG866">
        <v>3</v>
      </c>
      <c r="AH866" s="2">
        <v>2588745</v>
      </c>
    </row>
    <row r="867" spans="1:34" x14ac:dyDescent="0.5">
      <c r="A867">
        <v>8597</v>
      </c>
      <c r="B867">
        <v>36587</v>
      </c>
      <c r="C867" t="s">
        <v>973</v>
      </c>
      <c r="D867" s="25">
        <v>25771</v>
      </c>
      <c r="E867" t="s">
        <v>651</v>
      </c>
      <c r="F867" t="s">
        <v>94</v>
      </c>
      <c r="G867" t="s">
        <v>141</v>
      </c>
      <c r="H867" s="25">
        <v>41229</v>
      </c>
      <c r="I867" s="26" t="str">
        <f t="shared" si="104"/>
        <v>Fri</v>
      </c>
      <c r="J867" s="1">
        <f t="shared" si="105"/>
        <v>66</v>
      </c>
      <c r="K867" s="1" t="str">
        <f t="shared" si="106"/>
        <v>90D</v>
      </c>
      <c r="L867" s="25">
        <v>41295</v>
      </c>
      <c r="M867" s="26" t="str">
        <f t="shared" si="107"/>
        <v>Mon</v>
      </c>
      <c r="N867" s="25">
        <v>41299</v>
      </c>
      <c r="O867" s="1">
        <f t="shared" si="108"/>
        <v>4</v>
      </c>
      <c r="P867" s="27">
        <f t="shared" si="109"/>
        <v>2013</v>
      </c>
      <c r="Q867" s="1">
        <f t="shared" si="110"/>
        <v>1</v>
      </c>
      <c r="R867" s="1">
        <f t="shared" si="111"/>
        <v>21</v>
      </c>
      <c r="S867" t="s">
        <v>72</v>
      </c>
      <c r="T867" s="2">
        <v>19533380.02</v>
      </c>
      <c r="U867">
        <v>12600000</v>
      </c>
      <c r="V867" s="2">
        <v>10354980</v>
      </c>
      <c r="W867" s="2">
        <v>3544051.4</v>
      </c>
      <c r="X867" s="2">
        <v>0</v>
      </c>
      <c r="Y867" s="2">
        <v>2673326.6800000002</v>
      </c>
      <c r="Z867" s="2">
        <v>2961021.94</v>
      </c>
      <c r="AA867">
        <v>4</v>
      </c>
      <c r="AB867">
        <v>0</v>
      </c>
      <c r="AC867">
        <v>0</v>
      </c>
      <c r="AD867">
        <v>0</v>
      </c>
      <c r="AE867">
        <v>4</v>
      </c>
      <c r="AF867">
        <v>4</v>
      </c>
      <c r="AG867">
        <v>4</v>
      </c>
      <c r="AH867" s="2">
        <v>2588745</v>
      </c>
    </row>
    <row r="868" spans="1:34" x14ac:dyDescent="0.5">
      <c r="A868">
        <v>8597</v>
      </c>
      <c r="B868">
        <v>32683</v>
      </c>
      <c r="C868" t="s">
        <v>974</v>
      </c>
      <c r="D868" s="25">
        <v>26488</v>
      </c>
      <c r="E868" t="s">
        <v>274</v>
      </c>
      <c r="F868" t="s">
        <v>94</v>
      </c>
      <c r="G868" t="s">
        <v>141</v>
      </c>
      <c r="H868" s="25">
        <v>41229</v>
      </c>
      <c r="I868" s="26" t="str">
        <f t="shared" si="104"/>
        <v>Fri</v>
      </c>
      <c r="J868" s="1">
        <f t="shared" si="105"/>
        <v>65</v>
      </c>
      <c r="K868" s="1" t="str">
        <f t="shared" si="106"/>
        <v>90D</v>
      </c>
      <c r="L868" s="25">
        <v>41294</v>
      </c>
      <c r="M868" s="26" t="str">
        <f t="shared" si="107"/>
        <v>Sun</v>
      </c>
      <c r="N868" s="25">
        <v>41297</v>
      </c>
      <c r="O868" s="1">
        <f t="shared" si="108"/>
        <v>3</v>
      </c>
      <c r="P868" s="27">
        <f t="shared" si="109"/>
        <v>2013</v>
      </c>
      <c r="Q868" s="1">
        <f t="shared" si="110"/>
        <v>1</v>
      </c>
      <c r="R868" s="1">
        <f t="shared" si="111"/>
        <v>20</v>
      </c>
      <c r="S868" t="s">
        <v>72</v>
      </c>
      <c r="T868" s="2">
        <v>12503725.01</v>
      </c>
      <c r="U868">
        <v>9450000</v>
      </c>
      <c r="V868" s="2">
        <v>7766235</v>
      </c>
      <c r="W868" s="2">
        <v>1748917.34</v>
      </c>
      <c r="X868" s="2">
        <v>0</v>
      </c>
      <c r="Y868" s="2">
        <v>1310584.42</v>
      </c>
      <c r="Z868" s="2">
        <v>1677988.25</v>
      </c>
      <c r="AA868">
        <v>3</v>
      </c>
      <c r="AB868">
        <v>0</v>
      </c>
      <c r="AC868">
        <v>0</v>
      </c>
      <c r="AD868">
        <v>0</v>
      </c>
      <c r="AE868">
        <v>3</v>
      </c>
      <c r="AF868">
        <v>3</v>
      </c>
      <c r="AG868">
        <v>3</v>
      </c>
      <c r="AH868" s="2">
        <v>2588745</v>
      </c>
    </row>
    <row r="869" spans="1:34" x14ac:dyDescent="0.5">
      <c r="A869">
        <v>8597</v>
      </c>
      <c r="B869">
        <v>36439</v>
      </c>
      <c r="C869" t="s">
        <v>975</v>
      </c>
      <c r="D869" s="25">
        <v>24108</v>
      </c>
      <c r="E869" t="s">
        <v>296</v>
      </c>
      <c r="F869" t="s">
        <v>94</v>
      </c>
      <c r="G869" t="s">
        <v>141</v>
      </c>
      <c r="H869" s="25">
        <v>41229</v>
      </c>
      <c r="I869" s="26" t="str">
        <f t="shared" si="104"/>
        <v>Fri</v>
      </c>
      <c r="J869" s="1">
        <f t="shared" si="105"/>
        <v>66</v>
      </c>
      <c r="K869" s="1" t="str">
        <f t="shared" si="106"/>
        <v>90D</v>
      </c>
      <c r="L869" s="25">
        <v>41295</v>
      </c>
      <c r="M869" s="26" t="str">
        <f t="shared" si="107"/>
        <v>Mon</v>
      </c>
      <c r="N869" s="25">
        <v>41299</v>
      </c>
      <c r="O869" s="1">
        <f t="shared" si="108"/>
        <v>4</v>
      </c>
      <c r="P869" s="27">
        <f t="shared" si="109"/>
        <v>2013</v>
      </c>
      <c r="Q869" s="1">
        <f t="shared" si="110"/>
        <v>1</v>
      </c>
      <c r="R869" s="1">
        <f t="shared" si="111"/>
        <v>21</v>
      </c>
      <c r="S869" t="s">
        <v>72</v>
      </c>
      <c r="T869" s="2">
        <v>23681125.010000002</v>
      </c>
      <c r="U869">
        <v>12600000</v>
      </c>
      <c r="V869" s="2">
        <v>13082252.73</v>
      </c>
      <c r="W869" s="2">
        <v>3923051.4</v>
      </c>
      <c r="X869" s="2">
        <v>0</v>
      </c>
      <c r="Y869" s="2">
        <v>3497835.5</v>
      </c>
      <c r="Z869" s="2">
        <v>3177985.38</v>
      </c>
      <c r="AA869">
        <v>4</v>
      </c>
      <c r="AB869">
        <v>0</v>
      </c>
      <c r="AC869">
        <v>0</v>
      </c>
      <c r="AD869">
        <v>0</v>
      </c>
      <c r="AE869">
        <v>4</v>
      </c>
      <c r="AF869">
        <v>4</v>
      </c>
      <c r="AG869">
        <v>4</v>
      </c>
      <c r="AH869" s="2">
        <v>3270563.18</v>
      </c>
    </row>
    <row r="870" spans="1:34" x14ac:dyDescent="0.5">
      <c r="A870">
        <v>8597</v>
      </c>
      <c r="B870">
        <v>36413</v>
      </c>
      <c r="C870" t="s">
        <v>976</v>
      </c>
      <c r="D870" s="25">
        <v>19261</v>
      </c>
      <c r="E870" t="s">
        <v>142</v>
      </c>
      <c r="F870" t="s">
        <v>94</v>
      </c>
      <c r="G870" t="s">
        <v>141</v>
      </c>
      <c r="H870" s="25">
        <v>41229</v>
      </c>
      <c r="I870" s="26" t="str">
        <f t="shared" si="104"/>
        <v>Fri</v>
      </c>
      <c r="J870" s="1">
        <f t="shared" si="105"/>
        <v>66</v>
      </c>
      <c r="K870" s="1" t="str">
        <f t="shared" si="106"/>
        <v>90D</v>
      </c>
      <c r="L870" s="25">
        <v>41295</v>
      </c>
      <c r="M870" s="26" t="str">
        <f t="shared" si="107"/>
        <v>Mon</v>
      </c>
      <c r="N870" s="25">
        <v>41298</v>
      </c>
      <c r="O870" s="1">
        <f t="shared" si="108"/>
        <v>3</v>
      </c>
      <c r="P870" s="27">
        <f t="shared" si="109"/>
        <v>2013</v>
      </c>
      <c r="Q870" s="1">
        <f t="shared" si="110"/>
        <v>1</v>
      </c>
      <c r="R870" s="1">
        <f t="shared" si="111"/>
        <v>21</v>
      </c>
      <c r="S870" t="s">
        <v>72</v>
      </c>
      <c r="T870" s="2">
        <v>12872870</v>
      </c>
      <c r="U870">
        <v>9450000</v>
      </c>
      <c r="V870" s="2">
        <v>7766235</v>
      </c>
      <c r="W870" s="2">
        <v>2963523.4</v>
      </c>
      <c r="X870" s="2">
        <v>0</v>
      </c>
      <c r="Y870" s="2">
        <v>415584.42</v>
      </c>
      <c r="Z870" s="2">
        <v>1727527.18</v>
      </c>
      <c r="AA870">
        <v>3</v>
      </c>
      <c r="AB870">
        <v>0</v>
      </c>
      <c r="AC870">
        <v>0</v>
      </c>
      <c r="AD870">
        <v>0</v>
      </c>
      <c r="AE870">
        <v>3</v>
      </c>
      <c r="AF870">
        <v>3</v>
      </c>
      <c r="AG870">
        <v>3</v>
      </c>
      <c r="AH870" s="2">
        <v>2588745</v>
      </c>
    </row>
    <row r="871" spans="1:34" x14ac:dyDescent="0.5">
      <c r="A871">
        <v>8597</v>
      </c>
      <c r="B871">
        <v>36580</v>
      </c>
      <c r="C871" t="s">
        <v>977</v>
      </c>
      <c r="D871" s="25">
        <v>25718</v>
      </c>
      <c r="E871" t="s">
        <v>142</v>
      </c>
      <c r="F871" t="s">
        <v>94</v>
      </c>
      <c r="G871" t="s">
        <v>141</v>
      </c>
      <c r="H871" s="25">
        <v>41229</v>
      </c>
      <c r="I871" s="26" t="str">
        <f t="shared" si="104"/>
        <v>Fri</v>
      </c>
      <c r="J871" s="1">
        <f t="shared" si="105"/>
        <v>66</v>
      </c>
      <c r="K871" s="1" t="str">
        <f t="shared" si="106"/>
        <v>90D</v>
      </c>
      <c r="L871" s="25">
        <v>41295</v>
      </c>
      <c r="M871" s="26" t="str">
        <f t="shared" si="107"/>
        <v>Mon</v>
      </c>
      <c r="N871" s="25">
        <v>41298</v>
      </c>
      <c r="O871" s="1">
        <f t="shared" si="108"/>
        <v>3</v>
      </c>
      <c r="P871" s="27">
        <f t="shared" si="109"/>
        <v>2013</v>
      </c>
      <c r="Q871" s="1">
        <f t="shared" si="110"/>
        <v>1</v>
      </c>
      <c r="R871" s="1">
        <f t="shared" si="111"/>
        <v>21</v>
      </c>
      <c r="S871" t="s">
        <v>72</v>
      </c>
      <c r="T871" s="2">
        <v>14818955.369999999</v>
      </c>
      <c r="U871">
        <v>9450000</v>
      </c>
      <c r="V871" s="2">
        <v>7766234.5899999999</v>
      </c>
      <c r="W871" s="2">
        <v>3865523.54</v>
      </c>
      <c r="X871" s="2">
        <v>0</v>
      </c>
      <c r="Y871" s="2">
        <v>1198506.5</v>
      </c>
      <c r="Z871" s="2">
        <v>1988690.74</v>
      </c>
      <c r="AA871">
        <v>3</v>
      </c>
      <c r="AB871">
        <v>0</v>
      </c>
      <c r="AC871">
        <v>0</v>
      </c>
      <c r="AD871">
        <v>0</v>
      </c>
      <c r="AE871">
        <v>3</v>
      </c>
      <c r="AF871">
        <v>3</v>
      </c>
      <c r="AG871">
        <v>3</v>
      </c>
      <c r="AH871" s="2">
        <v>2588744.86</v>
      </c>
    </row>
    <row r="872" spans="1:34" x14ac:dyDescent="0.5">
      <c r="A872">
        <v>8597</v>
      </c>
      <c r="B872">
        <v>36407</v>
      </c>
      <c r="C872" t="s">
        <v>978</v>
      </c>
      <c r="D872" s="25">
        <v>22083</v>
      </c>
      <c r="E872" t="s">
        <v>142</v>
      </c>
      <c r="F872" t="s">
        <v>94</v>
      </c>
      <c r="G872" t="s">
        <v>141</v>
      </c>
      <c r="H872" s="25">
        <v>41229</v>
      </c>
      <c r="I872" s="26" t="str">
        <f t="shared" si="104"/>
        <v>Fri</v>
      </c>
      <c r="J872" s="1">
        <f t="shared" si="105"/>
        <v>66</v>
      </c>
      <c r="K872" s="1" t="str">
        <f t="shared" si="106"/>
        <v>90D</v>
      </c>
      <c r="L872" s="25">
        <v>41295</v>
      </c>
      <c r="M872" s="26" t="str">
        <f t="shared" si="107"/>
        <v>Mon</v>
      </c>
      <c r="N872" s="25">
        <v>41298</v>
      </c>
      <c r="O872" s="1">
        <f t="shared" si="108"/>
        <v>3</v>
      </c>
      <c r="P872" s="27">
        <f t="shared" si="109"/>
        <v>2013</v>
      </c>
      <c r="Q872" s="1">
        <f t="shared" si="110"/>
        <v>1</v>
      </c>
      <c r="R872" s="1">
        <f t="shared" si="111"/>
        <v>21</v>
      </c>
      <c r="S872" t="s">
        <v>72</v>
      </c>
      <c r="T872" s="2">
        <v>12695000.01</v>
      </c>
      <c r="U872">
        <v>9450000</v>
      </c>
      <c r="V872" s="2">
        <v>7766235</v>
      </c>
      <c r="W872" s="2">
        <v>2809523.4</v>
      </c>
      <c r="X872" s="2">
        <v>0</v>
      </c>
      <c r="Y872" s="2">
        <v>415584.42</v>
      </c>
      <c r="Z872" s="2">
        <v>1703657.19</v>
      </c>
      <c r="AA872">
        <v>3</v>
      </c>
      <c r="AB872">
        <v>0</v>
      </c>
      <c r="AC872">
        <v>0</v>
      </c>
      <c r="AD872">
        <v>0</v>
      </c>
      <c r="AE872">
        <v>3</v>
      </c>
      <c r="AF872">
        <v>3</v>
      </c>
      <c r="AG872">
        <v>3</v>
      </c>
      <c r="AH872" s="2">
        <v>2588745</v>
      </c>
    </row>
    <row r="873" spans="1:34" x14ac:dyDescent="0.5">
      <c r="A873">
        <v>8597</v>
      </c>
      <c r="B873">
        <v>36451</v>
      </c>
      <c r="C873" t="s">
        <v>979</v>
      </c>
      <c r="D873" s="25">
        <v>24545</v>
      </c>
      <c r="E873" t="s">
        <v>142</v>
      </c>
      <c r="F873" t="s">
        <v>94</v>
      </c>
      <c r="G873" t="s">
        <v>141</v>
      </c>
      <c r="H873" s="25">
        <v>41229</v>
      </c>
      <c r="I873" s="26" t="str">
        <f t="shared" si="104"/>
        <v>Fri</v>
      </c>
      <c r="J873" s="1">
        <f t="shared" si="105"/>
        <v>66</v>
      </c>
      <c r="K873" s="1" t="str">
        <f t="shared" si="106"/>
        <v>90D</v>
      </c>
      <c r="L873" s="25">
        <v>41295</v>
      </c>
      <c r="M873" s="26" t="str">
        <f t="shared" si="107"/>
        <v>Mon</v>
      </c>
      <c r="N873" s="25">
        <v>41298</v>
      </c>
      <c r="O873" s="1">
        <f t="shared" si="108"/>
        <v>3</v>
      </c>
      <c r="P873" s="27">
        <f t="shared" si="109"/>
        <v>2013</v>
      </c>
      <c r="Q873" s="1">
        <f t="shared" si="110"/>
        <v>1</v>
      </c>
      <c r="R873" s="1">
        <f t="shared" si="111"/>
        <v>21</v>
      </c>
      <c r="S873" t="s">
        <v>72</v>
      </c>
      <c r="T873" s="2">
        <v>12695000</v>
      </c>
      <c r="U873">
        <v>9450000</v>
      </c>
      <c r="V873" s="2">
        <v>7766235</v>
      </c>
      <c r="W873" s="2">
        <v>2809523.4</v>
      </c>
      <c r="X873" s="2">
        <v>0</v>
      </c>
      <c r="Y873" s="2">
        <v>415584.42</v>
      </c>
      <c r="Z873" s="2">
        <v>1703657.18</v>
      </c>
      <c r="AA873">
        <v>3</v>
      </c>
      <c r="AB873">
        <v>0</v>
      </c>
      <c r="AC873">
        <v>0</v>
      </c>
      <c r="AD873">
        <v>0</v>
      </c>
      <c r="AE873">
        <v>3</v>
      </c>
      <c r="AF873">
        <v>3</v>
      </c>
      <c r="AG873">
        <v>3</v>
      </c>
      <c r="AH873" s="2">
        <v>2588745</v>
      </c>
    </row>
    <row r="874" spans="1:34" x14ac:dyDescent="0.5">
      <c r="A874">
        <v>8597</v>
      </c>
      <c r="B874">
        <v>36581</v>
      </c>
      <c r="C874" t="s">
        <v>980</v>
      </c>
      <c r="D874" s="25">
        <v>26526</v>
      </c>
      <c r="E874" t="s">
        <v>142</v>
      </c>
      <c r="F874" t="s">
        <v>94</v>
      </c>
      <c r="G874" t="s">
        <v>141</v>
      </c>
      <c r="H874" s="25">
        <v>41229</v>
      </c>
      <c r="I874" s="26" t="str">
        <f t="shared" si="104"/>
        <v>Fri</v>
      </c>
      <c r="J874" s="1">
        <f t="shared" si="105"/>
        <v>66</v>
      </c>
      <c r="K874" s="1" t="str">
        <f t="shared" si="106"/>
        <v>90D</v>
      </c>
      <c r="L874" s="25">
        <v>41295</v>
      </c>
      <c r="M874" s="26" t="str">
        <f t="shared" si="107"/>
        <v>Mon</v>
      </c>
      <c r="N874" s="25">
        <v>41298</v>
      </c>
      <c r="O874" s="1">
        <f t="shared" si="108"/>
        <v>3</v>
      </c>
      <c r="P874" s="27">
        <f t="shared" si="109"/>
        <v>2013</v>
      </c>
      <c r="Q874" s="1">
        <f t="shared" si="110"/>
        <v>1</v>
      </c>
      <c r="R874" s="1">
        <f t="shared" si="111"/>
        <v>21</v>
      </c>
      <c r="S874" t="s">
        <v>72</v>
      </c>
      <c r="T874" s="2">
        <v>12865940.369999999</v>
      </c>
      <c r="U874">
        <v>9450000</v>
      </c>
      <c r="V874" s="2">
        <v>7766234.5899999999</v>
      </c>
      <c r="W874" s="2">
        <v>2957523.54</v>
      </c>
      <c r="X874" s="2">
        <v>0</v>
      </c>
      <c r="Y874" s="2">
        <v>415584.42</v>
      </c>
      <c r="Z874" s="2">
        <v>1726597.82</v>
      </c>
      <c r="AA874">
        <v>3</v>
      </c>
      <c r="AB874">
        <v>0</v>
      </c>
      <c r="AC874">
        <v>0</v>
      </c>
      <c r="AD874">
        <v>0</v>
      </c>
      <c r="AE874">
        <v>3</v>
      </c>
      <c r="AF874">
        <v>3</v>
      </c>
      <c r="AG874">
        <v>3</v>
      </c>
      <c r="AH874" s="2">
        <v>2588744.86</v>
      </c>
    </row>
    <row r="875" spans="1:34" x14ac:dyDescent="0.5">
      <c r="A875">
        <v>8597</v>
      </c>
      <c r="B875">
        <v>36582</v>
      </c>
      <c r="C875" t="s">
        <v>981</v>
      </c>
      <c r="D875" s="25">
        <v>25390</v>
      </c>
      <c r="E875" t="s">
        <v>142</v>
      </c>
      <c r="F875" t="s">
        <v>94</v>
      </c>
      <c r="G875" t="s">
        <v>141</v>
      </c>
      <c r="H875" s="25">
        <v>41229</v>
      </c>
      <c r="I875" s="26" t="str">
        <f t="shared" si="104"/>
        <v>Fri</v>
      </c>
      <c r="J875" s="1">
        <f t="shared" si="105"/>
        <v>66</v>
      </c>
      <c r="K875" s="1" t="str">
        <f t="shared" si="106"/>
        <v>90D</v>
      </c>
      <c r="L875" s="25">
        <v>41295</v>
      </c>
      <c r="M875" s="26" t="str">
        <f t="shared" si="107"/>
        <v>Mon</v>
      </c>
      <c r="N875" s="25">
        <v>41299</v>
      </c>
      <c r="O875" s="1">
        <f t="shared" si="108"/>
        <v>4</v>
      </c>
      <c r="P875" s="27">
        <f t="shared" si="109"/>
        <v>2013</v>
      </c>
      <c r="Q875" s="1">
        <f t="shared" si="110"/>
        <v>1</v>
      </c>
      <c r="R875" s="1">
        <f t="shared" si="111"/>
        <v>21</v>
      </c>
      <c r="S875" t="s">
        <v>72</v>
      </c>
      <c r="T875" s="2">
        <v>18108000</v>
      </c>
      <c r="U875">
        <v>12600000</v>
      </c>
      <c r="V875" s="2">
        <v>10354980</v>
      </c>
      <c r="W875" s="2">
        <v>3548051.4</v>
      </c>
      <c r="X875" s="2">
        <v>0</v>
      </c>
      <c r="Y875" s="2">
        <v>1774891.78</v>
      </c>
      <c r="Z875" s="2">
        <v>2430076.8199999998</v>
      </c>
      <c r="AA875">
        <v>4</v>
      </c>
      <c r="AB875">
        <v>0</v>
      </c>
      <c r="AC875">
        <v>0</v>
      </c>
      <c r="AD875">
        <v>0</v>
      </c>
      <c r="AE875">
        <v>4</v>
      </c>
      <c r="AF875">
        <v>4</v>
      </c>
      <c r="AG875">
        <v>4</v>
      </c>
      <c r="AH875" s="2">
        <v>2588745</v>
      </c>
    </row>
    <row r="876" spans="1:34" x14ac:dyDescent="0.5">
      <c r="A876">
        <v>8597</v>
      </c>
      <c r="B876">
        <v>36458</v>
      </c>
      <c r="C876" t="s">
        <v>982</v>
      </c>
      <c r="D876" s="25">
        <v>21225</v>
      </c>
      <c r="E876" t="s">
        <v>142</v>
      </c>
      <c r="F876" t="s">
        <v>94</v>
      </c>
      <c r="G876" t="s">
        <v>141</v>
      </c>
      <c r="H876" s="25">
        <v>41229</v>
      </c>
      <c r="I876" s="26" t="str">
        <f t="shared" si="104"/>
        <v>Fri</v>
      </c>
      <c r="J876" s="1">
        <f t="shared" si="105"/>
        <v>66</v>
      </c>
      <c r="K876" s="1" t="str">
        <f t="shared" si="106"/>
        <v>90D</v>
      </c>
      <c r="L876" s="25">
        <v>41295</v>
      </c>
      <c r="M876" s="26" t="str">
        <f t="shared" si="107"/>
        <v>Mon</v>
      </c>
      <c r="N876" s="25">
        <v>41298</v>
      </c>
      <c r="O876" s="1">
        <f t="shared" si="108"/>
        <v>3</v>
      </c>
      <c r="P876" s="27">
        <f t="shared" si="109"/>
        <v>2013</v>
      </c>
      <c r="Q876" s="1">
        <f t="shared" si="110"/>
        <v>1</v>
      </c>
      <c r="R876" s="1">
        <f t="shared" si="111"/>
        <v>21</v>
      </c>
      <c r="S876" t="s">
        <v>72</v>
      </c>
      <c r="T876" s="2">
        <v>12914450</v>
      </c>
      <c r="U876">
        <v>9450000</v>
      </c>
      <c r="V876" s="2">
        <v>7766235</v>
      </c>
      <c r="W876" s="2">
        <v>2999523.4</v>
      </c>
      <c r="X876" s="2">
        <v>0</v>
      </c>
      <c r="Y876" s="2">
        <v>415584.42</v>
      </c>
      <c r="Z876" s="2">
        <v>1733107.18</v>
      </c>
      <c r="AA876">
        <v>3</v>
      </c>
      <c r="AB876">
        <v>0</v>
      </c>
      <c r="AC876">
        <v>0</v>
      </c>
      <c r="AD876">
        <v>0</v>
      </c>
      <c r="AE876">
        <v>3</v>
      </c>
      <c r="AF876">
        <v>3</v>
      </c>
      <c r="AG876">
        <v>3</v>
      </c>
      <c r="AH876" s="2">
        <v>2588745</v>
      </c>
    </row>
    <row r="877" spans="1:34" x14ac:dyDescent="0.5">
      <c r="A877">
        <v>8597</v>
      </c>
      <c r="B877">
        <v>36583</v>
      </c>
      <c r="C877" t="s">
        <v>983</v>
      </c>
      <c r="D877" s="25">
        <v>26539</v>
      </c>
      <c r="E877" t="s">
        <v>142</v>
      </c>
      <c r="F877" t="s">
        <v>94</v>
      </c>
      <c r="G877" t="s">
        <v>141</v>
      </c>
      <c r="H877" s="25">
        <v>41229</v>
      </c>
      <c r="I877" s="26" t="str">
        <f t="shared" si="104"/>
        <v>Fri</v>
      </c>
      <c r="J877" s="1">
        <f t="shared" si="105"/>
        <v>66</v>
      </c>
      <c r="K877" s="1" t="str">
        <f t="shared" si="106"/>
        <v>90D</v>
      </c>
      <c r="L877" s="25">
        <v>41295</v>
      </c>
      <c r="M877" s="26" t="str">
        <f t="shared" si="107"/>
        <v>Mon</v>
      </c>
      <c r="N877" s="25">
        <v>41298</v>
      </c>
      <c r="O877" s="1">
        <f t="shared" si="108"/>
        <v>3</v>
      </c>
      <c r="P877" s="27">
        <f t="shared" si="109"/>
        <v>2013</v>
      </c>
      <c r="Q877" s="1">
        <f t="shared" si="110"/>
        <v>1</v>
      </c>
      <c r="R877" s="1">
        <f t="shared" si="111"/>
        <v>21</v>
      </c>
      <c r="S877" t="s">
        <v>72</v>
      </c>
      <c r="T877" s="2">
        <v>14459680.01</v>
      </c>
      <c r="U877">
        <v>9450000</v>
      </c>
      <c r="V877" s="2">
        <v>7766235</v>
      </c>
      <c r="W877" s="2">
        <v>2865523.4</v>
      </c>
      <c r="X877" s="2">
        <v>0</v>
      </c>
      <c r="Y877" s="2">
        <v>1547785.55</v>
      </c>
      <c r="Z877" s="2">
        <v>2280136.06</v>
      </c>
      <c r="AA877">
        <v>3</v>
      </c>
      <c r="AB877">
        <v>0</v>
      </c>
      <c r="AC877">
        <v>0</v>
      </c>
      <c r="AD877">
        <v>0</v>
      </c>
      <c r="AE877">
        <v>3</v>
      </c>
      <c r="AF877">
        <v>3</v>
      </c>
      <c r="AG877">
        <v>3</v>
      </c>
      <c r="AH877" s="2">
        <v>2588745</v>
      </c>
    </row>
    <row r="878" spans="1:34" x14ac:dyDescent="0.5">
      <c r="A878">
        <v>8597</v>
      </c>
      <c r="B878">
        <v>36455</v>
      </c>
      <c r="C878" t="s">
        <v>984</v>
      </c>
      <c r="D878" s="25">
        <v>24107</v>
      </c>
      <c r="E878" t="s">
        <v>100</v>
      </c>
      <c r="F878" t="s">
        <v>94</v>
      </c>
      <c r="G878" t="s">
        <v>141</v>
      </c>
      <c r="H878" s="25">
        <v>41229</v>
      </c>
      <c r="I878" s="26" t="str">
        <f t="shared" si="104"/>
        <v>Fri</v>
      </c>
      <c r="J878" s="1">
        <f t="shared" si="105"/>
        <v>66</v>
      </c>
      <c r="K878" s="1" t="str">
        <f t="shared" si="106"/>
        <v>90D</v>
      </c>
      <c r="L878" s="25">
        <v>41295</v>
      </c>
      <c r="M878" s="26" t="str">
        <f t="shared" si="107"/>
        <v>Mon</v>
      </c>
      <c r="N878" s="25">
        <v>41298</v>
      </c>
      <c r="O878" s="1">
        <f t="shared" si="108"/>
        <v>3</v>
      </c>
      <c r="P878" s="27">
        <f t="shared" si="109"/>
        <v>2013</v>
      </c>
      <c r="Q878" s="1">
        <f t="shared" si="110"/>
        <v>1</v>
      </c>
      <c r="R878" s="1">
        <f t="shared" si="111"/>
        <v>21</v>
      </c>
      <c r="S878" t="s">
        <v>72</v>
      </c>
      <c r="T878" s="2">
        <v>13266725.380000001</v>
      </c>
      <c r="U878">
        <v>9450000</v>
      </c>
      <c r="V878" s="2">
        <v>7766234.5899999999</v>
      </c>
      <c r="W878" s="2">
        <v>3304523.54</v>
      </c>
      <c r="X878" s="2">
        <v>0</v>
      </c>
      <c r="Y878" s="2">
        <v>415584.42</v>
      </c>
      <c r="Z878" s="2">
        <v>1780382.83</v>
      </c>
      <c r="AA878">
        <v>3</v>
      </c>
      <c r="AB878">
        <v>0</v>
      </c>
      <c r="AC878">
        <v>0</v>
      </c>
      <c r="AD878">
        <v>0</v>
      </c>
      <c r="AE878">
        <v>3</v>
      </c>
      <c r="AF878">
        <v>3</v>
      </c>
      <c r="AG878">
        <v>3</v>
      </c>
      <c r="AH878" s="2">
        <v>2588744.86</v>
      </c>
    </row>
    <row r="879" spans="1:34" x14ac:dyDescent="0.5">
      <c r="A879">
        <v>8597</v>
      </c>
      <c r="B879">
        <v>36414</v>
      </c>
      <c r="C879" t="s">
        <v>985</v>
      </c>
      <c r="D879" s="25">
        <v>23235</v>
      </c>
      <c r="E879" t="s">
        <v>986</v>
      </c>
      <c r="F879" t="s">
        <v>94</v>
      </c>
      <c r="G879" t="s">
        <v>141</v>
      </c>
      <c r="H879" s="25">
        <v>41229</v>
      </c>
      <c r="I879" s="26" t="str">
        <f t="shared" si="104"/>
        <v>Fri</v>
      </c>
      <c r="J879" s="1">
        <f t="shared" si="105"/>
        <v>66</v>
      </c>
      <c r="K879" s="1" t="str">
        <f t="shared" si="106"/>
        <v>90D</v>
      </c>
      <c r="L879" s="25">
        <v>41295</v>
      </c>
      <c r="M879" s="26" t="str">
        <f t="shared" si="107"/>
        <v>Mon</v>
      </c>
      <c r="N879" s="25">
        <v>41298</v>
      </c>
      <c r="O879" s="1">
        <f t="shared" si="108"/>
        <v>3</v>
      </c>
      <c r="P879" s="27">
        <f t="shared" si="109"/>
        <v>2013</v>
      </c>
      <c r="Q879" s="1">
        <f t="shared" si="110"/>
        <v>1</v>
      </c>
      <c r="R879" s="1">
        <f t="shared" si="111"/>
        <v>21</v>
      </c>
      <c r="S879" t="s">
        <v>72</v>
      </c>
      <c r="T879" s="2">
        <v>14794600.01</v>
      </c>
      <c r="U879">
        <v>9450000</v>
      </c>
      <c r="V879" s="2">
        <v>7766235</v>
      </c>
      <c r="W879" s="2">
        <v>3129523.4</v>
      </c>
      <c r="X879" s="2">
        <v>0</v>
      </c>
      <c r="Y879" s="2">
        <v>1573759.58</v>
      </c>
      <c r="Z879" s="2">
        <v>2325082.0299999998</v>
      </c>
      <c r="AA879">
        <v>3</v>
      </c>
      <c r="AB879">
        <v>0</v>
      </c>
      <c r="AC879">
        <v>0</v>
      </c>
      <c r="AD879">
        <v>0</v>
      </c>
      <c r="AE879">
        <v>3</v>
      </c>
      <c r="AF879">
        <v>3</v>
      </c>
      <c r="AG879">
        <v>3</v>
      </c>
      <c r="AH879" s="2">
        <v>2588745</v>
      </c>
    </row>
    <row r="880" spans="1:34" x14ac:dyDescent="0.5">
      <c r="A880">
        <v>8597</v>
      </c>
      <c r="B880">
        <v>36585</v>
      </c>
      <c r="C880" t="s">
        <v>987</v>
      </c>
      <c r="D880" s="25">
        <v>26049</v>
      </c>
      <c r="E880" t="s">
        <v>142</v>
      </c>
      <c r="F880" t="s">
        <v>94</v>
      </c>
      <c r="G880" t="s">
        <v>141</v>
      </c>
      <c r="H880" s="25">
        <v>41229</v>
      </c>
      <c r="I880" s="26" t="str">
        <f t="shared" si="104"/>
        <v>Fri</v>
      </c>
      <c r="J880" s="1">
        <f t="shared" si="105"/>
        <v>66</v>
      </c>
      <c r="K880" s="1" t="str">
        <f t="shared" si="106"/>
        <v>90D</v>
      </c>
      <c r="L880" s="25">
        <v>41295</v>
      </c>
      <c r="M880" s="26" t="str">
        <f t="shared" si="107"/>
        <v>Mon</v>
      </c>
      <c r="N880" s="25">
        <v>41298</v>
      </c>
      <c r="O880" s="1">
        <f t="shared" si="108"/>
        <v>3</v>
      </c>
      <c r="P880" s="27">
        <f t="shared" si="109"/>
        <v>2013</v>
      </c>
      <c r="Q880" s="1">
        <f t="shared" si="110"/>
        <v>1</v>
      </c>
      <c r="R880" s="1">
        <f t="shared" si="111"/>
        <v>21</v>
      </c>
      <c r="S880" t="s">
        <v>72</v>
      </c>
      <c r="T880" s="2">
        <v>12861320</v>
      </c>
      <c r="U880">
        <v>9450000</v>
      </c>
      <c r="V880" s="2">
        <v>7766235</v>
      </c>
      <c r="W880" s="2">
        <v>2953523.4</v>
      </c>
      <c r="X880" s="2">
        <v>0</v>
      </c>
      <c r="Y880" s="2">
        <v>415584.42</v>
      </c>
      <c r="Z880" s="2">
        <v>1725977.18</v>
      </c>
      <c r="AA880">
        <v>3</v>
      </c>
      <c r="AB880">
        <v>0</v>
      </c>
      <c r="AC880">
        <v>0</v>
      </c>
      <c r="AD880">
        <v>0</v>
      </c>
      <c r="AE880">
        <v>3</v>
      </c>
      <c r="AF880">
        <v>3</v>
      </c>
      <c r="AG880">
        <v>3</v>
      </c>
      <c r="AH880" s="2">
        <v>2588745</v>
      </c>
    </row>
    <row r="881" spans="1:34" x14ac:dyDescent="0.5">
      <c r="A881">
        <v>8597</v>
      </c>
      <c r="B881">
        <v>36586</v>
      </c>
      <c r="C881" t="s">
        <v>988</v>
      </c>
      <c r="D881" s="25">
        <v>24114</v>
      </c>
      <c r="E881" t="s">
        <v>140</v>
      </c>
      <c r="F881" t="s">
        <v>94</v>
      </c>
      <c r="G881" t="s">
        <v>141</v>
      </c>
      <c r="H881" s="25">
        <v>41229</v>
      </c>
      <c r="I881" s="26" t="str">
        <f t="shared" si="104"/>
        <v>Fri</v>
      </c>
      <c r="J881" s="1">
        <f t="shared" si="105"/>
        <v>66</v>
      </c>
      <c r="K881" s="1" t="str">
        <f t="shared" si="106"/>
        <v>90D</v>
      </c>
      <c r="L881" s="25">
        <v>41295</v>
      </c>
      <c r="M881" s="26" t="str">
        <f t="shared" si="107"/>
        <v>Mon</v>
      </c>
      <c r="N881" s="25">
        <v>41298</v>
      </c>
      <c r="O881" s="1">
        <f t="shared" si="108"/>
        <v>3</v>
      </c>
      <c r="P881" s="27">
        <f t="shared" si="109"/>
        <v>2013</v>
      </c>
      <c r="Q881" s="1">
        <f t="shared" si="110"/>
        <v>1</v>
      </c>
      <c r="R881" s="1">
        <f t="shared" si="111"/>
        <v>21</v>
      </c>
      <c r="S881" t="s">
        <v>72</v>
      </c>
      <c r="T881" s="2">
        <v>15243896</v>
      </c>
      <c r="U881">
        <v>9450000</v>
      </c>
      <c r="V881" s="2">
        <v>9129871.3599999994</v>
      </c>
      <c r="W881" s="2">
        <v>3652723.4</v>
      </c>
      <c r="X881" s="2">
        <v>0</v>
      </c>
      <c r="Y881" s="2">
        <v>415584.42</v>
      </c>
      <c r="Z881" s="2">
        <v>2045716.82</v>
      </c>
      <c r="AA881">
        <v>3</v>
      </c>
      <c r="AB881">
        <v>0</v>
      </c>
      <c r="AC881">
        <v>0</v>
      </c>
      <c r="AD881">
        <v>0</v>
      </c>
      <c r="AE881">
        <v>3</v>
      </c>
      <c r="AF881">
        <v>3</v>
      </c>
      <c r="AG881">
        <v>3</v>
      </c>
      <c r="AH881" s="2">
        <v>3043290.45</v>
      </c>
    </row>
    <row r="882" spans="1:34" x14ac:dyDescent="0.5">
      <c r="A882">
        <v>8597</v>
      </c>
      <c r="B882">
        <v>36459</v>
      </c>
      <c r="C882" t="s">
        <v>989</v>
      </c>
      <c r="D882" s="25">
        <v>27885</v>
      </c>
      <c r="E882" t="s">
        <v>100</v>
      </c>
      <c r="F882" t="s">
        <v>94</v>
      </c>
      <c r="G882" t="s">
        <v>141</v>
      </c>
      <c r="H882" s="25">
        <v>41229</v>
      </c>
      <c r="I882" s="26" t="str">
        <f t="shared" si="104"/>
        <v>Fri</v>
      </c>
      <c r="J882" s="1">
        <f t="shared" si="105"/>
        <v>66</v>
      </c>
      <c r="K882" s="1" t="str">
        <f t="shared" si="106"/>
        <v>90D</v>
      </c>
      <c r="L882" s="25">
        <v>41295</v>
      </c>
      <c r="M882" s="26" t="str">
        <f t="shared" si="107"/>
        <v>Mon</v>
      </c>
      <c r="N882" s="25">
        <v>41298</v>
      </c>
      <c r="O882" s="1">
        <f t="shared" si="108"/>
        <v>3</v>
      </c>
      <c r="P882" s="27">
        <f t="shared" si="109"/>
        <v>2013</v>
      </c>
      <c r="Q882" s="1">
        <f t="shared" si="110"/>
        <v>1</v>
      </c>
      <c r="R882" s="1">
        <f t="shared" si="111"/>
        <v>21</v>
      </c>
      <c r="S882" t="s">
        <v>72</v>
      </c>
      <c r="T882" s="2">
        <v>12839375</v>
      </c>
      <c r="U882">
        <v>9450000</v>
      </c>
      <c r="V882" s="2">
        <v>7766235</v>
      </c>
      <c r="W882" s="2">
        <v>2934523.4</v>
      </c>
      <c r="X882" s="2">
        <v>0</v>
      </c>
      <c r="Y882" s="2">
        <v>415584.42</v>
      </c>
      <c r="Z882" s="2">
        <v>1723032.18</v>
      </c>
      <c r="AA882">
        <v>3</v>
      </c>
      <c r="AB882">
        <v>0</v>
      </c>
      <c r="AC882">
        <v>0</v>
      </c>
      <c r="AD882">
        <v>0</v>
      </c>
      <c r="AE882">
        <v>3</v>
      </c>
      <c r="AF882">
        <v>3</v>
      </c>
      <c r="AG882">
        <v>3</v>
      </c>
      <c r="AH882" s="2">
        <v>2588745</v>
      </c>
    </row>
    <row r="883" spans="1:34" x14ac:dyDescent="0.5">
      <c r="A883">
        <v>8597</v>
      </c>
      <c r="B883">
        <v>36476</v>
      </c>
      <c r="C883" t="s">
        <v>990</v>
      </c>
      <c r="D883" s="25">
        <v>25098</v>
      </c>
      <c r="E883" t="s">
        <v>79</v>
      </c>
      <c r="F883" t="s">
        <v>94</v>
      </c>
      <c r="G883" t="s">
        <v>141</v>
      </c>
      <c r="H883" s="25">
        <v>41229</v>
      </c>
      <c r="I883" s="26" t="str">
        <f t="shared" si="104"/>
        <v>Fri</v>
      </c>
      <c r="J883" s="1">
        <f t="shared" si="105"/>
        <v>66</v>
      </c>
      <c r="K883" s="1" t="str">
        <f t="shared" si="106"/>
        <v>90D</v>
      </c>
      <c r="L883" s="25">
        <v>41295</v>
      </c>
      <c r="M883" s="26" t="str">
        <f t="shared" si="107"/>
        <v>Mon</v>
      </c>
      <c r="N883" s="25">
        <v>41298</v>
      </c>
      <c r="O883" s="1">
        <f t="shared" si="108"/>
        <v>3</v>
      </c>
      <c r="P883" s="27">
        <f t="shared" si="109"/>
        <v>2013</v>
      </c>
      <c r="Q883" s="1">
        <f t="shared" si="110"/>
        <v>1</v>
      </c>
      <c r="R883" s="1">
        <f t="shared" si="111"/>
        <v>21</v>
      </c>
      <c r="S883" t="s">
        <v>72</v>
      </c>
      <c r="T883" s="2">
        <v>13157000</v>
      </c>
      <c r="U883">
        <v>9450000</v>
      </c>
      <c r="V883" s="2">
        <v>7766235</v>
      </c>
      <c r="W883" s="2">
        <v>3209523.4</v>
      </c>
      <c r="X883" s="2">
        <v>0</v>
      </c>
      <c r="Y883" s="2">
        <v>415584.42</v>
      </c>
      <c r="Z883" s="2">
        <v>1765657.18</v>
      </c>
      <c r="AA883">
        <v>3</v>
      </c>
      <c r="AB883">
        <v>0</v>
      </c>
      <c r="AC883">
        <v>0</v>
      </c>
      <c r="AD883">
        <v>0</v>
      </c>
      <c r="AE883">
        <v>3</v>
      </c>
      <c r="AF883">
        <v>3</v>
      </c>
      <c r="AG883">
        <v>3</v>
      </c>
      <c r="AH883" s="2">
        <v>2588745</v>
      </c>
    </row>
    <row r="884" spans="1:34" x14ac:dyDescent="0.5">
      <c r="A884">
        <v>8597</v>
      </c>
      <c r="B884">
        <v>36461</v>
      </c>
      <c r="C884" t="s">
        <v>991</v>
      </c>
      <c r="D884" s="25">
        <v>23161</v>
      </c>
      <c r="E884" t="s">
        <v>213</v>
      </c>
      <c r="F884" t="s">
        <v>94</v>
      </c>
      <c r="G884" t="s">
        <v>141</v>
      </c>
      <c r="H884" s="25">
        <v>41229</v>
      </c>
      <c r="I884" s="26" t="str">
        <f t="shared" si="104"/>
        <v>Fri</v>
      </c>
      <c r="J884" s="1">
        <f t="shared" si="105"/>
        <v>65</v>
      </c>
      <c r="K884" s="1" t="str">
        <f t="shared" si="106"/>
        <v>90D</v>
      </c>
      <c r="L884" s="25">
        <v>41294</v>
      </c>
      <c r="M884" s="26" t="str">
        <f t="shared" si="107"/>
        <v>Sun</v>
      </c>
      <c r="N884" s="25">
        <v>41298</v>
      </c>
      <c r="O884" s="1">
        <f t="shared" si="108"/>
        <v>4</v>
      </c>
      <c r="P884" s="27">
        <f t="shared" si="109"/>
        <v>2013</v>
      </c>
      <c r="Q884" s="1">
        <f t="shared" si="110"/>
        <v>1</v>
      </c>
      <c r="R884" s="1">
        <f t="shared" si="111"/>
        <v>20</v>
      </c>
      <c r="S884" t="s">
        <v>72</v>
      </c>
      <c r="T884" s="2">
        <v>19031000.010000002</v>
      </c>
      <c r="U884">
        <v>12600000</v>
      </c>
      <c r="V884" s="2">
        <v>10354980</v>
      </c>
      <c r="W884" s="2">
        <v>3558051.4</v>
      </c>
      <c r="X884" s="2">
        <v>0</v>
      </c>
      <c r="Y884" s="2">
        <v>2264325.6800000002</v>
      </c>
      <c r="Z884" s="2">
        <v>2853642.93</v>
      </c>
      <c r="AA884">
        <v>4</v>
      </c>
      <c r="AB884">
        <v>0</v>
      </c>
      <c r="AC884">
        <v>0</v>
      </c>
      <c r="AD884">
        <v>0</v>
      </c>
      <c r="AE884">
        <v>4</v>
      </c>
      <c r="AF884">
        <v>4</v>
      </c>
      <c r="AG884">
        <v>4</v>
      </c>
      <c r="AH884" s="2">
        <v>2588745</v>
      </c>
    </row>
    <row r="885" spans="1:34" x14ac:dyDescent="0.5">
      <c r="A885">
        <v>8597</v>
      </c>
      <c r="B885">
        <v>36462</v>
      </c>
      <c r="C885" t="s">
        <v>992</v>
      </c>
      <c r="D885" s="25">
        <v>25051</v>
      </c>
      <c r="E885" t="s">
        <v>142</v>
      </c>
      <c r="F885" t="s">
        <v>94</v>
      </c>
      <c r="G885" t="s">
        <v>141</v>
      </c>
      <c r="H885" s="25">
        <v>41229</v>
      </c>
      <c r="I885" s="26" t="str">
        <f t="shared" si="104"/>
        <v>Fri</v>
      </c>
      <c r="J885" s="1">
        <f t="shared" si="105"/>
        <v>66</v>
      </c>
      <c r="K885" s="1" t="str">
        <f t="shared" si="106"/>
        <v>90D</v>
      </c>
      <c r="L885" s="25">
        <v>41295</v>
      </c>
      <c r="M885" s="26" t="str">
        <f t="shared" si="107"/>
        <v>Mon</v>
      </c>
      <c r="N885" s="25">
        <v>41298</v>
      </c>
      <c r="O885" s="1">
        <f t="shared" si="108"/>
        <v>3</v>
      </c>
      <c r="P885" s="27">
        <f t="shared" si="109"/>
        <v>2013</v>
      </c>
      <c r="Q885" s="1">
        <f t="shared" si="110"/>
        <v>1</v>
      </c>
      <c r="R885" s="1">
        <f t="shared" si="111"/>
        <v>21</v>
      </c>
      <c r="S885" t="s">
        <v>72</v>
      </c>
      <c r="T885" s="2">
        <v>12695000</v>
      </c>
      <c r="U885">
        <v>9450000</v>
      </c>
      <c r="V885" s="2">
        <v>7766235</v>
      </c>
      <c r="W885" s="2">
        <v>2809523.4</v>
      </c>
      <c r="X885" s="2">
        <v>0</v>
      </c>
      <c r="Y885" s="2">
        <v>415584.42</v>
      </c>
      <c r="Z885" s="2">
        <v>1703657.18</v>
      </c>
      <c r="AA885">
        <v>3</v>
      </c>
      <c r="AB885">
        <v>0</v>
      </c>
      <c r="AC885">
        <v>0</v>
      </c>
      <c r="AD885">
        <v>0</v>
      </c>
      <c r="AE885">
        <v>3</v>
      </c>
      <c r="AF885">
        <v>3</v>
      </c>
      <c r="AG885">
        <v>3</v>
      </c>
      <c r="AH885" s="2">
        <v>2588745</v>
      </c>
    </row>
    <row r="886" spans="1:34" x14ac:dyDescent="0.5">
      <c r="A886">
        <v>8597</v>
      </c>
      <c r="B886">
        <v>36498</v>
      </c>
      <c r="C886" t="s">
        <v>993</v>
      </c>
      <c r="D886" s="25">
        <v>23453</v>
      </c>
      <c r="E886" t="s">
        <v>100</v>
      </c>
      <c r="F886" t="s">
        <v>94</v>
      </c>
      <c r="G886" t="s">
        <v>141</v>
      </c>
      <c r="H886" s="25">
        <v>41229</v>
      </c>
      <c r="I886" s="26" t="str">
        <f t="shared" si="104"/>
        <v>Fri</v>
      </c>
      <c r="J886" s="1">
        <f t="shared" si="105"/>
        <v>66</v>
      </c>
      <c r="K886" s="1" t="str">
        <f t="shared" si="106"/>
        <v>90D</v>
      </c>
      <c r="L886" s="25">
        <v>41295</v>
      </c>
      <c r="M886" s="26" t="str">
        <f t="shared" si="107"/>
        <v>Mon</v>
      </c>
      <c r="N886" s="25">
        <v>41298</v>
      </c>
      <c r="O886" s="1">
        <f t="shared" si="108"/>
        <v>3</v>
      </c>
      <c r="P886" s="27">
        <f t="shared" si="109"/>
        <v>2013</v>
      </c>
      <c r="Q886" s="1">
        <f t="shared" si="110"/>
        <v>1</v>
      </c>
      <c r="R886" s="1">
        <f t="shared" si="111"/>
        <v>21</v>
      </c>
      <c r="S886" t="s">
        <v>72</v>
      </c>
      <c r="T886" s="2">
        <v>12879800</v>
      </c>
      <c r="U886">
        <v>9450000</v>
      </c>
      <c r="V886" s="2">
        <v>7766235</v>
      </c>
      <c r="W886" s="2">
        <v>2809523.4</v>
      </c>
      <c r="X886" s="2">
        <v>0</v>
      </c>
      <c r="Y886" s="2">
        <v>575584.42000000004</v>
      </c>
      <c r="Z886" s="2">
        <v>1728457.18</v>
      </c>
      <c r="AA886">
        <v>3</v>
      </c>
      <c r="AB886">
        <v>0</v>
      </c>
      <c r="AC886">
        <v>0</v>
      </c>
      <c r="AD886">
        <v>0</v>
      </c>
      <c r="AE886">
        <v>3</v>
      </c>
      <c r="AF886">
        <v>3</v>
      </c>
      <c r="AG886">
        <v>3</v>
      </c>
      <c r="AH886" s="2">
        <v>2588745</v>
      </c>
    </row>
    <row r="887" spans="1:34" x14ac:dyDescent="0.5">
      <c r="A887">
        <v>8597</v>
      </c>
      <c r="B887">
        <v>36482</v>
      </c>
      <c r="C887" t="s">
        <v>994</v>
      </c>
      <c r="D887" s="25">
        <v>25708</v>
      </c>
      <c r="E887" t="s">
        <v>100</v>
      </c>
      <c r="F887" t="s">
        <v>94</v>
      </c>
      <c r="G887" t="s">
        <v>141</v>
      </c>
      <c r="H887" s="25">
        <v>41229</v>
      </c>
      <c r="I887" s="26" t="str">
        <f t="shared" si="104"/>
        <v>Fri</v>
      </c>
      <c r="J887" s="1">
        <f t="shared" si="105"/>
        <v>66</v>
      </c>
      <c r="K887" s="1" t="str">
        <f t="shared" si="106"/>
        <v>90D</v>
      </c>
      <c r="L887" s="25">
        <v>41295</v>
      </c>
      <c r="M887" s="26" t="str">
        <f t="shared" si="107"/>
        <v>Mon</v>
      </c>
      <c r="N887" s="25">
        <v>41298</v>
      </c>
      <c r="O887" s="1">
        <f t="shared" si="108"/>
        <v>3</v>
      </c>
      <c r="P887" s="27">
        <f t="shared" si="109"/>
        <v>2013</v>
      </c>
      <c r="Q887" s="1">
        <f t="shared" si="110"/>
        <v>1</v>
      </c>
      <c r="R887" s="1">
        <f t="shared" si="111"/>
        <v>21</v>
      </c>
      <c r="S887" t="s">
        <v>72</v>
      </c>
      <c r="T887" s="2">
        <v>12695000.01</v>
      </c>
      <c r="U887">
        <v>9450000</v>
      </c>
      <c r="V887" s="2">
        <v>7766235</v>
      </c>
      <c r="W887" s="2">
        <v>2809523.4</v>
      </c>
      <c r="X887" s="2">
        <v>0</v>
      </c>
      <c r="Y887" s="2">
        <v>415584.42</v>
      </c>
      <c r="Z887" s="2">
        <v>1703657.19</v>
      </c>
      <c r="AA887">
        <v>3</v>
      </c>
      <c r="AB887">
        <v>0</v>
      </c>
      <c r="AC887">
        <v>0</v>
      </c>
      <c r="AD887">
        <v>0</v>
      </c>
      <c r="AE887">
        <v>3</v>
      </c>
      <c r="AF887">
        <v>3</v>
      </c>
      <c r="AG887">
        <v>3</v>
      </c>
      <c r="AH887" s="2">
        <v>2588745</v>
      </c>
    </row>
    <row r="888" spans="1:34" x14ac:dyDescent="0.5">
      <c r="A888">
        <v>8597</v>
      </c>
      <c r="B888">
        <v>36463</v>
      </c>
      <c r="C888" t="s">
        <v>995</v>
      </c>
      <c r="D888" s="25">
        <v>21820</v>
      </c>
      <c r="E888" t="s">
        <v>79</v>
      </c>
      <c r="F888" t="s">
        <v>94</v>
      </c>
      <c r="G888" t="s">
        <v>141</v>
      </c>
      <c r="H888" s="25">
        <v>41229</v>
      </c>
      <c r="I888" s="26" t="str">
        <f t="shared" si="104"/>
        <v>Fri</v>
      </c>
      <c r="J888" s="1">
        <f t="shared" si="105"/>
        <v>66</v>
      </c>
      <c r="K888" s="1" t="str">
        <f t="shared" si="106"/>
        <v>90D</v>
      </c>
      <c r="L888" s="25">
        <v>41295</v>
      </c>
      <c r="M888" s="26" t="str">
        <f t="shared" si="107"/>
        <v>Mon</v>
      </c>
      <c r="N888" s="25">
        <v>41298</v>
      </c>
      <c r="O888" s="1">
        <f t="shared" si="108"/>
        <v>3</v>
      </c>
      <c r="P888" s="27">
        <f t="shared" si="109"/>
        <v>2013</v>
      </c>
      <c r="Q888" s="1">
        <f t="shared" si="110"/>
        <v>1</v>
      </c>
      <c r="R888" s="1">
        <f t="shared" si="111"/>
        <v>21</v>
      </c>
      <c r="S888" t="s">
        <v>72</v>
      </c>
      <c r="T888" s="2">
        <v>12735425</v>
      </c>
      <c r="U888">
        <v>6300000</v>
      </c>
      <c r="V888" s="2">
        <v>7904762.7300000004</v>
      </c>
      <c r="W888" s="2">
        <v>2705995.4</v>
      </c>
      <c r="X888" s="2">
        <v>0</v>
      </c>
      <c r="Y888" s="2">
        <v>415584.42</v>
      </c>
      <c r="Z888" s="2">
        <v>1709082.45</v>
      </c>
      <c r="AA888">
        <v>3</v>
      </c>
      <c r="AB888">
        <v>0</v>
      </c>
      <c r="AC888">
        <v>0</v>
      </c>
      <c r="AD888">
        <v>0</v>
      </c>
      <c r="AE888">
        <v>3</v>
      </c>
      <c r="AF888">
        <v>3</v>
      </c>
      <c r="AG888">
        <v>3</v>
      </c>
      <c r="AH888" s="2">
        <v>2634920.91</v>
      </c>
    </row>
    <row r="889" spans="1:34" x14ac:dyDescent="0.5">
      <c r="A889">
        <v>8597</v>
      </c>
      <c r="B889">
        <v>36479</v>
      </c>
      <c r="C889" t="s">
        <v>996</v>
      </c>
      <c r="D889" s="25">
        <v>21363</v>
      </c>
      <c r="E889" t="s">
        <v>73</v>
      </c>
      <c r="F889" t="s">
        <v>94</v>
      </c>
      <c r="G889" t="s">
        <v>141</v>
      </c>
      <c r="H889" s="25">
        <v>41229</v>
      </c>
      <c r="I889" s="26" t="str">
        <f t="shared" si="104"/>
        <v>Fri</v>
      </c>
      <c r="J889" s="1">
        <f t="shared" si="105"/>
        <v>66</v>
      </c>
      <c r="K889" s="1" t="str">
        <f t="shared" si="106"/>
        <v>90D</v>
      </c>
      <c r="L889" s="25">
        <v>41295</v>
      </c>
      <c r="M889" s="26" t="str">
        <f t="shared" si="107"/>
        <v>Mon</v>
      </c>
      <c r="N889" s="25">
        <v>41298</v>
      </c>
      <c r="O889" s="1">
        <f t="shared" si="108"/>
        <v>3</v>
      </c>
      <c r="P889" s="27">
        <f t="shared" si="109"/>
        <v>2013</v>
      </c>
      <c r="Q889" s="1">
        <f t="shared" si="110"/>
        <v>1</v>
      </c>
      <c r="R889" s="1">
        <f t="shared" si="111"/>
        <v>21</v>
      </c>
      <c r="S889" t="s">
        <v>72</v>
      </c>
      <c r="T889" s="2">
        <v>12695000</v>
      </c>
      <c r="U889">
        <v>9450000</v>
      </c>
      <c r="V889" s="2">
        <v>7766235</v>
      </c>
      <c r="W889" s="2">
        <v>2809523.4</v>
      </c>
      <c r="X889" s="2">
        <v>0</v>
      </c>
      <c r="Y889" s="2">
        <v>415584.42</v>
      </c>
      <c r="Z889" s="2">
        <v>1703657.18</v>
      </c>
      <c r="AA889">
        <v>3</v>
      </c>
      <c r="AB889">
        <v>0</v>
      </c>
      <c r="AC889">
        <v>0</v>
      </c>
      <c r="AD889">
        <v>0</v>
      </c>
      <c r="AE889">
        <v>3</v>
      </c>
      <c r="AF889">
        <v>3</v>
      </c>
      <c r="AG889">
        <v>3</v>
      </c>
      <c r="AH889" s="2">
        <v>2588745</v>
      </c>
    </row>
    <row r="890" spans="1:34" x14ac:dyDescent="0.5">
      <c r="A890">
        <v>8597</v>
      </c>
      <c r="B890">
        <v>36464</v>
      </c>
      <c r="C890" t="s">
        <v>997</v>
      </c>
      <c r="D890" s="25">
        <v>25327</v>
      </c>
      <c r="E890" t="s">
        <v>998</v>
      </c>
      <c r="F890" t="s">
        <v>94</v>
      </c>
      <c r="G890" t="s">
        <v>141</v>
      </c>
      <c r="H890" s="25">
        <v>41229</v>
      </c>
      <c r="I890" s="26" t="str">
        <f t="shared" si="104"/>
        <v>Fri</v>
      </c>
      <c r="J890" s="1">
        <f t="shared" si="105"/>
        <v>66</v>
      </c>
      <c r="K890" s="1" t="str">
        <f t="shared" si="106"/>
        <v>90D</v>
      </c>
      <c r="L890" s="25">
        <v>41295</v>
      </c>
      <c r="M890" s="26" t="str">
        <f t="shared" si="107"/>
        <v>Mon</v>
      </c>
      <c r="N890" s="25">
        <v>41298</v>
      </c>
      <c r="O890" s="1">
        <f t="shared" si="108"/>
        <v>3</v>
      </c>
      <c r="P890" s="27">
        <f t="shared" si="109"/>
        <v>2013</v>
      </c>
      <c r="Q890" s="1">
        <f t="shared" si="110"/>
        <v>1</v>
      </c>
      <c r="R890" s="1">
        <f t="shared" si="111"/>
        <v>21</v>
      </c>
      <c r="S890" t="s">
        <v>72</v>
      </c>
      <c r="T890" s="2">
        <v>12695000</v>
      </c>
      <c r="U890">
        <v>9450000</v>
      </c>
      <c r="V890" s="2">
        <v>7766235</v>
      </c>
      <c r="W890" s="2">
        <v>2809523.4</v>
      </c>
      <c r="X890" s="2">
        <v>0</v>
      </c>
      <c r="Y890" s="2">
        <v>415584.42</v>
      </c>
      <c r="Z890" s="2">
        <v>1703657.18</v>
      </c>
      <c r="AA890">
        <v>3</v>
      </c>
      <c r="AB890">
        <v>0</v>
      </c>
      <c r="AC890">
        <v>0</v>
      </c>
      <c r="AD890">
        <v>0</v>
      </c>
      <c r="AE890">
        <v>3</v>
      </c>
      <c r="AF890">
        <v>3</v>
      </c>
      <c r="AG890">
        <v>3</v>
      </c>
      <c r="AH890" s="2">
        <v>2588745</v>
      </c>
    </row>
    <row r="891" spans="1:34" x14ac:dyDescent="0.5">
      <c r="A891">
        <v>8597</v>
      </c>
      <c r="B891">
        <v>32689</v>
      </c>
      <c r="C891" t="s">
        <v>999</v>
      </c>
      <c r="D891" s="25">
        <v>21175</v>
      </c>
      <c r="E891" t="s">
        <v>1000</v>
      </c>
      <c r="F891" t="s">
        <v>94</v>
      </c>
      <c r="G891" t="s">
        <v>141</v>
      </c>
      <c r="H891" s="25">
        <v>41229</v>
      </c>
      <c r="I891" s="26" t="str">
        <f t="shared" si="104"/>
        <v>Fri</v>
      </c>
      <c r="J891" s="1">
        <f t="shared" si="105"/>
        <v>65</v>
      </c>
      <c r="K891" s="1" t="str">
        <f t="shared" si="106"/>
        <v>90D</v>
      </c>
      <c r="L891" s="25">
        <v>41294</v>
      </c>
      <c r="M891" s="26" t="str">
        <f t="shared" si="107"/>
        <v>Sun</v>
      </c>
      <c r="N891" s="25">
        <v>41298</v>
      </c>
      <c r="O891" s="1">
        <f t="shared" si="108"/>
        <v>4</v>
      </c>
      <c r="P891" s="27">
        <f t="shared" si="109"/>
        <v>2013</v>
      </c>
      <c r="Q891" s="1">
        <f t="shared" si="110"/>
        <v>1</v>
      </c>
      <c r="R891" s="1">
        <f t="shared" si="111"/>
        <v>20</v>
      </c>
      <c r="S891" t="s">
        <v>72</v>
      </c>
      <c r="T891" s="2">
        <v>16226150</v>
      </c>
      <c r="U891">
        <v>12600000</v>
      </c>
      <c r="V891" s="2">
        <v>10354980</v>
      </c>
      <c r="W891" s="2">
        <v>3278051.4</v>
      </c>
      <c r="X891" s="2">
        <v>0</v>
      </c>
      <c r="Y891" s="2">
        <v>415584.42</v>
      </c>
      <c r="Z891" s="2">
        <v>2177534.1800000002</v>
      </c>
      <c r="AA891">
        <v>4</v>
      </c>
      <c r="AB891">
        <v>0</v>
      </c>
      <c r="AC891">
        <v>0</v>
      </c>
      <c r="AD891">
        <v>0</v>
      </c>
      <c r="AE891">
        <v>4</v>
      </c>
      <c r="AF891">
        <v>4</v>
      </c>
      <c r="AG891">
        <v>4</v>
      </c>
      <c r="AH891" s="2">
        <v>2588745</v>
      </c>
    </row>
    <row r="892" spans="1:34" x14ac:dyDescent="0.5">
      <c r="A892">
        <v>8597</v>
      </c>
      <c r="B892">
        <v>36465</v>
      </c>
      <c r="C892" t="s">
        <v>1001</v>
      </c>
      <c r="D892" s="25">
        <v>22138</v>
      </c>
      <c r="E892" t="s">
        <v>503</v>
      </c>
      <c r="F892" t="s">
        <v>94</v>
      </c>
      <c r="G892" t="s">
        <v>141</v>
      </c>
      <c r="H892" s="25">
        <v>41229</v>
      </c>
      <c r="I892" s="26" t="str">
        <f t="shared" si="104"/>
        <v>Fri</v>
      </c>
      <c r="J892" s="1">
        <f t="shared" si="105"/>
        <v>66</v>
      </c>
      <c r="K892" s="1" t="str">
        <f t="shared" si="106"/>
        <v>90D</v>
      </c>
      <c r="L892" s="25">
        <v>41295</v>
      </c>
      <c r="M892" s="26" t="str">
        <f t="shared" si="107"/>
        <v>Mon</v>
      </c>
      <c r="N892" s="25">
        <v>41298</v>
      </c>
      <c r="O892" s="1">
        <f t="shared" si="108"/>
        <v>3</v>
      </c>
      <c r="P892" s="27">
        <f t="shared" si="109"/>
        <v>2013</v>
      </c>
      <c r="Q892" s="1">
        <f t="shared" si="110"/>
        <v>1</v>
      </c>
      <c r="R892" s="1">
        <f t="shared" si="111"/>
        <v>21</v>
      </c>
      <c r="S892" t="s">
        <v>72</v>
      </c>
      <c r="T892" s="2">
        <v>12695000.01</v>
      </c>
      <c r="U892">
        <v>9450000</v>
      </c>
      <c r="V892" s="2">
        <v>7766235</v>
      </c>
      <c r="W892" s="2">
        <v>2809523.4</v>
      </c>
      <c r="X892" s="2">
        <v>0</v>
      </c>
      <c r="Y892" s="2">
        <v>415584.42</v>
      </c>
      <c r="Z892" s="2">
        <v>1703657.19</v>
      </c>
      <c r="AA892">
        <v>3</v>
      </c>
      <c r="AB892">
        <v>0</v>
      </c>
      <c r="AC892">
        <v>0</v>
      </c>
      <c r="AD892">
        <v>0</v>
      </c>
      <c r="AE892">
        <v>3</v>
      </c>
      <c r="AF892">
        <v>3</v>
      </c>
      <c r="AG892">
        <v>3</v>
      </c>
      <c r="AH892" s="2">
        <v>2588745</v>
      </c>
    </row>
    <row r="893" spans="1:34" x14ac:dyDescent="0.5">
      <c r="A893">
        <v>8597</v>
      </c>
      <c r="B893">
        <v>36466</v>
      </c>
      <c r="C893" t="s">
        <v>1002</v>
      </c>
      <c r="D893" s="25">
        <v>23167</v>
      </c>
      <c r="E893" t="s">
        <v>73</v>
      </c>
      <c r="F893" t="s">
        <v>94</v>
      </c>
      <c r="G893" t="s">
        <v>141</v>
      </c>
      <c r="H893" s="25">
        <v>41229</v>
      </c>
      <c r="I893" s="26" t="str">
        <f t="shared" si="104"/>
        <v>Fri</v>
      </c>
      <c r="J893" s="1">
        <f t="shared" si="105"/>
        <v>66</v>
      </c>
      <c r="K893" s="1" t="str">
        <f t="shared" si="106"/>
        <v>90D</v>
      </c>
      <c r="L893" s="25">
        <v>41295</v>
      </c>
      <c r="M893" s="26" t="str">
        <f t="shared" si="107"/>
        <v>Mon</v>
      </c>
      <c r="N893" s="25">
        <v>41298</v>
      </c>
      <c r="O893" s="1">
        <f t="shared" si="108"/>
        <v>3</v>
      </c>
      <c r="P893" s="27">
        <f t="shared" si="109"/>
        <v>2013</v>
      </c>
      <c r="Q893" s="1">
        <f t="shared" si="110"/>
        <v>1</v>
      </c>
      <c r="R893" s="1">
        <f t="shared" si="111"/>
        <v>21</v>
      </c>
      <c r="S893" t="s">
        <v>72</v>
      </c>
      <c r="T893" s="2">
        <v>14195000.01</v>
      </c>
      <c r="U893">
        <v>9450000</v>
      </c>
      <c r="V893" s="2">
        <v>7766235</v>
      </c>
      <c r="W893" s="2">
        <v>2809523.4</v>
      </c>
      <c r="X893" s="2">
        <v>0</v>
      </c>
      <c r="Y893" s="2">
        <v>1414585.42</v>
      </c>
      <c r="Z893" s="2">
        <v>2204656.19</v>
      </c>
      <c r="AA893">
        <v>3</v>
      </c>
      <c r="AB893">
        <v>0</v>
      </c>
      <c r="AC893">
        <v>0</v>
      </c>
      <c r="AD893">
        <v>0</v>
      </c>
      <c r="AE893">
        <v>3</v>
      </c>
      <c r="AF893">
        <v>3</v>
      </c>
      <c r="AG893">
        <v>3</v>
      </c>
      <c r="AH893" s="2">
        <v>2588745</v>
      </c>
    </row>
    <row r="894" spans="1:34" x14ac:dyDescent="0.5">
      <c r="A894">
        <v>8597</v>
      </c>
      <c r="B894">
        <v>36467</v>
      </c>
      <c r="C894" t="s">
        <v>1003</v>
      </c>
      <c r="D894" s="25">
        <v>25220</v>
      </c>
      <c r="E894" t="s">
        <v>100</v>
      </c>
      <c r="F894" t="s">
        <v>94</v>
      </c>
      <c r="G894" t="s">
        <v>141</v>
      </c>
      <c r="H894" s="25">
        <v>41229</v>
      </c>
      <c r="I894" s="26" t="str">
        <f t="shared" si="104"/>
        <v>Fri</v>
      </c>
      <c r="J894" s="1">
        <f t="shared" si="105"/>
        <v>66</v>
      </c>
      <c r="K894" s="1" t="str">
        <f t="shared" si="106"/>
        <v>90D</v>
      </c>
      <c r="L894" s="25">
        <v>41295</v>
      </c>
      <c r="M894" s="26" t="str">
        <f t="shared" si="107"/>
        <v>Mon</v>
      </c>
      <c r="N894" s="25">
        <v>41299</v>
      </c>
      <c r="O894" s="1">
        <f t="shared" si="108"/>
        <v>4</v>
      </c>
      <c r="P894" s="27">
        <f t="shared" si="109"/>
        <v>2013</v>
      </c>
      <c r="Q894" s="1">
        <f t="shared" si="110"/>
        <v>1</v>
      </c>
      <c r="R894" s="1">
        <f t="shared" si="111"/>
        <v>21</v>
      </c>
      <c r="S894" t="s">
        <v>72</v>
      </c>
      <c r="T894" s="2">
        <v>15896974.01</v>
      </c>
      <c r="U894">
        <v>12600000</v>
      </c>
      <c r="V894" s="2">
        <v>10354980</v>
      </c>
      <c r="W894" s="2">
        <v>2993051.4</v>
      </c>
      <c r="X894" s="2">
        <v>0</v>
      </c>
      <c r="Y894" s="2">
        <v>415584</v>
      </c>
      <c r="Z894" s="2">
        <v>2133358.61</v>
      </c>
      <c r="AA894">
        <v>4</v>
      </c>
      <c r="AB894">
        <v>0</v>
      </c>
      <c r="AC894">
        <v>0</v>
      </c>
      <c r="AD894">
        <v>0</v>
      </c>
      <c r="AE894">
        <v>4</v>
      </c>
      <c r="AF894">
        <v>4</v>
      </c>
      <c r="AG894">
        <v>4</v>
      </c>
      <c r="AH894" s="2">
        <v>2588745</v>
      </c>
    </row>
    <row r="895" spans="1:34" x14ac:dyDescent="0.5">
      <c r="A895">
        <v>8597</v>
      </c>
      <c r="B895">
        <v>32687</v>
      </c>
      <c r="C895" t="s">
        <v>1004</v>
      </c>
      <c r="D895" s="25">
        <v>22424</v>
      </c>
      <c r="E895" t="s">
        <v>1005</v>
      </c>
      <c r="F895" t="s">
        <v>94</v>
      </c>
      <c r="G895" t="s">
        <v>141</v>
      </c>
      <c r="H895" s="25">
        <v>41229</v>
      </c>
      <c r="I895" s="26" t="str">
        <f t="shared" si="104"/>
        <v>Fri</v>
      </c>
      <c r="J895" s="1">
        <f t="shared" si="105"/>
        <v>66</v>
      </c>
      <c r="K895" s="1" t="str">
        <f t="shared" si="106"/>
        <v>90D</v>
      </c>
      <c r="L895" s="25">
        <v>41295</v>
      </c>
      <c r="M895" s="26" t="str">
        <f t="shared" si="107"/>
        <v>Mon</v>
      </c>
      <c r="N895" s="25">
        <v>41298</v>
      </c>
      <c r="O895" s="1">
        <f t="shared" si="108"/>
        <v>3</v>
      </c>
      <c r="P895" s="27">
        <f t="shared" si="109"/>
        <v>2013</v>
      </c>
      <c r="Q895" s="1">
        <f t="shared" si="110"/>
        <v>1</v>
      </c>
      <c r="R895" s="1">
        <f t="shared" si="111"/>
        <v>21</v>
      </c>
      <c r="S895" t="s">
        <v>72</v>
      </c>
      <c r="T895" s="2">
        <v>13126970</v>
      </c>
      <c r="U895">
        <v>9450000</v>
      </c>
      <c r="V895" s="2">
        <v>7766235</v>
      </c>
      <c r="W895" s="2">
        <v>2953523.4</v>
      </c>
      <c r="X895" s="2">
        <v>0</v>
      </c>
      <c r="Y895" s="2">
        <v>645584.42000000004</v>
      </c>
      <c r="Z895" s="2">
        <v>1761627.18</v>
      </c>
      <c r="AA895">
        <v>3</v>
      </c>
      <c r="AB895">
        <v>0</v>
      </c>
      <c r="AC895">
        <v>0</v>
      </c>
      <c r="AD895">
        <v>0</v>
      </c>
      <c r="AE895">
        <v>3</v>
      </c>
      <c r="AF895">
        <v>3</v>
      </c>
      <c r="AG895">
        <v>3</v>
      </c>
      <c r="AH895" s="2">
        <v>2588745</v>
      </c>
    </row>
    <row r="896" spans="1:34" x14ac:dyDescent="0.5">
      <c r="A896">
        <v>8597</v>
      </c>
      <c r="B896">
        <v>36468</v>
      </c>
      <c r="C896" t="s">
        <v>1006</v>
      </c>
      <c r="D896" s="25">
        <v>26149</v>
      </c>
      <c r="E896" t="s">
        <v>144</v>
      </c>
      <c r="F896" t="s">
        <v>94</v>
      </c>
      <c r="G896" t="s">
        <v>141</v>
      </c>
      <c r="H896" s="25">
        <v>41229</v>
      </c>
      <c r="I896" s="26" t="str">
        <f t="shared" ref="I896:I959" si="112">TEXT(H896,"ddd")</f>
        <v>Fri</v>
      </c>
      <c r="J896" s="1">
        <f t="shared" ref="J896:J959" si="113">L896-H896</f>
        <v>65</v>
      </c>
      <c r="K896" s="1" t="str">
        <f t="shared" ref="K896:K959" si="114">IF(J896&lt;=7,"7D",IF(J896&lt;=14,"14D",IF(J896&lt;=30,"30D",IF(J896&lt;=45,"45D",IF(J896&lt;=60,"60D",IF(J896&lt;=90,"90D","120D"))))))</f>
        <v>90D</v>
      </c>
      <c r="L896" s="25">
        <v>41294</v>
      </c>
      <c r="M896" s="26" t="str">
        <f t="shared" ref="M896:M959" si="115">TEXT(L896,"ddd")</f>
        <v>Sun</v>
      </c>
      <c r="N896" s="25">
        <v>41298</v>
      </c>
      <c r="O896" s="1">
        <f t="shared" ref="O896:O959" si="116">N896-L896</f>
        <v>4</v>
      </c>
      <c r="P896" s="27">
        <f t="shared" ref="P896:P959" si="117">YEAR(L896)</f>
        <v>2013</v>
      </c>
      <c r="Q896" s="1">
        <f t="shared" ref="Q896:Q959" si="118">MONTH(L896)</f>
        <v>1</v>
      </c>
      <c r="R896" s="1">
        <f t="shared" ref="R896:R959" si="119">DAY(L896)</f>
        <v>20</v>
      </c>
      <c r="S896" t="s">
        <v>72</v>
      </c>
      <c r="T896" s="2">
        <v>15845000</v>
      </c>
      <c r="U896">
        <v>12600000</v>
      </c>
      <c r="V896" s="2">
        <v>10354980</v>
      </c>
      <c r="W896" s="2">
        <v>2948051.4</v>
      </c>
      <c r="X896" s="2">
        <v>0</v>
      </c>
      <c r="Y896" s="2">
        <v>415584.42</v>
      </c>
      <c r="Z896" s="2">
        <v>2126384.1800000002</v>
      </c>
      <c r="AA896">
        <v>4</v>
      </c>
      <c r="AB896">
        <v>0</v>
      </c>
      <c r="AC896">
        <v>0</v>
      </c>
      <c r="AD896">
        <v>0</v>
      </c>
      <c r="AE896">
        <v>4</v>
      </c>
      <c r="AF896">
        <v>4</v>
      </c>
      <c r="AG896">
        <v>4</v>
      </c>
      <c r="AH896" s="2">
        <v>2588745</v>
      </c>
    </row>
    <row r="897" spans="1:34" x14ac:dyDescent="0.5">
      <c r="A897">
        <v>8597</v>
      </c>
      <c r="B897">
        <v>36469</v>
      </c>
      <c r="C897" t="s">
        <v>1007</v>
      </c>
      <c r="D897" s="25">
        <v>22947</v>
      </c>
      <c r="E897" t="s">
        <v>100</v>
      </c>
      <c r="F897" t="s">
        <v>94</v>
      </c>
      <c r="G897" t="s">
        <v>141</v>
      </c>
      <c r="H897" s="25">
        <v>41229</v>
      </c>
      <c r="I897" s="26" t="str">
        <f t="shared" si="112"/>
        <v>Fri</v>
      </c>
      <c r="J897" s="1">
        <f t="shared" si="113"/>
        <v>66</v>
      </c>
      <c r="K897" s="1" t="str">
        <f t="shared" si="114"/>
        <v>90D</v>
      </c>
      <c r="L897" s="25">
        <v>41295</v>
      </c>
      <c r="M897" s="26" t="str">
        <f t="shared" si="115"/>
        <v>Mon</v>
      </c>
      <c r="N897" s="25">
        <v>41298</v>
      </c>
      <c r="O897" s="1">
        <f t="shared" si="116"/>
        <v>3</v>
      </c>
      <c r="P897" s="27">
        <f t="shared" si="117"/>
        <v>2013</v>
      </c>
      <c r="Q897" s="1">
        <f t="shared" si="118"/>
        <v>1</v>
      </c>
      <c r="R897" s="1">
        <f t="shared" si="119"/>
        <v>21</v>
      </c>
      <c r="S897" t="s">
        <v>72</v>
      </c>
      <c r="T897" s="2">
        <v>13058825</v>
      </c>
      <c r="U897">
        <v>9450000</v>
      </c>
      <c r="V897" s="2">
        <v>7766235</v>
      </c>
      <c r="W897" s="2">
        <v>2809523.4</v>
      </c>
      <c r="X897" s="2">
        <v>0</v>
      </c>
      <c r="Y897" s="2">
        <v>730584.42</v>
      </c>
      <c r="Z897" s="2">
        <v>1752482.18</v>
      </c>
      <c r="AA897">
        <v>3</v>
      </c>
      <c r="AB897">
        <v>0</v>
      </c>
      <c r="AC897">
        <v>0</v>
      </c>
      <c r="AD897">
        <v>0</v>
      </c>
      <c r="AE897">
        <v>3</v>
      </c>
      <c r="AF897">
        <v>3</v>
      </c>
      <c r="AG897">
        <v>3</v>
      </c>
      <c r="AH897" s="2">
        <v>2588745</v>
      </c>
    </row>
    <row r="898" spans="1:34" x14ac:dyDescent="0.5">
      <c r="A898">
        <v>8597</v>
      </c>
      <c r="B898">
        <v>36457</v>
      </c>
      <c r="C898" t="s">
        <v>1008</v>
      </c>
      <c r="D898" s="25">
        <v>25739</v>
      </c>
      <c r="E898" t="s">
        <v>100</v>
      </c>
      <c r="F898" t="s">
        <v>94</v>
      </c>
      <c r="G898" t="s">
        <v>141</v>
      </c>
      <c r="H898" s="25">
        <v>41229</v>
      </c>
      <c r="I898" s="26" t="str">
        <f t="shared" si="112"/>
        <v>Fri</v>
      </c>
      <c r="J898" s="1">
        <f t="shared" si="113"/>
        <v>65</v>
      </c>
      <c r="K898" s="1" t="str">
        <f t="shared" si="114"/>
        <v>90D</v>
      </c>
      <c r="L898" s="25">
        <v>41294</v>
      </c>
      <c r="M898" s="26" t="str">
        <f t="shared" si="115"/>
        <v>Sun</v>
      </c>
      <c r="N898" s="25">
        <v>41298</v>
      </c>
      <c r="O898" s="1">
        <f t="shared" si="116"/>
        <v>4</v>
      </c>
      <c r="P898" s="27">
        <f t="shared" si="117"/>
        <v>2013</v>
      </c>
      <c r="Q898" s="1">
        <f t="shared" si="118"/>
        <v>1</v>
      </c>
      <c r="R898" s="1">
        <f t="shared" si="119"/>
        <v>20</v>
      </c>
      <c r="S898" t="s">
        <v>72</v>
      </c>
      <c r="T898" s="2">
        <v>16477940</v>
      </c>
      <c r="U898">
        <v>12600000</v>
      </c>
      <c r="V898" s="2">
        <v>10354980</v>
      </c>
      <c r="W898" s="2">
        <v>3496051.4</v>
      </c>
      <c r="X898" s="2">
        <v>0</v>
      </c>
      <c r="Y898" s="2">
        <v>415584.42</v>
      </c>
      <c r="Z898" s="2">
        <v>2211324.1800000002</v>
      </c>
      <c r="AA898">
        <v>4</v>
      </c>
      <c r="AB898">
        <v>0</v>
      </c>
      <c r="AC898">
        <v>0</v>
      </c>
      <c r="AD898">
        <v>0</v>
      </c>
      <c r="AE898">
        <v>4</v>
      </c>
      <c r="AF898">
        <v>4</v>
      </c>
      <c r="AG898">
        <v>4</v>
      </c>
      <c r="AH898" s="2">
        <v>2588745</v>
      </c>
    </row>
    <row r="899" spans="1:34" x14ac:dyDescent="0.5">
      <c r="A899">
        <v>8597</v>
      </c>
      <c r="B899">
        <v>36470</v>
      </c>
      <c r="C899" t="s">
        <v>1009</v>
      </c>
      <c r="D899" s="25">
        <v>26984</v>
      </c>
      <c r="E899" t="s">
        <v>140</v>
      </c>
      <c r="F899" t="s">
        <v>94</v>
      </c>
      <c r="G899" t="s">
        <v>141</v>
      </c>
      <c r="H899" s="25">
        <v>41229</v>
      </c>
      <c r="I899" s="26" t="str">
        <f t="shared" si="112"/>
        <v>Fri</v>
      </c>
      <c r="J899" s="1">
        <f t="shared" si="113"/>
        <v>64</v>
      </c>
      <c r="K899" s="1" t="str">
        <f t="shared" si="114"/>
        <v>90D</v>
      </c>
      <c r="L899" s="25">
        <v>41293</v>
      </c>
      <c r="M899" s="26" t="str">
        <f t="shared" si="115"/>
        <v>Sat</v>
      </c>
      <c r="N899" s="25">
        <v>41298</v>
      </c>
      <c r="O899" s="1">
        <f t="shared" si="116"/>
        <v>5</v>
      </c>
      <c r="P899" s="27">
        <f t="shared" si="117"/>
        <v>2013</v>
      </c>
      <c r="Q899" s="1">
        <f t="shared" si="118"/>
        <v>1</v>
      </c>
      <c r="R899" s="1">
        <f t="shared" si="119"/>
        <v>19</v>
      </c>
      <c r="S899" t="s">
        <v>72</v>
      </c>
      <c r="T899" s="2">
        <v>19391396</v>
      </c>
      <c r="U899">
        <v>15750000</v>
      </c>
      <c r="V899" s="2">
        <v>12943725</v>
      </c>
      <c r="W899" s="2">
        <v>3429779.4</v>
      </c>
      <c r="X899" s="2">
        <v>0</v>
      </c>
      <c r="Y899" s="2">
        <v>415584.42</v>
      </c>
      <c r="Z899" s="2">
        <v>2602307.1800000002</v>
      </c>
      <c r="AA899">
        <v>5</v>
      </c>
      <c r="AB899">
        <v>0</v>
      </c>
      <c r="AC899">
        <v>0</v>
      </c>
      <c r="AD899">
        <v>0</v>
      </c>
      <c r="AE899">
        <v>5</v>
      </c>
      <c r="AF899">
        <v>5</v>
      </c>
      <c r="AG899">
        <v>5</v>
      </c>
      <c r="AH899" s="2">
        <v>2588745</v>
      </c>
    </row>
    <row r="900" spans="1:34" x14ac:dyDescent="0.5">
      <c r="A900">
        <v>8597</v>
      </c>
      <c r="B900">
        <v>36471</v>
      </c>
      <c r="C900" t="s">
        <v>1010</v>
      </c>
      <c r="D900" s="25">
        <v>24610</v>
      </c>
      <c r="E900" t="s">
        <v>1011</v>
      </c>
      <c r="F900" t="s">
        <v>94</v>
      </c>
      <c r="G900" t="s">
        <v>141</v>
      </c>
      <c r="H900" s="25">
        <v>41229</v>
      </c>
      <c r="I900" s="26" t="str">
        <f t="shared" si="112"/>
        <v>Fri</v>
      </c>
      <c r="J900" s="1">
        <f t="shared" si="113"/>
        <v>66</v>
      </c>
      <c r="K900" s="1" t="str">
        <f t="shared" si="114"/>
        <v>90D</v>
      </c>
      <c r="L900" s="25">
        <v>41295</v>
      </c>
      <c r="M900" s="26" t="str">
        <f t="shared" si="115"/>
        <v>Mon</v>
      </c>
      <c r="N900" s="25">
        <v>41298</v>
      </c>
      <c r="O900" s="1">
        <f t="shared" si="116"/>
        <v>3</v>
      </c>
      <c r="P900" s="27">
        <f t="shared" si="117"/>
        <v>2013</v>
      </c>
      <c r="Q900" s="1">
        <f t="shared" si="118"/>
        <v>1</v>
      </c>
      <c r="R900" s="1">
        <f t="shared" si="119"/>
        <v>21</v>
      </c>
      <c r="S900" t="s">
        <v>72</v>
      </c>
      <c r="T900" s="2">
        <v>12695000</v>
      </c>
      <c r="U900">
        <v>9450000</v>
      </c>
      <c r="V900" s="2">
        <v>7766235</v>
      </c>
      <c r="W900" s="2">
        <v>2809523.4</v>
      </c>
      <c r="X900" s="2">
        <v>0</v>
      </c>
      <c r="Y900" s="2">
        <v>415584.42</v>
      </c>
      <c r="Z900" s="2">
        <v>1703657.18</v>
      </c>
      <c r="AA900">
        <v>3</v>
      </c>
      <c r="AB900">
        <v>0</v>
      </c>
      <c r="AC900">
        <v>0</v>
      </c>
      <c r="AD900">
        <v>0</v>
      </c>
      <c r="AE900">
        <v>3</v>
      </c>
      <c r="AF900">
        <v>3</v>
      </c>
      <c r="AG900">
        <v>3</v>
      </c>
      <c r="AH900" s="2">
        <v>2588745</v>
      </c>
    </row>
    <row r="901" spans="1:34" x14ac:dyDescent="0.5">
      <c r="A901">
        <v>8597</v>
      </c>
      <c r="B901">
        <v>36472</v>
      </c>
      <c r="C901" t="s">
        <v>1012</v>
      </c>
      <c r="D901" s="25">
        <v>24912</v>
      </c>
      <c r="E901" t="s">
        <v>1013</v>
      </c>
      <c r="F901" t="s">
        <v>94</v>
      </c>
      <c r="G901" t="s">
        <v>141</v>
      </c>
      <c r="H901" s="25">
        <v>41229</v>
      </c>
      <c r="I901" s="26" t="str">
        <f t="shared" si="112"/>
        <v>Fri</v>
      </c>
      <c r="J901" s="1">
        <f t="shared" si="113"/>
        <v>66</v>
      </c>
      <c r="K901" s="1" t="str">
        <f t="shared" si="114"/>
        <v>90D</v>
      </c>
      <c r="L901" s="25">
        <v>41295</v>
      </c>
      <c r="M901" s="26" t="str">
        <f t="shared" si="115"/>
        <v>Mon</v>
      </c>
      <c r="N901" s="25">
        <v>41298</v>
      </c>
      <c r="O901" s="1">
        <f t="shared" si="116"/>
        <v>3</v>
      </c>
      <c r="P901" s="27">
        <f t="shared" si="117"/>
        <v>2013</v>
      </c>
      <c r="Q901" s="1">
        <f t="shared" si="118"/>
        <v>1</v>
      </c>
      <c r="R901" s="1">
        <f t="shared" si="119"/>
        <v>21</v>
      </c>
      <c r="S901" t="s">
        <v>72</v>
      </c>
      <c r="T901" s="2">
        <v>13091150</v>
      </c>
      <c r="U901">
        <v>9450000</v>
      </c>
      <c r="V901" s="2">
        <v>7766235</v>
      </c>
      <c r="W901" s="2">
        <v>3139523.4</v>
      </c>
      <c r="X901" s="2">
        <v>0</v>
      </c>
      <c r="Y901" s="2">
        <v>428571.43</v>
      </c>
      <c r="Z901" s="2">
        <v>1756820.17</v>
      </c>
      <c r="AA901">
        <v>3</v>
      </c>
      <c r="AB901">
        <v>0</v>
      </c>
      <c r="AC901">
        <v>0</v>
      </c>
      <c r="AD901">
        <v>0</v>
      </c>
      <c r="AE901">
        <v>3</v>
      </c>
      <c r="AF901">
        <v>3</v>
      </c>
      <c r="AG901">
        <v>3</v>
      </c>
      <c r="AH901" s="2">
        <v>2588745</v>
      </c>
    </row>
    <row r="902" spans="1:34" x14ac:dyDescent="0.5">
      <c r="A902">
        <v>8597</v>
      </c>
      <c r="B902">
        <v>36473</v>
      </c>
      <c r="C902" t="s">
        <v>1014</v>
      </c>
      <c r="D902" s="25">
        <v>25097</v>
      </c>
      <c r="E902" t="s">
        <v>87</v>
      </c>
      <c r="F902" t="s">
        <v>94</v>
      </c>
      <c r="G902" t="s">
        <v>141</v>
      </c>
      <c r="H902" s="25">
        <v>41229</v>
      </c>
      <c r="I902" s="26" t="str">
        <f t="shared" si="112"/>
        <v>Fri</v>
      </c>
      <c r="J902" s="1">
        <f t="shared" si="113"/>
        <v>66</v>
      </c>
      <c r="K902" s="1" t="str">
        <f t="shared" si="114"/>
        <v>90D</v>
      </c>
      <c r="L902" s="25">
        <v>41295</v>
      </c>
      <c r="M902" s="26" t="str">
        <f t="shared" si="115"/>
        <v>Mon</v>
      </c>
      <c r="N902" s="25">
        <v>41298</v>
      </c>
      <c r="O902" s="1">
        <f t="shared" si="116"/>
        <v>3</v>
      </c>
      <c r="P902" s="27">
        <f t="shared" si="117"/>
        <v>2013</v>
      </c>
      <c r="Q902" s="1">
        <f t="shared" si="118"/>
        <v>1</v>
      </c>
      <c r="R902" s="1">
        <f t="shared" si="119"/>
        <v>21</v>
      </c>
      <c r="S902" t="s">
        <v>72</v>
      </c>
      <c r="T902" s="2">
        <v>12695000</v>
      </c>
      <c r="U902">
        <v>9450000</v>
      </c>
      <c r="V902" s="2">
        <v>7766235</v>
      </c>
      <c r="W902" s="2">
        <v>2809523.4</v>
      </c>
      <c r="X902" s="2">
        <v>0</v>
      </c>
      <c r="Y902" s="2">
        <v>415584.42</v>
      </c>
      <c r="Z902" s="2">
        <v>1703657.18</v>
      </c>
      <c r="AA902">
        <v>3</v>
      </c>
      <c r="AB902">
        <v>0</v>
      </c>
      <c r="AC902">
        <v>0</v>
      </c>
      <c r="AD902">
        <v>0</v>
      </c>
      <c r="AE902">
        <v>3</v>
      </c>
      <c r="AF902">
        <v>3</v>
      </c>
      <c r="AG902">
        <v>3</v>
      </c>
      <c r="AH902" s="2">
        <v>2588745</v>
      </c>
    </row>
    <row r="903" spans="1:34" x14ac:dyDescent="0.5">
      <c r="A903">
        <v>8597</v>
      </c>
      <c r="B903">
        <v>36456</v>
      </c>
      <c r="C903" t="s">
        <v>1015</v>
      </c>
      <c r="D903" s="25">
        <v>21498</v>
      </c>
      <c r="E903" t="s">
        <v>1016</v>
      </c>
      <c r="F903" t="s">
        <v>94</v>
      </c>
      <c r="G903" t="s">
        <v>141</v>
      </c>
      <c r="H903" s="25">
        <v>41229</v>
      </c>
      <c r="I903" s="26" t="str">
        <f t="shared" si="112"/>
        <v>Fri</v>
      </c>
      <c r="J903" s="1">
        <f t="shared" si="113"/>
        <v>66</v>
      </c>
      <c r="K903" s="1" t="str">
        <f t="shared" si="114"/>
        <v>90D</v>
      </c>
      <c r="L903" s="25">
        <v>41295</v>
      </c>
      <c r="M903" s="26" t="str">
        <f t="shared" si="115"/>
        <v>Mon</v>
      </c>
      <c r="N903" s="25">
        <v>41298</v>
      </c>
      <c r="O903" s="1">
        <f t="shared" si="116"/>
        <v>3</v>
      </c>
      <c r="P903" s="27">
        <f t="shared" si="117"/>
        <v>2013</v>
      </c>
      <c r="Q903" s="1">
        <f t="shared" si="118"/>
        <v>1</v>
      </c>
      <c r="R903" s="1">
        <f t="shared" si="119"/>
        <v>21</v>
      </c>
      <c r="S903" t="s">
        <v>72</v>
      </c>
      <c r="T903" s="2">
        <v>14811600</v>
      </c>
      <c r="U903">
        <v>9450000</v>
      </c>
      <c r="V903" s="2">
        <v>7766235</v>
      </c>
      <c r="W903" s="2">
        <v>3449523.4</v>
      </c>
      <c r="X903" s="2">
        <v>0</v>
      </c>
      <c r="Y903" s="2">
        <v>1608138.53</v>
      </c>
      <c r="Z903" s="2">
        <v>1987703.07</v>
      </c>
      <c r="AA903">
        <v>3</v>
      </c>
      <c r="AB903">
        <v>0</v>
      </c>
      <c r="AC903">
        <v>0</v>
      </c>
      <c r="AD903">
        <v>0</v>
      </c>
      <c r="AE903">
        <v>3</v>
      </c>
      <c r="AF903">
        <v>3</v>
      </c>
      <c r="AG903">
        <v>3</v>
      </c>
      <c r="AH903" s="2">
        <v>2588745</v>
      </c>
    </row>
    <row r="904" spans="1:34" x14ac:dyDescent="0.5">
      <c r="A904">
        <v>8597</v>
      </c>
      <c r="B904">
        <v>32690</v>
      </c>
      <c r="C904" t="s">
        <v>1017</v>
      </c>
      <c r="D904" s="25">
        <v>26920</v>
      </c>
      <c r="E904" t="s">
        <v>213</v>
      </c>
      <c r="F904" t="s">
        <v>94</v>
      </c>
      <c r="G904" t="s">
        <v>141</v>
      </c>
      <c r="H904" s="25">
        <v>41229</v>
      </c>
      <c r="I904" s="26" t="str">
        <f t="shared" si="112"/>
        <v>Fri</v>
      </c>
      <c r="J904" s="1">
        <f t="shared" si="113"/>
        <v>66</v>
      </c>
      <c r="K904" s="1" t="str">
        <f t="shared" si="114"/>
        <v>90D</v>
      </c>
      <c r="L904" s="25">
        <v>41295</v>
      </c>
      <c r="M904" s="26" t="str">
        <f t="shared" si="115"/>
        <v>Mon</v>
      </c>
      <c r="N904" s="25">
        <v>41298</v>
      </c>
      <c r="O904" s="1">
        <f t="shared" si="116"/>
        <v>3</v>
      </c>
      <c r="P904" s="27">
        <f t="shared" si="117"/>
        <v>2013</v>
      </c>
      <c r="Q904" s="1">
        <f t="shared" si="118"/>
        <v>1</v>
      </c>
      <c r="R904" s="1">
        <f t="shared" si="119"/>
        <v>21</v>
      </c>
      <c r="S904" t="s">
        <v>72</v>
      </c>
      <c r="T904" s="2">
        <v>12695000</v>
      </c>
      <c r="U904">
        <v>9450000</v>
      </c>
      <c r="V904" s="2">
        <v>7766235</v>
      </c>
      <c r="W904" s="2">
        <v>2809523.4</v>
      </c>
      <c r="X904" s="2">
        <v>0</v>
      </c>
      <c r="Y904" s="2">
        <v>415584.42</v>
      </c>
      <c r="Z904" s="2">
        <v>1703657.18</v>
      </c>
      <c r="AA904">
        <v>3</v>
      </c>
      <c r="AB904">
        <v>0</v>
      </c>
      <c r="AC904">
        <v>0</v>
      </c>
      <c r="AD904">
        <v>0</v>
      </c>
      <c r="AE904">
        <v>3</v>
      </c>
      <c r="AF904">
        <v>3</v>
      </c>
      <c r="AG904">
        <v>3</v>
      </c>
      <c r="AH904" s="2">
        <v>2588745</v>
      </c>
    </row>
    <row r="905" spans="1:34" x14ac:dyDescent="0.5">
      <c r="A905">
        <v>8597</v>
      </c>
      <c r="B905">
        <v>36539</v>
      </c>
      <c r="C905" t="s">
        <v>1018</v>
      </c>
      <c r="D905" s="25">
        <v>22402</v>
      </c>
      <c r="E905" t="s">
        <v>213</v>
      </c>
      <c r="F905" t="s">
        <v>94</v>
      </c>
      <c r="G905" t="s">
        <v>141</v>
      </c>
      <c r="H905" s="25">
        <v>41229</v>
      </c>
      <c r="I905" s="26" t="str">
        <f t="shared" si="112"/>
        <v>Fri</v>
      </c>
      <c r="J905" s="1">
        <f t="shared" si="113"/>
        <v>66</v>
      </c>
      <c r="K905" s="1" t="str">
        <f t="shared" si="114"/>
        <v>90D</v>
      </c>
      <c r="L905" s="25">
        <v>41295</v>
      </c>
      <c r="M905" s="26" t="str">
        <f t="shared" si="115"/>
        <v>Mon</v>
      </c>
      <c r="N905" s="25">
        <v>41298</v>
      </c>
      <c r="O905" s="1">
        <f t="shared" si="116"/>
        <v>3</v>
      </c>
      <c r="P905" s="27">
        <f t="shared" si="117"/>
        <v>2013</v>
      </c>
      <c r="Q905" s="1">
        <f t="shared" si="118"/>
        <v>1</v>
      </c>
      <c r="R905" s="1">
        <f t="shared" si="119"/>
        <v>21</v>
      </c>
      <c r="S905" t="s">
        <v>72</v>
      </c>
      <c r="T905" s="2">
        <v>14057900</v>
      </c>
      <c r="U905">
        <v>9450000</v>
      </c>
      <c r="V905" s="2">
        <v>7766235</v>
      </c>
      <c r="W905" s="2">
        <v>2894523.4</v>
      </c>
      <c r="X905" s="2">
        <v>0</v>
      </c>
      <c r="Y905" s="2">
        <v>1510584.42</v>
      </c>
      <c r="Z905" s="2">
        <v>1886557.18</v>
      </c>
      <c r="AA905">
        <v>3</v>
      </c>
      <c r="AB905">
        <v>0</v>
      </c>
      <c r="AC905">
        <v>0</v>
      </c>
      <c r="AD905">
        <v>0</v>
      </c>
      <c r="AE905">
        <v>3</v>
      </c>
      <c r="AF905">
        <v>3</v>
      </c>
      <c r="AG905">
        <v>3</v>
      </c>
      <c r="AH905" s="2">
        <v>2588745</v>
      </c>
    </row>
    <row r="906" spans="1:34" x14ac:dyDescent="0.5">
      <c r="A906">
        <v>8597</v>
      </c>
      <c r="B906">
        <v>36496</v>
      </c>
      <c r="C906" t="s">
        <v>1019</v>
      </c>
      <c r="D906" s="25">
        <v>26600</v>
      </c>
      <c r="E906" t="s">
        <v>69</v>
      </c>
      <c r="F906" t="s">
        <v>94</v>
      </c>
      <c r="G906" t="s">
        <v>141</v>
      </c>
      <c r="H906" s="25">
        <v>41229</v>
      </c>
      <c r="I906" s="26" t="str">
        <f t="shared" si="112"/>
        <v>Fri</v>
      </c>
      <c r="J906" s="1">
        <f t="shared" si="113"/>
        <v>66</v>
      </c>
      <c r="K906" s="1" t="str">
        <f t="shared" si="114"/>
        <v>90D</v>
      </c>
      <c r="L906" s="25">
        <v>41295</v>
      </c>
      <c r="M906" s="26" t="str">
        <f t="shared" si="115"/>
        <v>Mon</v>
      </c>
      <c r="N906" s="25">
        <v>41298</v>
      </c>
      <c r="O906" s="1">
        <f t="shared" si="116"/>
        <v>3</v>
      </c>
      <c r="P906" s="27">
        <f t="shared" si="117"/>
        <v>2013</v>
      </c>
      <c r="Q906" s="1">
        <f t="shared" si="118"/>
        <v>1</v>
      </c>
      <c r="R906" s="1">
        <f t="shared" si="119"/>
        <v>21</v>
      </c>
      <c r="S906" t="s">
        <v>72</v>
      </c>
      <c r="T906" s="2">
        <v>12695000</v>
      </c>
      <c r="U906">
        <v>9450000</v>
      </c>
      <c r="V906" s="2">
        <v>7766235</v>
      </c>
      <c r="W906" s="2">
        <v>2809523.4</v>
      </c>
      <c r="X906" s="2">
        <v>0</v>
      </c>
      <c r="Y906" s="2">
        <v>415584.42</v>
      </c>
      <c r="Z906" s="2">
        <v>1703657.18</v>
      </c>
      <c r="AA906">
        <v>3</v>
      </c>
      <c r="AB906">
        <v>0</v>
      </c>
      <c r="AC906">
        <v>0</v>
      </c>
      <c r="AD906">
        <v>0</v>
      </c>
      <c r="AE906">
        <v>3</v>
      </c>
      <c r="AF906">
        <v>3</v>
      </c>
      <c r="AG906">
        <v>3</v>
      </c>
      <c r="AH906" s="2">
        <v>2588745</v>
      </c>
    </row>
    <row r="907" spans="1:34" x14ac:dyDescent="0.5">
      <c r="A907">
        <v>8597</v>
      </c>
      <c r="B907">
        <v>36540</v>
      </c>
      <c r="C907" t="s">
        <v>1020</v>
      </c>
      <c r="D907" s="25">
        <v>23130</v>
      </c>
      <c r="E907" t="s">
        <v>100</v>
      </c>
      <c r="F907" t="s">
        <v>94</v>
      </c>
      <c r="G907" t="s">
        <v>141</v>
      </c>
      <c r="H907" s="25">
        <v>41229</v>
      </c>
      <c r="I907" s="26" t="str">
        <f t="shared" si="112"/>
        <v>Fri</v>
      </c>
      <c r="J907" s="1">
        <f t="shared" si="113"/>
        <v>66</v>
      </c>
      <c r="K907" s="1" t="str">
        <f t="shared" si="114"/>
        <v>90D</v>
      </c>
      <c r="L907" s="25">
        <v>41295</v>
      </c>
      <c r="M907" s="26" t="str">
        <f t="shared" si="115"/>
        <v>Mon</v>
      </c>
      <c r="N907" s="25">
        <v>41297</v>
      </c>
      <c r="O907" s="1">
        <f t="shared" si="116"/>
        <v>2</v>
      </c>
      <c r="P907" s="27">
        <f t="shared" si="117"/>
        <v>2013</v>
      </c>
      <c r="Q907" s="1">
        <f t="shared" si="118"/>
        <v>1</v>
      </c>
      <c r="R907" s="1">
        <f t="shared" si="119"/>
        <v>21</v>
      </c>
      <c r="S907" t="s">
        <v>72</v>
      </c>
      <c r="T907" s="2">
        <v>11470000.01</v>
      </c>
      <c r="U907">
        <v>6300000</v>
      </c>
      <c r="V907" s="2">
        <v>7904762.7300000004</v>
      </c>
      <c r="W907" s="2">
        <v>1610389.34</v>
      </c>
      <c r="X907" s="2">
        <v>0</v>
      </c>
      <c r="Y907" s="2">
        <v>415584.42</v>
      </c>
      <c r="Z907" s="2">
        <v>1539263.52</v>
      </c>
      <c r="AA907">
        <v>2</v>
      </c>
      <c r="AB907">
        <v>0</v>
      </c>
      <c r="AC907">
        <v>0</v>
      </c>
      <c r="AD907">
        <v>0</v>
      </c>
      <c r="AE907">
        <v>2</v>
      </c>
      <c r="AF907">
        <v>2</v>
      </c>
      <c r="AG907">
        <v>2</v>
      </c>
      <c r="AH907" s="2">
        <v>3952381.37</v>
      </c>
    </row>
    <row r="908" spans="1:34" x14ac:dyDescent="0.5">
      <c r="A908">
        <v>8597</v>
      </c>
      <c r="B908">
        <v>36542</v>
      </c>
      <c r="C908" t="s">
        <v>1021</v>
      </c>
      <c r="D908" s="25">
        <v>25654</v>
      </c>
      <c r="E908" t="s">
        <v>142</v>
      </c>
      <c r="F908" t="s">
        <v>94</v>
      </c>
      <c r="G908" t="s">
        <v>141</v>
      </c>
      <c r="H908" s="25">
        <v>41229</v>
      </c>
      <c r="I908" s="26" t="str">
        <f t="shared" si="112"/>
        <v>Fri</v>
      </c>
      <c r="J908" s="1">
        <f t="shared" si="113"/>
        <v>66</v>
      </c>
      <c r="K908" s="1" t="str">
        <f t="shared" si="114"/>
        <v>90D</v>
      </c>
      <c r="L908" s="25">
        <v>41295</v>
      </c>
      <c r="M908" s="26" t="str">
        <f t="shared" si="115"/>
        <v>Mon</v>
      </c>
      <c r="N908" s="25">
        <v>41298</v>
      </c>
      <c r="O908" s="1">
        <f t="shared" si="116"/>
        <v>3</v>
      </c>
      <c r="P908" s="27">
        <f t="shared" si="117"/>
        <v>2013</v>
      </c>
      <c r="Q908" s="1">
        <f t="shared" si="118"/>
        <v>1</v>
      </c>
      <c r="R908" s="1">
        <f t="shared" si="119"/>
        <v>21</v>
      </c>
      <c r="S908" t="s">
        <v>72</v>
      </c>
      <c r="T908" s="2">
        <v>12849770</v>
      </c>
      <c r="U908">
        <v>9450000</v>
      </c>
      <c r="V908" s="2">
        <v>7766235</v>
      </c>
      <c r="W908" s="2">
        <v>2943523.4</v>
      </c>
      <c r="X908" s="2">
        <v>0</v>
      </c>
      <c r="Y908" s="2">
        <v>415584.42</v>
      </c>
      <c r="Z908" s="2">
        <v>1724427.18</v>
      </c>
      <c r="AA908">
        <v>3</v>
      </c>
      <c r="AB908">
        <v>0</v>
      </c>
      <c r="AC908">
        <v>0</v>
      </c>
      <c r="AD908">
        <v>0</v>
      </c>
      <c r="AE908">
        <v>3</v>
      </c>
      <c r="AF908">
        <v>3</v>
      </c>
      <c r="AG908">
        <v>3</v>
      </c>
      <c r="AH908" s="2">
        <v>2588745</v>
      </c>
    </row>
    <row r="909" spans="1:34" x14ac:dyDescent="0.5">
      <c r="A909">
        <v>8597</v>
      </c>
      <c r="B909">
        <v>36435</v>
      </c>
      <c r="C909" t="s">
        <v>1022</v>
      </c>
      <c r="D909" s="25">
        <v>23754</v>
      </c>
      <c r="E909" t="s">
        <v>233</v>
      </c>
      <c r="F909" t="s">
        <v>94</v>
      </c>
      <c r="G909" t="s">
        <v>141</v>
      </c>
      <c r="H909" s="25">
        <v>41229</v>
      </c>
      <c r="I909" s="26" t="str">
        <f t="shared" si="112"/>
        <v>Fri</v>
      </c>
      <c r="J909" s="1">
        <f t="shared" si="113"/>
        <v>66</v>
      </c>
      <c r="K909" s="1" t="str">
        <f t="shared" si="114"/>
        <v>90D</v>
      </c>
      <c r="L909" s="25">
        <v>41295</v>
      </c>
      <c r="M909" s="26" t="str">
        <f t="shared" si="115"/>
        <v>Mon</v>
      </c>
      <c r="N909" s="25">
        <v>41298</v>
      </c>
      <c r="O909" s="1">
        <f t="shared" si="116"/>
        <v>3</v>
      </c>
      <c r="P909" s="27">
        <f t="shared" si="117"/>
        <v>2013</v>
      </c>
      <c r="Q909" s="1">
        <f t="shared" si="118"/>
        <v>1</v>
      </c>
      <c r="R909" s="1">
        <f t="shared" si="119"/>
        <v>21</v>
      </c>
      <c r="S909" t="s">
        <v>72</v>
      </c>
      <c r="T909" s="2">
        <v>13503500</v>
      </c>
      <c r="U909">
        <v>9450000</v>
      </c>
      <c r="V909" s="2">
        <v>7766235</v>
      </c>
      <c r="W909" s="2">
        <v>3509523.4</v>
      </c>
      <c r="X909" s="2">
        <v>0</v>
      </c>
      <c r="Y909" s="2">
        <v>415584.42</v>
      </c>
      <c r="Z909" s="2">
        <v>1812157.18</v>
      </c>
      <c r="AA909">
        <v>3</v>
      </c>
      <c r="AB909">
        <v>0</v>
      </c>
      <c r="AC909">
        <v>0</v>
      </c>
      <c r="AD909">
        <v>0</v>
      </c>
      <c r="AE909">
        <v>3</v>
      </c>
      <c r="AF909">
        <v>3</v>
      </c>
      <c r="AG909">
        <v>3</v>
      </c>
      <c r="AH909" s="2">
        <v>2588745</v>
      </c>
    </row>
    <row r="910" spans="1:34" x14ac:dyDescent="0.5">
      <c r="A910">
        <v>8597</v>
      </c>
      <c r="B910">
        <v>36538</v>
      </c>
      <c r="C910" t="s">
        <v>1023</v>
      </c>
      <c r="D910" s="25">
        <v>28911</v>
      </c>
      <c r="E910" t="s">
        <v>69</v>
      </c>
      <c r="F910" t="s">
        <v>94</v>
      </c>
      <c r="G910" t="s">
        <v>141</v>
      </c>
      <c r="H910" s="25">
        <v>41229</v>
      </c>
      <c r="I910" s="26" t="str">
        <f t="shared" si="112"/>
        <v>Fri</v>
      </c>
      <c r="J910" s="1">
        <f t="shared" si="113"/>
        <v>64</v>
      </c>
      <c r="K910" s="1" t="str">
        <f t="shared" si="114"/>
        <v>90D</v>
      </c>
      <c r="L910" s="25">
        <v>41293</v>
      </c>
      <c r="M910" s="26" t="str">
        <f t="shared" si="115"/>
        <v>Sat</v>
      </c>
      <c r="N910" s="25">
        <v>41298</v>
      </c>
      <c r="O910" s="1">
        <f t="shared" si="116"/>
        <v>5</v>
      </c>
      <c r="P910" s="27">
        <f t="shared" si="117"/>
        <v>2013</v>
      </c>
      <c r="Q910" s="1">
        <f t="shared" si="118"/>
        <v>1</v>
      </c>
      <c r="R910" s="1">
        <f t="shared" si="119"/>
        <v>19</v>
      </c>
      <c r="S910" t="s">
        <v>72</v>
      </c>
      <c r="T910" s="2">
        <v>15888600</v>
      </c>
      <c r="U910">
        <v>15750000</v>
      </c>
      <c r="V910" s="2">
        <v>11818180</v>
      </c>
      <c r="W910" s="2">
        <v>1938180</v>
      </c>
      <c r="X910" s="2">
        <v>0</v>
      </c>
      <c r="Y910" s="2">
        <v>0</v>
      </c>
      <c r="Z910" s="2">
        <v>2132240</v>
      </c>
      <c r="AA910">
        <v>10</v>
      </c>
      <c r="AB910">
        <v>0</v>
      </c>
      <c r="AC910">
        <v>5</v>
      </c>
      <c r="AD910">
        <v>5</v>
      </c>
      <c r="AE910">
        <v>10</v>
      </c>
      <c r="AF910">
        <v>20</v>
      </c>
      <c r="AG910">
        <v>5</v>
      </c>
      <c r="AH910" s="2">
        <v>2363636</v>
      </c>
    </row>
    <row r="911" spans="1:34" x14ac:dyDescent="0.5">
      <c r="A911">
        <v>8597</v>
      </c>
      <c r="B911">
        <v>36412</v>
      </c>
      <c r="C911" t="s">
        <v>1024</v>
      </c>
      <c r="D911" s="25">
        <v>25061</v>
      </c>
      <c r="E911" t="s">
        <v>138</v>
      </c>
      <c r="F911" t="s">
        <v>94</v>
      </c>
      <c r="G911" t="s">
        <v>141</v>
      </c>
      <c r="H911" s="25">
        <v>41229</v>
      </c>
      <c r="I911" s="26" t="str">
        <f t="shared" si="112"/>
        <v>Fri</v>
      </c>
      <c r="J911" s="1">
        <f t="shared" si="113"/>
        <v>66</v>
      </c>
      <c r="K911" s="1" t="str">
        <f t="shared" si="114"/>
        <v>90D</v>
      </c>
      <c r="L911" s="25">
        <v>41295</v>
      </c>
      <c r="M911" s="26" t="str">
        <f t="shared" si="115"/>
        <v>Mon</v>
      </c>
      <c r="N911" s="25">
        <v>41297</v>
      </c>
      <c r="O911" s="1">
        <f t="shared" si="116"/>
        <v>2</v>
      </c>
      <c r="P911" s="27">
        <f t="shared" si="117"/>
        <v>2013</v>
      </c>
      <c r="Q911" s="1">
        <f t="shared" si="118"/>
        <v>1</v>
      </c>
      <c r="R911" s="1">
        <f t="shared" si="119"/>
        <v>21</v>
      </c>
      <c r="S911" t="s">
        <v>72</v>
      </c>
      <c r="T911" s="2">
        <v>12723875</v>
      </c>
      <c r="U911">
        <v>6300000</v>
      </c>
      <c r="V911" s="2">
        <v>7904762.7300000004</v>
      </c>
      <c r="W911" s="2">
        <v>2695995.4</v>
      </c>
      <c r="X911" s="2">
        <v>0</v>
      </c>
      <c r="Y911" s="2">
        <v>415584.42</v>
      </c>
      <c r="Z911" s="2">
        <v>1707532.45</v>
      </c>
      <c r="AA911">
        <v>2</v>
      </c>
      <c r="AB911">
        <v>0</v>
      </c>
      <c r="AC911">
        <v>0</v>
      </c>
      <c r="AD911">
        <v>0</v>
      </c>
      <c r="AE911">
        <v>2</v>
      </c>
      <c r="AF911">
        <v>2</v>
      </c>
      <c r="AG911">
        <v>2</v>
      </c>
      <c r="AH911" s="2">
        <v>3952381.37</v>
      </c>
    </row>
    <row r="912" spans="1:34" x14ac:dyDescent="0.5">
      <c r="A912">
        <v>8597</v>
      </c>
      <c r="B912">
        <v>36562</v>
      </c>
      <c r="C912" t="s">
        <v>1025</v>
      </c>
      <c r="D912" s="25">
        <v>26990</v>
      </c>
      <c r="E912" t="s">
        <v>986</v>
      </c>
      <c r="F912" t="s">
        <v>94</v>
      </c>
      <c r="G912" t="s">
        <v>141</v>
      </c>
      <c r="H912" s="25">
        <v>41229</v>
      </c>
      <c r="I912" s="26" t="str">
        <f t="shared" si="112"/>
        <v>Fri</v>
      </c>
      <c r="J912" s="1">
        <f t="shared" si="113"/>
        <v>65</v>
      </c>
      <c r="K912" s="1" t="str">
        <f t="shared" si="114"/>
        <v>90D</v>
      </c>
      <c r="L912" s="25">
        <v>41294</v>
      </c>
      <c r="M912" s="26" t="str">
        <f t="shared" si="115"/>
        <v>Sun</v>
      </c>
      <c r="N912" s="25">
        <v>41298</v>
      </c>
      <c r="O912" s="1">
        <f t="shared" si="116"/>
        <v>4</v>
      </c>
      <c r="P912" s="27">
        <f t="shared" si="117"/>
        <v>2013</v>
      </c>
      <c r="Q912" s="1">
        <f t="shared" si="118"/>
        <v>1</v>
      </c>
      <c r="R912" s="1">
        <f t="shared" si="119"/>
        <v>20</v>
      </c>
      <c r="S912" t="s">
        <v>72</v>
      </c>
      <c r="T912" s="2">
        <v>17834842</v>
      </c>
      <c r="U912">
        <v>12600000</v>
      </c>
      <c r="V912" s="2">
        <v>10354980</v>
      </c>
      <c r="W912" s="2">
        <v>4010251.4</v>
      </c>
      <c r="X912" s="2">
        <v>0</v>
      </c>
      <c r="Y912" s="2">
        <v>1076190.8999999999</v>
      </c>
      <c r="Z912" s="2">
        <v>2393419.7000000002</v>
      </c>
      <c r="AA912">
        <v>4</v>
      </c>
      <c r="AB912">
        <v>0</v>
      </c>
      <c r="AC912">
        <v>0</v>
      </c>
      <c r="AD912">
        <v>0</v>
      </c>
      <c r="AE912">
        <v>4</v>
      </c>
      <c r="AF912">
        <v>4</v>
      </c>
      <c r="AG912">
        <v>4</v>
      </c>
      <c r="AH912" s="2">
        <v>2588745</v>
      </c>
    </row>
    <row r="913" spans="1:34" x14ac:dyDescent="0.5">
      <c r="A913">
        <v>8597</v>
      </c>
      <c r="B913">
        <v>36447</v>
      </c>
      <c r="C913" t="s">
        <v>1026</v>
      </c>
      <c r="D913" s="25">
        <v>27200</v>
      </c>
      <c r="E913" t="s">
        <v>142</v>
      </c>
      <c r="F913" t="s">
        <v>94</v>
      </c>
      <c r="G913" t="s">
        <v>141</v>
      </c>
      <c r="H913" s="25">
        <v>41229</v>
      </c>
      <c r="I913" s="26" t="str">
        <f t="shared" si="112"/>
        <v>Fri</v>
      </c>
      <c r="J913" s="1">
        <f t="shared" si="113"/>
        <v>66</v>
      </c>
      <c r="K913" s="1" t="str">
        <f t="shared" si="114"/>
        <v>90D</v>
      </c>
      <c r="L913" s="25">
        <v>41295</v>
      </c>
      <c r="M913" s="26" t="str">
        <f t="shared" si="115"/>
        <v>Mon</v>
      </c>
      <c r="N913" s="25">
        <v>41298</v>
      </c>
      <c r="O913" s="1">
        <f t="shared" si="116"/>
        <v>3</v>
      </c>
      <c r="P913" s="27">
        <f t="shared" si="117"/>
        <v>2013</v>
      </c>
      <c r="Q913" s="1">
        <f t="shared" si="118"/>
        <v>1</v>
      </c>
      <c r="R913" s="1">
        <f t="shared" si="119"/>
        <v>21</v>
      </c>
      <c r="S913" t="s">
        <v>72</v>
      </c>
      <c r="T913" s="2">
        <v>12758525</v>
      </c>
      <c r="U913">
        <v>9450000</v>
      </c>
      <c r="V913" s="2">
        <v>7766235</v>
      </c>
      <c r="W913" s="2">
        <v>2864523.4</v>
      </c>
      <c r="X913" s="2">
        <v>0</v>
      </c>
      <c r="Y913" s="2">
        <v>415584.42</v>
      </c>
      <c r="Z913" s="2">
        <v>1712182.18</v>
      </c>
      <c r="AA913">
        <v>3</v>
      </c>
      <c r="AB913">
        <v>0</v>
      </c>
      <c r="AC913">
        <v>0</v>
      </c>
      <c r="AD913">
        <v>0</v>
      </c>
      <c r="AE913">
        <v>3</v>
      </c>
      <c r="AF913">
        <v>3</v>
      </c>
      <c r="AG913">
        <v>3</v>
      </c>
      <c r="AH913" s="2">
        <v>2588745</v>
      </c>
    </row>
    <row r="914" spans="1:34" x14ac:dyDescent="0.5">
      <c r="A914">
        <v>8597</v>
      </c>
      <c r="B914">
        <v>36453</v>
      </c>
      <c r="C914" t="s">
        <v>1027</v>
      </c>
      <c r="D914" s="25">
        <v>24717</v>
      </c>
      <c r="E914" t="s">
        <v>110</v>
      </c>
      <c r="F914" t="s">
        <v>94</v>
      </c>
      <c r="G914" t="s">
        <v>141</v>
      </c>
      <c r="H914" s="25">
        <v>41229</v>
      </c>
      <c r="I914" s="26" t="str">
        <f t="shared" si="112"/>
        <v>Fri</v>
      </c>
      <c r="J914" s="1">
        <f t="shared" si="113"/>
        <v>66</v>
      </c>
      <c r="K914" s="1" t="str">
        <f t="shared" si="114"/>
        <v>90D</v>
      </c>
      <c r="L914" s="25">
        <v>41295</v>
      </c>
      <c r="M914" s="26" t="str">
        <f t="shared" si="115"/>
        <v>Mon</v>
      </c>
      <c r="N914" s="25">
        <v>41298</v>
      </c>
      <c r="O914" s="1">
        <f t="shared" si="116"/>
        <v>3</v>
      </c>
      <c r="P914" s="27">
        <f t="shared" si="117"/>
        <v>2013</v>
      </c>
      <c r="Q914" s="1">
        <f t="shared" si="118"/>
        <v>1</v>
      </c>
      <c r="R914" s="1">
        <f t="shared" si="119"/>
        <v>21</v>
      </c>
      <c r="S914" t="s">
        <v>72</v>
      </c>
      <c r="T914" s="2">
        <v>12695000.01</v>
      </c>
      <c r="U914">
        <v>9450000</v>
      </c>
      <c r="V914" s="2">
        <v>7766235</v>
      </c>
      <c r="W914" s="2">
        <v>2809523.4</v>
      </c>
      <c r="X914" s="2">
        <v>0</v>
      </c>
      <c r="Y914" s="2">
        <v>415584.42</v>
      </c>
      <c r="Z914" s="2">
        <v>1703657.19</v>
      </c>
      <c r="AA914">
        <v>3</v>
      </c>
      <c r="AB914">
        <v>0</v>
      </c>
      <c r="AC914">
        <v>0</v>
      </c>
      <c r="AD914">
        <v>0</v>
      </c>
      <c r="AE914">
        <v>3</v>
      </c>
      <c r="AF914">
        <v>3</v>
      </c>
      <c r="AG914">
        <v>3</v>
      </c>
      <c r="AH914" s="2">
        <v>2588745</v>
      </c>
    </row>
    <row r="915" spans="1:34" x14ac:dyDescent="0.5">
      <c r="A915">
        <v>8597</v>
      </c>
      <c r="B915">
        <v>36563</v>
      </c>
      <c r="C915" t="s">
        <v>1028</v>
      </c>
      <c r="D915" s="25">
        <v>23437</v>
      </c>
      <c r="E915" t="s">
        <v>213</v>
      </c>
      <c r="F915" t="s">
        <v>94</v>
      </c>
      <c r="G915" t="s">
        <v>141</v>
      </c>
      <c r="H915" s="25">
        <v>41229</v>
      </c>
      <c r="I915" s="26" t="str">
        <f t="shared" si="112"/>
        <v>Fri</v>
      </c>
      <c r="J915" s="1">
        <f t="shared" si="113"/>
        <v>66</v>
      </c>
      <c r="K915" s="1" t="str">
        <f t="shared" si="114"/>
        <v>90D</v>
      </c>
      <c r="L915" s="25">
        <v>41295</v>
      </c>
      <c r="M915" s="26" t="str">
        <f t="shared" si="115"/>
        <v>Mon</v>
      </c>
      <c r="N915" s="25">
        <v>41298</v>
      </c>
      <c r="O915" s="1">
        <f t="shared" si="116"/>
        <v>3</v>
      </c>
      <c r="P915" s="27">
        <f t="shared" si="117"/>
        <v>2013</v>
      </c>
      <c r="Q915" s="1">
        <f t="shared" si="118"/>
        <v>1</v>
      </c>
      <c r="R915" s="1">
        <f t="shared" si="119"/>
        <v>21</v>
      </c>
      <c r="S915" t="s">
        <v>72</v>
      </c>
      <c r="T915" s="2">
        <v>13010546</v>
      </c>
      <c r="U915">
        <v>9450000</v>
      </c>
      <c r="V915" s="2">
        <v>7766235</v>
      </c>
      <c r="W915" s="2">
        <v>3082723.4</v>
      </c>
      <c r="X915" s="2">
        <v>0</v>
      </c>
      <c r="Y915" s="2">
        <v>415584.42</v>
      </c>
      <c r="Z915" s="2">
        <v>1746003.18</v>
      </c>
      <c r="AA915">
        <v>3</v>
      </c>
      <c r="AB915">
        <v>0</v>
      </c>
      <c r="AC915">
        <v>0</v>
      </c>
      <c r="AD915">
        <v>0</v>
      </c>
      <c r="AE915">
        <v>3</v>
      </c>
      <c r="AF915">
        <v>3</v>
      </c>
      <c r="AG915">
        <v>3</v>
      </c>
      <c r="AH915" s="2">
        <v>2588745</v>
      </c>
    </row>
    <row r="916" spans="1:34" x14ac:dyDescent="0.5">
      <c r="A916">
        <v>8597</v>
      </c>
      <c r="B916">
        <v>36427</v>
      </c>
      <c r="C916" t="s">
        <v>1029</v>
      </c>
      <c r="D916" s="25">
        <v>39</v>
      </c>
      <c r="E916" t="s">
        <v>1011</v>
      </c>
      <c r="F916" t="s">
        <v>94</v>
      </c>
      <c r="G916" t="s">
        <v>141</v>
      </c>
      <c r="H916" s="25">
        <v>41229</v>
      </c>
      <c r="I916" s="26" t="str">
        <f t="shared" si="112"/>
        <v>Fri</v>
      </c>
      <c r="J916" s="1">
        <f t="shared" si="113"/>
        <v>66</v>
      </c>
      <c r="K916" s="1" t="str">
        <f t="shared" si="114"/>
        <v>90D</v>
      </c>
      <c r="L916" s="25">
        <v>41295</v>
      </c>
      <c r="M916" s="26" t="str">
        <f t="shared" si="115"/>
        <v>Mon</v>
      </c>
      <c r="N916" s="25">
        <v>41298</v>
      </c>
      <c r="O916" s="1">
        <f t="shared" si="116"/>
        <v>3</v>
      </c>
      <c r="P916" s="27">
        <f t="shared" si="117"/>
        <v>2013</v>
      </c>
      <c r="Q916" s="1">
        <f t="shared" si="118"/>
        <v>1</v>
      </c>
      <c r="R916" s="1">
        <f t="shared" si="119"/>
        <v>21</v>
      </c>
      <c r="S916" t="s">
        <v>72</v>
      </c>
      <c r="T916" s="2">
        <v>13045000</v>
      </c>
      <c r="U916">
        <v>9450000</v>
      </c>
      <c r="V916" s="2">
        <v>7766235</v>
      </c>
      <c r="W916" s="2">
        <v>2809523.4</v>
      </c>
      <c r="X916" s="2">
        <v>0</v>
      </c>
      <c r="Y916" s="2">
        <v>718614.72</v>
      </c>
      <c r="Z916" s="2">
        <v>1750626.88</v>
      </c>
      <c r="AA916">
        <v>3</v>
      </c>
      <c r="AB916">
        <v>0</v>
      </c>
      <c r="AC916">
        <v>0</v>
      </c>
      <c r="AD916">
        <v>0</v>
      </c>
      <c r="AE916">
        <v>3</v>
      </c>
      <c r="AF916">
        <v>3</v>
      </c>
      <c r="AG916">
        <v>3</v>
      </c>
      <c r="AH916" s="2">
        <v>2588745</v>
      </c>
    </row>
    <row r="917" spans="1:34" x14ac:dyDescent="0.5">
      <c r="A917">
        <v>8597</v>
      </c>
      <c r="B917">
        <v>36564</v>
      </c>
      <c r="C917" t="s">
        <v>1030</v>
      </c>
      <c r="D917" s="25">
        <v>26310</v>
      </c>
      <c r="E917" t="s">
        <v>100</v>
      </c>
      <c r="F917" t="s">
        <v>94</v>
      </c>
      <c r="G917" t="s">
        <v>141</v>
      </c>
      <c r="H917" s="25">
        <v>41229</v>
      </c>
      <c r="I917" s="26" t="str">
        <f t="shared" si="112"/>
        <v>Fri</v>
      </c>
      <c r="J917" s="1">
        <f t="shared" si="113"/>
        <v>66</v>
      </c>
      <c r="K917" s="1" t="str">
        <f t="shared" si="114"/>
        <v>90D</v>
      </c>
      <c r="L917" s="25">
        <v>41295</v>
      </c>
      <c r="M917" s="26" t="str">
        <f t="shared" si="115"/>
        <v>Mon</v>
      </c>
      <c r="N917" s="25">
        <v>41298</v>
      </c>
      <c r="O917" s="1">
        <f t="shared" si="116"/>
        <v>3</v>
      </c>
      <c r="P917" s="27">
        <f t="shared" si="117"/>
        <v>2013</v>
      </c>
      <c r="Q917" s="1">
        <f t="shared" si="118"/>
        <v>1</v>
      </c>
      <c r="R917" s="1">
        <f t="shared" si="119"/>
        <v>21</v>
      </c>
      <c r="S917" t="s">
        <v>72</v>
      </c>
      <c r="T917" s="2">
        <v>12787400.01</v>
      </c>
      <c r="U917">
        <v>9450000</v>
      </c>
      <c r="V917" s="2">
        <v>7766235</v>
      </c>
      <c r="W917" s="2">
        <v>2889523.4</v>
      </c>
      <c r="X917" s="2">
        <v>0</v>
      </c>
      <c r="Y917" s="2">
        <v>415584.42</v>
      </c>
      <c r="Z917" s="2">
        <v>1716057.19</v>
      </c>
      <c r="AA917">
        <v>3</v>
      </c>
      <c r="AB917">
        <v>0</v>
      </c>
      <c r="AC917">
        <v>0</v>
      </c>
      <c r="AD917">
        <v>0</v>
      </c>
      <c r="AE917">
        <v>3</v>
      </c>
      <c r="AF917">
        <v>3</v>
      </c>
      <c r="AG917">
        <v>3</v>
      </c>
      <c r="AH917" s="2">
        <v>2588745</v>
      </c>
    </row>
    <row r="918" spans="1:34" x14ac:dyDescent="0.5">
      <c r="A918">
        <v>8597</v>
      </c>
      <c r="B918">
        <v>36565</v>
      </c>
      <c r="C918" t="s">
        <v>1031</v>
      </c>
      <c r="D918" s="25">
        <v>28124</v>
      </c>
      <c r="E918" t="s">
        <v>140</v>
      </c>
      <c r="F918" t="s">
        <v>94</v>
      </c>
      <c r="G918" t="s">
        <v>141</v>
      </c>
      <c r="H918" s="25">
        <v>41229</v>
      </c>
      <c r="I918" s="26" t="str">
        <f t="shared" si="112"/>
        <v>Fri</v>
      </c>
      <c r="J918" s="1">
        <f t="shared" si="113"/>
        <v>66</v>
      </c>
      <c r="K918" s="1" t="str">
        <f t="shared" si="114"/>
        <v>90D</v>
      </c>
      <c r="L918" s="25">
        <v>41295</v>
      </c>
      <c r="M918" s="26" t="str">
        <f t="shared" si="115"/>
        <v>Mon</v>
      </c>
      <c r="N918" s="25">
        <v>41298</v>
      </c>
      <c r="O918" s="1">
        <f t="shared" si="116"/>
        <v>3</v>
      </c>
      <c r="P918" s="27">
        <f t="shared" si="117"/>
        <v>2013</v>
      </c>
      <c r="Q918" s="1">
        <f t="shared" si="118"/>
        <v>1</v>
      </c>
      <c r="R918" s="1">
        <f t="shared" si="119"/>
        <v>21</v>
      </c>
      <c r="S918" t="s">
        <v>72</v>
      </c>
      <c r="T918" s="2">
        <v>13057020.119999999</v>
      </c>
      <c r="U918">
        <v>9450000</v>
      </c>
      <c r="V918" s="2">
        <v>7766235</v>
      </c>
      <c r="W918" s="2">
        <v>2953523.4</v>
      </c>
      <c r="X918" s="2">
        <v>0</v>
      </c>
      <c r="Y918" s="2">
        <v>585268.52</v>
      </c>
      <c r="Z918" s="2">
        <v>1751993.2</v>
      </c>
      <c r="AA918">
        <v>3</v>
      </c>
      <c r="AB918">
        <v>0</v>
      </c>
      <c r="AC918">
        <v>0</v>
      </c>
      <c r="AD918">
        <v>0</v>
      </c>
      <c r="AE918">
        <v>3</v>
      </c>
      <c r="AF918">
        <v>3</v>
      </c>
      <c r="AG918">
        <v>3</v>
      </c>
      <c r="AH918" s="2">
        <v>2588745</v>
      </c>
    </row>
    <row r="919" spans="1:34" x14ac:dyDescent="0.5">
      <c r="A919">
        <v>8597</v>
      </c>
      <c r="B919">
        <v>36433</v>
      </c>
      <c r="C919" t="s">
        <v>1032</v>
      </c>
      <c r="D919" s="25">
        <v>23472</v>
      </c>
      <c r="E919" t="s">
        <v>274</v>
      </c>
      <c r="F919" t="s">
        <v>94</v>
      </c>
      <c r="G919" t="s">
        <v>141</v>
      </c>
      <c r="H919" s="25">
        <v>41229</v>
      </c>
      <c r="I919" s="26" t="str">
        <f t="shared" si="112"/>
        <v>Fri</v>
      </c>
      <c r="J919" s="1">
        <f t="shared" si="113"/>
        <v>66</v>
      </c>
      <c r="K919" s="1" t="str">
        <f t="shared" si="114"/>
        <v>90D</v>
      </c>
      <c r="L919" s="25">
        <v>41295</v>
      </c>
      <c r="M919" s="26" t="str">
        <f t="shared" si="115"/>
        <v>Mon</v>
      </c>
      <c r="N919" s="25">
        <v>41298</v>
      </c>
      <c r="O919" s="1">
        <f t="shared" si="116"/>
        <v>3</v>
      </c>
      <c r="P919" s="27">
        <f t="shared" si="117"/>
        <v>2013</v>
      </c>
      <c r="Q919" s="1">
        <f t="shared" si="118"/>
        <v>1</v>
      </c>
      <c r="R919" s="1">
        <f t="shared" si="119"/>
        <v>21</v>
      </c>
      <c r="S919" t="s">
        <v>72</v>
      </c>
      <c r="T919" s="2">
        <v>13116575</v>
      </c>
      <c r="U919">
        <v>9450000</v>
      </c>
      <c r="V919" s="2">
        <v>7766235</v>
      </c>
      <c r="W919" s="2">
        <v>2809523.4</v>
      </c>
      <c r="X919" s="2">
        <v>0</v>
      </c>
      <c r="Y919" s="2">
        <v>780584.42</v>
      </c>
      <c r="Z919" s="2">
        <v>1760232.18</v>
      </c>
      <c r="AA919">
        <v>3</v>
      </c>
      <c r="AB919">
        <v>0</v>
      </c>
      <c r="AC919">
        <v>0</v>
      </c>
      <c r="AD919">
        <v>0</v>
      </c>
      <c r="AE919">
        <v>3</v>
      </c>
      <c r="AF919">
        <v>3</v>
      </c>
      <c r="AG919">
        <v>3</v>
      </c>
      <c r="AH919" s="2">
        <v>2588745</v>
      </c>
    </row>
    <row r="920" spans="1:34" x14ac:dyDescent="0.5">
      <c r="A920">
        <v>8597</v>
      </c>
      <c r="B920">
        <v>36428</v>
      </c>
      <c r="C920" t="s">
        <v>1033</v>
      </c>
      <c r="D920" s="25">
        <v>20487</v>
      </c>
      <c r="E920" t="s">
        <v>998</v>
      </c>
      <c r="F920" t="s">
        <v>94</v>
      </c>
      <c r="G920" t="s">
        <v>141</v>
      </c>
      <c r="H920" s="25">
        <v>41229</v>
      </c>
      <c r="I920" s="26" t="str">
        <f t="shared" si="112"/>
        <v>Fri</v>
      </c>
      <c r="J920" s="1">
        <f t="shared" si="113"/>
        <v>66</v>
      </c>
      <c r="K920" s="1" t="str">
        <f t="shared" si="114"/>
        <v>90D</v>
      </c>
      <c r="L920" s="25">
        <v>41295</v>
      </c>
      <c r="M920" s="26" t="str">
        <f t="shared" si="115"/>
        <v>Mon</v>
      </c>
      <c r="N920" s="25">
        <v>41298</v>
      </c>
      <c r="O920" s="1">
        <f t="shared" si="116"/>
        <v>3</v>
      </c>
      <c r="P920" s="27">
        <f t="shared" si="117"/>
        <v>2013</v>
      </c>
      <c r="Q920" s="1">
        <f t="shared" si="118"/>
        <v>1</v>
      </c>
      <c r="R920" s="1">
        <f t="shared" si="119"/>
        <v>21</v>
      </c>
      <c r="S920" t="s">
        <v>72</v>
      </c>
      <c r="T920" s="2">
        <v>12695000</v>
      </c>
      <c r="U920">
        <v>9450000</v>
      </c>
      <c r="V920" s="2">
        <v>7766235</v>
      </c>
      <c r="W920" s="2">
        <v>2809523.4</v>
      </c>
      <c r="X920" s="2">
        <v>0</v>
      </c>
      <c r="Y920" s="2">
        <v>415584.42</v>
      </c>
      <c r="Z920" s="2">
        <v>1703657.18</v>
      </c>
      <c r="AA920">
        <v>3</v>
      </c>
      <c r="AB920">
        <v>0</v>
      </c>
      <c r="AC920">
        <v>0</v>
      </c>
      <c r="AD920">
        <v>0</v>
      </c>
      <c r="AE920">
        <v>3</v>
      </c>
      <c r="AF920">
        <v>3</v>
      </c>
      <c r="AG920">
        <v>3</v>
      </c>
      <c r="AH920" s="2">
        <v>2588745</v>
      </c>
    </row>
    <row r="921" spans="1:34" x14ac:dyDescent="0.5">
      <c r="A921">
        <v>8597</v>
      </c>
      <c r="B921">
        <v>36426</v>
      </c>
      <c r="C921" t="s">
        <v>1034</v>
      </c>
      <c r="D921" s="25">
        <v>24729</v>
      </c>
      <c r="E921" t="s">
        <v>100</v>
      </c>
      <c r="F921" t="s">
        <v>94</v>
      </c>
      <c r="G921" t="s">
        <v>141</v>
      </c>
      <c r="H921" s="25">
        <v>41229</v>
      </c>
      <c r="I921" s="26" t="str">
        <f t="shared" si="112"/>
        <v>Fri</v>
      </c>
      <c r="J921" s="1">
        <f t="shared" si="113"/>
        <v>66</v>
      </c>
      <c r="K921" s="1" t="str">
        <f t="shared" si="114"/>
        <v>90D</v>
      </c>
      <c r="L921" s="25">
        <v>41295</v>
      </c>
      <c r="M921" s="26" t="str">
        <f t="shared" si="115"/>
        <v>Mon</v>
      </c>
      <c r="N921" s="25">
        <v>41298</v>
      </c>
      <c r="O921" s="1">
        <f t="shared" si="116"/>
        <v>3</v>
      </c>
      <c r="P921" s="27">
        <f t="shared" si="117"/>
        <v>2013</v>
      </c>
      <c r="Q921" s="1">
        <f t="shared" si="118"/>
        <v>1</v>
      </c>
      <c r="R921" s="1">
        <f t="shared" si="119"/>
        <v>21</v>
      </c>
      <c r="S921" t="s">
        <v>72</v>
      </c>
      <c r="T921" s="2">
        <v>13411100</v>
      </c>
      <c r="U921">
        <v>9450000</v>
      </c>
      <c r="V921" s="2">
        <v>7766235</v>
      </c>
      <c r="W921" s="2">
        <v>3159523.4</v>
      </c>
      <c r="X921" s="2">
        <v>0</v>
      </c>
      <c r="Y921" s="2">
        <v>685584.42</v>
      </c>
      <c r="Z921" s="2">
        <v>1799757.18</v>
      </c>
      <c r="AA921">
        <v>3</v>
      </c>
      <c r="AB921">
        <v>0</v>
      </c>
      <c r="AC921">
        <v>0</v>
      </c>
      <c r="AD921">
        <v>0</v>
      </c>
      <c r="AE921">
        <v>3</v>
      </c>
      <c r="AF921">
        <v>3</v>
      </c>
      <c r="AG921">
        <v>3</v>
      </c>
      <c r="AH921" s="2">
        <v>2588745</v>
      </c>
    </row>
    <row r="922" spans="1:34" x14ac:dyDescent="0.5">
      <c r="A922">
        <v>8597</v>
      </c>
      <c r="B922">
        <v>36444</v>
      </c>
      <c r="C922" t="s">
        <v>1035</v>
      </c>
      <c r="D922" s="25">
        <v>21718</v>
      </c>
      <c r="E922" t="s">
        <v>503</v>
      </c>
      <c r="F922" t="s">
        <v>94</v>
      </c>
      <c r="G922" t="s">
        <v>141</v>
      </c>
      <c r="H922" s="25">
        <v>41229</v>
      </c>
      <c r="I922" s="26" t="str">
        <f t="shared" si="112"/>
        <v>Fri</v>
      </c>
      <c r="J922" s="1">
        <f t="shared" si="113"/>
        <v>66</v>
      </c>
      <c r="K922" s="1" t="str">
        <f t="shared" si="114"/>
        <v>90D</v>
      </c>
      <c r="L922" s="25">
        <v>41295</v>
      </c>
      <c r="M922" s="26" t="str">
        <f t="shared" si="115"/>
        <v>Mon</v>
      </c>
      <c r="N922" s="25">
        <v>41298</v>
      </c>
      <c r="O922" s="1">
        <f t="shared" si="116"/>
        <v>3</v>
      </c>
      <c r="P922" s="27">
        <f t="shared" si="117"/>
        <v>2013</v>
      </c>
      <c r="Q922" s="1">
        <f t="shared" si="118"/>
        <v>1</v>
      </c>
      <c r="R922" s="1">
        <f t="shared" si="119"/>
        <v>21</v>
      </c>
      <c r="S922" t="s">
        <v>72</v>
      </c>
      <c r="T922" s="2">
        <v>12695000.380000001</v>
      </c>
      <c r="U922">
        <v>9450000</v>
      </c>
      <c r="V922" s="2">
        <v>7766234.5899999999</v>
      </c>
      <c r="W922" s="2">
        <v>2809523.54</v>
      </c>
      <c r="X922" s="2">
        <v>0</v>
      </c>
      <c r="Y922" s="2">
        <v>415584.42</v>
      </c>
      <c r="Z922" s="2">
        <v>1703657.83</v>
      </c>
      <c r="AA922">
        <v>3</v>
      </c>
      <c r="AB922">
        <v>0</v>
      </c>
      <c r="AC922">
        <v>0</v>
      </c>
      <c r="AD922">
        <v>0</v>
      </c>
      <c r="AE922">
        <v>3</v>
      </c>
      <c r="AF922">
        <v>3</v>
      </c>
      <c r="AG922">
        <v>3</v>
      </c>
      <c r="AH922" s="2">
        <v>2588744.86</v>
      </c>
    </row>
    <row r="923" spans="1:34" x14ac:dyDescent="0.5">
      <c r="A923">
        <v>8597</v>
      </c>
      <c r="B923">
        <v>36566</v>
      </c>
      <c r="C923" t="s">
        <v>1036</v>
      </c>
      <c r="D923" s="25">
        <v>27119</v>
      </c>
      <c r="E923" t="s">
        <v>140</v>
      </c>
      <c r="F923" t="s">
        <v>94</v>
      </c>
      <c r="G923" t="s">
        <v>141</v>
      </c>
      <c r="H923" s="25">
        <v>41229</v>
      </c>
      <c r="I923" s="26" t="str">
        <f t="shared" si="112"/>
        <v>Fri</v>
      </c>
      <c r="J923" s="1">
        <f t="shared" si="113"/>
        <v>66</v>
      </c>
      <c r="K923" s="1" t="str">
        <f t="shared" si="114"/>
        <v>90D</v>
      </c>
      <c r="L923" s="25">
        <v>41295</v>
      </c>
      <c r="M923" s="26" t="str">
        <f t="shared" si="115"/>
        <v>Mon</v>
      </c>
      <c r="N923" s="25">
        <v>41298</v>
      </c>
      <c r="O923" s="1">
        <f t="shared" si="116"/>
        <v>3</v>
      </c>
      <c r="P923" s="27">
        <f t="shared" si="117"/>
        <v>2013</v>
      </c>
      <c r="Q923" s="1">
        <f t="shared" si="118"/>
        <v>1</v>
      </c>
      <c r="R923" s="1">
        <f t="shared" si="119"/>
        <v>21</v>
      </c>
      <c r="S923" t="s">
        <v>72</v>
      </c>
      <c r="T923" s="2">
        <v>12695000.01</v>
      </c>
      <c r="U923">
        <v>9450000</v>
      </c>
      <c r="V923" s="2">
        <v>7766235</v>
      </c>
      <c r="W923" s="2">
        <v>2809523.4</v>
      </c>
      <c r="X923" s="2">
        <v>0</v>
      </c>
      <c r="Y923" s="2">
        <v>415584.42</v>
      </c>
      <c r="Z923" s="2">
        <v>1703657.19</v>
      </c>
      <c r="AA923">
        <v>3</v>
      </c>
      <c r="AB923">
        <v>0</v>
      </c>
      <c r="AC923">
        <v>0</v>
      </c>
      <c r="AD923">
        <v>0</v>
      </c>
      <c r="AE923">
        <v>3</v>
      </c>
      <c r="AF923">
        <v>3</v>
      </c>
      <c r="AG923">
        <v>3</v>
      </c>
      <c r="AH923" s="2">
        <v>2588745</v>
      </c>
    </row>
    <row r="924" spans="1:34" x14ac:dyDescent="0.5">
      <c r="A924">
        <v>8597</v>
      </c>
      <c r="B924">
        <v>36567</v>
      </c>
      <c r="C924" t="s">
        <v>1037</v>
      </c>
      <c r="D924" s="25">
        <v>24130</v>
      </c>
      <c r="E924" t="s">
        <v>79</v>
      </c>
      <c r="F924" t="s">
        <v>94</v>
      </c>
      <c r="G924" t="s">
        <v>141</v>
      </c>
      <c r="H924" s="25">
        <v>41229</v>
      </c>
      <c r="I924" s="26" t="str">
        <f t="shared" si="112"/>
        <v>Fri</v>
      </c>
      <c r="J924" s="1">
        <f t="shared" si="113"/>
        <v>66</v>
      </c>
      <c r="K924" s="1" t="str">
        <f t="shared" si="114"/>
        <v>90D</v>
      </c>
      <c r="L924" s="25">
        <v>41295</v>
      </c>
      <c r="M924" s="26" t="str">
        <f t="shared" si="115"/>
        <v>Mon</v>
      </c>
      <c r="N924" s="25">
        <v>41298</v>
      </c>
      <c r="O924" s="1">
        <f t="shared" si="116"/>
        <v>3</v>
      </c>
      <c r="P924" s="27">
        <f t="shared" si="117"/>
        <v>2013</v>
      </c>
      <c r="Q924" s="1">
        <f t="shared" si="118"/>
        <v>1</v>
      </c>
      <c r="R924" s="1">
        <f t="shared" si="119"/>
        <v>21</v>
      </c>
      <c r="S924" t="s">
        <v>72</v>
      </c>
      <c r="T924" s="2">
        <v>13162775.01</v>
      </c>
      <c r="U924">
        <v>9450000</v>
      </c>
      <c r="V924" s="2">
        <v>7766235</v>
      </c>
      <c r="W924" s="2">
        <v>3214523.4</v>
      </c>
      <c r="X924" s="2">
        <v>0</v>
      </c>
      <c r="Y924" s="2">
        <v>415584.42</v>
      </c>
      <c r="Z924" s="2">
        <v>1766432.19</v>
      </c>
      <c r="AA924">
        <v>3</v>
      </c>
      <c r="AB924">
        <v>0</v>
      </c>
      <c r="AC924">
        <v>0</v>
      </c>
      <c r="AD924">
        <v>0</v>
      </c>
      <c r="AE924">
        <v>3</v>
      </c>
      <c r="AF924">
        <v>3</v>
      </c>
      <c r="AG924">
        <v>3</v>
      </c>
      <c r="AH924" s="2">
        <v>2588745</v>
      </c>
    </row>
    <row r="925" spans="1:34" x14ac:dyDescent="0.5">
      <c r="A925">
        <v>8597</v>
      </c>
      <c r="B925">
        <v>36475</v>
      </c>
      <c r="C925" t="s">
        <v>1038</v>
      </c>
      <c r="D925" s="25">
        <v>18225</v>
      </c>
      <c r="E925" t="s">
        <v>1039</v>
      </c>
      <c r="F925" t="s">
        <v>94</v>
      </c>
      <c r="G925" t="s">
        <v>141</v>
      </c>
      <c r="H925" s="25">
        <v>41229</v>
      </c>
      <c r="I925" s="26" t="str">
        <f t="shared" si="112"/>
        <v>Fri</v>
      </c>
      <c r="J925" s="1">
        <f t="shared" si="113"/>
        <v>66</v>
      </c>
      <c r="K925" s="1" t="str">
        <f t="shared" si="114"/>
        <v>90D</v>
      </c>
      <c r="L925" s="25">
        <v>41295</v>
      </c>
      <c r="M925" s="26" t="str">
        <f t="shared" si="115"/>
        <v>Mon</v>
      </c>
      <c r="N925" s="25">
        <v>41298</v>
      </c>
      <c r="O925" s="1">
        <f t="shared" si="116"/>
        <v>3</v>
      </c>
      <c r="P925" s="27">
        <f t="shared" si="117"/>
        <v>2013</v>
      </c>
      <c r="Q925" s="1">
        <f t="shared" si="118"/>
        <v>1</v>
      </c>
      <c r="R925" s="1">
        <f t="shared" si="119"/>
        <v>21</v>
      </c>
      <c r="S925" t="s">
        <v>72</v>
      </c>
      <c r="T925" s="2">
        <v>13006850</v>
      </c>
      <c r="U925">
        <v>9450000</v>
      </c>
      <c r="V925" s="2">
        <v>7766235</v>
      </c>
      <c r="W925" s="2">
        <v>3079523.4</v>
      </c>
      <c r="X925" s="2">
        <v>0</v>
      </c>
      <c r="Y925" s="2">
        <v>415584.42</v>
      </c>
      <c r="Z925" s="2">
        <v>1745507.18</v>
      </c>
      <c r="AA925">
        <v>3</v>
      </c>
      <c r="AB925">
        <v>0</v>
      </c>
      <c r="AC925">
        <v>0</v>
      </c>
      <c r="AD925">
        <v>0</v>
      </c>
      <c r="AE925">
        <v>3</v>
      </c>
      <c r="AF925">
        <v>3</v>
      </c>
      <c r="AG925">
        <v>3</v>
      </c>
      <c r="AH925" s="2">
        <v>2588745</v>
      </c>
    </row>
    <row r="926" spans="1:34" x14ac:dyDescent="0.5">
      <c r="A926">
        <v>8597</v>
      </c>
      <c r="B926">
        <v>36570</v>
      </c>
      <c r="C926" t="s">
        <v>1040</v>
      </c>
      <c r="D926" s="25">
        <v>26459</v>
      </c>
      <c r="E926" t="s">
        <v>100</v>
      </c>
      <c r="F926" t="s">
        <v>94</v>
      </c>
      <c r="G926" t="s">
        <v>141</v>
      </c>
      <c r="H926" s="25">
        <v>41229</v>
      </c>
      <c r="I926" s="26" t="str">
        <f t="shared" si="112"/>
        <v>Fri</v>
      </c>
      <c r="J926" s="1">
        <f t="shared" si="113"/>
        <v>67</v>
      </c>
      <c r="K926" s="1" t="str">
        <f t="shared" si="114"/>
        <v>90D</v>
      </c>
      <c r="L926" s="25">
        <v>41296</v>
      </c>
      <c r="M926" s="26" t="str">
        <f t="shared" si="115"/>
        <v>Tue</v>
      </c>
      <c r="N926" s="25">
        <v>41297</v>
      </c>
      <c r="O926" s="1">
        <f t="shared" si="116"/>
        <v>1</v>
      </c>
      <c r="P926" s="27">
        <f t="shared" si="117"/>
        <v>2013</v>
      </c>
      <c r="Q926" s="1">
        <f t="shared" si="118"/>
        <v>1</v>
      </c>
      <c r="R926" s="1">
        <f t="shared" si="119"/>
        <v>22</v>
      </c>
      <c r="S926" t="s">
        <v>72</v>
      </c>
      <c r="T926" s="2">
        <v>8343100.0099999998</v>
      </c>
      <c r="U926">
        <v>3150000</v>
      </c>
      <c r="V926" s="2">
        <v>5316017.7300000004</v>
      </c>
      <c r="W926" s="2">
        <v>1491861.34</v>
      </c>
      <c r="X926" s="2">
        <v>0</v>
      </c>
      <c r="Y926" s="2">
        <v>415584.42</v>
      </c>
      <c r="Z926" s="2">
        <v>1119636.52</v>
      </c>
      <c r="AA926">
        <v>1</v>
      </c>
      <c r="AB926">
        <v>0</v>
      </c>
      <c r="AC926">
        <v>0</v>
      </c>
      <c r="AD926">
        <v>0</v>
      </c>
      <c r="AE926">
        <v>1</v>
      </c>
      <c r="AF926">
        <v>1</v>
      </c>
      <c r="AG926">
        <v>1</v>
      </c>
      <c r="AH926" s="2">
        <v>5316017.7300000004</v>
      </c>
    </row>
    <row r="927" spans="1:34" x14ac:dyDescent="0.5">
      <c r="A927">
        <v>8597</v>
      </c>
      <c r="B927">
        <v>36477</v>
      </c>
      <c r="C927" t="s">
        <v>1041</v>
      </c>
      <c r="D927" s="25">
        <v>25355</v>
      </c>
      <c r="E927" t="s">
        <v>1042</v>
      </c>
      <c r="F927" t="s">
        <v>94</v>
      </c>
      <c r="G927" t="s">
        <v>141</v>
      </c>
      <c r="H927" s="25">
        <v>41229</v>
      </c>
      <c r="I927" s="26" t="str">
        <f t="shared" si="112"/>
        <v>Fri</v>
      </c>
      <c r="J927" s="1">
        <f t="shared" si="113"/>
        <v>66</v>
      </c>
      <c r="K927" s="1" t="str">
        <f t="shared" si="114"/>
        <v>90D</v>
      </c>
      <c r="L927" s="25">
        <v>41295</v>
      </c>
      <c r="M927" s="26" t="str">
        <f t="shared" si="115"/>
        <v>Mon</v>
      </c>
      <c r="N927" s="25">
        <v>41298</v>
      </c>
      <c r="O927" s="1">
        <f t="shared" si="116"/>
        <v>3</v>
      </c>
      <c r="P927" s="27">
        <f t="shared" si="117"/>
        <v>2013</v>
      </c>
      <c r="Q927" s="1">
        <f t="shared" si="118"/>
        <v>1</v>
      </c>
      <c r="R927" s="1">
        <f t="shared" si="119"/>
        <v>21</v>
      </c>
      <c r="S927" t="s">
        <v>72</v>
      </c>
      <c r="T927" s="2">
        <v>14801720</v>
      </c>
      <c r="U927">
        <v>9450000</v>
      </c>
      <c r="V927" s="2">
        <v>7766235</v>
      </c>
      <c r="W927" s="2">
        <v>4633523.4000000004</v>
      </c>
      <c r="X927" s="2">
        <v>0</v>
      </c>
      <c r="Y927" s="2">
        <v>415584.42</v>
      </c>
      <c r="Z927" s="2">
        <v>1986377.18</v>
      </c>
      <c r="AA927">
        <v>3</v>
      </c>
      <c r="AB927">
        <v>0</v>
      </c>
      <c r="AC927">
        <v>0</v>
      </c>
      <c r="AD927">
        <v>0</v>
      </c>
      <c r="AE927">
        <v>3</v>
      </c>
      <c r="AF927">
        <v>3</v>
      </c>
      <c r="AG927">
        <v>3</v>
      </c>
      <c r="AH927" s="2">
        <v>2588745</v>
      </c>
    </row>
    <row r="928" spans="1:34" x14ac:dyDescent="0.5">
      <c r="A928">
        <v>8597</v>
      </c>
      <c r="B928">
        <v>36450</v>
      </c>
      <c r="C928" t="s">
        <v>1043</v>
      </c>
      <c r="D928" s="25">
        <v>27015</v>
      </c>
      <c r="E928" t="s">
        <v>122</v>
      </c>
      <c r="F928" t="s">
        <v>94</v>
      </c>
      <c r="G928" t="s">
        <v>141</v>
      </c>
      <c r="H928" s="25">
        <v>41229</v>
      </c>
      <c r="I928" s="26" t="str">
        <f t="shared" si="112"/>
        <v>Fri</v>
      </c>
      <c r="J928" s="1">
        <f t="shared" si="113"/>
        <v>65</v>
      </c>
      <c r="K928" s="1" t="str">
        <f t="shared" si="114"/>
        <v>90D</v>
      </c>
      <c r="L928" s="25">
        <v>41294</v>
      </c>
      <c r="M928" s="26" t="str">
        <f t="shared" si="115"/>
        <v>Sun</v>
      </c>
      <c r="N928" s="25">
        <v>41298</v>
      </c>
      <c r="O928" s="1">
        <f t="shared" si="116"/>
        <v>4</v>
      </c>
      <c r="P928" s="27">
        <f t="shared" si="117"/>
        <v>2013</v>
      </c>
      <c r="Q928" s="1">
        <f t="shared" si="118"/>
        <v>1</v>
      </c>
      <c r="R928" s="1">
        <f t="shared" si="119"/>
        <v>20</v>
      </c>
      <c r="S928" t="s">
        <v>72</v>
      </c>
      <c r="T928" s="2">
        <v>16826750</v>
      </c>
      <c r="U928">
        <v>12600000</v>
      </c>
      <c r="V928" s="2">
        <v>10354980</v>
      </c>
      <c r="W928" s="2">
        <v>3798051.4</v>
      </c>
      <c r="X928" s="2">
        <v>0</v>
      </c>
      <c r="Y928" s="2">
        <v>415584.42</v>
      </c>
      <c r="Z928" s="2">
        <v>2258134.1800000002</v>
      </c>
      <c r="AA928">
        <v>4</v>
      </c>
      <c r="AB928">
        <v>0</v>
      </c>
      <c r="AC928">
        <v>0</v>
      </c>
      <c r="AD928">
        <v>0</v>
      </c>
      <c r="AE928">
        <v>4</v>
      </c>
      <c r="AF928">
        <v>4</v>
      </c>
      <c r="AG928">
        <v>4</v>
      </c>
      <c r="AH928" s="2">
        <v>2588745</v>
      </c>
    </row>
    <row r="929" spans="1:34" x14ac:dyDescent="0.5">
      <c r="A929">
        <v>8597</v>
      </c>
      <c r="B929">
        <v>36441</v>
      </c>
      <c r="C929" t="s">
        <v>1044</v>
      </c>
      <c r="D929" s="25">
        <v>23335</v>
      </c>
      <c r="E929" t="s">
        <v>100</v>
      </c>
      <c r="F929" t="s">
        <v>94</v>
      </c>
      <c r="G929" t="s">
        <v>141</v>
      </c>
      <c r="H929" s="25">
        <v>41229</v>
      </c>
      <c r="I929" s="26" t="str">
        <f t="shared" si="112"/>
        <v>Fri</v>
      </c>
      <c r="J929" s="1">
        <f t="shared" si="113"/>
        <v>65</v>
      </c>
      <c r="K929" s="1" t="str">
        <f t="shared" si="114"/>
        <v>90D</v>
      </c>
      <c r="L929" s="25">
        <v>41294</v>
      </c>
      <c r="M929" s="26" t="str">
        <f t="shared" si="115"/>
        <v>Sun</v>
      </c>
      <c r="N929" s="25">
        <v>41298</v>
      </c>
      <c r="O929" s="1">
        <f t="shared" si="116"/>
        <v>4</v>
      </c>
      <c r="P929" s="27">
        <f t="shared" si="117"/>
        <v>2013</v>
      </c>
      <c r="Q929" s="1">
        <f t="shared" si="118"/>
        <v>1</v>
      </c>
      <c r="R929" s="1">
        <f t="shared" si="119"/>
        <v>20</v>
      </c>
      <c r="S929" t="s">
        <v>72</v>
      </c>
      <c r="T929" s="2">
        <v>18247400.010000002</v>
      </c>
      <c r="U929">
        <v>12600000</v>
      </c>
      <c r="V929" s="2">
        <v>10354980</v>
      </c>
      <c r="W929" s="2">
        <v>3538051.4</v>
      </c>
      <c r="X929" s="2">
        <v>0</v>
      </c>
      <c r="Y929" s="2">
        <v>1905584.42</v>
      </c>
      <c r="Z929" s="2">
        <v>2448784.19</v>
      </c>
      <c r="AA929">
        <v>4</v>
      </c>
      <c r="AB929">
        <v>0</v>
      </c>
      <c r="AC929">
        <v>0</v>
      </c>
      <c r="AD929">
        <v>0</v>
      </c>
      <c r="AE929">
        <v>4</v>
      </c>
      <c r="AF929">
        <v>4</v>
      </c>
      <c r="AG929">
        <v>4</v>
      </c>
      <c r="AH929" s="2">
        <v>2588745</v>
      </c>
    </row>
    <row r="930" spans="1:34" x14ac:dyDescent="0.5">
      <c r="A930">
        <v>8597</v>
      </c>
      <c r="B930">
        <v>36571</v>
      </c>
      <c r="C930" t="s">
        <v>1045</v>
      </c>
      <c r="D930" s="25">
        <v>27373</v>
      </c>
      <c r="E930" t="s">
        <v>79</v>
      </c>
      <c r="F930" t="s">
        <v>94</v>
      </c>
      <c r="G930" t="s">
        <v>141</v>
      </c>
      <c r="H930" s="25">
        <v>41229</v>
      </c>
      <c r="I930" s="26" t="str">
        <f t="shared" si="112"/>
        <v>Fri</v>
      </c>
      <c r="J930" s="1">
        <f t="shared" si="113"/>
        <v>66</v>
      </c>
      <c r="K930" s="1" t="str">
        <f t="shared" si="114"/>
        <v>90D</v>
      </c>
      <c r="L930" s="25">
        <v>41295</v>
      </c>
      <c r="M930" s="26" t="str">
        <f t="shared" si="115"/>
        <v>Mon</v>
      </c>
      <c r="N930" s="25">
        <v>41298</v>
      </c>
      <c r="O930" s="1">
        <f t="shared" si="116"/>
        <v>3</v>
      </c>
      <c r="P930" s="27">
        <f t="shared" si="117"/>
        <v>2013</v>
      </c>
      <c r="Q930" s="1">
        <f t="shared" si="118"/>
        <v>1</v>
      </c>
      <c r="R930" s="1">
        <f t="shared" si="119"/>
        <v>21</v>
      </c>
      <c r="S930" t="s">
        <v>72</v>
      </c>
      <c r="T930" s="2">
        <v>12318924</v>
      </c>
      <c r="U930">
        <v>9450000</v>
      </c>
      <c r="V930" s="2">
        <v>7766235</v>
      </c>
      <c r="W930" s="2">
        <v>2483916.94</v>
      </c>
      <c r="X930" s="2">
        <v>0</v>
      </c>
      <c r="Y930" s="2">
        <v>415584.42</v>
      </c>
      <c r="Z930" s="2">
        <v>1653187.64</v>
      </c>
      <c r="AA930">
        <v>3</v>
      </c>
      <c r="AB930">
        <v>0</v>
      </c>
      <c r="AC930">
        <v>0</v>
      </c>
      <c r="AD930">
        <v>0</v>
      </c>
      <c r="AE930">
        <v>3</v>
      </c>
      <c r="AF930">
        <v>3</v>
      </c>
      <c r="AG930">
        <v>3</v>
      </c>
      <c r="AH930" s="2">
        <v>2588745</v>
      </c>
    </row>
    <row r="931" spans="1:34" x14ac:dyDescent="0.5">
      <c r="A931">
        <v>8597</v>
      </c>
      <c r="B931">
        <v>32693</v>
      </c>
      <c r="C931" t="s">
        <v>1046</v>
      </c>
      <c r="D931" s="25">
        <v>23660</v>
      </c>
      <c r="E931" t="s">
        <v>100</v>
      </c>
      <c r="F931" t="s">
        <v>94</v>
      </c>
      <c r="G931" t="s">
        <v>141</v>
      </c>
      <c r="H931" s="25">
        <v>41229</v>
      </c>
      <c r="I931" s="26" t="str">
        <f t="shared" si="112"/>
        <v>Fri</v>
      </c>
      <c r="J931" s="1">
        <f t="shared" si="113"/>
        <v>66</v>
      </c>
      <c r="K931" s="1" t="str">
        <f t="shared" si="114"/>
        <v>90D</v>
      </c>
      <c r="L931" s="25">
        <v>41295</v>
      </c>
      <c r="M931" s="26" t="str">
        <f t="shared" si="115"/>
        <v>Mon</v>
      </c>
      <c r="N931" s="25">
        <v>41298</v>
      </c>
      <c r="O931" s="1">
        <f t="shared" si="116"/>
        <v>3</v>
      </c>
      <c r="P931" s="27">
        <f t="shared" si="117"/>
        <v>2013</v>
      </c>
      <c r="Q931" s="1">
        <f t="shared" si="118"/>
        <v>1</v>
      </c>
      <c r="R931" s="1">
        <f t="shared" si="119"/>
        <v>21</v>
      </c>
      <c r="S931" t="s">
        <v>72</v>
      </c>
      <c r="T931" s="2">
        <v>13399550</v>
      </c>
      <c r="U931">
        <v>9450000</v>
      </c>
      <c r="V931" s="2">
        <v>7766235</v>
      </c>
      <c r="W931" s="2">
        <v>3419523.4</v>
      </c>
      <c r="X931" s="2">
        <v>0</v>
      </c>
      <c r="Y931" s="2">
        <v>415584.42</v>
      </c>
      <c r="Z931" s="2">
        <v>1798207.18</v>
      </c>
      <c r="AA931">
        <v>3</v>
      </c>
      <c r="AB931">
        <v>0</v>
      </c>
      <c r="AC931">
        <v>0</v>
      </c>
      <c r="AD931">
        <v>0</v>
      </c>
      <c r="AE931">
        <v>3</v>
      </c>
      <c r="AF931">
        <v>3</v>
      </c>
      <c r="AG931">
        <v>3</v>
      </c>
      <c r="AH931" s="2">
        <v>2588745</v>
      </c>
    </row>
    <row r="932" spans="1:34" x14ac:dyDescent="0.5">
      <c r="A932">
        <v>8597</v>
      </c>
      <c r="B932">
        <v>32694</v>
      </c>
      <c r="C932" t="s">
        <v>1047</v>
      </c>
      <c r="D932" s="25">
        <v>24393</v>
      </c>
      <c r="E932" t="s">
        <v>69</v>
      </c>
      <c r="F932" t="s">
        <v>94</v>
      </c>
      <c r="G932" t="s">
        <v>141</v>
      </c>
      <c r="H932" s="25">
        <v>41229</v>
      </c>
      <c r="I932" s="26" t="str">
        <f t="shared" si="112"/>
        <v>Fri</v>
      </c>
      <c r="J932" s="1">
        <f t="shared" si="113"/>
        <v>66</v>
      </c>
      <c r="K932" s="1" t="str">
        <f t="shared" si="114"/>
        <v>90D</v>
      </c>
      <c r="L932" s="25">
        <v>41295</v>
      </c>
      <c r="M932" s="26" t="str">
        <f t="shared" si="115"/>
        <v>Mon</v>
      </c>
      <c r="N932" s="25">
        <v>41298</v>
      </c>
      <c r="O932" s="1">
        <f t="shared" si="116"/>
        <v>3</v>
      </c>
      <c r="P932" s="27">
        <f t="shared" si="117"/>
        <v>2013</v>
      </c>
      <c r="Q932" s="1">
        <f t="shared" si="118"/>
        <v>1</v>
      </c>
      <c r="R932" s="1">
        <f t="shared" si="119"/>
        <v>21</v>
      </c>
      <c r="S932" t="s">
        <v>72</v>
      </c>
      <c r="T932" s="2">
        <v>12695000.369999999</v>
      </c>
      <c r="U932">
        <v>9450000</v>
      </c>
      <c r="V932" s="2">
        <v>7766234.5899999999</v>
      </c>
      <c r="W932" s="2">
        <v>2809523.54</v>
      </c>
      <c r="X932" s="2">
        <v>0</v>
      </c>
      <c r="Y932" s="2">
        <v>415584.42</v>
      </c>
      <c r="Z932" s="2">
        <v>1703657.82</v>
      </c>
      <c r="AA932">
        <v>3</v>
      </c>
      <c r="AB932">
        <v>0</v>
      </c>
      <c r="AC932">
        <v>0</v>
      </c>
      <c r="AD932">
        <v>0</v>
      </c>
      <c r="AE932">
        <v>3</v>
      </c>
      <c r="AF932">
        <v>3</v>
      </c>
      <c r="AG932">
        <v>3</v>
      </c>
      <c r="AH932" s="2">
        <v>2588744.86</v>
      </c>
    </row>
    <row r="933" spans="1:34" x14ac:dyDescent="0.5">
      <c r="A933">
        <v>8597</v>
      </c>
      <c r="B933">
        <v>36572</v>
      </c>
      <c r="C933" t="s">
        <v>1048</v>
      </c>
      <c r="D933" s="25">
        <v>26870</v>
      </c>
      <c r="E933" t="s">
        <v>1049</v>
      </c>
      <c r="F933" t="s">
        <v>94</v>
      </c>
      <c r="G933" t="s">
        <v>141</v>
      </c>
      <c r="H933" s="25">
        <v>41229</v>
      </c>
      <c r="I933" s="26" t="str">
        <f t="shared" si="112"/>
        <v>Fri</v>
      </c>
      <c r="J933" s="1">
        <f t="shared" si="113"/>
        <v>66</v>
      </c>
      <c r="K933" s="1" t="str">
        <f t="shared" si="114"/>
        <v>90D</v>
      </c>
      <c r="L933" s="25">
        <v>41295</v>
      </c>
      <c r="M933" s="26" t="str">
        <f t="shared" si="115"/>
        <v>Mon</v>
      </c>
      <c r="N933" s="25">
        <v>41298</v>
      </c>
      <c r="O933" s="1">
        <f t="shared" si="116"/>
        <v>3</v>
      </c>
      <c r="P933" s="27">
        <f t="shared" si="117"/>
        <v>2013</v>
      </c>
      <c r="Q933" s="1">
        <f t="shared" si="118"/>
        <v>1</v>
      </c>
      <c r="R933" s="1">
        <f t="shared" si="119"/>
        <v>21</v>
      </c>
      <c r="S933" t="s">
        <v>72</v>
      </c>
      <c r="T933" s="2">
        <v>12879800</v>
      </c>
      <c r="U933">
        <v>9450000</v>
      </c>
      <c r="V933" s="2">
        <v>7766235</v>
      </c>
      <c r="W933" s="2">
        <v>2969523.4</v>
      </c>
      <c r="X933" s="2">
        <v>0</v>
      </c>
      <c r="Y933" s="2">
        <v>415584.42</v>
      </c>
      <c r="Z933" s="2">
        <v>1728457.18</v>
      </c>
      <c r="AA933">
        <v>3</v>
      </c>
      <c r="AB933">
        <v>0</v>
      </c>
      <c r="AC933">
        <v>0</v>
      </c>
      <c r="AD933">
        <v>0</v>
      </c>
      <c r="AE933">
        <v>3</v>
      </c>
      <c r="AF933">
        <v>3</v>
      </c>
      <c r="AG933">
        <v>3</v>
      </c>
      <c r="AH933" s="2">
        <v>2588745</v>
      </c>
    </row>
    <row r="934" spans="1:34" x14ac:dyDescent="0.5">
      <c r="A934">
        <v>8597</v>
      </c>
      <c r="B934">
        <v>36573</v>
      </c>
      <c r="C934" t="s">
        <v>1050</v>
      </c>
      <c r="D934" s="25">
        <v>25040</v>
      </c>
      <c r="E934" t="s">
        <v>140</v>
      </c>
      <c r="F934" t="s">
        <v>94</v>
      </c>
      <c r="G934" t="s">
        <v>141</v>
      </c>
      <c r="H934" s="25">
        <v>41229</v>
      </c>
      <c r="I934" s="26" t="str">
        <f t="shared" si="112"/>
        <v>Fri</v>
      </c>
      <c r="J934" s="1">
        <f t="shared" si="113"/>
        <v>66</v>
      </c>
      <c r="K934" s="1" t="str">
        <f t="shared" si="114"/>
        <v>90D</v>
      </c>
      <c r="L934" s="25">
        <v>41295</v>
      </c>
      <c r="M934" s="26" t="str">
        <f t="shared" si="115"/>
        <v>Mon</v>
      </c>
      <c r="N934" s="25">
        <v>41298</v>
      </c>
      <c r="O934" s="1">
        <f t="shared" si="116"/>
        <v>3</v>
      </c>
      <c r="P934" s="27">
        <f t="shared" si="117"/>
        <v>2013</v>
      </c>
      <c r="Q934" s="1">
        <f t="shared" si="118"/>
        <v>1</v>
      </c>
      <c r="R934" s="1">
        <f t="shared" si="119"/>
        <v>21</v>
      </c>
      <c r="S934" t="s">
        <v>72</v>
      </c>
      <c r="T934" s="2">
        <v>12695000.01</v>
      </c>
      <c r="U934">
        <v>9450000</v>
      </c>
      <c r="V934" s="2">
        <v>7766235</v>
      </c>
      <c r="W934" s="2">
        <v>2809523.4</v>
      </c>
      <c r="X934" s="2">
        <v>0</v>
      </c>
      <c r="Y934" s="2">
        <v>415584.42</v>
      </c>
      <c r="Z934" s="2">
        <v>1703657.19</v>
      </c>
      <c r="AA934">
        <v>3</v>
      </c>
      <c r="AB934">
        <v>0</v>
      </c>
      <c r="AC934">
        <v>0</v>
      </c>
      <c r="AD934">
        <v>0</v>
      </c>
      <c r="AE934">
        <v>3</v>
      </c>
      <c r="AF934">
        <v>3</v>
      </c>
      <c r="AG934">
        <v>3</v>
      </c>
      <c r="AH934" s="2">
        <v>2588745</v>
      </c>
    </row>
    <row r="935" spans="1:34" x14ac:dyDescent="0.5">
      <c r="A935">
        <v>8597</v>
      </c>
      <c r="B935">
        <v>36415</v>
      </c>
      <c r="C935" t="s">
        <v>1051</v>
      </c>
      <c r="D935" s="25">
        <v>27533</v>
      </c>
      <c r="E935" t="s">
        <v>1052</v>
      </c>
      <c r="F935" t="s">
        <v>94</v>
      </c>
      <c r="G935" t="s">
        <v>141</v>
      </c>
      <c r="H935" s="25">
        <v>41229</v>
      </c>
      <c r="I935" s="26" t="str">
        <f t="shared" si="112"/>
        <v>Fri</v>
      </c>
      <c r="J935" s="1">
        <f t="shared" si="113"/>
        <v>66</v>
      </c>
      <c r="K935" s="1" t="str">
        <f t="shared" si="114"/>
        <v>90D</v>
      </c>
      <c r="L935" s="25">
        <v>41295</v>
      </c>
      <c r="M935" s="26" t="str">
        <f t="shared" si="115"/>
        <v>Mon</v>
      </c>
      <c r="N935" s="25">
        <v>41298</v>
      </c>
      <c r="O935" s="1">
        <f t="shared" si="116"/>
        <v>3</v>
      </c>
      <c r="P935" s="27">
        <f t="shared" si="117"/>
        <v>2013</v>
      </c>
      <c r="Q935" s="1">
        <f t="shared" si="118"/>
        <v>1</v>
      </c>
      <c r="R935" s="1">
        <f t="shared" si="119"/>
        <v>21</v>
      </c>
      <c r="S935" t="s">
        <v>72</v>
      </c>
      <c r="T935" s="2">
        <v>12695000</v>
      </c>
      <c r="U935">
        <v>9450000</v>
      </c>
      <c r="V935" s="2">
        <v>7766235</v>
      </c>
      <c r="W935" s="2">
        <v>2809523.4</v>
      </c>
      <c r="X935" s="2">
        <v>0</v>
      </c>
      <c r="Y935" s="2">
        <v>415584.42</v>
      </c>
      <c r="Z935" s="2">
        <v>1703657.18</v>
      </c>
      <c r="AA935">
        <v>3</v>
      </c>
      <c r="AB935">
        <v>0</v>
      </c>
      <c r="AC935">
        <v>0</v>
      </c>
      <c r="AD935">
        <v>0</v>
      </c>
      <c r="AE935">
        <v>3</v>
      </c>
      <c r="AF935">
        <v>3</v>
      </c>
      <c r="AG935">
        <v>3</v>
      </c>
      <c r="AH935" s="2">
        <v>2588745</v>
      </c>
    </row>
    <row r="936" spans="1:34" x14ac:dyDescent="0.5">
      <c r="A936">
        <v>8597</v>
      </c>
      <c r="B936">
        <v>36574</v>
      </c>
      <c r="C936" t="s">
        <v>1053</v>
      </c>
      <c r="D936" s="25">
        <v>26495</v>
      </c>
      <c r="E936" t="s">
        <v>1052</v>
      </c>
      <c r="F936" t="s">
        <v>94</v>
      </c>
      <c r="G936" t="s">
        <v>141</v>
      </c>
      <c r="H936" s="25">
        <v>41229</v>
      </c>
      <c r="I936" s="26" t="str">
        <f t="shared" si="112"/>
        <v>Fri</v>
      </c>
      <c r="J936" s="1">
        <f t="shared" si="113"/>
        <v>66</v>
      </c>
      <c r="K936" s="1" t="str">
        <f t="shared" si="114"/>
        <v>90D</v>
      </c>
      <c r="L936" s="25">
        <v>41295</v>
      </c>
      <c r="M936" s="26" t="str">
        <f t="shared" si="115"/>
        <v>Mon</v>
      </c>
      <c r="N936" s="25">
        <v>41298</v>
      </c>
      <c r="O936" s="1">
        <f t="shared" si="116"/>
        <v>3</v>
      </c>
      <c r="P936" s="27">
        <f t="shared" si="117"/>
        <v>2013</v>
      </c>
      <c r="Q936" s="1">
        <f t="shared" si="118"/>
        <v>1</v>
      </c>
      <c r="R936" s="1">
        <f t="shared" si="119"/>
        <v>21</v>
      </c>
      <c r="S936" t="s">
        <v>72</v>
      </c>
      <c r="T936" s="2">
        <v>12695000.380000001</v>
      </c>
      <c r="U936">
        <v>9450000</v>
      </c>
      <c r="V936" s="2">
        <v>7766234.5899999999</v>
      </c>
      <c r="W936" s="2">
        <v>2809523.54</v>
      </c>
      <c r="X936" s="2">
        <v>0</v>
      </c>
      <c r="Y936" s="2">
        <v>415584.42</v>
      </c>
      <c r="Z936" s="2">
        <v>1703657.83</v>
      </c>
      <c r="AA936">
        <v>3</v>
      </c>
      <c r="AB936">
        <v>0</v>
      </c>
      <c r="AC936">
        <v>0</v>
      </c>
      <c r="AD936">
        <v>0</v>
      </c>
      <c r="AE936">
        <v>3</v>
      </c>
      <c r="AF936">
        <v>3</v>
      </c>
      <c r="AG936">
        <v>3</v>
      </c>
      <c r="AH936" s="2">
        <v>2588744.86</v>
      </c>
    </row>
    <row r="937" spans="1:34" x14ac:dyDescent="0.5">
      <c r="A937">
        <v>8597</v>
      </c>
      <c r="B937">
        <v>36575</v>
      </c>
      <c r="C937" t="s">
        <v>1054</v>
      </c>
      <c r="D937" s="25">
        <v>25426</v>
      </c>
      <c r="E937" t="s">
        <v>142</v>
      </c>
      <c r="F937" t="s">
        <v>94</v>
      </c>
      <c r="G937" t="s">
        <v>141</v>
      </c>
      <c r="H937" s="25">
        <v>41229</v>
      </c>
      <c r="I937" s="26" t="str">
        <f t="shared" si="112"/>
        <v>Fri</v>
      </c>
      <c r="J937" s="1">
        <f t="shared" si="113"/>
        <v>66</v>
      </c>
      <c r="K937" s="1" t="str">
        <f t="shared" si="114"/>
        <v>90D</v>
      </c>
      <c r="L937" s="25">
        <v>41295</v>
      </c>
      <c r="M937" s="26" t="str">
        <f t="shared" si="115"/>
        <v>Mon</v>
      </c>
      <c r="N937" s="25">
        <v>41298</v>
      </c>
      <c r="O937" s="1">
        <f t="shared" si="116"/>
        <v>3</v>
      </c>
      <c r="P937" s="27">
        <f t="shared" si="117"/>
        <v>2013</v>
      </c>
      <c r="Q937" s="1">
        <f t="shared" si="118"/>
        <v>1</v>
      </c>
      <c r="R937" s="1">
        <f t="shared" si="119"/>
        <v>21</v>
      </c>
      <c r="S937" t="s">
        <v>72</v>
      </c>
      <c r="T937" s="2">
        <v>12902900.01</v>
      </c>
      <c r="U937">
        <v>9450000</v>
      </c>
      <c r="V937" s="2">
        <v>7766235</v>
      </c>
      <c r="W937" s="2">
        <v>2989523.4</v>
      </c>
      <c r="X937" s="2">
        <v>0</v>
      </c>
      <c r="Y937" s="2">
        <v>415584.42</v>
      </c>
      <c r="Z937" s="2">
        <v>1731557.19</v>
      </c>
      <c r="AA937">
        <v>3</v>
      </c>
      <c r="AB937">
        <v>0</v>
      </c>
      <c r="AC937">
        <v>0</v>
      </c>
      <c r="AD937">
        <v>0</v>
      </c>
      <c r="AE937">
        <v>3</v>
      </c>
      <c r="AF937">
        <v>3</v>
      </c>
      <c r="AG937">
        <v>3</v>
      </c>
      <c r="AH937" s="2">
        <v>2588745</v>
      </c>
    </row>
    <row r="938" spans="1:34" x14ac:dyDescent="0.5">
      <c r="A938">
        <v>8597</v>
      </c>
      <c r="B938">
        <v>36576</v>
      </c>
      <c r="C938" t="s">
        <v>1055</v>
      </c>
      <c r="D938" s="25">
        <v>26782</v>
      </c>
      <c r="E938" t="s">
        <v>100</v>
      </c>
      <c r="F938" t="s">
        <v>94</v>
      </c>
      <c r="G938" t="s">
        <v>141</v>
      </c>
      <c r="H938" s="25">
        <v>41229</v>
      </c>
      <c r="I938" s="26" t="str">
        <f t="shared" si="112"/>
        <v>Fri</v>
      </c>
      <c r="J938" s="1">
        <f t="shared" si="113"/>
        <v>66</v>
      </c>
      <c r="K938" s="1" t="str">
        <f t="shared" si="114"/>
        <v>90D</v>
      </c>
      <c r="L938" s="25">
        <v>41295</v>
      </c>
      <c r="M938" s="26" t="str">
        <f t="shared" si="115"/>
        <v>Mon</v>
      </c>
      <c r="N938" s="25">
        <v>41298</v>
      </c>
      <c r="O938" s="1">
        <f t="shared" si="116"/>
        <v>3</v>
      </c>
      <c r="P938" s="27">
        <f t="shared" si="117"/>
        <v>2013</v>
      </c>
      <c r="Q938" s="1">
        <f t="shared" si="118"/>
        <v>1</v>
      </c>
      <c r="R938" s="1">
        <f t="shared" si="119"/>
        <v>21</v>
      </c>
      <c r="S938" t="s">
        <v>72</v>
      </c>
      <c r="T938" s="2">
        <v>12695000</v>
      </c>
      <c r="U938">
        <v>9450000</v>
      </c>
      <c r="V938" s="2">
        <v>7766235</v>
      </c>
      <c r="W938" s="2">
        <v>2809523.4</v>
      </c>
      <c r="X938" s="2">
        <v>0</v>
      </c>
      <c r="Y938" s="2">
        <v>415584.42</v>
      </c>
      <c r="Z938" s="2">
        <v>1703657.18</v>
      </c>
      <c r="AA938">
        <v>3</v>
      </c>
      <c r="AB938">
        <v>0</v>
      </c>
      <c r="AC938">
        <v>0</v>
      </c>
      <c r="AD938">
        <v>0</v>
      </c>
      <c r="AE938">
        <v>3</v>
      </c>
      <c r="AF938">
        <v>3</v>
      </c>
      <c r="AG938">
        <v>3</v>
      </c>
      <c r="AH938" s="2">
        <v>2588745</v>
      </c>
    </row>
    <row r="939" spans="1:34" x14ac:dyDescent="0.5">
      <c r="A939">
        <v>8597</v>
      </c>
      <c r="B939">
        <v>36577</v>
      </c>
      <c r="C939" t="s">
        <v>1056</v>
      </c>
      <c r="D939" s="25">
        <v>24178</v>
      </c>
      <c r="E939" t="s">
        <v>100</v>
      </c>
      <c r="F939" t="s">
        <v>94</v>
      </c>
      <c r="G939" t="s">
        <v>141</v>
      </c>
      <c r="H939" s="25">
        <v>41229</v>
      </c>
      <c r="I939" s="26" t="str">
        <f t="shared" si="112"/>
        <v>Fri</v>
      </c>
      <c r="J939" s="1">
        <f t="shared" si="113"/>
        <v>66</v>
      </c>
      <c r="K939" s="1" t="str">
        <f t="shared" si="114"/>
        <v>90D</v>
      </c>
      <c r="L939" s="25">
        <v>41295</v>
      </c>
      <c r="M939" s="26" t="str">
        <f t="shared" si="115"/>
        <v>Mon</v>
      </c>
      <c r="N939" s="25">
        <v>41298</v>
      </c>
      <c r="O939" s="1">
        <f t="shared" si="116"/>
        <v>3</v>
      </c>
      <c r="P939" s="27">
        <f t="shared" si="117"/>
        <v>2013</v>
      </c>
      <c r="Q939" s="1">
        <f t="shared" si="118"/>
        <v>1</v>
      </c>
      <c r="R939" s="1">
        <f t="shared" si="119"/>
        <v>21</v>
      </c>
      <c r="S939" t="s">
        <v>72</v>
      </c>
      <c r="T939" s="2">
        <v>14460650.01</v>
      </c>
      <c r="U939">
        <v>9450000</v>
      </c>
      <c r="V939" s="2">
        <v>7766235</v>
      </c>
      <c r="W939" s="2">
        <v>3039523.4</v>
      </c>
      <c r="X939" s="2">
        <v>0</v>
      </c>
      <c r="Y939" s="2">
        <v>1414585.42</v>
      </c>
      <c r="Z939" s="2">
        <v>2240306.19</v>
      </c>
      <c r="AA939">
        <v>3</v>
      </c>
      <c r="AB939">
        <v>0</v>
      </c>
      <c r="AC939">
        <v>0</v>
      </c>
      <c r="AD939">
        <v>0</v>
      </c>
      <c r="AE939">
        <v>3</v>
      </c>
      <c r="AF939">
        <v>3</v>
      </c>
      <c r="AG939">
        <v>3</v>
      </c>
      <c r="AH939" s="2">
        <v>2588745</v>
      </c>
    </row>
    <row r="940" spans="1:34" x14ac:dyDescent="0.5">
      <c r="A940">
        <v>8597</v>
      </c>
      <c r="B940">
        <v>36578</v>
      </c>
      <c r="C940" t="s">
        <v>1057</v>
      </c>
      <c r="D940" s="25">
        <v>27155</v>
      </c>
      <c r="E940" t="s">
        <v>140</v>
      </c>
      <c r="F940" t="s">
        <v>94</v>
      </c>
      <c r="G940" t="s">
        <v>141</v>
      </c>
      <c r="H940" s="25">
        <v>41229</v>
      </c>
      <c r="I940" s="26" t="str">
        <f t="shared" si="112"/>
        <v>Fri</v>
      </c>
      <c r="J940" s="1">
        <f t="shared" si="113"/>
        <v>66</v>
      </c>
      <c r="K940" s="1" t="str">
        <f t="shared" si="114"/>
        <v>90D</v>
      </c>
      <c r="L940" s="25">
        <v>41295</v>
      </c>
      <c r="M940" s="26" t="str">
        <f t="shared" si="115"/>
        <v>Mon</v>
      </c>
      <c r="N940" s="25">
        <v>41297</v>
      </c>
      <c r="O940" s="1">
        <f t="shared" si="116"/>
        <v>2</v>
      </c>
      <c r="P940" s="27">
        <f t="shared" si="117"/>
        <v>2013</v>
      </c>
      <c r="Q940" s="1">
        <f t="shared" si="118"/>
        <v>1</v>
      </c>
      <c r="R940" s="1">
        <f t="shared" si="119"/>
        <v>21</v>
      </c>
      <c r="S940" t="s">
        <v>72</v>
      </c>
      <c r="T940" s="2">
        <v>8320000.0099999998</v>
      </c>
      <c r="U940">
        <v>3150000</v>
      </c>
      <c r="V940" s="2">
        <v>5316017.7300000004</v>
      </c>
      <c r="W940" s="2">
        <v>1471861.34</v>
      </c>
      <c r="X940" s="2">
        <v>0</v>
      </c>
      <c r="Y940" s="2">
        <v>415584.42</v>
      </c>
      <c r="Z940" s="2">
        <v>1116536.52</v>
      </c>
      <c r="AA940">
        <v>2</v>
      </c>
      <c r="AB940">
        <v>0</v>
      </c>
      <c r="AC940">
        <v>0</v>
      </c>
      <c r="AD940">
        <v>0</v>
      </c>
      <c r="AE940">
        <v>2</v>
      </c>
      <c r="AF940">
        <v>2</v>
      </c>
      <c r="AG940">
        <v>2</v>
      </c>
      <c r="AH940" s="2">
        <v>2658008.87</v>
      </c>
    </row>
    <row r="941" spans="1:34" x14ac:dyDescent="0.5">
      <c r="A941">
        <v>8597</v>
      </c>
      <c r="B941">
        <v>32688</v>
      </c>
      <c r="C941" t="s">
        <v>1058</v>
      </c>
      <c r="D941" s="25">
        <v>23635</v>
      </c>
      <c r="E941" t="s">
        <v>87</v>
      </c>
      <c r="F941" t="s">
        <v>94</v>
      </c>
      <c r="G941" t="s">
        <v>141</v>
      </c>
      <c r="H941" s="25">
        <v>41229</v>
      </c>
      <c r="I941" s="26" t="str">
        <f t="shared" si="112"/>
        <v>Fri</v>
      </c>
      <c r="J941" s="1">
        <f t="shared" si="113"/>
        <v>66</v>
      </c>
      <c r="K941" s="1" t="str">
        <f t="shared" si="114"/>
        <v>90D</v>
      </c>
      <c r="L941" s="25">
        <v>41295</v>
      </c>
      <c r="M941" s="26" t="str">
        <f t="shared" si="115"/>
        <v>Mon</v>
      </c>
      <c r="N941" s="25">
        <v>41298</v>
      </c>
      <c r="O941" s="1">
        <f t="shared" si="116"/>
        <v>3</v>
      </c>
      <c r="P941" s="27">
        <f t="shared" si="117"/>
        <v>2013</v>
      </c>
      <c r="Q941" s="1">
        <f t="shared" si="118"/>
        <v>1</v>
      </c>
      <c r="R941" s="1">
        <f t="shared" si="119"/>
        <v>21</v>
      </c>
      <c r="S941" t="s">
        <v>72</v>
      </c>
      <c r="T941" s="2">
        <v>13300600</v>
      </c>
      <c r="U941">
        <v>9450000</v>
      </c>
      <c r="V941" s="2">
        <v>7766235</v>
      </c>
      <c r="W941" s="2">
        <v>3044523.4</v>
      </c>
      <c r="X941" s="2">
        <v>0</v>
      </c>
      <c r="Y941" s="2">
        <v>704913.42</v>
      </c>
      <c r="Z941" s="2">
        <v>1784928.18</v>
      </c>
      <c r="AA941">
        <v>3</v>
      </c>
      <c r="AB941">
        <v>0</v>
      </c>
      <c r="AC941">
        <v>0</v>
      </c>
      <c r="AD941">
        <v>0</v>
      </c>
      <c r="AE941">
        <v>3</v>
      </c>
      <c r="AF941">
        <v>3</v>
      </c>
      <c r="AG941">
        <v>3</v>
      </c>
      <c r="AH941" s="2">
        <v>2588745</v>
      </c>
    </row>
    <row r="942" spans="1:34" x14ac:dyDescent="0.5">
      <c r="A942">
        <v>8597</v>
      </c>
      <c r="B942">
        <v>36549</v>
      </c>
      <c r="C942" t="s">
        <v>1059</v>
      </c>
      <c r="D942" s="25">
        <v>24369</v>
      </c>
      <c r="E942" t="s">
        <v>142</v>
      </c>
      <c r="F942" t="s">
        <v>94</v>
      </c>
      <c r="G942" t="s">
        <v>141</v>
      </c>
      <c r="H942" s="25">
        <v>41229</v>
      </c>
      <c r="I942" s="26" t="str">
        <f t="shared" si="112"/>
        <v>Fri</v>
      </c>
      <c r="J942" s="1">
        <f t="shared" si="113"/>
        <v>66</v>
      </c>
      <c r="K942" s="1" t="str">
        <f t="shared" si="114"/>
        <v>90D</v>
      </c>
      <c r="L942" s="25">
        <v>41295</v>
      </c>
      <c r="M942" s="26" t="str">
        <f t="shared" si="115"/>
        <v>Mon</v>
      </c>
      <c r="N942" s="25">
        <v>41299</v>
      </c>
      <c r="O942" s="1">
        <f t="shared" si="116"/>
        <v>4</v>
      </c>
      <c r="P942" s="27">
        <f t="shared" si="117"/>
        <v>2013</v>
      </c>
      <c r="Q942" s="1">
        <f t="shared" si="118"/>
        <v>1</v>
      </c>
      <c r="R942" s="1">
        <f t="shared" si="119"/>
        <v>21</v>
      </c>
      <c r="S942" t="s">
        <v>72</v>
      </c>
      <c r="T942" s="2">
        <v>16168400</v>
      </c>
      <c r="U942">
        <v>12600000</v>
      </c>
      <c r="V942" s="2">
        <v>10354980</v>
      </c>
      <c r="W942" s="2">
        <v>3228051.4</v>
      </c>
      <c r="X942" s="2">
        <v>0</v>
      </c>
      <c r="Y942" s="2">
        <v>415584.42</v>
      </c>
      <c r="Z942" s="2">
        <v>2169784.1800000002</v>
      </c>
      <c r="AA942">
        <v>4</v>
      </c>
      <c r="AB942">
        <v>0</v>
      </c>
      <c r="AC942">
        <v>0</v>
      </c>
      <c r="AD942">
        <v>0</v>
      </c>
      <c r="AE942">
        <v>4</v>
      </c>
      <c r="AF942">
        <v>4</v>
      </c>
      <c r="AG942">
        <v>4</v>
      </c>
      <c r="AH942" s="2">
        <v>2588745</v>
      </c>
    </row>
    <row r="943" spans="1:34" x14ac:dyDescent="0.5">
      <c r="A943">
        <v>8597</v>
      </c>
      <c r="B943">
        <v>36449</v>
      </c>
      <c r="C943" t="s">
        <v>1060</v>
      </c>
      <c r="D943" s="25">
        <v>25747</v>
      </c>
      <c r="E943" t="s">
        <v>142</v>
      </c>
      <c r="F943" t="s">
        <v>94</v>
      </c>
      <c r="G943" t="s">
        <v>141</v>
      </c>
      <c r="H943" s="25">
        <v>41229</v>
      </c>
      <c r="I943" s="26" t="str">
        <f t="shared" si="112"/>
        <v>Fri</v>
      </c>
      <c r="J943" s="1">
        <f t="shared" si="113"/>
        <v>66</v>
      </c>
      <c r="K943" s="1" t="str">
        <f t="shared" si="114"/>
        <v>90D</v>
      </c>
      <c r="L943" s="25">
        <v>41295</v>
      </c>
      <c r="M943" s="26" t="str">
        <f t="shared" si="115"/>
        <v>Mon</v>
      </c>
      <c r="N943" s="25">
        <v>41298</v>
      </c>
      <c r="O943" s="1">
        <f t="shared" si="116"/>
        <v>3</v>
      </c>
      <c r="P943" s="27">
        <f t="shared" si="117"/>
        <v>2013</v>
      </c>
      <c r="Q943" s="1">
        <f t="shared" si="118"/>
        <v>1</v>
      </c>
      <c r="R943" s="1">
        <f t="shared" si="119"/>
        <v>21</v>
      </c>
      <c r="S943" t="s">
        <v>72</v>
      </c>
      <c r="T943" s="2">
        <v>13249862</v>
      </c>
      <c r="U943">
        <v>9450000</v>
      </c>
      <c r="V943" s="2">
        <v>7766235</v>
      </c>
      <c r="W943" s="2">
        <v>2959923.4</v>
      </c>
      <c r="X943" s="2">
        <v>0</v>
      </c>
      <c r="Y943" s="2">
        <v>745584.42</v>
      </c>
      <c r="Z943" s="2">
        <v>1778119.18</v>
      </c>
      <c r="AA943">
        <v>3</v>
      </c>
      <c r="AB943">
        <v>0</v>
      </c>
      <c r="AC943">
        <v>0</v>
      </c>
      <c r="AD943">
        <v>0</v>
      </c>
      <c r="AE943">
        <v>3</v>
      </c>
      <c r="AF943">
        <v>3</v>
      </c>
      <c r="AG943">
        <v>3</v>
      </c>
      <c r="AH943" s="2">
        <v>2588745</v>
      </c>
    </row>
    <row r="944" spans="1:34" x14ac:dyDescent="0.5">
      <c r="A944">
        <v>8597</v>
      </c>
      <c r="B944">
        <v>36550</v>
      </c>
      <c r="C944" t="s">
        <v>1061</v>
      </c>
      <c r="D944" s="25">
        <v>19644</v>
      </c>
      <c r="E944" t="s">
        <v>1052</v>
      </c>
      <c r="F944" t="s">
        <v>94</v>
      </c>
      <c r="G944" t="s">
        <v>141</v>
      </c>
      <c r="H944" s="25">
        <v>41229</v>
      </c>
      <c r="I944" s="26" t="str">
        <f t="shared" si="112"/>
        <v>Fri</v>
      </c>
      <c r="J944" s="1">
        <f t="shared" si="113"/>
        <v>66</v>
      </c>
      <c r="K944" s="1" t="str">
        <f t="shared" si="114"/>
        <v>90D</v>
      </c>
      <c r="L944" s="25">
        <v>41295</v>
      </c>
      <c r="M944" s="26" t="str">
        <f t="shared" si="115"/>
        <v>Mon</v>
      </c>
      <c r="N944" s="25">
        <v>41298</v>
      </c>
      <c r="O944" s="1">
        <f t="shared" si="116"/>
        <v>3</v>
      </c>
      <c r="P944" s="27">
        <f t="shared" si="117"/>
        <v>2013</v>
      </c>
      <c r="Q944" s="1">
        <f t="shared" si="118"/>
        <v>1</v>
      </c>
      <c r="R944" s="1">
        <f t="shared" si="119"/>
        <v>21</v>
      </c>
      <c r="S944" t="s">
        <v>72</v>
      </c>
      <c r="T944" s="2">
        <v>12833600.369999999</v>
      </c>
      <c r="U944">
        <v>9450000</v>
      </c>
      <c r="V944" s="2">
        <v>7766234.5899999999</v>
      </c>
      <c r="W944" s="2">
        <v>2929523.54</v>
      </c>
      <c r="X944" s="2">
        <v>0</v>
      </c>
      <c r="Y944" s="2">
        <v>415584.42</v>
      </c>
      <c r="Z944" s="2">
        <v>1722257.82</v>
      </c>
      <c r="AA944">
        <v>3</v>
      </c>
      <c r="AB944">
        <v>0</v>
      </c>
      <c r="AC944">
        <v>0</v>
      </c>
      <c r="AD944">
        <v>0</v>
      </c>
      <c r="AE944">
        <v>3</v>
      </c>
      <c r="AF944">
        <v>3</v>
      </c>
      <c r="AG944">
        <v>3</v>
      </c>
      <c r="AH944" s="2">
        <v>2588744.86</v>
      </c>
    </row>
    <row r="945" spans="1:34" x14ac:dyDescent="0.5">
      <c r="A945">
        <v>8597</v>
      </c>
      <c r="B945">
        <v>32695</v>
      </c>
      <c r="C945" t="s">
        <v>1062</v>
      </c>
      <c r="D945" s="25">
        <v>21386</v>
      </c>
      <c r="E945" t="s">
        <v>79</v>
      </c>
      <c r="F945" t="s">
        <v>94</v>
      </c>
      <c r="G945" t="s">
        <v>141</v>
      </c>
      <c r="H945" s="25">
        <v>41229</v>
      </c>
      <c r="I945" s="26" t="str">
        <f t="shared" si="112"/>
        <v>Fri</v>
      </c>
      <c r="J945" s="1">
        <f t="shared" si="113"/>
        <v>65</v>
      </c>
      <c r="K945" s="1" t="str">
        <f t="shared" si="114"/>
        <v>90D</v>
      </c>
      <c r="L945" s="25">
        <v>41294</v>
      </c>
      <c r="M945" s="26" t="str">
        <f t="shared" si="115"/>
        <v>Sun</v>
      </c>
      <c r="N945" s="25">
        <v>41298</v>
      </c>
      <c r="O945" s="1">
        <f t="shared" si="116"/>
        <v>4</v>
      </c>
      <c r="P945" s="27">
        <f t="shared" si="117"/>
        <v>2013</v>
      </c>
      <c r="Q945" s="1">
        <f t="shared" si="118"/>
        <v>1</v>
      </c>
      <c r="R945" s="1">
        <f t="shared" si="119"/>
        <v>20</v>
      </c>
      <c r="S945" t="s">
        <v>72</v>
      </c>
      <c r="T945" s="2">
        <v>16941095</v>
      </c>
      <c r="U945">
        <v>12600000</v>
      </c>
      <c r="V945" s="2">
        <v>10354980</v>
      </c>
      <c r="W945" s="2">
        <v>3172051.4</v>
      </c>
      <c r="X945" s="2">
        <v>0</v>
      </c>
      <c r="Y945" s="2">
        <v>1140584.42</v>
      </c>
      <c r="Z945" s="2">
        <v>2273479.1800000002</v>
      </c>
      <c r="AA945">
        <v>4</v>
      </c>
      <c r="AB945">
        <v>0</v>
      </c>
      <c r="AC945">
        <v>0</v>
      </c>
      <c r="AD945">
        <v>0</v>
      </c>
      <c r="AE945">
        <v>4</v>
      </c>
      <c r="AF945">
        <v>4</v>
      </c>
      <c r="AG945">
        <v>4</v>
      </c>
      <c r="AH945" s="2">
        <v>2588745</v>
      </c>
    </row>
    <row r="946" spans="1:34" x14ac:dyDescent="0.5">
      <c r="A946">
        <v>8597</v>
      </c>
      <c r="B946">
        <v>36422</v>
      </c>
      <c r="C946" t="s">
        <v>1063</v>
      </c>
      <c r="D946" s="25">
        <v>22040</v>
      </c>
      <c r="E946" t="s">
        <v>87</v>
      </c>
      <c r="F946" t="s">
        <v>94</v>
      </c>
      <c r="G946" t="s">
        <v>141</v>
      </c>
      <c r="H946" s="25">
        <v>41229</v>
      </c>
      <c r="I946" s="26" t="str">
        <f t="shared" si="112"/>
        <v>Fri</v>
      </c>
      <c r="J946" s="1">
        <f t="shared" si="113"/>
        <v>66</v>
      </c>
      <c r="K946" s="1" t="str">
        <f t="shared" si="114"/>
        <v>90D</v>
      </c>
      <c r="L946" s="25">
        <v>41295</v>
      </c>
      <c r="M946" s="26" t="str">
        <f t="shared" si="115"/>
        <v>Mon</v>
      </c>
      <c r="N946" s="25">
        <v>41298</v>
      </c>
      <c r="O946" s="1">
        <f t="shared" si="116"/>
        <v>3</v>
      </c>
      <c r="P946" s="27">
        <f t="shared" si="117"/>
        <v>2013</v>
      </c>
      <c r="Q946" s="1">
        <f t="shared" si="118"/>
        <v>1</v>
      </c>
      <c r="R946" s="1">
        <f t="shared" si="119"/>
        <v>21</v>
      </c>
      <c r="S946" t="s">
        <v>72</v>
      </c>
      <c r="T946" s="2">
        <v>12695000</v>
      </c>
      <c r="U946">
        <v>9450000</v>
      </c>
      <c r="V946" s="2">
        <v>7766235</v>
      </c>
      <c r="W946" s="2">
        <v>2809523.4</v>
      </c>
      <c r="X946" s="2">
        <v>0</v>
      </c>
      <c r="Y946" s="2">
        <v>415584.42</v>
      </c>
      <c r="Z946" s="2">
        <v>1703657.18</v>
      </c>
      <c r="AA946">
        <v>3</v>
      </c>
      <c r="AB946">
        <v>0</v>
      </c>
      <c r="AC946">
        <v>0</v>
      </c>
      <c r="AD946">
        <v>0</v>
      </c>
      <c r="AE946">
        <v>3</v>
      </c>
      <c r="AF946">
        <v>3</v>
      </c>
      <c r="AG946">
        <v>3</v>
      </c>
      <c r="AH946" s="2">
        <v>2588745</v>
      </c>
    </row>
    <row r="947" spans="1:34" x14ac:dyDescent="0.5">
      <c r="A947">
        <v>8597</v>
      </c>
      <c r="B947">
        <v>36551</v>
      </c>
      <c r="C947" t="s">
        <v>1064</v>
      </c>
      <c r="D947" s="25">
        <v>26298</v>
      </c>
      <c r="E947" t="s">
        <v>142</v>
      </c>
      <c r="F947" t="s">
        <v>94</v>
      </c>
      <c r="G947" t="s">
        <v>141</v>
      </c>
      <c r="H947" s="25">
        <v>41229</v>
      </c>
      <c r="I947" s="26" t="str">
        <f t="shared" si="112"/>
        <v>Fri</v>
      </c>
      <c r="J947" s="1">
        <f t="shared" si="113"/>
        <v>66</v>
      </c>
      <c r="K947" s="1" t="str">
        <f t="shared" si="114"/>
        <v>90D</v>
      </c>
      <c r="L947" s="25">
        <v>41295</v>
      </c>
      <c r="M947" s="26" t="str">
        <f t="shared" si="115"/>
        <v>Mon</v>
      </c>
      <c r="N947" s="25">
        <v>41298</v>
      </c>
      <c r="O947" s="1">
        <f t="shared" si="116"/>
        <v>3</v>
      </c>
      <c r="P947" s="27">
        <f t="shared" si="117"/>
        <v>2013</v>
      </c>
      <c r="Q947" s="1">
        <f t="shared" si="118"/>
        <v>1</v>
      </c>
      <c r="R947" s="1">
        <f t="shared" si="119"/>
        <v>21</v>
      </c>
      <c r="S947" t="s">
        <v>72</v>
      </c>
      <c r="T947" s="2">
        <v>14859125.380000001</v>
      </c>
      <c r="U947">
        <v>9450000</v>
      </c>
      <c r="V947" s="2">
        <v>7766234.5899999999</v>
      </c>
      <c r="W947" s="2">
        <v>3384523.54</v>
      </c>
      <c r="X947" s="2">
        <v>0</v>
      </c>
      <c r="Y947" s="2">
        <v>1414585.42</v>
      </c>
      <c r="Z947" s="2">
        <v>2293781.83</v>
      </c>
      <c r="AA947">
        <v>3</v>
      </c>
      <c r="AB947">
        <v>0</v>
      </c>
      <c r="AC947">
        <v>0</v>
      </c>
      <c r="AD947">
        <v>0</v>
      </c>
      <c r="AE947">
        <v>3</v>
      </c>
      <c r="AF947">
        <v>3</v>
      </c>
      <c r="AG947">
        <v>3</v>
      </c>
      <c r="AH947" s="2">
        <v>2588744.86</v>
      </c>
    </row>
    <row r="948" spans="1:34" x14ac:dyDescent="0.5">
      <c r="A948">
        <v>8597</v>
      </c>
      <c r="B948">
        <v>36497</v>
      </c>
      <c r="C948" t="s">
        <v>1065</v>
      </c>
      <c r="D948" s="25">
        <v>24629</v>
      </c>
      <c r="E948" t="s">
        <v>69</v>
      </c>
      <c r="F948" t="s">
        <v>94</v>
      </c>
      <c r="G948" t="s">
        <v>141</v>
      </c>
      <c r="H948" s="25">
        <v>41229</v>
      </c>
      <c r="I948" s="26" t="str">
        <f t="shared" si="112"/>
        <v>Fri</v>
      </c>
      <c r="J948" s="1">
        <f t="shared" si="113"/>
        <v>66</v>
      </c>
      <c r="K948" s="1" t="str">
        <f t="shared" si="114"/>
        <v>90D</v>
      </c>
      <c r="L948" s="25">
        <v>41295</v>
      </c>
      <c r="M948" s="26" t="str">
        <f t="shared" si="115"/>
        <v>Mon</v>
      </c>
      <c r="N948" s="25">
        <v>41298</v>
      </c>
      <c r="O948" s="1">
        <f t="shared" si="116"/>
        <v>3</v>
      </c>
      <c r="P948" s="27">
        <f t="shared" si="117"/>
        <v>2013</v>
      </c>
      <c r="Q948" s="1">
        <f t="shared" si="118"/>
        <v>1</v>
      </c>
      <c r="R948" s="1">
        <f t="shared" si="119"/>
        <v>21</v>
      </c>
      <c r="S948" t="s">
        <v>72</v>
      </c>
      <c r="T948" s="2">
        <v>12695000.01</v>
      </c>
      <c r="U948">
        <v>9450000</v>
      </c>
      <c r="V948" s="2">
        <v>7766235</v>
      </c>
      <c r="W948" s="2">
        <v>2809523.4</v>
      </c>
      <c r="X948" s="2">
        <v>0</v>
      </c>
      <c r="Y948" s="2">
        <v>415584.42</v>
      </c>
      <c r="Z948" s="2">
        <v>1703657.19</v>
      </c>
      <c r="AA948">
        <v>3</v>
      </c>
      <c r="AB948">
        <v>0</v>
      </c>
      <c r="AC948">
        <v>0</v>
      </c>
      <c r="AD948">
        <v>0</v>
      </c>
      <c r="AE948">
        <v>3</v>
      </c>
      <c r="AF948">
        <v>3</v>
      </c>
      <c r="AG948">
        <v>3</v>
      </c>
      <c r="AH948" s="2">
        <v>2588745</v>
      </c>
    </row>
    <row r="949" spans="1:34" x14ac:dyDescent="0.5">
      <c r="A949">
        <v>8597</v>
      </c>
      <c r="B949">
        <v>36445</v>
      </c>
      <c r="C949" t="s">
        <v>1066</v>
      </c>
      <c r="D949" s="25">
        <v>25965</v>
      </c>
      <c r="E949" t="s">
        <v>100</v>
      </c>
      <c r="F949" t="s">
        <v>94</v>
      </c>
      <c r="G949" t="s">
        <v>141</v>
      </c>
      <c r="H949" s="25">
        <v>41229</v>
      </c>
      <c r="I949" s="26" t="str">
        <f t="shared" si="112"/>
        <v>Fri</v>
      </c>
      <c r="J949" s="1">
        <f t="shared" si="113"/>
        <v>65</v>
      </c>
      <c r="K949" s="1" t="str">
        <f t="shared" si="114"/>
        <v>90D</v>
      </c>
      <c r="L949" s="25">
        <v>41294</v>
      </c>
      <c r="M949" s="26" t="str">
        <f t="shared" si="115"/>
        <v>Sun</v>
      </c>
      <c r="N949" s="25">
        <v>41299</v>
      </c>
      <c r="O949" s="1">
        <f t="shared" si="116"/>
        <v>5</v>
      </c>
      <c r="P949" s="27">
        <f t="shared" si="117"/>
        <v>2013</v>
      </c>
      <c r="Q949" s="1">
        <f t="shared" si="118"/>
        <v>1</v>
      </c>
      <c r="R949" s="1">
        <f t="shared" si="119"/>
        <v>20</v>
      </c>
      <c r="S949" t="s">
        <v>72</v>
      </c>
      <c r="T949" s="2">
        <v>19513595</v>
      </c>
      <c r="U949">
        <v>15750000</v>
      </c>
      <c r="V949" s="2">
        <v>12943725</v>
      </c>
      <c r="W949" s="2">
        <v>3535579.4</v>
      </c>
      <c r="X949" s="2">
        <v>0</v>
      </c>
      <c r="Y949" s="2">
        <v>415584.42</v>
      </c>
      <c r="Z949" s="2">
        <v>2618706.1800000002</v>
      </c>
      <c r="AA949">
        <v>5</v>
      </c>
      <c r="AB949">
        <v>0</v>
      </c>
      <c r="AC949">
        <v>0</v>
      </c>
      <c r="AD949">
        <v>0</v>
      </c>
      <c r="AE949">
        <v>5</v>
      </c>
      <c r="AF949">
        <v>5</v>
      </c>
      <c r="AG949">
        <v>5</v>
      </c>
      <c r="AH949" s="2">
        <v>2588745</v>
      </c>
    </row>
    <row r="950" spans="1:34" x14ac:dyDescent="0.5">
      <c r="A950">
        <v>8597</v>
      </c>
      <c r="B950">
        <v>36552</v>
      </c>
      <c r="C950" t="s">
        <v>1067</v>
      </c>
      <c r="D950" s="25">
        <v>27348</v>
      </c>
      <c r="E950" t="s">
        <v>142</v>
      </c>
      <c r="F950" t="s">
        <v>94</v>
      </c>
      <c r="G950" t="s">
        <v>141</v>
      </c>
      <c r="H950" s="25">
        <v>41229</v>
      </c>
      <c r="I950" s="26" t="str">
        <f t="shared" si="112"/>
        <v>Fri</v>
      </c>
      <c r="J950" s="1">
        <f t="shared" si="113"/>
        <v>66</v>
      </c>
      <c r="K950" s="1" t="str">
        <f t="shared" si="114"/>
        <v>90D</v>
      </c>
      <c r="L950" s="25">
        <v>41295</v>
      </c>
      <c r="M950" s="26" t="str">
        <f t="shared" si="115"/>
        <v>Mon</v>
      </c>
      <c r="N950" s="25">
        <v>41298</v>
      </c>
      <c r="O950" s="1">
        <f t="shared" si="116"/>
        <v>3</v>
      </c>
      <c r="P950" s="27">
        <f t="shared" si="117"/>
        <v>2013</v>
      </c>
      <c r="Q950" s="1">
        <f t="shared" si="118"/>
        <v>1</v>
      </c>
      <c r="R950" s="1">
        <f t="shared" si="119"/>
        <v>21</v>
      </c>
      <c r="S950" t="s">
        <v>72</v>
      </c>
      <c r="T950" s="2">
        <v>14612140.02</v>
      </c>
      <c r="U950">
        <v>9450000</v>
      </c>
      <c r="V950" s="2">
        <v>7766235</v>
      </c>
      <c r="W950" s="2">
        <v>2997523.4</v>
      </c>
      <c r="X950" s="2">
        <v>0</v>
      </c>
      <c r="Y950" s="2">
        <v>1547785.55</v>
      </c>
      <c r="Z950" s="2">
        <v>2300596.0699999998</v>
      </c>
      <c r="AA950">
        <v>3</v>
      </c>
      <c r="AB950">
        <v>0</v>
      </c>
      <c r="AC950">
        <v>0</v>
      </c>
      <c r="AD950">
        <v>0</v>
      </c>
      <c r="AE950">
        <v>3</v>
      </c>
      <c r="AF950">
        <v>3</v>
      </c>
      <c r="AG950">
        <v>3</v>
      </c>
      <c r="AH950" s="2">
        <v>2588745</v>
      </c>
    </row>
    <row r="951" spans="1:34" x14ac:dyDescent="0.5">
      <c r="A951">
        <v>8597</v>
      </c>
      <c r="B951">
        <v>36448</v>
      </c>
      <c r="C951" t="s">
        <v>1068</v>
      </c>
      <c r="D951" s="25">
        <v>26674</v>
      </c>
      <c r="E951" t="s">
        <v>79</v>
      </c>
      <c r="F951" t="s">
        <v>94</v>
      </c>
      <c r="G951" t="s">
        <v>141</v>
      </c>
      <c r="H951" s="25">
        <v>41229</v>
      </c>
      <c r="I951" s="26" t="str">
        <f t="shared" si="112"/>
        <v>Fri</v>
      </c>
      <c r="J951" s="1">
        <f t="shared" si="113"/>
        <v>66</v>
      </c>
      <c r="K951" s="1" t="str">
        <f t="shared" si="114"/>
        <v>90D</v>
      </c>
      <c r="L951" s="25">
        <v>41295</v>
      </c>
      <c r="M951" s="26" t="str">
        <f t="shared" si="115"/>
        <v>Mon</v>
      </c>
      <c r="N951" s="25">
        <v>41298</v>
      </c>
      <c r="O951" s="1">
        <f t="shared" si="116"/>
        <v>3</v>
      </c>
      <c r="P951" s="27">
        <f t="shared" si="117"/>
        <v>2013</v>
      </c>
      <c r="Q951" s="1">
        <f t="shared" si="118"/>
        <v>1</v>
      </c>
      <c r="R951" s="1">
        <f t="shared" si="119"/>
        <v>21</v>
      </c>
      <c r="S951" t="s">
        <v>72</v>
      </c>
      <c r="T951" s="2">
        <v>13022096</v>
      </c>
      <c r="U951">
        <v>9450000</v>
      </c>
      <c r="V951" s="2">
        <v>7766235</v>
      </c>
      <c r="W951" s="2">
        <v>3092723.4</v>
      </c>
      <c r="X951" s="2">
        <v>0</v>
      </c>
      <c r="Y951" s="2">
        <v>415584.42</v>
      </c>
      <c r="Z951" s="2">
        <v>1747553.18</v>
      </c>
      <c r="AA951">
        <v>3</v>
      </c>
      <c r="AB951">
        <v>0</v>
      </c>
      <c r="AC951">
        <v>0</v>
      </c>
      <c r="AD951">
        <v>0</v>
      </c>
      <c r="AE951">
        <v>3</v>
      </c>
      <c r="AF951">
        <v>3</v>
      </c>
      <c r="AG951">
        <v>3</v>
      </c>
      <c r="AH951" s="2">
        <v>2588745</v>
      </c>
    </row>
    <row r="952" spans="1:34" x14ac:dyDescent="0.5">
      <c r="A952">
        <v>8597</v>
      </c>
      <c r="B952">
        <v>36553</v>
      </c>
      <c r="C952" t="s">
        <v>1069</v>
      </c>
      <c r="D952" s="25">
        <v>25289</v>
      </c>
      <c r="E952" t="s">
        <v>503</v>
      </c>
      <c r="F952" t="s">
        <v>94</v>
      </c>
      <c r="G952" t="s">
        <v>141</v>
      </c>
      <c r="H952" s="25">
        <v>41229</v>
      </c>
      <c r="I952" s="26" t="str">
        <f t="shared" si="112"/>
        <v>Fri</v>
      </c>
      <c r="J952" s="1">
        <f t="shared" si="113"/>
        <v>66</v>
      </c>
      <c r="K952" s="1" t="str">
        <f t="shared" si="114"/>
        <v>90D</v>
      </c>
      <c r="L952" s="25">
        <v>41295</v>
      </c>
      <c r="M952" s="26" t="str">
        <f t="shared" si="115"/>
        <v>Mon</v>
      </c>
      <c r="N952" s="25">
        <v>41297</v>
      </c>
      <c r="O952" s="1">
        <f t="shared" si="116"/>
        <v>2</v>
      </c>
      <c r="P952" s="27">
        <f t="shared" si="117"/>
        <v>2013</v>
      </c>
      <c r="Q952" s="1">
        <f t="shared" si="118"/>
        <v>1</v>
      </c>
      <c r="R952" s="1">
        <f t="shared" si="119"/>
        <v>21</v>
      </c>
      <c r="S952" t="s">
        <v>72</v>
      </c>
      <c r="T952" s="2">
        <v>12695001</v>
      </c>
      <c r="U952">
        <v>6300000</v>
      </c>
      <c r="V952" s="2">
        <v>7904763</v>
      </c>
      <c r="W952" s="2">
        <v>2670995.4</v>
      </c>
      <c r="X952" s="2">
        <v>0</v>
      </c>
      <c r="Y952" s="2">
        <v>415584.42</v>
      </c>
      <c r="Z952" s="2">
        <v>1703658.18</v>
      </c>
      <c r="AA952">
        <v>2</v>
      </c>
      <c r="AB952">
        <v>0</v>
      </c>
      <c r="AC952">
        <v>0</v>
      </c>
      <c r="AD952">
        <v>0</v>
      </c>
      <c r="AE952">
        <v>2</v>
      </c>
      <c r="AF952">
        <v>2</v>
      </c>
      <c r="AG952">
        <v>2</v>
      </c>
      <c r="AH952" s="2">
        <v>3952381.5</v>
      </c>
    </row>
    <row r="953" spans="1:34" x14ac:dyDescent="0.5">
      <c r="A953">
        <v>8597</v>
      </c>
      <c r="B953">
        <v>36409</v>
      </c>
      <c r="C953" t="s">
        <v>1070</v>
      </c>
      <c r="D953" s="25">
        <v>21639</v>
      </c>
      <c r="E953" t="s">
        <v>122</v>
      </c>
      <c r="F953" t="s">
        <v>94</v>
      </c>
      <c r="G953" t="s">
        <v>141</v>
      </c>
      <c r="H953" s="25">
        <v>41229</v>
      </c>
      <c r="I953" s="26" t="str">
        <f t="shared" si="112"/>
        <v>Fri</v>
      </c>
      <c r="J953" s="1">
        <f t="shared" si="113"/>
        <v>66</v>
      </c>
      <c r="K953" s="1" t="str">
        <f t="shared" si="114"/>
        <v>90D</v>
      </c>
      <c r="L953" s="25">
        <v>41295</v>
      </c>
      <c r="M953" s="26" t="str">
        <f t="shared" si="115"/>
        <v>Mon</v>
      </c>
      <c r="N953" s="25">
        <v>41298</v>
      </c>
      <c r="O953" s="1">
        <f t="shared" si="116"/>
        <v>3</v>
      </c>
      <c r="P953" s="27">
        <f t="shared" si="117"/>
        <v>2013</v>
      </c>
      <c r="Q953" s="1">
        <f t="shared" si="118"/>
        <v>1</v>
      </c>
      <c r="R953" s="1">
        <f t="shared" si="119"/>
        <v>21</v>
      </c>
      <c r="S953" t="s">
        <v>72</v>
      </c>
      <c r="T953" s="2">
        <v>12695000</v>
      </c>
      <c r="U953">
        <v>9450000</v>
      </c>
      <c r="V953" s="2">
        <v>7766235</v>
      </c>
      <c r="W953" s="2">
        <v>2809523.4</v>
      </c>
      <c r="X953" s="2">
        <v>0</v>
      </c>
      <c r="Y953" s="2">
        <v>415584.42</v>
      </c>
      <c r="Z953" s="2">
        <v>1703657.18</v>
      </c>
      <c r="AA953">
        <v>3</v>
      </c>
      <c r="AB953">
        <v>0</v>
      </c>
      <c r="AC953">
        <v>0</v>
      </c>
      <c r="AD953">
        <v>0</v>
      </c>
      <c r="AE953">
        <v>3</v>
      </c>
      <c r="AF953">
        <v>3</v>
      </c>
      <c r="AG953">
        <v>3</v>
      </c>
      <c r="AH953" s="2">
        <v>2588745</v>
      </c>
    </row>
    <row r="954" spans="1:34" x14ac:dyDescent="0.5">
      <c r="A954">
        <v>8597</v>
      </c>
      <c r="B954">
        <v>36554</v>
      </c>
      <c r="C954" t="s">
        <v>1071</v>
      </c>
      <c r="D954" s="25">
        <v>22364</v>
      </c>
      <c r="E954" t="s">
        <v>100</v>
      </c>
      <c r="F954" t="s">
        <v>94</v>
      </c>
      <c r="G954" t="s">
        <v>141</v>
      </c>
      <c r="H954" s="25">
        <v>41229</v>
      </c>
      <c r="I954" s="26" t="str">
        <f t="shared" si="112"/>
        <v>Fri</v>
      </c>
      <c r="J954" s="1">
        <f t="shared" si="113"/>
        <v>66</v>
      </c>
      <c r="K954" s="1" t="str">
        <f t="shared" si="114"/>
        <v>90D</v>
      </c>
      <c r="L954" s="25">
        <v>41295</v>
      </c>
      <c r="M954" s="26" t="str">
        <f t="shared" si="115"/>
        <v>Mon</v>
      </c>
      <c r="N954" s="25">
        <v>41298</v>
      </c>
      <c r="O954" s="1">
        <f t="shared" si="116"/>
        <v>3</v>
      </c>
      <c r="P954" s="27">
        <f t="shared" si="117"/>
        <v>2013</v>
      </c>
      <c r="Q954" s="1">
        <f t="shared" si="118"/>
        <v>1</v>
      </c>
      <c r="R954" s="1">
        <f t="shared" si="119"/>
        <v>21</v>
      </c>
      <c r="S954" t="s">
        <v>72</v>
      </c>
      <c r="T954" s="2">
        <v>12695000.01</v>
      </c>
      <c r="U954">
        <v>9450000</v>
      </c>
      <c r="V954" s="2">
        <v>7766235</v>
      </c>
      <c r="W954" s="2">
        <v>2809523.4</v>
      </c>
      <c r="X954" s="2">
        <v>0</v>
      </c>
      <c r="Y954" s="2">
        <v>415584.42</v>
      </c>
      <c r="Z954" s="2">
        <v>1703657.19</v>
      </c>
      <c r="AA954">
        <v>3</v>
      </c>
      <c r="AB954">
        <v>0</v>
      </c>
      <c r="AC954">
        <v>0</v>
      </c>
      <c r="AD954">
        <v>0</v>
      </c>
      <c r="AE954">
        <v>3</v>
      </c>
      <c r="AF954">
        <v>3</v>
      </c>
      <c r="AG954">
        <v>3</v>
      </c>
      <c r="AH954" s="2">
        <v>2588745</v>
      </c>
    </row>
    <row r="955" spans="1:34" x14ac:dyDescent="0.5">
      <c r="A955">
        <v>8597</v>
      </c>
      <c r="B955">
        <v>36555</v>
      </c>
      <c r="C955" t="s">
        <v>1072</v>
      </c>
      <c r="D955" s="25">
        <v>21959</v>
      </c>
      <c r="E955" t="s">
        <v>1073</v>
      </c>
      <c r="F955" t="s">
        <v>94</v>
      </c>
      <c r="G955" t="s">
        <v>141</v>
      </c>
      <c r="H955" s="25">
        <v>41229</v>
      </c>
      <c r="I955" s="26" t="str">
        <f t="shared" si="112"/>
        <v>Fri</v>
      </c>
      <c r="J955" s="1">
        <f t="shared" si="113"/>
        <v>66</v>
      </c>
      <c r="K955" s="1" t="str">
        <f t="shared" si="114"/>
        <v>90D</v>
      </c>
      <c r="L955" s="25">
        <v>41295</v>
      </c>
      <c r="M955" s="26" t="str">
        <f t="shared" si="115"/>
        <v>Mon</v>
      </c>
      <c r="N955" s="25">
        <v>41298</v>
      </c>
      <c r="O955" s="1">
        <f t="shared" si="116"/>
        <v>3</v>
      </c>
      <c r="P955" s="27">
        <f t="shared" si="117"/>
        <v>2013</v>
      </c>
      <c r="Q955" s="1">
        <f t="shared" si="118"/>
        <v>1</v>
      </c>
      <c r="R955" s="1">
        <f t="shared" si="119"/>
        <v>21</v>
      </c>
      <c r="S955" t="s">
        <v>72</v>
      </c>
      <c r="T955" s="2">
        <v>12695000.01</v>
      </c>
      <c r="U955">
        <v>9450000</v>
      </c>
      <c r="V955" s="2">
        <v>7766235</v>
      </c>
      <c r="W955" s="2">
        <v>2809523.4</v>
      </c>
      <c r="X955" s="2">
        <v>0</v>
      </c>
      <c r="Y955" s="2">
        <v>415584.42</v>
      </c>
      <c r="Z955" s="2">
        <v>1703657.19</v>
      </c>
      <c r="AA955">
        <v>3</v>
      </c>
      <c r="AB955">
        <v>0</v>
      </c>
      <c r="AC955">
        <v>0</v>
      </c>
      <c r="AD955">
        <v>0</v>
      </c>
      <c r="AE955">
        <v>3</v>
      </c>
      <c r="AF955">
        <v>3</v>
      </c>
      <c r="AG955">
        <v>3</v>
      </c>
      <c r="AH955" s="2">
        <v>2588745</v>
      </c>
    </row>
    <row r="956" spans="1:34" x14ac:dyDescent="0.5">
      <c r="A956">
        <v>8597</v>
      </c>
      <c r="B956">
        <v>36425</v>
      </c>
      <c r="C956" t="s">
        <v>1074</v>
      </c>
      <c r="D956" s="25">
        <v>24039</v>
      </c>
      <c r="E956" t="s">
        <v>1039</v>
      </c>
      <c r="F956" t="s">
        <v>94</v>
      </c>
      <c r="G956" t="s">
        <v>141</v>
      </c>
      <c r="H956" s="25">
        <v>41229</v>
      </c>
      <c r="I956" s="26" t="str">
        <f t="shared" si="112"/>
        <v>Fri</v>
      </c>
      <c r="J956" s="1">
        <f t="shared" si="113"/>
        <v>64</v>
      </c>
      <c r="K956" s="1" t="str">
        <f t="shared" si="114"/>
        <v>90D</v>
      </c>
      <c r="L956" s="25">
        <v>41293</v>
      </c>
      <c r="M956" s="26" t="str">
        <f t="shared" si="115"/>
        <v>Sat</v>
      </c>
      <c r="N956" s="25">
        <v>41298</v>
      </c>
      <c r="O956" s="1">
        <f t="shared" si="116"/>
        <v>5</v>
      </c>
      <c r="P956" s="27">
        <f t="shared" si="117"/>
        <v>2013</v>
      </c>
      <c r="Q956" s="1">
        <f t="shared" si="118"/>
        <v>1</v>
      </c>
      <c r="R956" s="1">
        <f t="shared" si="119"/>
        <v>19</v>
      </c>
      <c r="S956" t="s">
        <v>72</v>
      </c>
      <c r="T956" s="2">
        <v>19114196</v>
      </c>
      <c r="U956">
        <v>15750000</v>
      </c>
      <c r="V956" s="2">
        <v>12943725</v>
      </c>
      <c r="W956" s="2">
        <v>3189779.4</v>
      </c>
      <c r="X956" s="2">
        <v>0</v>
      </c>
      <c r="Y956" s="2">
        <v>415584.42</v>
      </c>
      <c r="Z956" s="2">
        <v>2565107.1800000002</v>
      </c>
      <c r="AA956">
        <v>5</v>
      </c>
      <c r="AB956">
        <v>0</v>
      </c>
      <c r="AC956">
        <v>0</v>
      </c>
      <c r="AD956">
        <v>0</v>
      </c>
      <c r="AE956">
        <v>5</v>
      </c>
      <c r="AF956">
        <v>5</v>
      </c>
      <c r="AG956">
        <v>5</v>
      </c>
      <c r="AH956" s="2">
        <v>2588745</v>
      </c>
    </row>
    <row r="957" spans="1:34" x14ac:dyDescent="0.5">
      <c r="A957">
        <v>8597</v>
      </c>
      <c r="B957">
        <v>36556</v>
      </c>
      <c r="C957" t="s">
        <v>1075</v>
      </c>
      <c r="D957" s="25">
        <v>25010</v>
      </c>
      <c r="E957" t="s">
        <v>79</v>
      </c>
      <c r="F957" t="s">
        <v>94</v>
      </c>
      <c r="G957" t="s">
        <v>141</v>
      </c>
      <c r="H957" s="25">
        <v>41229</v>
      </c>
      <c r="I957" s="26" t="str">
        <f t="shared" si="112"/>
        <v>Fri</v>
      </c>
      <c r="J957" s="1">
        <f t="shared" si="113"/>
        <v>66</v>
      </c>
      <c r="K957" s="1" t="str">
        <f t="shared" si="114"/>
        <v>90D</v>
      </c>
      <c r="L957" s="25">
        <v>41295</v>
      </c>
      <c r="M957" s="26" t="str">
        <f t="shared" si="115"/>
        <v>Mon</v>
      </c>
      <c r="N957" s="25">
        <v>41298</v>
      </c>
      <c r="O957" s="1">
        <f t="shared" si="116"/>
        <v>3</v>
      </c>
      <c r="P957" s="27">
        <f t="shared" si="117"/>
        <v>2013</v>
      </c>
      <c r="Q957" s="1">
        <f t="shared" si="118"/>
        <v>1</v>
      </c>
      <c r="R957" s="1">
        <f t="shared" si="119"/>
        <v>21</v>
      </c>
      <c r="S957" t="s">
        <v>72</v>
      </c>
      <c r="T957" s="2">
        <v>12746975.01</v>
      </c>
      <c r="U957">
        <v>9450000</v>
      </c>
      <c r="V957" s="2">
        <v>7766235</v>
      </c>
      <c r="W957" s="2">
        <v>2854523.4</v>
      </c>
      <c r="X957" s="2">
        <v>0</v>
      </c>
      <c r="Y957" s="2">
        <v>415584.42</v>
      </c>
      <c r="Z957" s="2">
        <v>1710632.19</v>
      </c>
      <c r="AA957">
        <v>3</v>
      </c>
      <c r="AB957">
        <v>0</v>
      </c>
      <c r="AC957">
        <v>0</v>
      </c>
      <c r="AD957">
        <v>0</v>
      </c>
      <c r="AE957">
        <v>3</v>
      </c>
      <c r="AF957">
        <v>3</v>
      </c>
      <c r="AG957">
        <v>3</v>
      </c>
      <c r="AH957" s="2">
        <v>2588745</v>
      </c>
    </row>
    <row r="958" spans="1:34" x14ac:dyDescent="0.5">
      <c r="A958">
        <v>8597</v>
      </c>
      <c r="B958">
        <v>36478</v>
      </c>
      <c r="C958" t="s">
        <v>1076</v>
      </c>
      <c r="D958" s="25">
        <v>24021</v>
      </c>
      <c r="E958" t="s">
        <v>87</v>
      </c>
      <c r="F958" t="s">
        <v>94</v>
      </c>
      <c r="G958" t="s">
        <v>141</v>
      </c>
      <c r="H958" s="25">
        <v>41229</v>
      </c>
      <c r="I958" s="26" t="str">
        <f t="shared" si="112"/>
        <v>Fri</v>
      </c>
      <c r="J958" s="1">
        <f t="shared" si="113"/>
        <v>66</v>
      </c>
      <c r="K958" s="1" t="str">
        <f t="shared" si="114"/>
        <v>90D</v>
      </c>
      <c r="L958" s="25">
        <v>41295</v>
      </c>
      <c r="M958" s="26" t="str">
        <f t="shared" si="115"/>
        <v>Mon</v>
      </c>
      <c r="N958" s="25">
        <v>41298</v>
      </c>
      <c r="O958" s="1">
        <f t="shared" si="116"/>
        <v>3</v>
      </c>
      <c r="P958" s="27">
        <f t="shared" si="117"/>
        <v>2013</v>
      </c>
      <c r="Q958" s="1">
        <f t="shared" si="118"/>
        <v>1</v>
      </c>
      <c r="R958" s="1">
        <f t="shared" si="119"/>
        <v>21</v>
      </c>
      <c r="S958" t="s">
        <v>72</v>
      </c>
      <c r="T958" s="2">
        <v>13110800</v>
      </c>
      <c r="U958">
        <v>9450000</v>
      </c>
      <c r="V958" s="2">
        <v>7766235</v>
      </c>
      <c r="W958" s="2">
        <v>3169523.4</v>
      </c>
      <c r="X958" s="2">
        <v>0</v>
      </c>
      <c r="Y958" s="2">
        <v>415584.42</v>
      </c>
      <c r="Z958" s="2">
        <v>1759457.18</v>
      </c>
      <c r="AA958">
        <v>3</v>
      </c>
      <c r="AB958">
        <v>0</v>
      </c>
      <c r="AC958">
        <v>0</v>
      </c>
      <c r="AD958">
        <v>0</v>
      </c>
      <c r="AE958">
        <v>3</v>
      </c>
      <c r="AF958">
        <v>3</v>
      </c>
      <c r="AG958">
        <v>3</v>
      </c>
      <c r="AH958" s="2">
        <v>2588745</v>
      </c>
    </row>
    <row r="959" spans="1:34" x14ac:dyDescent="0.5">
      <c r="A959">
        <v>8597</v>
      </c>
      <c r="B959">
        <v>36434</v>
      </c>
      <c r="C959" t="s">
        <v>1077</v>
      </c>
      <c r="D959" s="25">
        <v>23703</v>
      </c>
      <c r="E959" t="s">
        <v>142</v>
      </c>
      <c r="F959" t="s">
        <v>94</v>
      </c>
      <c r="G959" t="s">
        <v>141</v>
      </c>
      <c r="H959" s="25">
        <v>41229</v>
      </c>
      <c r="I959" s="26" t="str">
        <f t="shared" si="112"/>
        <v>Fri</v>
      </c>
      <c r="J959" s="1">
        <f t="shared" si="113"/>
        <v>66</v>
      </c>
      <c r="K959" s="1" t="str">
        <f t="shared" si="114"/>
        <v>90D</v>
      </c>
      <c r="L959" s="25">
        <v>41295</v>
      </c>
      <c r="M959" s="26" t="str">
        <f t="shared" si="115"/>
        <v>Mon</v>
      </c>
      <c r="N959" s="25">
        <v>41298</v>
      </c>
      <c r="O959" s="1">
        <f t="shared" si="116"/>
        <v>3</v>
      </c>
      <c r="P959" s="27">
        <f t="shared" si="117"/>
        <v>2013</v>
      </c>
      <c r="Q959" s="1">
        <f t="shared" si="118"/>
        <v>1</v>
      </c>
      <c r="R959" s="1">
        <f t="shared" si="119"/>
        <v>21</v>
      </c>
      <c r="S959" t="s">
        <v>72</v>
      </c>
      <c r="T959" s="2">
        <v>12695000</v>
      </c>
      <c r="U959">
        <v>9450000</v>
      </c>
      <c r="V959" s="2">
        <v>7766235</v>
      </c>
      <c r="W959" s="2">
        <v>2809523.4</v>
      </c>
      <c r="X959" s="2">
        <v>0</v>
      </c>
      <c r="Y959" s="2">
        <v>415584.42</v>
      </c>
      <c r="Z959" s="2">
        <v>1703657.18</v>
      </c>
      <c r="AA959">
        <v>3</v>
      </c>
      <c r="AB959">
        <v>0</v>
      </c>
      <c r="AC959">
        <v>0</v>
      </c>
      <c r="AD959">
        <v>0</v>
      </c>
      <c r="AE959">
        <v>3</v>
      </c>
      <c r="AF959">
        <v>3</v>
      </c>
      <c r="AG959">
        <v>3</v>
      </c>
      <c r="AH959" s="2">
        <v>2588745</v>
      </c>
    </row>
    <row r="960" spans="1:34" x14ac:dyDescent="0.5">
      <c r="A960">
        <v>8597</v>
      </c>
      <c r="B960">
        <v>36557</v>
      </c>
      <c r="C960" t="s">
        <v>1078</v>
      </c>
      <c r="D960" s="25">
        <v>26715</v>
      </c>
      <c r="E960" t="s">
        <v>142</v>
      </c>
      <c r="F960" t="s">
        <v>94</v>
      </c>
      <c r="G960" t="s">
        <v>141</v>
      </c>
      <c r="H960" s="25">
        <v>41229</v>
      </c>
      <c r="I960" s="26" t="str">
        <f t="shared" ref="I960:I1023" si="120">TEXT(H960,"ddd")</f>
        <v>Fri</v>
      </c>
      <c r="J960" s="1">
        <f t="shared" ref="J960:J1023" si="121">L960-H960</f>
        <v>66</v>
      </c>
      <c r="K960" s="1" t="str">
        <f t="shared" ref="K960:K1023" si="122">IF(J960&lt;=7,"7D",IF(J960&lt;=14,"14D",IF(J960&lt;=30,"30D",IF(J960&lt;=45,"45D",IF(J960&lt;=60,"60D",IF(J960&lt;=90,"90D","120D"))))))</f>
        <v>90D</v>
      </c>
      <c r="L960" s="25">
        <v>41295</v>
      </c>
      <c r="M960" s="26" t="str">
        <f t="shared" ref="M960:M1023" si="123">TEXT(L960,"ddd")</f>
        <v>Mon</v>
      </c>
      <c r="N960" s="25">
        <v>41298</v>
      </c>
      <c r="O960" s="1">
        <f t="shared" ref="O960:O1023" si="124">N960-L960</f>
        <v>3</v>
      </c>
      <c r="P960" s="27">
        <f t="shared" ref="P960:P1023" si="125">YEAR(L960)</f>
        <v>2013</v>
      </c>
      <c r="Q960" s="1">
        <f t="shared" ref="Q960:Q1023" si="126">MONTH(L960)</f>
        <v>1</v>
      </c>
      <c r="R960" s="1">
        <f t="shared" ref="R960:R1023" si="127">DAY(L960)</f>
        <v>21</v>
      </c>
      <c r="S960" t="s">
        <v>72</v>
      </c>
      <c r="T960" s="2">
        <v>15390425.02</v>
      </c>
      <c r="U960">
        <v>9450000</v>
      </c>
      <c r="V960" s="2">
        <v>7766235</v>
      </c>
      <c r="W960" s="2">
        <v>3089523.4</v>
      </c>
      <c r="X960" s="2">
        <v>0</v>
      </c>
      <c r="Y960" s="2">
        <v>2169585.42</v>
      </c>
      <c r="Z960" s="2">
        <v>2365081.2000000002</v>
      </c>
      <c r="AA960">
        <v>3</v>
      </c>
      <c r="AB960">
        <v>0</v>
      </c>
      <c r="AC960">
        <v>0</v>
      </c>
      <c r="AD960">
        <v>0</v>
      </c>
      <c r="AE960">
        <v>3</v>
      </c>
      <c r="AF960">
        <v>3</v>
      </c>
      <c r="AG960">
        <v>3</v>
      </c>
      <c r="AH960" s="2">
        <v>2588745</v>
      </c>
    </row>
    <row r="961" spans="1:34" x14ac:dyDescent="0.5">
      <c r="A961">
        <v>8597</v>
      </c>
      <c r="B961">
        <v>36431</v>
      </c>
      <c r="C961" t="s">
        <v>1079</v>
      </c>
      <c r="D961" s="25">
        <v>24724</v>
      </c>
      <c r="E961" t="s">
        <v>100</v>
      </c>
      <c r="F961" t="s">
        <v>94</v>
      </c>
      <c r="G961" t="s">
        <v>141</v>
      </c>
      <c r="H961" s="25">
        <v>41229</v>
      </c>
      <c r="I961" s="26" t="str">
        <f t="shared" si="120"/>
        <v>Fri</v>
      </c>
      <c r="J961" s="1">
        <f t="shared" si="121"/>
        <v>66</v>
      </c>
      <c r="K961" s="1" t="str">
        <f t="shared" si="122"/>
        <v>90D</v>
      </c>
      <c r="L961" s="25">
        <v>41295</v>
      </c>
      <c r="M961" s="26" t="str">
        <f t="shared" si="123"/>
        <v>Mon</v>
      </c>
      <c r="N961" s="25">
        <v>41298</v>
      </c>
      <c r="O961" s="1">
        <f t="shared" si="124"/>
        <v>3</v>
      </c>
      <c r="P961" s="27">
        <f t="shared" si="125"/>
        <v>2013</v>
      </c>
      <c r="Q961" s="1">
        <f t="shared" si="126"/>
        <v>1</v>
      </c>
      <c r="R961" s="1">
        <f t="shared" si="127"/>
        <v>21</v>
      </c>
      <c r="S961" t="s">
        <v>72</v>
      </c>
      <c r="T961" s="2">
        <v>12695000.369999999</v>
      </c>
      <c r="U961">
        <v>9450000</v>
      </c>
      <c r="V961" s="2">
        <v>7766234.5899999999</v>
      </c>
      <c r="W961" s="2">
        <v>2809523.54</v>
      </c>
      <c r="X961" s="2">
        <v>0</v>
      </c>
      <c r="Y961" s="2">
        <v>415584.42</v>
      </c>
      <c r="Z961" s="2">
        <v>1703657.82</v>
      </c>
      <c r="AA961">
        <v>3</v>
      </c>
      <c r="AB961">
        <v>0</v>
      </c>
      <c r="AC961">
        <v>0</v>
      </c>
      <c r="AD961">
        <v>0</v>
      </c>
      <c r="AE961">
        <v>3</v>
      </c>
      <c r="AF961">
        <v>3</v>
      </c>
      <c r="AG961">
        <v>3</v>
      </c>
      <c r="AH961" s="2">
        <v>2588744.86</v>
      </c>
    </row>
    <row r="962" spans="1:34" x14ac:dyDescent="0.5">
      <c r="A962">
        <v>8597</v>
      </c>
      <c r="B962">
        <v>36480</v>
      </c>
      <c r="C962" t="s">
        <v>1080</v>
      </c>
      <c r="D962" s="25">
        <v>25943</v>
      </c>
      <c r="E962" t="s">
        <v>142</v>
      </c>
      <c r="F962" t="s">
        <v>94</v>
      </c>
      <c r="G962" t="s">
        <v>141</v>
      </c>
      <c r="H962" s="25">
        <v>41229</v>
      </c>
      <c r="I962" s="26" t="str">
        <f t="shared" si="120"/>
        <v>Fri</v>
      </c>
      <c r="J962" s="1">
        <f t="shared" si="121"/>
        <v>66</v>
      </c>
      <c r="K962" s="1" t="str">
        <f t="shared" si="122"/>
        <v>90D</v>
      </c>
      <c r="L962" s="25">
        <v>41295</v>
      </c>
      <c r="M962" s="26" t="str">
        <f t="shared" si="123"/>
        <v>Mon</v>
      </c>
      <c r="N962" s="25">
        <v>41298</v>
      </c>
      <c r="O962" s="1">
        <f t="shared" si="124"/>
        <v>3</v>
      </c>
      <c r="P962" s="27">
        <f t="shared" si="125"/>
        <v>2013</v>
      </c>
      <c r="Q962" s="1">
        <f t="shared" si="126"/>
        <v>1</v>
      </c>
      <c r="R962" s="1">
        <f t="shared" si="127"/>
        <v>21</v>
      </c>
      <c r="S962" t="s">
        <v>72</v>
      </c>
      <c r="T962" s="2">
        <v>12891350</v>
      </c>
      <c r="U962">
        <v>9450000</v>
      </c>
      <c r="V962" s="2">
        <v>7766235</v>
      </c>
      <c r="W962" s="2">
        <v>2979523.4</v>
      </c>
      <c r="X962" s="2">
        <v>0</v>
      </c>
      <c r="Y962" s="2">
        <v>415584.42</v>
      </c>
      <c r="Z962" s="2">
        <v>1730007.18</v>
      </c>
      <c r="AA962">
        <v>3</v>
      </c>
      <c r="AB962">
        <v>0</v>
      </c>
      <c r="AC962">
        <v>0</v>
      </c>
      <c r="AD962">
        <v>0</v>
      </c>
      <c r="AE962">
        <v>3</v>
      </c>
      <c r="AF962">
        <v>3</v>
      </c>
      <c r="AG962">
        <v>3</v>
      </c>
      <c r="AH962" s="2">
        <v>2588745</v>
      </c>
    </row>
    <row r="963" spans="1:34" x14ac:dyDescent="0.5">
      <c r="A963">
        <v>8597</v>
      </c>
      <c r="B963">
        <v>36438</v>
      </c>
      <c r="C963" t="s">
        <v>1081</v>
      </c>
      <c r="D963" s="25">
        <v>26043</v>
      </c>
      <c r="E963" t="s">
        <v>142</v>
      </c>
      <c r="F963" t="s">
        <v>94</v>
      </c>
      <c r="G963" t="s">
        <v>141</v>
      </c>
      <c r="H963" s="25">
        <v>41229</v>
      </c>
      <c r="I963" s="26" t="str">
        <f t="shared" si="120"/>
        <v>Fri</v>
      </c>
      <c r="J963" s="1">
        <f t="shared" si="121"/>
        <v>66</v>
      </c>
      <c r="K963" s="1" t="str">
        <f t="shared" si="122"/>
        <v>90D</v>
      </c>
      <c r="L963" s="25">
        <v>41295</v>
      </c>
      <c r="M963" s="26" t="str">
        <f t="shared" si="123"/>
        <v>Mon</v>
      </c>
      <c r="N963" s="25">
        <v>41298</v>
      </c>
      <c r="O963" s="1">
        <f t="shared" si="124"/>
        <v>3</v>
      </c>
      <c r="P963" s="27">
        <f t="shared" si="125"/>
        <v>2013</v>
      </c>
      <c r="Q963" s="1">
        <f t="shared" si="126"/>
        <v>1</v>
      </c>
      <c r="R963" s="1">
        <f t="shared" si="127"/>
        <v>21</v>
      </c>
      <c r="S963" t="s">
        <v>72</v>
      </c>
      <c r="T963" s="2">
        <v>13682987</v>
      </c>
      <c r="U963">
        <v>9450000</v>
      </c>
      <c r="V963" s="2">
        <v>7766235</v>
      </c>
      <c r="W963" s="2">
        <v>2959923.4</v>
      </c>
      <c r="X963" s="2">
        <v>0</v>
      </c>
      <c r="Y963" s="2">
        <v>1120584.42</v>
      </c>
      <c r="Z963" s="2">
        <v>1836244.18</v>
      </c>
      <c r="AA963">
        <v>3</v>
      </c>
      <c r="AB963">
        <v>0</v>
      </c>
      <c r="AC963">
        <v>0</v>
      </c>
      <c r="AD963">
        <v>0</v>
      </c>
      <c r="AE963">
        <v>3</v>
      </c>
      <c r="AF963">
        <v>3</v>
      </c>
      <c r="AG963">
        <v>3</v>
      </c>
      <c r="AH963" s="2">
        <v>2588745</v>
      </c>
    </row>
    <row r="964" spans="1:34" x14ac:dyDescent="0.5">
      <c r="A964">
        <v>8597</v>
      </c>
      <c r="B964">
        <v>36558</v>
      </c>
      <c r="C964" t="s">
        <v>1082</v>
      </c>
      <c r="D964" s="25">
        <v>25402</v>
      </c>
      <c r="E964" t="s">
        <v>140</v>
      </c>
      <c r="F964" t="s">
        <v>94</v>
      </c>
      <c r="G964" t="s">
        <v>141</v>
      </c>
      <c r="H964" s="25">
        <v>41229</v>
      </c>
      <c r="I964" s="26" t="str">
        <f t="shared" si="120"/>
        <v>Fri</v>
      </c>
      <c r="J964" s="1">
        <f t="shared" si="121"/>
        <v>66</v>
      </c>
      <c r="K964" s="1" t="str">
        <f t="shared" si="122"/>
        <v>90D</v>
      </c>
      <c r="L964" s="25">
        <v>41295</v>
      </c>
      <c r="M964" s="26" t="str">
        <f t="shared" si="123"/>
        <v>Mon</v>
      </c>
      <c r="N964" s="25">
        <v>41298</v>
      </c>
      <c r="O964" s="1">
        <f t="shared" si="124"/>
        <v>3</v>
      </c>
      <c r="P964" s="27">
        <f t="shared" si="125"/>
        <v>2013</v>
      </c>
      <c r="Q964" s="1">
        <f t="shared" si="126"/>
        <v>1</v>
      </c>
      <c r="R964" s="1">
        <f t="shared" si="127"/>
        <v>21</v>
      </c>
      <c r="S964" t="s">
        <v>72</v>
      </c>
      <c r="T964" s="2">
        <v>12695000.01</v>
      </c>
      <c r="U964">
        <v>9450000</v>
      </c>
      <c r="V964" s="2">
        <v>7766235</v>
      </c>
      <c r="W964" s="2">
        <v>2809523.4</v>
      </c>
      <c r="X964" s="2">
        <v>0</v>
      </c>
      <c r="Y964" s="2">
        <v>415584.42</v>
      </c>
      <c r="Z964" s="2">
        <v>1703657.19</v>
      </c>
      <c r="AA964">
        <v>3</v>
      </c>
      <c r="AB964">
        <v>0</v>
      </c>
      <c r="AC964">
        <v>0</v>
      </c>
      <c r="AD964">
        <v>0</v>
      </c>
      <c r="AE964">
        <v>3</v>
      </c>
      <c r="AF964">
        <v>3</v>
      </c>
      <c r="AG964">
        <v>3</v>
      </c>
      <c r="AH964" s="2">
        <v>2588745</v>
      </c>
    </row>
    <row r="965" spans="1:34" x14ac:dyDescent="0.5">
      <c r="A965">
        <v>8597</v>
      </c>
      <c r="B965">
        <v>36559</v>
      </c>
      <c r="C965" t="s">
        <v>1083</v>
      </c>
      <c r="D965" s="25">
        <v>25484</v>
      </c>
      <c r="E965" t="s">
        <v>140</v>
      </c>
      <c r="F965" t="s">
        <v>94</v>
      </c>
      <c r="G965" t="s">
        <v>141</v>
      </c>
      <c r="H965" s="25">
        <v>41229</v>
      </c>
      <c r="I965" s="26" t="str">
        <f t="shared" si="120"/>
        <v>Fri</v>
      </c>
      <c r="J965" s="1">
        <f t="shared" si="121"/>
        <v>66</v>
      </c>
      <c r="K965" s="1" t="str">
        <f t="shared" si="122"/>
        <v>90D</v>
      </c>
      <c r="L965" s="25">
        <v>41295</v>
      </c>
      <c r="M965" s="26" t="str">
        <f t="shared" si="123"/>
        <v>Mon</v>
      </c>
      <c r="N965" s="25">
        <v>41298</v>
      </c>
      <c r="O965" s="1">
        <f t="shared" si="124"/>
        <v>3</v>
      </c>
      <c r="P965" s="27">
        <f t="shared" si="125"/>
        <v>2013</v>
      </c>
      <c r="Q965" s="1">
        <f t="shared" si="126"/>
        <v>1</v>
      </c>
      <c r="R965" s="1">
        <f t="shared" si="127"/>
        <v>21</v>
      </c>
      <c r="S965" t="s">
        <v>72</v>
      </c>
      <c r="T965" s="2">
        <v>12695000.01</v>
      </c>
      <c r="U965">
        <v>9450000</v>
      </c>
      <c r="V965" s="2">
        <v>7766235</v>
      </c>
      <c r="W965" s="2">
        <v>2809523.4</v>
      </c>
      <c r="X965" s="2">
        <v>0</v>
      </c>
      <c r="Y965" s="2">
        <v>415584.42</v>
      </c>
      <c r="Z965" s="2">
        <v>1703657.19</v>
      </c>
      <c r="AA965">
        <v>3</v>
      </c>
      <c r="AB965">
        <v>0</v>
      </c>
      <c r="AC965">
        <v>0</v>
      </c>
      <c r="AD965">
        <v>0</v>
      </c>
      <c r="AE965">
        <v>3</v>
      </c>
      <c r="AF965">
        <v>3</v>
      </c>
      <c r="AG965">
        <v>3</v>
      </c>
      <c r="AH965" s="2">
        <v>2588745</v>
      </c>
    </row>
    <row r="966" spans="1:34" x14ac:dyDescent="0.5">
      <c r="A966">
        <v>8597</v>
      </c>
      <c r="B966">
        <v>36560</v>
      </c>
      <c r="C966" t="s">
        <v>1084</v>
      </c>
      <c r="D966" s="25">
        <v>24141</v>
      </c>
      <c r="E966" t="s">
        <v>1085</v>
      </c>
      <c r="F966" t="s">
        <v>94</v>
      </c>
      <c r="G966" t="s">
        <v>141</v>
      </c>
      <c r="H966" s="25">
        <v>41229</v>
      </c>
      <c r="I966" s="26" t="str">
        <f t="shared" si="120"/>
        <v>Fri</v>
      </c>
      <c r="J966" s="1">
        <f t="shared" si="121"/>
        <v>65</v>
      </c>
      <c r="K966" s="1" t="str">
        <f t="shared" si="122"/>
        <v>90D</v>
      </c>
      <c r="L966" s="25">
        <v>41294</v>
      </c>
      <c r="M966" s="26" t="str">
        <f t="shared" si="123"/>
        <v>Sun</v>
      </c>
      <c r="N966" s="25">
        <v>41298</v>
      </c>
      <c r="O966" s="1">
        <f t="shared" si="124"/>
        <v>4</v>
      </c>
      <c r="P966" s="27">
        <f t="shared" si="125"/>
        <v>2013</v>
      </c>
      <c r="Q966" s="1">
        <f t="shared" si="126"/>
        <v>1</v>
      </c>
      <c r="R966" s="1">
        <f t="shared" si="127"/>
        <v>20</v>
      </c>
      <c r="S966" t="s">
        <v>72</v>
      </c>
      <c r="T966" s="2">
        <v>17065835.010000002</v>
      </c>
      <c r="U966">
        <v>12600000</v>
      </c>
      <c r="V966" s="2">
        <v>10354980</v>
      </c>
      <c r="W966" s="2">
        <v>3720051.4</v>
      </c>
      <c r="X966" s="2">
        <v>0</v>
      </c>
      <c r="Y966" s="2">
        <v>700584.42</v>
      </c>
      <c r="Z966" s="2">
        <v>2290219.19</v>
      </c>
      <c r="AA966">
        <v>4</v>
      </c>
      <c r="AB966">
        <v>0</v>
      </c>
      <c r="AC966">
        <v>0</v>
      </c>
      <c r="AD966">
        <v>0</v>
      </c>
      <c r="AE966">
        <v>4</v>
      </c>
      <c r="AF966">
        <v>4</v>
      </c>
      <c r="AG966">
        <v>4</v>
      </c>
      <c r="AH966" s="2">
        <v>2588745</v>
      </c>
    </row>
    <row r="967" spans="1:34" x14ac:dyDescent="0.5">
      <c r="A967">
        <v>8597</v>
      </c>
      <c r="B967">
        <v>36454</v>
      </c>
      <c r="C967" t="s">
        <v>1086</v>
      </c>
      <c r="D967" s="25">
        <v>19177</v>
      </c>
      <c r="E967" t="s">
        <v>142</v>
      </c>
      <c r="F967" t="s">
        <v>94</v>
      </c>
      <c r="G967" t="s">
        <v>141</v>
      </c>
      <c r="H967" s="25">
        <v>41229</v>
      </c>
      <c r="I967" s="26" t="str">
        <f t="shared" si="120"/>
        <v>Fri</v>
      </c>
      <c r="J967" s="1">
        <f t="shared" si="121"/>
        <v>66</v>
      </c>
      <c r="K967" s="1" t="str">
        <f t="shared" si="122"/>
        <v>90D</v>
      </c>
      <c r="L967" s="25">
        <v>41295</v>
      </c>
      <c r="M967" s="26" t="str">
        <f t="shared" si="123"/>
        <v>Mon</v>
      </c>
      <c r="N967" s="25">
        <v>41298</v>
      </c>
      <c r="O967" s="1">
        <f t="shared" si="124"/>
        <v>3</v>
      </c>
      <c r="P967" s="27">
        <f t="shared" si="125"/>
        <v>2013</v>
      </c>
      <c r="Q967" s="1">
        <f t="shared" si="126"/>
        <v>1</v>
      </c>
      <c r="R967" s="1">
        <f t="shared" si="127"/>
        <v>21</v>
      </c>
      <c r="S967" t="s">
        <v>72</v>
      </c>
      <c r="T967" s="2">
        <v>12898280.380000001</v>
      </c>
      <c r="U967">
        <v>9450000</v>
      </c>
      <c r="V967" s="2">
        <v>7766234.5899999999</v>
      </c>
      <c r="W967" s="2">
        <v>2985523.54</v>
      </c>
      <c r="X967" s="2">
        <v>0</v>
      </c>
      <c r="Y967" s="2">
        <v>415584.42</v>
      </c>
      <c r="Z967" s="2">
        <v>1730937.83</v>
      </c>
      <c r="AA967">
        <v>3</v>
      </c>
      <c r="AB967">
        <v>0</v>
      </c>
      <c r="AC967">
        <v>0</v>
      </c>
      <c r="AD967">
        <v>0</v>
      </c>
      <c r="AE967">
        <v>3</v>
      </c>
      <c r="AF967">
        <v>3</v>
      </c>
      <c r="AG967">
        <v>3</v>
      </c>
      <c r="AH967" s="2">
        <v>2588744.86</v>
      </c>
    </row>
    <row r="968" spans="1:34" x14ac:dyDescent="0.5">
      <c r="A968">
        <v>8597</v>
      </c>
      <c r="B968">
        <v>36423</v>
      </c>
      <c r="C968" t="s">
        <v>1087</v>
      </c>
      <c r="D968" s="25">
        <v>25072</v>
      </c>
      <c r="E968" t="s">
        <v>142</v>
      </c>
      <c r="F968" t="s">
        <v>94</v>
      </c>
      <c r="G968" t="s">
        <v>141</v>
      </c>
      <c r="H968" s="25">
        <v>41229</v>
      </c>
      <c r="I968" s="26" t="str">
        <f t="shared" si="120"/>
        <v>Fri</v>
      </c>
      <c r="J968" s="1">
        <f t="shared" si="121"/>
        <v>66</v>
      </c>
      <c r="K968" s="1" t="str">
        <f t="shared" si="122"/>
        <v>90D</v>
      </c>
      <c r="L968" s="25">
        <v>41295</v>
      </c>
      <c r="M968" s="26" t="str">
        <f t="shared" si="123"/>
        <v>Mon</v>
      </c>
      <c r="N968" s="25">
        <v>41298</v>
      </c>
      <c r="O968" s="1">
        <f t="shared" si="124"/>
        <v>3</v>
      </c>
      <c r="P968" s="27">
        <f t="shared" si="125"/>
        <v>2013</v>
      </c>
      <c r="Q968" s="1">
        <f t="shared" si="126"/>
        <v>1</v>
      </c>
      <c r="R968" s="1">
        <f t="shared" si="127"/>
        <v>21</v>
      </c>
      <c r="S968" t="s">
        <v>72</v>
      </c>
      <c r="T968" s="2">
        <v>12868712</v>
      </c>
      <c r="U968">
        <v>9450000</v>
      </c>
      <c r="V968" s="2">
        <v>7766235</v>
      </c>
      <c r="W968" s="2">
        <v>2959923.4</v>
      </c>
      <c r="X968" s="2">
        <v>0</v>
      </c>
      <c r="Y968" s="2">
        <v>415584.42</v>
      </c>
      <c r="Z968" s="2">
        <v>1726969.18</v>
      </c>
      <c r="AA968">
        <v>3</v>
      </c>
      <c r="AB968">
        <v>0</v>
      </c>
      <c r="AC968">
        <v>0</v>
      </c>
      <c r="AD968">
        <v>0</v>
      </c>
      <c r="AE968">
        <v>3</v>
      </c>
      <c r="AF968">
        <v>3</v>
      </c>
      <c r="AG968">
        <v>3</v>
      </c>
      <c r="AH968" s="2">
        <v>2588745</v>
      </c>
    </row>
    <row r="969" spans="1:34" x14ac:dyDescent="0.5">
      <c r="A969">
        <v>8597</v>
      </c>
      <c r="B969">
        <v>36442</v>
      </c>
      <c r="C969" t="s">
        <v>1088</v>
      </c>
      <c r="D969" s="25">
        <v>27055</v>
      </c>
      <c r="E969" t="s">
        <v>142</v>
      </c>
      <c r="F969" t="s">
        <v>94</v>
      </c>
      <c r="G969" t="s">
        <v>141</v>
      </c>
      <c r="H969" s="25">
        <v>41229</v>
      </c>
      <c r="I969" s="26" t="str">
        <f t="shared" si="120"/>
        <v>Fri</v>
      </c>
      <c r="J969" s="1">
        <f t="shared" si="121"/>
        <v>66</v>
      </c>
      <c r="K969" s="1" t="str">
        <f t="shared" si="122"/>
        <v>90D</v>
      </c>
      <c r="L969" s="25">
        <v>41295</v>
      </c>
      <c r="M969" s="26" t="str">
        <f t="shared" si="123"/>
        <v>Mon</v>
      </c>
      <c r="N969" s="25">
        <v>41299</v>
      </c>
      <c r="O969" s="1">
        <f t="shared" si="124"/>
        <v>4</v>
      </c>
      <c r="P969" s="27">
        <f t="shared" si="125"/>
        <v>2013</v>
      </c>
      <c r="Q969" s="1">
        <f t="shared" si="126"/>
        <v>1</v>
      </c>
      <c r="R969" s="1">
        <f t="shared" si="127"/>
        <v>21</v>
      </c>
      <c r="S969" t="s">
        <v>72</v>
      </c>
      <c r="T969" s="2">
        <v>17389910.010000002</v>
      </c>
      <c r="U969">
        <v>12600000</v>
      </c>
      <c r="V969" s="2">
        <v>9800864</v>
      </c>
      <c r="W969" s="2">
        <v>4424163.4000000004</v>
      </c>
      <c r="X969" s="2">
        <v>0</v>
      </c>
      <c r="Y969" s="2">
        <v>831168.84</v>
      </c>
      <c r="Z969" s="2">
        <v>2333713.77</v>
      </c>
      <c r="AA969">
        <v>8</v>
      </c>
      <c r="AB969">
        <v>0</v>
      </c>
      <c r="AC969">
        <v>0</v>
      </c>
      <c r="AD969">
        <v>0</v>
      </c>
      <c r="AE969">
        <v>8</v>
      </c>
      <c r="AF969">
        <v>8</v>
      </c>
      <c r="AG969">
        <v>4</v>
      </c>
      <c r="AH969" s="2">
        <v>2450216</v>
      </c>
    </row>
    <row r="970" spans="1:34" x14ac:dyDescent="0.5">
      <c r="A970">
        <v>8597</v>
      </c>
      <c r="B970">
        <v>32696</v>
      </c>
      <c r="C970" t="s">
        <v>1089</v>
      </c>
      <c r="D970" s="25">
        <v>20020</v>
      </c>
      <c r="E970" t="s">
        <v>1090</v>
      </c>
      <c r="F970" t="s">
        <v>94</v>
      </c>
      <c r="G970" t="s">
        <v>141</v>
      </c>
      <c r="H970" s="25">
        <v>41229</v>
      </c>
      <c r="I970" s="26" t="str">
        <f t="shared" si="120"/>
        <v>Fri</v>
      </c>
      <c r="J970" s="1">
        <f t="shared" si="121"/>
        <v>66</v>
      </c>
      <c r="K970" s="1" t="str">
        <f t="shared" si="122"/>
        <v>90D</v>
      </c>
      <c r="L970" s="25">
        <v>41295</v>
      </c>
      <c r="M970" s="26" t="str">
        <f t="shared" si="123"/>
        <v>Mon</v>
      </c>
      <c r="N970" s="25">
        <v>41298</v>
      </c>
      <c r="O970" s="1">
        <f t="shared" si="124"/>
        <v>3</v>
      </c>
      <c r="P970" s="27">
        <f t="shared" si="125"/>
        <v>2013</v>
      </c>
      <c r="Q970" s="1">
        <f t="shared" si="126"/>
        <v>1</v>
      </c>
      <c r="R970" s="1">
        <f t="shared" si="127"/>
        <v>21</v>
      </c>
      <c r="S970" t="s">
        <v>72</v>
      </c>
      <c r="T970" s="2">
        <v>12926000.01</v>
      </c>
      <c r="U970">
        <v>9450000</v>
      </c>
      <c r="V970" s="2">
        <v>7766235</v>
      </c>
      <c r="W970" s="2">
        <v>3009523.4</v>
      </c>
      <c r="X970" s="2">
        <v>0</v>
      </c>
      <c r="Y970" s="2">
        <v>415584.42</v>
      </c>
      <c r="Z970" s="2">
        <v>1734657.19</v>
      </c>
      <c r="AA970">
        <v>3</v>
      </c>
      <c r="AB970">
        <v>0</v>
      </c>
      <c r="AC970">
        <v>0</v>
      </c>
      <c r="AD970">
        <v>0</v>
      </c>
      <c r="AE970">
        <v>3</v>
      </c>
      <c r="AF970">
        <v>3</v>
      </c>
      <c r="AG970">
        <v>3</v>
      </c>
      <c r="AH970" s="2">
        <v>2588745</v>
      </c>
    </row>
    <row r="971" spans="1:34" x14ac:dyDescent="0.5">
      <c r="A971">
        <v>8597</v>
      </c>
      <c r="B971">
        <v>36424</v>
      </c>
      <c r="C971" t="s">
        <v>1091</v>
      </c>
      <c r="D971" s="25">
        <v>24553</v>
      </c>
      <c r="E971" t="s">
        <v>142</v>
      </c>
      <c r="F971" t="s">
        <v>94</v>
      </c>
      <c r="G971" t="s">
        <v>141</v>
      </c>
      <c r="H971" s="25">
        <v>41229</v>
      </c>
      <c r="I971" s="26" t="str">
        <f t="shared" si="120"/>
        <v>Fri</v>
      </c>
      <c r="J971" s="1">
        <f t="shared" si="121"/>
        <v>66</v>
      </c>
      <c r="K971" s="1" t="str">
        <f t="shared" si="122"/>
        <v>90D</v>
      </c>
      <c r="L971" s="25">
        <v>41295</v>
      </c>
      <c r="M971" s="26" t="str">
        <f t="shared" si="123"/>
        <v>Mon</v>
      </c>
      <c r="N971" s="25">
        <v>41297</v>
      </c>
      <c r="O971" s="1">
        <f t="shared" si="124"/>
        <v>2</v>
      </c>
      <c r="P971" s="27">
        <f t="shared" si="125"/>
        <v>2013</v>
      </c>
      <c r="Q971" s="1">
        <f t="shared" si="126"/>
        <v>1</v>
      </c>
      <c r="R971" s="1">
        <f t="shared" si="127"/>
        <v>21</v>
      </c>
      <c r="S971" t="s">
        <v>72</v>
      </c>
      <c r="T971" s="2">
        <v>12463540.01</v>
      </c>
      <c r="U971">
        <v>6300000</v>
      </c>
      <c r="V971" s="2">
        <v>7904762.7300000004</v>
      </c>
      <c r="W971" s="2">
        <v>1838389.34</v>
      </c>
      <c r="X971" s="2">
        <v>0</v>
      </c>
      <c r="Y971" s="2">
        <v>1047792.21</v>
      </c>
      <c r="Z971" s="2">
        <v>1672595.73</v>
      </c>
      <c r="AA971">
        <v>2</v>
      </c>
      <c r="AB971">
        <v>0</v>
      </c>
      <c r="AC971">
        <v>0</v>
      </c>
      <c r="AD971">
        <v>0</v>
      </c>
      <c r="AE971">
        <v>2</v>
      </c>
      <c r="AF971">
        <v>2</v>
      </c>
      <c r="AG971">
        <v>2</v>
      </c>
      <c r="AH971" s="2">
        <v>3952381.37</v>
      </c>
    </row>
    <row r="972" spans="1:34" x14ac:dyDescent="0.5">
      <c r="A972">
        <v>8597</v>
      </c>
      <c r="B972">
        <v>36420</v>
      </c>
      <c r="C972" t="s">
        <v>1092</v>
      </c>
      <c r="D972" s="25">
        <v>22809</v>
      </c>
      <c r="E972" t="s">
        <v>100</v>
      </c>
      <c r="F972" t="s">
        <v>94</v>
      </c>
      <c r="G972" t="s">
        <v>141</v>
      </c>
      <c r="H972" s="25">
        <v>41229</v>
      </c>
      <c r="I972" s="26" t="str">
        <f t="shared" si="120"/>
        <v>Fri</v>
      </c>
      <c r="J972" s="1">
        <f t="shared" si="121"/>
        <v>66</v>
      </c>
      <c r="K972" s="1" t="str">
        <f t="shared" si="122"/>
        <v>90D</v>
      </c>
      <c r="L972" s="25">
        <v>41295</v>
      </c>
      <c r="M972" s="26" t="str">
        <f t="shared" si="123"/>
        <v>Mon</v>
      </c>
      <c r="N972" s="25">
        <v>41298</v>
      </c>
      <c r="O972" s="1">
        <f t="shared" si="124"/>
        <v>3</v>
      </c>
      <c r="P972" s="27">
        <f t="shared" si="125"/>
        <v>2013</v>
      </c>
      <c r="Q972" s="1">
        <f t="shared" si="126"/>
        <v>1</v>
      </c>
      <c r="R972" s="1">
        <f t="shared" si="127"/>
        <v>21</v>
      </c>
      <c r="S972" t="s">
        <v>72</v>
      </c>
      <c r="T972" s="2">
        <v>13122350</v>
      </c>
      <c r="U972">
        <v>9450000</v>
      </c>
      <c r="V972" s="2">
        <v>7766235</v>
      </c>
      <c r="W972" s="2">
        <v>3179523.4</v>
      </c>
      <c r="X972" s="2">
        <v>0</v>
      </c>
      <c r="Y972" s="2">
        <v>415584.42</v>
      </c>
      <c r="Z972" s="2">
        <v>1761007.18</v>
      </c>
      <c r="AA972">
        <v>3</v>
      </c>
      <c r="AB972">
        <v>0</v>
      </c>
      <c r="AC972">
        <v>0</v>
      </c>
      <c r="AD972">
        <v>0</v>
      </c>
      <c r="AE972">
        <v>3</v>
      </c>
      <c r="AF972">
        <v>3</v>
      </c>
      <c r="AG972">
        <v>3</v>
      </c>
      <c r="AH972" s="2">
        <v>2588745</v>
      </c>
    </row>
    <row r="973" spans="1:34" x14ac:dyDescent="0.5">
      <c r="A973">
        <v>8597</v>
      </c>
      <c r="B973">
        <v>36419</v>
      </c>
      <c r="C973" t="s">
        <v>1093</v>
      </c>
      <c r="D973" s="25">
        <v>23546</v>
      </c>
      <c r="E973" t="s">
        <v>113</v>
      </c>
      <c r="F973" t="s">
        <v>94</v>
      </c>
      <c r="G973" t="s">
        <v>141</v>
      </c>
      <c r="H973" s="25">
        <v>41229</v>
      </c>
      <c r="I973" s="26" t="str">
        <f t="shared" si="120"/>
        <v>Fri</v>
      </c>
      <c r="J973" s="1">
        <f t="shared" si="121"/>
        <v>65</v>
      </c>
      <c r="K973" s="1" t="str">
        <f t="shared" si="122"/>
        <v>90D</v>
      </c>
      <c r="L973" s="25">
        <v>41294</v>
      </c>
      <c r="M973" s="26" t="str">
        <f t="shared" si="123"/>
        <v>Sun</v>
      </c>
      <c r="N973" s="25">
        <v>41299</v>
      </c>
      <c r="O973" s="1">
        <f t="shared" si="124"/>
        <v>5</v>
      </c>
      <c r="P973" s="27">
        <f t="shared" si="125"/>
        <v>2013</v>
      </c>
      <c r="Q973" s="1">
        <f t="shared" si="126"/>
        <v>1</v>
      </c>
      <c r="R973" s="1">
        <f t="shared" si="127"/>
        <v>20</v>
      </c>
      <c r="S973" t="s">
        <v>72</v>
      </c>
      <c r="T973" s="2">
        <v>21351431</v>
      </c>
      <c r="U973">
        <v>15750000</v>
      </c>
      <c r="V973" s="2">
        <v>12943725</v>
      </c>
      <c r="W973" s="2">
        <v>4201779.4000000004</v>
      </c>
      <c r="X973" s="2">
        <v>0</v>
      </c>
      <c r="Y973" s="2">
        <v>1340584.42</v>
      </c>
      <c r="Z973" s="2">
        <v>2865342.18</v>
      </c>
      <c r="AA973">
        <v>5</v>
      </c>
      <c r="AB973">
        <v>0</v>
      </c>
      <c r="AC973">
        <v>0</v>
      </c>
      <c r="AD973">
        <v>0</v>
      </c>
      <c r="AE973">
        <v>5</v>
      </c>
      <c r="AF973">
        <v>5</v>
      </c>
      <c r="AG973">
        <v>5</v>
      </c>
      <c r="AH973" s="2">
        <v>2588745</v>
      </c>
    </row>
    <row r="974" spans="1:34" x14ac:dyDescent="0.5">
      <c r="A974">
        <v>8597</v>
      </c>
      <c r="B974">
        <v>36561</v>
      </c>
      <c r="C974" t="s">
        <v>1094</v>
      </c>
      <c r="D974" s="25">
        <v>26496</v>
      </c>
      <c r="E974" t="s">
        <v>1095</v>
      </c>
      <c r="F974" t="s">
        <v>94</v>
      </c>
      <c r="G974" t="s">
        <v>141</v>
      </c>
      <c r="H974" s="25">
        <v>41229</v>
      </c>
      <c r="I974" s="26" t="str">
        <f t="shared" si="120"/>
        <v>Fri</v>
      </c>
      <c r="J974" s="1">
        <f t="shared" si="121"/>
        <v>65</v>
      </c>
      <c r="K974" s="1" t="str">
        <f t="shared" si="122"/>
        <v>90D</v>
      </c>
      <c r="L974" s="25">
        <v>41294</v>
      </c>
      <c r="M974" s="26" t="str">
        <f t="shared" si="123"/>
        <v>Sun</v>
      </c>
      <c r="N974" s="25">
        <v>41298</v>
      </c>
      <c r="O974" s="1">
        <f t="shared" si="124"/>
        <v>4</v>
      </c>
      <c r="P974" s="27">
        <f t="shared" si="125"/>
        <v>2013</v>
      </c>
      <c r="Q974" s="1">
        <f t="shared" si="126"/>
        <v>1</v>
      </c>
      <c r="R974" s="1">
        <f t="shared" si="127"/>
        <v>20</v>
      </c>
      <c r="S974" t="s">
        <v>72</v>
      </c>
      <c r="T974" s="2">
        <v>19081322.309999999</v>
      </c>
      <c r="U974">
        <v>12600000</v>
      </c>
      <c r="V974" s="2">
        <v>10354980</v>
      </c>
      <c r="W974" s="2">
        <v>3668051.4</v>
      </c>
      <c r="X974" s="2">
        <v>0</v>
      </c>
      <c r="Y974" s="2">
        <v>2497695.6</v>
      </c>
      <c r="Z974" s="2">
        <v>2560595.31</v>
      </c>
      <c r="AA974">
        <v>4</v>
      </c>
      <c r="AB974">
        <v>0</v>
      </c>
      <c r="AC974">
        <v>0</v>
      </c>
      <c r="AD974">
        <v>0</v>
      </c>
      <c r="AE974">
        <v>4</v>
      </c>
      <c r="AF974">
        <v>4</v>
      </c>
      <c r="AG974">
        <v>4</v>
      </c>
      <c r="AH974" s="2">
        <v>2588745</v>
      </c>
    </row>
    <row r="975" spans="1:34" x14ac:dyDescent="0.5">
      <c r="A975">
        <v>8597</v>
      </c>
      <c r="B975">
        <v>36443</v>
      </c>
      <c r="C975" t="s">
        <v>1096</v>
      </c>
      <c r="D975" s="25">
        <v>21661</v>
      </c>
      <c r="E975" t="s">
        <v>503</v>
      </c>
      <c r="F975" t="s">
        <v>94</v>
      </c>
      <c r="G975" t="s">
        <v>141</v>
      </c>
      <c r="H975" s="25">
        <v>41229</v>
      </c>
      <c r="I975" s="26" t="str">
        <f t="shared" si="120"/>
        <v>Fri</v>
      </c>
      <c r="J975" s="1">
        <f t="shared" si="121"/>
        <v>66</v>
      </c>
      <c r="K975" s="1" t="str">
        <f t="shared" si="122"/>
        <v>90D</v>
      </c>
      <c r="L975" s="25">
        <v>41295</v>
      </c>
      <c r="M975" s="26" t="str">
        <f t="shared" si="123"/>
        <v>Mon</v>
      </c>
      <c r="N975" s="25">
        <v>41298</v>
      </c>
      <c r="O975" s="1">
        <f t="shared" si="124"/>
        <v>3</v>
      </c>
      <c r="P975" s="27">
        <f t="shared" si="125"/>
        <v>2013</v>
      </c>
      <c r="Q975" s="1">
        <f t="shared" si="126"/>
        <v>1</v>
      </c>
      <c r="R975" s="1">
        <f t="shared" si="127"/>
        <v>21</v>
      </c>
      <c r="S975" t="s">
        <v>72</v>
      </c>
      <c r="T975" s="2">
        <v>14181716.01</v>
      </c>
      <c r="U975">
        <v>9450000</v>
      </c>
      <c r="V975" s="2">
        <v>7766235</v>
      </c>
      <c r="W975" s="2">
        <v>4096723.4</v>
      </c>
      <c r="X975" s="2">
        <v>0</v>
      </c>
      <c r="Y975" s="2">
        <v>415584.42</v>
      </c>
      <c r="Z975" s="2">
        <v>1903173.19</v>
      </c>
      <c r="AA975">
        <v>3</v>
      </c>
      <c r="AB975">
        <v>0</v>
      </c>
      <c r="AC975">
        <v>0</v>
      </c>
      <c r="AD975">
        <v>0</v>
      </c>
      <c r="AE975">
        <v>3</v>
      </c>
      <c r="AF975">
        <v>3</v>
      </c>
      <c r="AG975">
        <v>3</v>
      </c>
      <c r="AH975" s="2">
        <v>2588745</v>
      </c>
    </row>
    <row r="976" spans="1:34" x14ac:dyDescent="0.5">
      <c r="A976">
        <v>8597</v>
      </c>
      <c r="B976">
        <v>36410</v>
      </c>
      <c r="C976" t="s">
        <v>1097</v>
      </c>
      <c r="D976" s="25">
        <v>18818</v>
      </c>
      <c r="E976" t="s">
        <v>100</v>
      </c>
      <c r="F976" t="s">
        <v>94</v>
      </c>
      <c r="G976" t="s">
        <v>141</v>
      </c>
      <c r="H976" s="25">
        <v>41229</v>
      </c>
      <c r="I976" s="26" t="str">
        <f t="shared" si="120"/>
        <v>Fri</v>
      </c>
      <c r="J976" s="1">
        <f t="shared" si="121"/>
        <v>66</v>
      </c>
      <c r="K976" s="1" t="str">
        <f t="shared" si="122"/>
        <v>90D</v>
      </c>
      <c r="L976" s="25">
        <v>41295</v>
      </c>
      <c r="M976" s="26" t="str">
        <f t="shared" si="123"/>
        <v>Mon</v>
      </c>
      <c r="N976" s="25">
        <v>41298</v>
      </c>
      <c r="O976" s="1">
        <f t="shared" si="124"/>
        <v>3</v>
      </c>
      <c r="P976" s="27">
        <f t="shared" si="125"/>
        <v>2013</v>
      </c>
      <c r="Q976" s="1">
        <f t="shared" si="126"/>
        <v>1</v>
      </c>
      <c r="R976" s="1">
        <f t="shared" si="127"/>
        <v>21</v>
      </c>
      <c r="S976" t="s">
        <v>72</v>
      </c>
      <c r="T976" s="2">
        <v>12906596.01</v>
      </c>
      <c r="U976">
        <v>9450000</v>
      </c>
      <c r="V976" s="2">
        <v>7766235</v>
      </c>
      <c r="W976" s="2">
        <v>2992723.4</v>
      </c>
      <c r="X976" s="2">
        <v>0</v>
      </c>
      <c r="Y976" s="2">
        <v>415584.42</v>
      </c>
      <c r="Z976" s="2">
        <v>1732053.19</v>
      </c>
      <c r="AA976">
        <v>3</v>
      </c>
      <c r="AB976">
        <v>0</v>
      </c>
      <c r="AC976">
        <v>0</v>
      </c>
      <c r="AD976">
        <v>0</v>
      </c>
      <c r="AE976">
        <v>3</v>
      </c>
      <c r="AF976">
        <v>3</v>
      </c>
      <c r="AG976">
        <v>3</v>
      </c>
      <c r="AH976" s="2">
        <v>2588745</v>
      </c>
    </row>
    <row r="977" spans="1:34" x14ac:dyDescent="0.5">
      <c r="A977">
        <v>8597</v>
      </c>
      <c r="B977">
        <v>36408</v>
      </c>
      <c r="C977" t="s">
        <v>1098</v>
      </c>
      <c r="D977" s="25">
        <v>22058</v>
      </c>
      <c r="E977" t="s">
        <v>142</v>
      </c>
      <c r="F977" t="s">
        <v>94</v>
      </c>
      <c r="G977" t="s">
        <v>141</v>
      </c>
      <c r="H977" s="25">
        <v>41229</v>
      </c>
      <c r="I977" s="26" t="str">
        <f t="shared" si="120"/>
        <v>Fri</v>
      </c>
      <c r="J977" s="1">
        <f t="shared" si="121"/>
        <v>66</v>
      </c>
      <c r="K977" s="1" t="str">
        <f t="shared" si="122"/>
        <v>90D</v>
      </c>
      <c r="L977" s="25">
        <v>41295</v>
      </c>
      <c r="M977" s="26" t="str">
        <f t="shared" si="123"/>
        <v>Mon</v>
      </c>
      <c r="N977" s="25">
        <v>41298</v>
      </c>
      <c r="O977" s="1">
        <f t="shared" si="124"/>
        <v>3</v>
      </c>
      <c r="P977" s="27">
        <f t="shared" si="125"/>
        <v>2013</v>
      </c>
      <c r="Q977" s="1">
        <f t="shared" si="126"/>
        <v>1</v>
      </c>
      <c r="R977" s="1">
        <f t="shared" si="127"/>
        <v>21</v>
      </c>
      <c r="S977" t="s">
        <v>72</v>
      </c>
      <c r="T977" s="2">
        <v>13434200.369999999</v>
      </c>
      <c r="U977">
        <v>9450000</v>
      </c>
      <c r="V977" s="2">
        <v>7766234.5899999999</v>
      </c>
      <c r="W977" s="2">
        <v>3449523.54</v>
      </c>
      <c r="X977" s="2">
        <v>0</v>
      </c>
      <c r="Y977" s="2">
        <v>415584.42</v>
      </c>
      <c r="Z977" s="2">
        <v>1802857.82</v>
      </c>
      <c r="AA977">
        <v>3</v>
      </c>
      <c r="AB977">
        <v>0</v>
      </c>
      <c r="AC977">
        <v>0</v>
      </c>
      <c r="AD977">
        <v>0</v>
      </c>
      <c r="AE977">
        <v>3</v>
      </c>
      <c r="AF977">
        <v>3</v>
      </c>
      <c r="AG977">
        <v>3</v>
      </c>
      <c r="AH977" s="2">
        <v>2588744.86</v>
      </c>
    </row>
    <row r="978" spans="1:34" x14ac:dyDescent="0.5">
      <c r="A978">
        <v>8597</v>
      </c>
      <c r="B978">
        <v>36421</v>
      </c>
      <c r="C978" t="s">
        <v>1099</v>
      </c>
      <c r="D978" s="25">
        <v>27229</v>
      </c>
      <c r="E978" t="s">
        <v>100</v>
      </c>
      <c r="F978" t="s">
        <v>94</v>
      </c>
      <c r="G978" t="s">
        <v>141</v>
      </c>
      <c r="H978" s="25">
        <v>41229</v>
      </c>
      <c r="I978" s="26" t="str">
        <f t="shared" si="120"/>
        <v>Fri</v>
      </c>
      <c r="J978" s="1">
        <f t="shared" si="121"/>
        <v>66</v>
      </c>
      <c r="K978" s="1" t="str">
        <f t="shared" si="122"/>
        <v>90D</v>
      </c>
      <c r="L978" s="25">
        <v>41295</v>
      </c>
      <c r="M978" s="26" t="str">
        <f t="shared" si="123"/>
        <v>Mon</v>
      </c>
      <c r="N978" s="25">
        <v>41298</v>
      </c>
      <c r="O978" s="1">
        <f t="shared" si="124"/>
        <v>3</v>
      </c>
      <c r="P978" s="27">
        <f t="shared" si="125"/>
        <v>2013</v>
      </c>
      <c r="Q978" s="1">
        <f t="shared" si="126"/>
        <v>1</v>
      </c>
      <c r="R978" s="1">
        <f t="shared" si="127"/>
        <v>21</v>
      </c>
      <c r="S978" t="s">
        <v>72</v>
      </c>
      <c r="T978" s="2">
        <v>12850925</v>
      </c>
      <c r="U978">
        <v>9450000</v>
      </c>
      <c r="V978" s="2">
        <v>7766235</v>
      </c>
      <c r="W978" s="2">
        <v>2809523.4</v>
      </c>
      <c r="X978" s="2">
        <v>0</v>
      </c>
      <c r="Y978" s="2">
        <v>550584.42000000004</v>
      </c>
      <c r="Z978" s="2">
        <v>1724582.18</v>
      </c>
      <c r="AA978">
        <v>3</v>
      </c>
      <c r="AB978">
        <v>0</v>
      </c>
      <c r="AC978">
        <v>0</v>
      </c>
      <c r="AD978">
        <v>0</v>
      </c>
      <c r="AE978">
        <v>3</v>
      </c>
      <c r="AF978">
        <v>3</v>
      </c>
      <c r="AG978">
        <v>3</v>
      </c>
      <c r="AH978" s="2">
        <v>2588745</v>
      </c>
    </row>
    <row r="979" spans="1:34" x14ac:dyDescent="0.5">
      <c r="A979">
        <v>8597</v>
      </c>
      <c r="B979">
        <v>36436</v>
      </c>
      <c r="C979" t="s">
        <v>1100</v>
      </c>
      <c r="D979" s="25">
        <v>26515</v>
      </c>
      <c r="E979" t="s">
        <v>144</v>
      </c>
      <c r="F979" t="s">
        <v>94</v>
      </c>
      <c r="G979" t="s">
        <v>141</v>
      </c>
      <c r="H979" s="25">
        <v>41229</v>
      </c>
      <c r="I979" s="26" t="str">
        <f t="shared" si="120"/>
        <v>Fri</v>
      </c>
      <c r="J979" s="1">
        <f t="shared" si="121"/>
        <v>65</v>
      </c>
      <c r="K979" s="1" t="str">
        <f t="shared" si="122"/>
        <v>90D</v>
      </c>
      <c r="L979" s="25">
        <v>41294</v>
      </c>
      <c r="M979" s="26" t="str">
        <f t="shared" si="123"/>
        <v>Sun</v>
      </c>
      <c r="N979" s="25">
        <v>41298</v>
      </c>
      <c r="O979" s="1">
        <f t="shared" si="124"/>
        <v>4</v>
      </c>
      <c r="P979" s="27">
        <f t="shared" si="125"/>
        <v>2013</v>
      </c>
      <c r="Q979" s="1">
        <f t="shared" si="126"/>
        <v>1</v>
      </c>
      <c r="R979" s="1">
        <f t="shared" si="127"/>
        <v>20</v>
      </c>
      <c r="S979" t="s">
        <v>72</v>
      </c>
      <c r="T979" s="2">
        <v>15845000</v>
      </c>
      <c r="U979">
        <v>12600000</v>
      </c>
      <c r="V979" s="2">
        <v>10354980</v>
      </c>
      <c r="W979" s="2">
        <v>2948051.4</v>
      </c>
      <c r="X979" s="2">
        <v>0</v>
      </c>
      <c r="Y979" s="2">
        <v>415584.42</v>
      </c>
      <c r="Z979" s="2">
        <v>2126384.1800000002</v>
      </c>
      <c r="AA979">
        <v>4</v>
      </c>
      <c r="AB979">
        <v>0</v>
      </c>
      <c r="AC979">
        <v>0</v>
      </c>
      <c r="AD979">
        <v>0</v>
      </c>
      <c r="AE979">
        <v>4</v>
      </c>
      <c r="AF979">
        <v>4</v>
      </c>
      <c r="AG979">
        <v>4</v>
      </c>
      <c r="AH979" s="2">
        <v>2588745</v>
      </c>
    </row>
    <row r="980" spans="1:34" x14ac:dyDescent="0.5">
      <c r="A980">
        <v>8696</v>
      </c>
      <c r="B980">
        <v>33268</v>
      </c>
      <c r="C980" t="s">
        <v>1101</v>
      </c>
      <c r="D980" s="25">
        <v>28932</v>
      </c>
      <c r="E980" t="s">
        <v>113</v>
      </c>
      <c r="F980" t="s">
        <v>80</v>
      </c>
      <c r="G980" t="s">
        <v>81</v>
      </c>
      <c r="H980" s="25">
        <v>41239</v>
      </c>
      <c r="I980" s="26" t="str">
        <f t="shared" si="120"/>
        <v>Mon</v>
      </c>
      <c r="J980" s="1">
        <f t="shared" si="121"/>
        <v>82</v>
      </c>
      <c r="K980" s="1" t="str">
        <f t="shared" si="122"/>
        <v>90D</v>
      </c>
      <c r="L980" s="25">
        <v>41321</v>
      </c>
      <c r="M980" s="26" t="str">
        <f t="shared" si="123"/>
        <v>Sat</v>
      </c>
      <c r="N980" s="25">
        <v>41325</v>
      </c>
      <c r="O980" s="1">
        <f t="shared" si="124"/>
        <v>4</v>
      </c>
      <c r="P980" s="27">
        <f t="shared" si="125"/>
        <v>2013</v>
      </c>
      <c r="Q980" s="1">
        <f t="shared" si="126"/>
        <v>2</v>
      </c>
      <c r="R980" s="1">
        <f t="shared" si="127"/>
        <v>16</v>
      </c>
      <c r="S980" t="s">
        <v>72</v>
      </c>
      <c r="T980" s="2">
        <v>29241166</v>
      </c>
      <c r="U980">
        <v>23169300</v>
      </c>
      <c r="V980" s="2">
        <v>19751776</v>
      </c>
      <c r="W980" s="2">
        <v>5125424</v>
      </c>
      <c r="X980" s="2">
        <v>0</v>
      </c>
      <c r="Y980" s="2">
        <v>439826.84</v>
      </c>
      <c r="Z980" s="2">
        <v>3924139.16</v>
      </c>
      <c r="AA980">
        <v>8</v>
      </c>
      <c r="AB980">
        <v>0</v>
      </c>
      <c r="AC980">
        <v>0</v>
      </c>
      <c r="AD980">
        <v>0</v>
      </c>
      <c r="AE980">
        <v>8</v>
      </c>
      <c r="AF980">
        <v>8</v>
      </c>
      <c r="AG980">
        <v>4</v>
      </c>
      <c r="AH980" s="2">
        <v>4937944</v>
      </c>
    </row>
    <row r="981" spans="1:34" x14ac:dyDescent="0.5">
      <c r="A981">
        <v>8707</v>
      </c>
      <c r="B981">
        <v>33293</v>
      </c>
      <c r="C981" t="s">
        <v>1102</v>
      </c>
      <c r="D981" s="25">
        <v>28894</v>
      </c>
      <c r="E981" t="s">
        <v>233</v>
      </c>
      <c r="F981" t="s">
        <v>80</v>
      </c>
      <c r="G981" t="s">
        <v>89</v>
      </c>
      <c r="H981" s="25">
        <v>41239</v>
      </c>
      <c r="I981" s="26" t="str">
        <f t="shared" si="120"/>
        <v>Mon</v>
      </c>
      <c r="J981" s="1">
        <f t="shared" si="121"/>
        <v>80</v>
      </c>
      <c r="K981" s="1" t="str">
        <f t="shared" si="122"/>
        <v>90D</v>
      </c>
      <c r="L981" s="25">
        <v>41319</v>
      </c>
      <c r="M981" s="26" t="str">
        <f t="shared" si="123"/>
        <v>Thu</v>
      </c>
      <c r="N981" s="25">
        <v>41321</v>
      </c>
      <c r="O981" s="1">
        <f t="shared" si="124"/>
        <v>2</v>
      </c>
      <c r="P981" s="27">
        <f t="shared" si="125"/>
        <v>2013</v>
      </c>
      <c r="Q981" s="1">
        <f t="shared" si="126"/>
        <v>2</v>
      </c>
      <c r="R981" s="1">
        <f t="shared" si="127"/>
        <v>14</v>
      </c>
      <c r="S981" t="s">
        <v>72</v>
      </c>
      <c r="T981" s="2">
        <v>16450665</v>
      </c>
      <c r="U981">
        <v>11971575</v>
      </c>
      <c r="V981" s="2">
        <v>9826434.5999999996</v>
      </c>
      <c r="W981" s="2">
        <v>3536565.4</v>
      </c>
      <c r="X981" s="2">
        <v>0</v>
      </c>
      <c r="Y981" s="2">
        <v>880000</v>
      </c>
      <c r="Z981" s="2">
        <v>2207665</v>
      </c>
      <c r="AA981">
        <v>4</v>
      </c>
      <c r="AB981">
        <v>0</v>
      </c>
      <c r="AC981">
        <v>0</v>
      </c>
      <c r="AD981">
        <v>0</v>
      </c>
      <c r="AE981">
        <v>4</v>
      </c>
      <c r="AF981">
        <v>4</v>
      </c>
      <c r="AG981">
        <v>2</v>
      </c>
      <c r="AH981" s="2">
        <v>4913217.3</v>
      </c>
    </row>
    <row r="982" spans="1:34" x14ac:dyDescent="0.5">
      <c r="A982">
        <v>8781</v>
      </c>
      <c r="B982">
        <v>33568</v>
      </c>
      <c r="C982" t="s">
        <v>1103</v>
      </c>
      <c r="D982" s="25">
        <v>24696</v>
      </c>
      <c r="E982" t="s">
        <v>69</v>
      </c>
      <c r="F982" t="s">
        <v>70</v>
      </c>
      <c r="G982" t="s">
        <v>74</v>
      </c>
      <c r="H982" s="25">
        <v>41246</v>
      </c>
      <c r="I982" s="26" t="str">
        <f t="shared" si="120"/>
        <v>Mon</v>
      </c>
      <c r="J982" s="1">
        <f t="shared" si="121"/>
        <v>73</v>
      </c>
      <c r="K982" s="1" t="str">
        <f t="shared" si="122"/>
        <v>90D</v>
      </c>
      <c r="L982" s="25">
        <v>41319</v>
      </c>
      <c r="M982" s="26" t="str">
        <f t="shared" si="123"/>
        <v>Thu</v>
      </c>
      <c r="N982" s="25">
        <v>41321</v>
      </c>
      <c r="O982" s="1">
        <f t="shared" si="124"/>
        <v>2</v>
      </c>
      <c r="P982" s="27">
        <f t="shared" si="125"/>
        <v>2013</v>
      </c>
      <c r="Q982" s="1">
        <f t="shared" si="126"/>
        <v>2</v>
      </c>
      <c r="R982" s="1">
        <f t="shared" si="127"/>
        <v>14</v>
      </c>
      <c r="S982" t="s">
        <v>72</v>
      </c>
      <c r="T982" s="2">
        <v>17331930</v>
      </c>
      <c r="U982">
        <v>14091000</v>
      </c>
      <c r="V982" s="2">
        <v>13299568</v>
      </c>
      <c r="W982" s="2">
        <v>900432</v>
      </c>
      <c r="X982" s="2">
        <v>0</v>
      </c>
      <c r="Y982" s="2">
        <v>806000</v>
      </c>
      <c r="Z982" s="2">
        <v>2325930</v>
      </c>
      <c r="AA982">
        <v>4</v>
      </c>
      <c r="AB982">
        <v>2</v>
      </c>
      <c r="AC982">
        <v>2</v>
      </c>
      <c r="AD982">
        <v>0</v>
      </c>
      <c r="AE982">
        <v>6</v>
      </c>
      <c r="AF982">
        <v>8</v>
      </c>
      <c r="AG982">
        <v>2</v>
      </c>
      <c r="AH982" s="2">
        <v>6649784</v>
      </c>
    </row>
    <row r="983" spans="1:34" x14ac:dyDescent="0.5">
      <c r="A983">
        <v>8726</v>
      </c>
      <c r="B983">
        <v>33556</v>
      </c>
      <c r="C983" t="s">
        <v>1104</v>
      </c>
      <c r="D983" s="25">
        <v>29577</v>
      </c>
      <c r="E983" t="s">
        <v>69</v>
      </c>
      <c r="F983" t="s">
        <v>80</v>
      </c>
      <c r="G983" t="s">
        <v>89</v>
      </c>
      <c r="H983" s="25">
        <v>41246</v>
      </c>
      <c r="I983" s="26" t="str">
        <f t="shared" si="120"/>
        <v>Mon</v>
      </c>
      <c r="J983" s="1">
        <f t="shared" si="121"/>
        <v>41</v>
      </c>
      <c r="K983" s="1" t="str">
        <f t="shared" si="122"/>
        <v>45D</v>
      </c>
      <c r="L983" s="25">
        <v>41287</v>
      </c>
      <c r="M983" s="26" t="str">
        <f t="shared" si="123"/>
        <v>Sun</v>
      </c>
      <c r="N983" s="25">
        <v>41288</v>
      </c>
      <c r="O983" s="1">
        <f t="shared" si="124"/>
        <v>1</v>
      </c>
      <c r="P983" s="27">
        <f t="shared" si="125"/>
        <v>2013</v>
      </c>
      <c r="Q983" s="1">
        <f t="shared" si="126"/>
        <v>1</v>
      </c>
      <c r="R983" s="1">
        <f t="shared" si="127"/>
        <v>13</v>
      </c>
      <c r="S983" t="s">
        <v>72</v>
      </c>
      <c r="T983" s="2">
        <v>1386000</v>
      </c>
      <c r="U983">
        <v>0</v>
      </c>
      <c r="V983" s="2">
        <v>1200000</v>
      </c>
      <c r="W983" s="2">
        <v>0</v>
      </c>
      <c r="X983" s="2">
        <v>0</v>
      </c>
      <c r="Y983" s="2">
        <v>0</v>
      </c>
      <c r="Z983" s="2">
        <v>186000</v>
      </c>
      <c r="AA983">
        <v>3</v>
      </c>
      <c r="AB983">
        <v>0</v>
      </c>
      <c r="AC983">
        <v>0</v>
      </c>
      <c r="AD983">
        <v>0</v>
      </c>
      <c r="AE983">
        <v>3</v>
      </c>
      <c r="AF983">
        <v>3</v>
      </c>
      <c r="AG983">
        <v>1</v>
      </c>
      <c r="AH983" s="2">
        <v>1200000</v>
      </c>
    </row>
    <row r="984" spans="1:34" x14ac:dyDescent="0.5">
      <c r="A984">
        <v>8597</v>
      </c>
      <c r="B984">
        <v>35882</v>
      </c>
      <c r="C984" t="s">
        <v>1105</v>
      </c>
      <c r="D984" s="25">
        <v>25029</v>
      </c>
      <c r="E984" t="s">
        <v>161</v>
      </c>
      <c r="F984" t="s">
        <v>94</v>
      </c>
      <c r="G984" t="s">
        <v>141</v>
      </c>
      <c r="H984" s="25">
        <v>41248</v>
      </c>
      <c r="I984" s="26" t="str">
        <f t="shared" si="120"/>
        <v>Wed</v>
      </c>
      <c r="J984" s="1">
        <f t="shared" si="121"/>
        <v>48</v>
      </c>
      <c r="K984" s="1" t="str">
        <f t="shared" si="122"/>
        <v>60D</v>
      </c>
      <c r="L984" s="25">
        <v>41296</v>
      </c>
      <c r="M984" s="26" t="str">
        <f t="shared" si="123"/>
        <v>Tue</v>
      </c>
      <c r="N984" s="25">
        <v>41298</v>
      </c>
      <c r="O984" s="1">
        <f t="shared" si="124"/>
        <v>2</v>
      </c>
      <c r="P984" s="27">
        <f t="shared" si="125"/>
        <v>2013</v>
      </c>
      <c r="Q984" s="1">
        <f t="shared" si="126"/>
        <v>1</v>
      </c>
      <c r="R984" s="1">
        <f t="shared" si="127"/>
        <v>22</v>
      </c>
      <c r="S984" t="s">
        <v>72</v>
      </c>
      <c r="T984" s="2">
        <v>9545000.3699999992</v>
      </c>
      <c r="U984">
        <v>6300000</v>
      </c>
      <c r="V984" s="2">
        <v>5177489.59</v>
      </c>
      <c r="W984" s="2">
        <v>2670995.54</v>
      </c>
      <c r="X984" s="2">
        <v>0</v>
      </c>
      <c r="Y984" s="2">
        <v>415584.42</v>
      </c>
      <c r="Z984" s="2">
        <v>1280930.82</v>
      </c>
      <c r="AA984">
        <v>2</v>
      </c>
      <c r="AB984">
        <v>0</v>
      </c>
      <c r="AC984">
        <v>0</v>
      </c>
      <c r="AD984">
        <v>0</v>
      </c>
      <c r="AE984">
        <v>2</v>
      </c>
      <c r="AF984">
        <v>2</v>
      </c>
      <c r="AG984">
        <v>2</v>
      </c>
      <c r="AH984" s="2">
        <v>2588744.7999999998</v>
      </c>
    </row>
    <row r="985" spans="1:34" x14ac:dyDescent="0.5">
      <c r="A985">
        <v>8597</v>
      </c>
      <c r="B985">
        <v>36595</v>
      </c>
      <c r="C985" t="s">
        <v>1106</v>
      </c>
      <c r="D985" s="25">
        <v>24610</v>
      </c>
      <c r="E985" t="s">
        <v>1011</v>
      </c>
      <c r="F985" t="s">
        <v>94</v>
      </c>
      <c r="G985" t="s">
        <v>141</v>
      </c>
      <c r="H985" s="25">
        <v>41248</v>
      </c>
      <c r="I985" s="26" t="str">
        <f t="shared" si="120"/>
        <v>Wed</v>
      </c>
      <c r="J985" s="1">
        <f t="shared" si="121"/>
        <v>46</v>
      </c>
      <c r="K985" s="1" t="str">
        <f t="shared" si="122"/>
        <v>60D</v>
      </c>
      <c r="L985" s="25">
        <v>41294</v>
      </c>
      <c r="M985" s="26" t="str">
        <f t="shared" si="123"/>
        <v>Sun</v>
      </c>
      <c r="N985" s="25">
        <v>41298</v>
      </c>
      <c r="O985" s="1">
        <f t="shared" si="124"/>
        <v>4</v>
      </c>
      <c r="P985" s="27">
        <f t="shared" si="125"/>
        <v>2013</v>
      </c>
      <c r="Q985" s="1">
        <f t="shared" si="126"/>
        <v>1</v>
      </c>
      <c r="R985" s="1">
        <f t="shared" si="127"/>
        <v>20</v>
      </c>
      <c r="S985" t="s">
        <v>72</v>
      </c>
      <c r="T985" s="2">
        <v>18131900</v>
      </c>
      <c r="U985">
        <v>12600000</v>
      </c>
      <c r="V985" s="2">
        <v>10354980</v>
      </c>
      <c r="W985" s="2">
        <v>4713051.4000000004</v>
      </c>
      <c r="X985" s="2">
        <v>0</v>
      </c>
      <c r="Y985" s="2">
        <v>630584.42000000004</v>
      </c>
      <c r="Z985" s="2">
        <v>2433284.1800000002</v>
      </c>
      <c r="AA985">
        <v>4</v>
      </c>
      <c r="AB985">
        <v>0</v>
      </c>
      <c r="AC985">
        <v>0</v>
      </c>
      <c r="AD985">
        <v>0</v>
      </c>
      <c r="AE985">
        <v>4</v>
      </c>
      <c r="AF985">
        <v>4</v>
      </c>
      <c r="AG985">
        <v>4</v>
      </c>
      <c r="AH985" s="2">
        <v>2588745</v>
      </c>
    </row>
    <row r="986" spans="1:34" x14ac:dyDescent="0.5">
      <c r="A986">
        <v>8597</v>
      </c>
      <c r="B986">
        <v>33657</v>
      </c>
      <c r="C986" t="s">
        <v>1107</v>
      </c>
      <c r="D986" s="25">
        <v>25779</v>
      </c>
      <c r="E986" t="s">
        <v>142</v>
      </c>
      <c r="F986" t="s">
        <v>94</v>
      </c>
      <c r="G986" t="s">
        <v>141</v>
      </c>
      <c r="H986" s="25">
        <v>41248</v>
      </c>
      <c r="I986" s="26" t="str">
        <f t="shared" si="120"/>
        <v>Wed</v>
      </c>
      <c r="J986" s="1">
        <f t="shared" si="121"/>
        <v>47</v>
      </c>
      <c r="K986" s="1" t="str">
        <f t="shared" si="122"/>
        <v>60D</v>
      </c>
      <c r="L986" s="25">
        <v>41295</v>
      </c>
      <c r="M986" s="26" t="str">
        <f t="shared" si="123"/>
        <v>Mon</v>
      </c>
      <c r="N986" s="25">
        <v>41298</v>
      </c>
      <c r="O986" s="1">
        <f t="shared" si="124"/>
        <v>3</v>
      </c>
      <c r="P986" s="27">
        <f t="shared" si="125"/>
        <v>2013</v>
      </c>
      <c r="Q986" s="1">
        <f t="shared" si="126"/>
        <v>1</v>
      </c>
      <c r="R986" s="1">
        <f t="shared" si="127"/>
        <v>21</v>
      </c>
      <c r="S986" t="s">
        <v>72</v>
      </c>
      <c r="T986" s="2">
        <v>13018400</v>
      </c>
      <c r="U986">
        <v>9450000</v>
      </c>
      <c r="V986" s="2">
        <v>7766235</v>
      </c>
      <c r="W986" s="2">
        <v>3089523.4</v>
      </c>
      <c r="X986" s="2">
        <v>0</v>
      </c>
      <c r="Y986" s="2">
        <v>415584.42</v>
      </c>
      <c r="Z986" s="2">
        <v>1747057.18</v>
      </c>
      <c r="AA986">
        <v>3</v>
      </c>
      <c r="AB986">
        <v>0</v>
      </c>
      <c r="AC986">
        <v>0</v>
      </c>
      <c r="AD986">
        <v>0</v>
      </c>
      <c r="AE986">
        <v>3</v>
      </c>
      <c r="AF986">
        <v>3</v>
      </c>
      <c r="AG986">
        <v>3</v>
      </c>
      <c r="AH986" s="2">
        <v>2588745</v>
      </c>
    </row>
    <row r="987" spans="1:34" x14ac:dyDescent="0.5">
      <c r="A987">
        <v>8597</v>
      </c>
      <c r="B987">
        <v>36589</v>
      </c>
      <c r="C987" t="s">
        <v>1108</v>
      </c>
      <c r="D987" s="25">
        <v>26429</v>
      </c>
      <c r="E987" t="s">
        <v>213</v>
      </c>
      <c r="F987" t="s">
        <v>94</v>
      </c>
      <c r="G987" t="s">
        <v>141</v>
      </c>
      <c r="H987" s="25">
        <v>41248</v>
      </c>
      <c r="I987" s="26" t="str">
        <f t="shared" si="120"/>
        <v>Wed</v>
      </c>
      <c r="J987" s="1">
        <f t="shared" si="121"/>
        <v>47</v>
      </c>
      <c r="K987" s="1" t="str">
        <f t="shared" si="122"/>
        <v>60D</v>
      </c>
      <c r="L987" s="25">
        <v>41295</v>
      </c>
      <c r="M987" s="26" t="str">
        <f t="shared" si="123"/>
        <v>Mon</v>
      </c>
      <c r="N987" s="25">
        <v>41299</v>
      </c>
      <c r="O987" s="1">
        <f t="shared" si="124"/>
        <v>4</v>
      </c>
      <c r="P987" s="27">
        <f t="shared" si="125"/>
        <v>2013</v>
      </c>
      <c r="Q987" s="1">
        <f t="shared" si="126"/>
        <v>1</v>
      </c>
      <c r="R987" s="1">
        <f t="shared" si="127"/>
        <v>21</v>
      </c>
      <c r="S987" t="s">
        <v>72</v>
      </c>
      <c r="T987" s="2">
        <v>17775467</v>
      </c>
      <c r="U987">
        <v>12600000</v>
      </c>
      <c r="V987" s="2">
        <v>10354980</v>
      </c>
      <c r="W987" s="2">
        <v>4184451.4</v>
      </c>
      <c r="X987" s="2">
        <v>0</v>
      </c>
      <c r="Y987" s="2">
        <v>850584.42</v>
      </c>
      <c r="Z987" s="2">
        <v>2385451.1800000002</v>
      </c>
      <c r="AA987">
        <v>4</v>
      </c>
      <c r="AB987">
        <v>0</v>
      </c>
      <c r="AC987">
        <v>0</v>
      </c>
      <c r="AD987">
        <v>0</v>
      </c>
      <c r="AE987">
        <v>4</v>
      </c>
      <c r="AF987">
        <v>4</v>
      </c>
      <c r="AG987">
        <v>4</v>
      </c>
      <c r="AH987" s="2">
        <v>2588745</v>
      </c>
    </row>
    <row r="988" spans="1:34" x14ac:dyDescent="0.5">
      <c r="A988">
        <v>8597</v>
      </c>
      <c r="B988">
        <v>36590</v>
      </c>
      <c r="C988" t="s">
        <v>1109</v>
      </c>
      <c r="D988" s="25">
        <v>26239</v>
      </c>
      <c r="E988" t="s">
        <v>142</v>
      </c>
      <c r="F988" t="s">
        <v>94</v>
      </c>
      <c r="G988" t="s">
        <v>141</v>
      </c>
      <c r="H988" s="25">
        <v>41248</v>
      </c>
      <c r="I988" s="26" t="str">
        <f t="shared" si="120"/>
        <v>Wed</v>
      </c>
      <c r="J988" s="1">
        <f t="shared" si="121"/>
        <v>47</v>
      </c>
      <c r="K988" s="1" t="str">
        <f t="shared" si="122"/>
        <v>60D</v>
      </c>
      <c r="L988" s="25">
        <v>41295</v>
      </c>
      <c r="M988" s="26" t="str">
        <f t="shared" si="123"/>
        <v>Mon</v>
      </c>
      <c r="N988" s="25">
        <v>41298</v>
      </c>
      <c r="O988" s="1">
        <f t="shared" si="124"/>
        <v>3</v>
      </c>
      <c r="P988" s="27">
        <f t="shared" si="125"/>
        <v>2013</v>
      </c>
      <c r="Q988" s="1">
        <f t="shared" si="126"/>
        <v>1</v>
      </c>
      <c r="R988" s="1">
        <f t="shared" si="127"/>
        <v>21</v>
      </c>
      <c r="S988" t="s">
        <v>72</v>
      </c>
      <c r="T988" s="2">
        <v>12936000</v>
      </c>
      <c r="U988">
        <v>9450000</v>
      </c>
      <c r="V988" s="2">
        <v>7766235</v>
      </c>
      <c r="W988" s="2">
        <v>3009523.4</v>
      </c>
      <c r="X988" s="2">
        <v>0</v>
      </c>
      <c r="Y988" s="2">
        <v>424242.43</v>
      </c>
      <c r="Z988" s="2">
        <v>1735999.17</v>
      </c>
      <c r="AA988">
        <v>3</v>
      </c>
      <c r="AB988">
        <v>0</v>
      </c>
      <c r="AC988">
        <v>0</v>
      </c>
      <c r="AD988">
        <v>0</v>
      </c>
      <c r="AE988">
        <v>3</v>
      </c>
      <c r="AF988">
        <v>3</v>
      </c>
      <c r="AG988">
        <v>3</v>
      </c>
      <c r="AH988" s="2">
        <v>2588745</v>
      </c>
    </row>
    <row r="989" spans="1:34" x14ac:dyDescent="0.5">
      <c r="A989">
        <v>8597</v>
      </c>
      <c r="B989">
        <v>36591</v>
      </c>
      <c r="C989" t="s">
        <v>1110</v>
      </c>
      <c r="D989" s="25">
        <v>22863</v>
      </c>
      <c r="E989" t="s">
        <v>113</v>
      </c>
      <c r="F989" t="s">
        <v>94</v>
      </c>
      <c r="G989" t="s">
        <v>141</v>
      </c>
      <c r="H989" s="25">
        <v>41248</v>
      </c>
      <c r="I989" s="26" t="str">
        <f t="shared" si="120"/>
        <v>Wed</v>
      </c>
      <c r="J989" s="1">
        <f t="shared" si="121"/>
        <v>47</v>
      </c>
      <c r="K989" s="1" t="str">
        <f t="shared" si="122"/>
        <v>60D</v>
      </c>
      <c r="L989" s="25">
        <v>41295</v>
      </c>
      <c r="M989" s="26" t="str">
        <f t="shared" si="123"/>
        <v>Mon</v>
      </c>
      <c r="N989" s="25">
        <v>41298</v>
      </c>
      <c r="O989" s="1">
        <f t="shared" si="124"/>
        <v>3</v>
      </c>
      <c r="P989" s="27">
        <f t="shared" si="125"/>
        <v>2013</v>
      </c>
      <c r="Q989" s="1">
        <f t="shared" si="126"/>
        <v>1</v>
      </c>
      <c r="R989" s="1">
        <f t="shared" si="127"/>
        <v>21</v>
      </c>
      <c r="S989" t="s">
        <v>72</v>
      </c>
      <c r="T989" s="2">
        <v>13526600</v>
      </c>
      <c r="U989">
        <v>9450000</v>
      </c>
      <c r="V989" s="2">
        <v>7766235</v>
      </c>
      <c r="W989" s="2">
        <v>3419523.4</v>
      </c>
      <c r="X989" s="2">
        <v>0</v>
      </c>
      <c r="Y989" s="2">
        <v>525584.42000000004</v>
      </c>
      <c r="Z989" s="2">
        <v>1815257.18</v>
      </c>
      <c r="AA989">
        <v>3</v>
      </c>
      <c r="AB989">
        <v>0</v>
      </c>
      <c r="AC989">
        <v>0</v>
      </c>
      <c r="AD989">
        <v>0</v>
      </c>
      <c r="AE989">
        <v>3</v>
      </c>
      <c r="AF989">
        <v>3</v>
      </c>
      <c r="AG989">
        <v>3</v>
      </c>
      <c r="AH989" s="2">
        <v>2588745</v>
      </c>
    </row>
    <row r="990" spans="1:34" x14ac:dyDescent="0.5">
      <c r="A990">
        <v>8597</v>
      </c>
      <c r="B990">
        <v>36592</v>
      </c>
      <c r="C990" t="s">
        <v>1111</v>
      </c>
      <c r="D990" s="25">
        <v>22863</v>
      </c>
      <c r="E990" t="s">
        <v>140</v>
      </c>
      <c r="F990" t="s">
        <v>94</v>
      </c>
      <c r="G990" t="s">
        <v>141</v>
      </c>
      <c r="H990" s="25">
        <v>41248</v>
      </c>
      <c r="I990" s="26" t="str">
        <f t="shared" si="120"/>
        <v>Wed</v>
      </c>
      <c r="J990" s="1">
        <f t="shared" si="121"/>
        <v>47</v>
      </c>
      <c r="K990" s="1" t="str">
        <f t="shared" si="122"/>
        <v>60D</v>
      </c>
      <c r="L990" s="25">
        <v>41295</v>
      </c>
      <c r="M990" s="26" t="str">
        <f t="shared" si="123"/>
        <v>Mon</v>
      </c>
      <c r="N990" s="25">
        <v>41298</v>
      </c>
      <c r="O990" s="1">
        <f t="shared" si="124"/>
        <v>3</v>
      </c>
      <c r="P990" s="27">
        <f t="shared" si="125"/>
        <v>2013</v>
      </c>
      <c r="Q990" s="1">
        <f t="shared" si="126"/>
        <v>1</v>
      </c>
      <c r="R990" s="1">
        <f t="shared" si="127"/>
        <v>21</v>
      </c>
      <c r="S990" t="s">
        <v>72</v>
      </c>
      <c r="T990" s="2">
        <v>13382225</v>
      </c>
      <c r="U990">
        <v>9450000</v>
      </c>
      <c r="V990" s="2">
        <v>7766235</v>
      </c>
      <c r="W990" s="2">
        <v>3404523.4</v>
      </c>
      <c r="X990" s="2">
        <v>0</v>
      </c>
      <c r="Y990" s="2">
        <v>415584.42</v>
      </c>
      <c r="Z990" s="2">
        <v>1795882.18</v>
      </c>
      <c r="AA990">
        <v>3</v>
      </c>
      <c r="AB990">
        <v>0</v>
      </c>
      <c r="AC990">
        <v>0</v>
      </c>
      <c r="AD990">
        <v>0</v>
      </c>
      <c r="AE990">
        <v>3</v>
      </c>
      <c r="AF990">
        <v>3</v>
      </c>
      <c r="AG990">
        <v>3</v>
      </c>
      <c r="AH990" s="2">
        <v>2588745</v>
      </c>
    </row>
    <row r="991" spans="1:34" x14ac:dyDescent="0.5">
      <c r="A991">
        <v>8597</v>
      </c>
      <c r="B991">
        <v>36593</v>
      </c>
      <c r="C991" t="s">
        <v>1112</v>
      </c>
      <c r="D991" s="25">
        <v>26209</v>
      </c>
      <c r="E991" t="s">
        <v>100</v>
      </c>
      <c r="F991" t="s">
        <v>94</v>
      </c>
      <c r="G991" t="s">
        <v>141</v>
      </c>
      <c r="H991" s="25">
        <v>41248</v>
      </c>
      <c r="I991" s="26" t="str">
        <f t="shared" si="120"/>
        <v>Wed</v>
      </c>
      <c r="J991" s="1">
        <f t="shared" si="121"/>
        <v>47</v>
      </c>
      <c r="K991" s="1" t="str">
        <f t="shared" si="122"/>
        <v>60D</v>
      </c>
      <c r="L991" s="25">
        <v>41295</v>
      </c>
      <c r="M991" s="26" t="str">
        <f t="shared" si="123"/>
        <v>Mon</v>
      </c>
      <c r="N991" s="25">
        <v>41298</v>
      </c>
      <c r="O991" s="1">
        <f t="shared" si="124"/>
        <v>3</v>
      </c>
      <c r="P991" s="27">
        <f t="shared" si="125"/>
        <v>2013</v>
      </c>
      <c r="Q991" s="1">
        <f t="shared" si="126"/>
        <v>1</v>
      </c>
      <c r="R991" s="1">
        <f t="shared" si="127"/>
        <v>21</v>
      </c>
      <c r="S991" t="s">
        <v>72</v>
      </c>
      <c r="T991" s="2">
        <v>13027640</v>
      </c>
      <c r="U991">
        <v>9450000</v>
      </c>
      <c r="V991" s="2">
        <v>7766235</v>
      </c>
      <c r="W991" s="2">
        <v>3097523.4</v>
      </c>
      <c r="X991" s="2">
        <v>0</v>
      </c>
      <c r="Y991" s="2">
        <v>415584.42</v>
      </c>
      <c r="Z991" s="2">
        <v>1748297.18</v>
      </c>
      <c r="AA991">
        <v>3</v>
      </c>
      <c r="AB991">
        <v>0</v>
      </c>
      <c r="AC991">
        <v>0</v>
      </c>
      <c r="AD991">
        <v>0</v>
      </c>
      <c r="AE991">
        <v>3</v>
      </c>
      <c r="AF991">
        <v>3</v>
      </c>
      <c r="AG991">
        <v>3</v>
      </c>
      <c r="AH991" s="2">
        <v>2588745</v>
      </c>
    </row>
    <row r="992" spans="1:34" x14ac:dyDescent="0.5">
      <c r="A992">
        <v>8597</v>
      </c>
      <c r="B992">
        <v>36594</v>
      </c>
      <c r="C992" t="s">
        <v>1113</v>
      </c>
      <c r="D992" s="25">
        <v>25694</v>
      </c>
      <c r="E992" t="s">
        <v>113</v>
      </c>
      <c r="F992" t="s">
        <v>94</v>
      </c>
      <c r="G992" t="s">
        <v>141</v>
      </c>
      <c r="H992" s="25">
        <v>41248</v>
      </c>
      <c r="I992" s="26" t="str">
        <f t="shared" si="120"/>
        <v>Wed</v>
      </c>
      <c r="J992" s="1">
        <f t="shared" si="121"/>
        <v>47</v>
      </c>
      <c r="K992" s="1" t="str">
        <f t="shared" si="122"/>
        <v>60D</v>
      </c>
      <c r="L992" s="25">
        <v>41295</v>
      </c>
      <c r="M992" s="26" t="str">
        <f t="shared" si="123"/>
        <v>Mon</v>
      </c>
      <c r="N992" s="25">
        <v>41298</v>
      </c>
      <c r="O992" s="1">
        <f t="shared" si="124"/>
        <v>3</v>
      </c>
      <c r="P992" s="27">
        <f t="shared" si="125"/>
        <v>2013</v>
      </c>
      <c r="Q992" s="1">
        <f t="shared" si="126"/>
        <v>1</v>
      </c>
      <c r="R992" s="1">
        <f t="shared" si="127"/>
        <v>21</v>
      </c>
      <c r="S992" t="s">
        <v>72</v>
      </c>
      <c r="T992" s="2">
        <v>12798950</v>
      </c>
      <c r="U992">
        <v>9450000</v>
      </c>
      <c r="V992" s="2">
        <v>7766235</v>
      </c>
      <c r="W992" s="2">
        <v>2899523.4</v>
      </c>
      <c r="X992" s="2">
        <v>0</v>
      </c>
      <c r="Y992" s="2">
        <v>415584.42</v>
      </c>
      <c r="Z992" s="2">
        <v>1717607.18</v>
      </c>
      <c r="AA992">
        <v>3</v>
      </c>
      <c r="AB992">
        <v>0</v>
      </c>
      <c r="AC992">
        <v>0</v>
      </c>
      <c r="AD992">
        <v>0</v>
      </c>
      <c r="AE992">
        <v>3</v>
      </c>
      <c r="AF992">
        <v>3</v>
      </c>
      <c r="AG992">
        <v>3</v>
      </c>
      <c r="AH992" s="2">
        <v>2588745</v>
      </c>
    </row>
    <row r="993" spans="1:34" x14ac:dyDescent="0.5">
      <c r="A993">
        <v>8819</v>
      </c>
      <c r="B993">
        <v>33710</v>
      </c>
      <c r="C993" t="s">
        <v>1114</v>
      </c>
      <c r="D993" s="25">
        <v>25662</v>
      </c>
      <c r="E993" t="s">
        <v>140</v>
      </c>
      <c r="F993" t="s">
        <v>80</v>
      </c>
      <c r="G993" t="s">
        <v>89</v>
      </c>
      <c r="H993" s="25">
        <v>41249</v>
      </c>
      <c r="I993" s="26" t="str">
        <f t="shared" si="120"/>
        <v>Thu</v>
      </c>
      <c r="J993" s="1">
        <f t="shared" si="121"/>
        <v>67</v>
      </c>
      <c r="K993" s="1" t="str">
        <f t="shared" si="122"/>
        <v>90D</v>
      </c>
      <c r="L993" s="25">
        <v>41316</v>
      </c>
      <c r="M993" s="26" t="str">
        <f t="shared" si="123"/>
        <v>Mon</v>
      </c>
      <c r="N993" s="25">
        <v>41318</v>
      </c>
      <c r="O993" s="1">
        <f t="shared" si="124"/>
        <v>2</v>
      </c>
      <c r="P993" s="27">
        <f t="shared" si="125"/>
        <v>2013</v>
      </c>
      <c r="Q993" s="1">
        <f t="shared" si="126"/>
        <v>2</v>
      </c>
      <c r="R993" s="1">
        <f t="shared" si="127"/>
        <v>11</v>
      </c>
      <c r="S993" t="s">
        <v>72</v>
      </c>
      <c r="T993" s="2">
        <v>4631596.5</v>
      </c>
      <c r="U993">
        <v>0</v>
      </c>
      <c r="V993" s="2">
        <v>400000</v>
      </c>
      <c r="W993" s="2">
        <v>3610040.27</v>
      </c>
      <c r="X993" s="2">
        <v>0</v>
      </c>
      <c r="Y993" s="2">
        <v>0</v>
      </c>
      <c r="Z993" s="2">
        <v>621556.23</v>
      </c>
      <c r="AA993">
        <v>4</v>
      </c>
      <c r="AB993">
        <v>0</v>
      </c>
      <c r="AC993">
        <v>2</v>
      </c>
      <c r="AD993">
        <v>0</v>
      </c>
      <c r="AE993">
        <v>4</v>
      </c>
      <c r="AF993">
        <v>6</v>
      </c>
      <c r="AG993">
        <v>2</v>
      </c>
      <c r="AH993" s="2">
        <v>200000</v>
      </c>
    </row>
    <row r="994" spans="1:34" x14ac:dyDescent="0.5">
      <c r="A994">
        <v>8871</v>
      </c>
      <c r="B994">
        <v>33840</v>
      </c>
      <c r="C994" t="s">
        <v>1115</v>
      </c>
      <c r="D994" s="25">
        <v>27582</v>
      </c>
      <c r="E994" t="s">
        <v>69</v>
      </c>
      <c r="F994" t="s">
        <v>75</v>
      </c>
      <c r="G994" t="s">
        <v>91</v>
      </c>
      <c r="H994" s="25">
        <v>41250</v>
      </c>
      <c r="I994" s="26" t="str">
        <f t="shared" si="120"/>
        <v>Fri</v>
      </c>
      <c r="J994" s="1">
        <f t="shared" si="121"/>
        <v>66</v>
      </c>
      <c r="K994" s="1" t="str">
        <f t="shared" si="122"/>
        <v>90D</v>
      </c>
      <c r="L994" s="25">
        <v>41316</v>
      </c>
      <c r="M994" s="26" t="str">
        <f t="shared" si="123"/>
        <v>Mon</v>
      </c>
      <c r="N994" s="25">
        <v>41317</v>
      </c>
      <c r="O994" s="1">
        <f t="shared" si="124"/>
        <v>1</v>
      </c>
      <c r="P994" s="27">
        <f t="shared" si="125"/>
        <v>2013</v>
      </c>
      <c r="Q994" s="1">
        <f t="shared" si="126"/>
        <v>2</v>
      </c>
      <c r="R994" s="1">
        <f t="shared" si="127"/>
        <v>11</v>
      </c>
      <c r="S994" t="s">
        <v>72</v>
      </c>
      <c r="T994" s="2">
        <v>251680</v>
      </c>
      <c r="U994">
        <v>0</v>
      </c>
      <c r="V994" s="2">
        <v>200000</v>
      </c>
      <c r="W994" s="2">
        <v>0</v>
      </c>
      <c r="X994" s="2">
        <v>0</v>
      </c>
      <c r="Y994" s="2">
        <v>17904.759999999998</v>
      </c>
      <c r="Z994" s="2">
        <v>33775.24</v>
      </c>
      <c r="AA994">
        <v>2</v>
      </c>
      <c r="AB994">
        <v>0</v>
      </c>
      <c r="AC994">
        <v>1</v>
      </c>
      <c r="AD994">
        <v>0</v>
      </c>
      <c r="AE994">
        <v>2</v>
      </c>
      <c r="AF994">
        <v>3</v>
      </c>
      <c r="AG994">
        <v>1</v>
      </c>
      <c r="AH994" s="2">
        <v>200000</v>
      </c>
    </row>
    <row r="995" spans="1:34" x14ac:dyDescent="0.5">
      <c r="A995">
        <v>8895</v>
      </c>
      <c r="B995">
        <v>33931</v>
      </c>
      <c r="C995" t="s">
        <v>1116</v>
      </c>
      <c r="D995" s="25">
        <v>15717</v>
      </c>
      <c r="E995" t="s">
        <v>79</v>
      </c>
      <c r="F995" t="s">
        <v>105</v>
      </c>
      <c r="G995" t="s">
        <v>106</v>
      </c>
      <c r="H995" s="25">
        <v>41253</v>
      </c>
      <c r="I995" s="26" t="str">
        <f t="shared" si="120"/>
        <v>Mon</v>
      </c>
      <c r="J995" s="1">
        <f t="shared" si="121"/>
        <v>183</v>
      </c>
      <c r="K995" s="1" t="str">
        <f t="shared" si="122"/>
        <v>120D</v>
      </c>
      <c r="L995" s="25">
        <v>41436</v>
      </c>
      <c r="M995" s="26" t="str">
        <f t="shared" si="123"/>
        <v>Tue</v>
      </c>
      <c r="N995" s="25">
        <v>41447</v>
      </c>
      <c r="O995" s="1">
        <f t="shared" si="124"/>
        <v>11</v>
      </c>
      <c r="P995" s="27">
        <f t="shared" si="125"/>
        <v>2013</v>
      </c>
      <c r="Q995" s="1">
        <f t="shared" si="126"/>
        <v>6</v>
      </c>
      <c r="R995" s="1">
        <f t="shared" si="127"/>
        <v>11</v>
      </c>
      <c r="S995" t="s">
        <v>72</v>
      </c>
      <c r="T995" s="2">
        <v>33939173.689999998</v>
      </c>
      <c r="U995">
        <v>16659649.5</v>
      </c>
      <c r="V995" s="2">
        <v>13607653.5</v>
      </c>
      <c r="W995" s="2">
        <v>10379901.279999999</v>
      </c>
      <c r="X995" s="2">
        <v>0</v>
      </c>
      <c r="Y995" s="2">
        <v>5217327.01</v>
      </c>
      <c r="Z995" s="2">
        <v>4734291.9000000004</v>
      </c>
      <c r="AA995">
        <v>22</v>
      </c>
      <c r="AB995">
        <v>0</v>
      </c>
      <c r="AC995">
        <v>0</v>
      </c>
      <c r="AD995">
        <v>0</v>
      </c>
      <c r="AE995">
        <v>22</v>
      </c>
      <c r="AF995">
        <v>22</v>
      </c>
      <c r="AG995">
        <v>11</v>
      </c>
      <c r="AH995" s="2">
        <v>1237059.4099999999</v>
      </c>
    </row>
    <row r="996" spans="1:34" x14ac:dyDescent="0.5">
      <c r="A996">
        <v>8938</v>
      </c>
      <c r="B996">
        <v>34160</v>
      </c>
      <c r="C996" t="s">
        <v>1117</v>
      </c>
      <c r="D996" s="25">
        <v>31427</v>
      </c>
      <c r="E996" t="s">
        <v>79</v>
      </c>
      <c r="F996" t="s">
        <v>80</v>
      </c>
      <c r="G996" t="s">
        <v>89</v>
      </c>
      <c r="H996" s="25">
        <v>41255</v>
      </c>
      <c r="I996" s="26" t="str">
        <f t="shared" si="120"/>
        <v>Wed</v>
      </c>
      <c r="J996" s="1">
        <f t="shared" si="121"/>
        <v>24</v>
      </c>
      <c r="K996" s="1" t="str">
        <f t="shared" si="122"/>
        <v>30D</v>
      </c>
      <c r="L996" s="25">
        <v>41279</v>
      </c>
      <c r="M996" s="26" t="str">
        <f t="shared" si="123"/>
        <v>Sat</v>
      </c>
      <c r="N996" s="25">
        <v>41281</v>
      </c>
      <c r="O996" s="1">
        <f t="shared" si="124"/>
        <v>2</v>
      </c>
      <c r="P996" s="27">
        <f t="shared" si="125"/>
        <v>2013</v>
      </c>
      <c r="Q996" s="1">
        <f t="shared" si="126"/>
        <v>1</v>
      </c>
      <c r="R996" s="1">
        <f t="shared" si="127"/>
        <v>5</v>
      </c>
      <c r="S996" t="s">
        <v>72</v>
      </c>
      <c r="T996" s="2">
        <v>1134195</v>
      </c>
      <c r="U996">
        <v>0</v>
      </c>
      <c r="V996" s="2">
        <v>400000</v>
      </c>
      <c r="W996" s="2">
        <v>569000</v>
      </c>
      <c r="X996" s="2">
        <v>0</v>
      </c>
      <c r="Y996" s="2">
        <v>12987.01</v>
      </c>
      <c r="Z996" s="2">
        <v>152207.99</v>
      </c>
      <c r="AA996">
        <v>4</v>
      </c>
      <c r="AB996">
        <v>0</v>
      </c>
      <c r="AC996">
        <v>0</v>
      </c>
      <c r="AD996">
        <v>0</v>
      </c>
      <c r="AE996">
        <v>4</v>
      </c>
      <c r="AF996">
        <v>4</v>
      </c>
      <c r="AG996">
        <v>2</v>
      </c>
      <c r="AH996" s="2">
        <v>200000</v>
      </c>
    </row>
    <row r="997" spans="1:34" x14ac:dyDescent="0.5">
      <c r="A997">
        <v>8990</v>
      </c>
      <c r="B997">
        <v>34317</v>
      </c>
      <c r="C997" t="s">
        <v>1118</v>
      </c>
      <c r="D997" s="25">
        <v>22287</v>
      </c>
      <c r="E997" t="s">
        <v>100</v>
      </c>
      <c r="F997" t="s">
        <v>80</v>
      </c>
      <c r="G997" t="s">
        <v>81</v>
      </c>
      <c r="H997" s="25">
        <v>41258</v>
      </c>
      <c r="I997" s="26" t="str">
        <f t="shared" si="120"/>
        <v>Sat</v>
      </c>
      <c r="J997" s="1">
        <f t="shared" si="121"/>
        <v>30</v>
      </c>
      <c r="K997" s="1" t="str">
        <f t="shared" si="122"/>
        <v>30D</v>
      </c>
      <c r="L997" s="25">
        <v>41288</v>
      </c>
      <c r="M997" s="26" t="str">
        <f t="shared" si="123"/>
        <v>Mon</v>
      </c>
      <c r="N997" s="25">
        <v>41290</v>
      </c>
      <c r="O997" s="1">
        <f t="shared" si="124"/>
        <v>2</v>
      </c>
      <c r="P997" s="27">
        <f t="shared" si="125"/>
        <v>2013</v>
      </c>
      <c r="Q997" s="1">
        <f t="shared" si="126"/>
        <v>1</v>
      </c>
      <c r="R997" s="1">
        <f t="shared" si="127"/>
        <v>14</v>
      </c>
      <c r="S997" t="s">
        <v>72</v>
      </c>
      <c r="T997" s="2">
        <v>16318490.02</v>
      </c>
      <c r="U997">
        <v>10348800</v>
      </c>
      <c r="V997" s="2">
        <v>10128832</v>
      </c>
      <c r="W997" s="2">
        <v>1229168</v>
      </c>
      <c r="X997" s="2">
        <v>0</v>
      </c>
      <c r="Y997" s="2">
        <v>2131202.13</v>
      </c>
      <c r="Z997" s="2">
        <v>2829287.89</v>
      </c>
      <c r="AA997">
        <v>6</v>
      </c>
      <c r="AB997">
        <v>0</v>
      </c>
      <c r="AC997">
        <v>0</v>
      </c>
      <c r="AD997">
        <v>0</v>
      </c>
      <c r="AE997">
        <v>6</v>
      </c>
      <c r="AF997">
        <v>6</v>
      </c>
      <c r="AG997">
        <v>2</v>
      </c>
      <c r="AH997" s="2">
        <v>5064416</v>
      </c>
    </row>
    <row r="998" spans="1:34" x14ac:dyDescent="0.5">
      <c r="A998">
        <v>9017</v>
      </c>
      <c r="B998">
        <v>34393</v>
      </c>
      <c r="C998" t="s">
        <v>1119</v>
      </c>
      <c r="D998" s="25">
        <v>24802</v>
      </c>
      <c r="E998" t="s">
        <v>69</v>
      </c>
      <c r="F998" t="s">
        <v>70</v>
      </c>
      <c r="G998" t="s">
        <v>71</v>
      </c>
      <c r="H998" s="25">
        <v>41260</v>
      </c>
      <c r="I998" s="26" t="str">
        <f t="shared" si="120"/>
        <v>Mon</v>
      </c>
      <c r="J998" s="1">
        <f t="shared" si="121"/>
        <v>59</v>
      </c>
      <c r="K998" s="1" t="str">
        <f t="shared" si="122"/>
        <v>60D</v>
      </c>
      <c r="L998" s="25">
        <v>41319</v>
      </c>
      <c r="M998" s="26" t="str">
        <f t="shared" si="123"/>
        <v>Thu</v>
      </c>
      <c r="N998" s="25">
        <v>41321</v>
      </c>
      <c r="O998" s="1">
        <f t="shared" si="124"/>
        <v>2</v>
      </c>
      <c r="P998" s="27">
        <f t="shared" si="125"/>
        <v>2013</v>
      </c>
      <c r="Q998" s="1">
        <f t="shared" si="126"/>
        <v>2</v>
      </c>
      <c r="R998" s="1">
        <f t="shared" si="127"/>
        <v>14</v>
      </c>
      <c r="S998" t="s">
        <v>72</v>
      </c>
      <c r="T998" s="2">
        <v>10764100</v>
      </c>
      <c r="U998">
        <v>8000000</v>
      </c>
      <c r="V998" s="2">
        <v>7298701</v>
      </c>
      <c r="W998" s="2">
        <v>831168</v>
      </c>
      <c r="X998" s="2">
        <v>0</v>
      </c>
      <c r="Y998" s="2">
        <v>1089796.17</v>
      </c>
      <c r="Z998" s="2">
        <v>1544434.83</v>
      </c>
      <c r="AA998">
        <v>6</v>
      </c>
      <c r="AB998">
        <v>0</v>
      </c>
      <c r="AC998">
        <v>0</v>
      </c>
      <c r="AD998">
        <v>0</v>
      </c>
      <c r="AE998">
        <v>6</v>
      </c>
      <c r="AF998">
        <v>6</v>
      </c>
      <c r="AG998">
        <v>2</v>
      </c>
      <c r="AH998" s="2">
        <v>3649350.5</v>
      </c>
    </row>
    <row r="999" spans="1:34" x14ac:dyDescent="0.5">
      <c r="A999">
        <v>9015</v>
      </c>
      <c r="B999">
        <v>34387</v>
      </c>
      <c r="C999" t="s">
        <v>1120</v>
      </c>
      <c r="D999" s="25">
        <v>27263</v>
      </c>
      <c r="E999" t="s">
        <v>79</v>
      </c>
      <c r="F999" t="s">
        <v>70</v>
      </c>
      <c r="G999" t="s">
        <v>71</v>
      </c>
      <c r="H999" s="25">
        <v>41260</v>
      </c>
      <c r="I999" s="26" t="str">
        <f t="shared" si="120"/>
        <v>Mon</v>
      </c>
      <c r="J999" s="1">
        <f t="shared" si="121"/>
        <v>52</v>
      </c>
      <c r="K999" s="1" t="str">
        <f t="shared" si="122"/>
        <v>60D</v>
      </c>
      <c r="L999" s="25">
        <v>41312</v>
      </c>
      <c r="M999" s="26" t="str">
        <f t="shared" si="123"/>
        <v>Thu</v>
      </c>
      <c r="N999" s="25">
        <v>41314</v>
      </c>
      <c r="O999" s="1">
        <f t="shared" si="124"/>
        <v>2</v>
      </c>
      <c r="P999" s="27">
        <f t="shared" si="125"/>
        <v>2013</v>
      </c>
      <c r="Q999" s="1">
        <f t="shared" si="126"/>
        <v>2</v>
      </c>
      <c r="R999" s="1">
        <f t="shared" si="127"/>
        <v>7</v>
      </c>
      <c r="S999" t="s">
        <v>72</v>
      </c>
      <c r="T999" s="2">
        <v>11418800</v>
      </c>
      <c r="U999">
        <v>8000000</v>
      </c>
      <c r="V999" s="2">
        <v>7229437</v>
      </c>
      <c r="W999" s="2">
        <v>1420432</v>
      </c>
      <c r="X999" s="2">
        <v>0</v>
      </c>
      <c r="Y999" s="2">
        <v>1136636</v>
      </c>
      <c r="Z999" s="2">
        <v>1632295</v>
      </c>
      <c r="AA999">
        <v>4</v>
      </c>
      <c r="AB999">
        <v>2</v>
      </c>
      <c r="AC999">
        <v>2</v>
      </c>
      <c r="AD999">
        <v>0</v>
      </c>
      <c r="AE999">
        <v>6</v>
      </c>
      <c r="AF999">
        <v>8</v>
      </c>
      <c r="AG999">
        <v>2</v>
      </c>
      <c r="AH999" s="2">
        <v>3614718.5</v>
      </c>
    </row>
    <row r="1000" spans="1:34" x14ac:dyDescent="0.5">
      <c r="A1000">
        <v>9023</v>
      </c>
      <c r="B1000">
        <v>34411</v>
      </c>
      <c r="C1000" t="s">
        <v>1121</v>
      </c>
      <c r="D1000" s="25">
        <v>21251</v>
      </c>
      <c r="E1000" t="s">
        <v>79</v>
      </c>
      <c r="F1000" t="s">
        <v>105</v>
      </c>
      <c r="G1000" t="s">
        <v>106</v>
      </c>
      <c r="H1000" s="25">
        <v>41261</v>
      </c>
      <c r="I1000" s="26" t="str">
        <f t="shared" si="120"/>
        <v>Tue</v>
      </c>
      <c r="J1000" s="1">
        <f t="shared" si="121"/>
        <v>88</v>
      </c>
      <c r="K1000" s="1" t="str">
        <f t="shared" si="122"/>
        <v>90D</v>
      </c>
      <c r="L1000" s="25">
        <v>41349</v>
      </c>
      <c r="M1000" s="26" t="str">
        <f t="shared" si="123"/>
        <v>Sat</v>
      </c>
      <c r="N1000" s="25">
        <v>41355</v>
      </c>
      <c r="O1000" s="1">
        <f t="shared" si="124"/>
        <v>6</v>
      </c>
      <c r="P1000" s="27">
        <f t="shared" si="125"/>
        <v>2013</v>
      </c>
      <c r="Q1000" s="1">
        <f t="shared" si="126"/>
        <v>3</v>
      </c>
      <c r="R1000" s="1">
        <f t="shared" si="127"/>
        <v>16</v>
      </c>
      <c r="S1000" t="s">
        <v>72</v>
      </c>
      <c r="T1000" s="2">
        <v>22015008</v>
      </c>
      <c r="U1000">
        <v>12040875</v>
      </c>
      <c r="V1000" s="2">
        <v>10867228.5</v>
      </c>
      <c r="W1000" s="2">
        <v>7985599.5</v>
      </c>
      <c r="X1000" s="2">
        <v>0</v>
      </c>
      <c r="Y1000" s="2">
        <v>207792.21</v>
      </c>
      <c r="Z1000" s="2">
        <v>2954387.79</v>
      </c>
      <c r="AA1000">
        <v>14</v>
      </c>
      <c r="AB1000">
        <v>0</v>
      </c>
      <c r="AC1000">
        <v>0</v>
      </c>
      <c r="AD1000">
        <v>0</v>
      </c>
      <c r="AE1000">
        <v>14</v>
      </c>
      <c r="AF1000">
        <v>14</v>
      </c>
      <c r="AG1000">
        <v>7</v>
      </c>
      <c r="AH1000" s="2">
        <v>1552461.21</v>
      </c>
    </row>
    <row r="1001" spans="1:34" x14ac:dyDescent="0.5">
      <c r="A1001">
        <v>9041</v>
      </c>
      <c r="B1001">
        <v>34470</v>
      </c>
      <c r="C1001" t="s">
        <v>1122</v>
      </c>
      <c r="D1001" s="25">
        <v>23548</v>
      </c>
      <c r="E1001" t="s">
        <v>69</v>
      </c>
      <c r="F1001" t="s">
        <v>80</v>
      </c>
      <c r="G1001" t="s">
        <v>81</v>
      </c>
      <c r="H1001" s="25">
        <v>41262</v>
      </c>
      <c r="I1001" s="26" t="str">
        <f t="shared" si="120"/>
        <v>Wed</v>
      </c>
      <c r="J1001" s="1">
        <f t="shared" si="121"/>
        <v>54</v>
      </c>
      <c r="K1001" s="1" t="str">
        <f t="shared" si="122"/>
        <v>60D</v>
      </c>
      <c r="L1001" s="25">
        <v>41316</v>
      </c>
      <c r="M1001" s="26" t="str">
        <f t="shared" si="123"/>
        <v>Mon</v>
      </c>
      <c r="N1001" s="25">
        <v>41319</v>
      </c>
      <c r="O1001" s="1">
        <f t="shared" si="124"/>
        <v>3</v>
      </c>
      <c r="P1001" s="27">
        <f t="shared" si="125"/>
        <v>2013</v>
      </c>
      <c r="Q1001" s="1">
        <f t="shared" si="126"/>
        <v>2</v>
      </c>
      <c r="R1001" s="1">
        <f t="shared" si="127"/>
        <v>11</v>
      </c>
      <c r="S1001" t="s">
        <v>72</v>
      </c>
      <c r="T1001" s="2">
        <v>22045275</v>
      </c>
      <c r="U1001">
        <v>15523200</v>
      </c>
      <c r="V1001" s="2">
        <v>15193248</v>
      </c>
      <c r="W1001" s="2">
        <v>3893570.18</v>
      </c>
      <c r="X1001" s="2">
        <v>0</v>
      </c>
      <c r="Y1001" s="2">
        <v>0</v>
      </c>
      <c r="Z1001" s="2">
        <v>2958456.82</v>
      </c>
      <c r="AA1001">
        <v>9</v>
      </c>
      <c r="AB1001">
        <v>0</v>
      </c>
      <c r="AC1001">
        <v>0</v>
      </c>
      <c r="AD1001">
        <v>0</v>
      </c>
      <c r="AE1001">
        <v>9</v>
      </c>
      <c r="AF1001">
        <v>9</v>
      </c>
      <c r="AG1001">
        <v>3</v>
      </c>
      <c r="AH1001" s="2">
        <v>5064416</v>
      </c>
    </row>
    <row r="1002" spans="1:34" x14ac:dyDescent="0.5">
      <c r="A1002">
        <v>9045</v>
      </c>
      <c r="B1002">
        <v>34493</v>
      </c>
      <c r="C1002" t="s">
        <v>1123</v>
      </c>
      <c r="D1002" s="25">
        <v>23995</v>
      </c>
      <c r="E1002" t="s">
        <v>138</v>
      </c>
      <c r="F1002" t="s">
        <v>75</v>
      </c>
      <c r="G1002" t="s">
        <v>76</v>
      </c>
      <c r="H1002" s="25">
        <v>41262</v>
      </c>
      <c r="I1002" s="26" t="str">
        <f t="shared" si="120"/>
        <v>Wed</v>
      </c>
      <c r="J1002" s="1">
        <f t="shared" si="121"/>
        <v>36</v>
      </c>
      <c r="K1002" s="1" t="str">
        <f t="shared" si="122"/>
        <v>45D</v>
      </c>
      <c r="L1002" s="25">
        <v>41298</v>
      </c>
      <c r="M1002" s="26" t="str">
        <f t="shared" si="123"/>
        <v>Thu</v>
      </c>
      <c r="N1002" s="25">
        <v>41301</v>
      </c>
      <c r="O1002" s="1">
        <f t="shared" si="124"/>
        <v>3</v>
      </c>
      <c r="P1002" s="27">
        <f t="shared" si="125"/>
        <v>2013</v>
      </c>
      <c r="Q1002" s="1">
        <f t="shared" si="126"/>
        <v>1</v>
      </c>
      <c r="R1002" s="1">
        <f t="shared" si="127"/>
        <v>24</v>
      </c>
      <c r="S1002" t="s">
        <v>72</v>
      </c>
      <c r="T1002" s="2">
        <v>3320593.1</v>
      </c>
      <c r="U1002">
        <v>0</v>
      </c>
      <c r="V1002" s="2">
        <v>1800000</v>
      </c>
      <c r="W1002" s="2">
        <v>1070000</v>
      </c>
      <c r="X1002" s="2">
        <v>0</v>
      </c>
      <c r="Y1002" s="2">
        <v>5221</v>
      </c>
      <c r="Z1002" s="2">
        <v>445372.1</v>
      </c>
      <c r="AA1002">
        <v>6</v>
      </c>
      <c r="AB1002">
        <v>0</v>
      </c>
      <c r="AC1002">
        <v>0</v>
      </c>
      <c r="AD1002">
        <v>0</v>
      </c>
      <c r="AE1002">
        <v>6</v>
      </c>
      <c r="AF1002">
        <v>6</v>
      </c>
      <c r="AG1002">
        <v>3</v>
      </c>
      <c r="AH1002" s="2">
        <v>600000</v>
      </c>
    </row>
    <row r="1003" spans="1:34" x14ac:dyDescent="0.5">
      <c r="A1003">
        <v>9023</v>
      </c>
      <c r="B1003">
        <v>34597</v>
      </c>
      <c r="C1003" t="s">
        <v>1124</v>
      </c>
      <c r="D1003" s="25">
        <v>31670</v>
      </c>
      <c r="E1003" t="s">
        <v>79</v>
      </c>
      <c r="F1003" t="s">
        <v>105</v>
      </c>
      <c r="G1003" t="s">
        <v>106</v>
      </c>
      <c r="H1003" s="25">
        <v>41264</v>
      </c>
      <c r="I1003" s="26" t="str">
        <f t="shared" si="120"/>
        <v>Fri</v>
      </c>
      <c r="J1003" s="1">
        <f t="shared" si="121"/>
        <v>85</v>
      </c>
      <c r="K1003" s="1" t="str">
        <f t="shared" si="122"/>
        <v>90D</v>
      </c>
      <c r="L1003" s="25">
        <v>41349</v>
      </c>
      <c r="M1003" s="26" t="str">
        <f t="shared" si="123"/>
        <v>Sat</v>
      </c>
      <c r="N1003" s="25">
        <v>41355</v>
      </c>
      <c r="O1003" s="1">
        <f t="shared" si="124"/>
        <v>6</v>
      </c>
      <c r="P1003" s="27">
        <f t="shared" si="125"/>
        <v>2013</v>
      </c>
      <c r="Q1003" s="1">
        <f t="shared" si="126"/>
        <v>3</v>
      </c>
      <c r="R1003" s="1">
        <f t="shared" si="127"/>
        <v>16</v>
      </c>
      <c r="S1003" t="s">
        <v>72</v>
      </c>
      <c r="T1003" s="2">
        <v>7756200</v>
      </c>
      <c r="U1003">
        <v>0</v>
      </c>
      <c r="V1003" s="2">
        <v>6715368</v>
      </c>
      <c r="W1003" s="2">
        <v>0</v>
      </c>
      <c r="X1003" s="2">
        <v>0</v>
      </c>
      <c r="Y1003" s="2">
        <v>0</v>
      </c>
      <c r="Z1003" s="2">
        <v>1040832</v>
      </c>
      <c r="AA1003">
        <v>21</v>
      </c>
      <c r="AB1003">
        <v>0</v>
      </c>
      <c r="AC1003">
        <v>0</v>
      </c>
      <c r="AD1003">
        <v>0</v>
      </c>
      <c r="AE1003">
        <v>21</v>
      </c>
      <c r="AF1003">
        <v>21</v>
      </c>
      <c r="AG1003">
        <v>7</v>
      </c>
      <c r="AH1003" s="2">
        <v>959338.29</v>
      </c>
    </row>
    <row r="1004" spans="1:34" x14ac:dyDescent="0.5">
      <c r="A1004">
        <v>9074</v>
      </c>
      <c r="B1004">
        <v>34616</v>
      </c>
      <c r="C1004" t="s">
        <v>1125</v>
      </c>
      <c r="D1004" s="25">
        <v>22079</v>
      </c>
      <c r="E1004" t="s">
        <v>138</v>
      </c>
      <c r="F1004" t="s">
        <v>127</v>
      </c>
      <c r="G1004" t="s">
        <v>128</v>
      </c>
      <c r="H1004" s="25">
        <v>41264</v>
      </c>
      <c r="I1004" s="26" t="str">
        <f t="shared" si="120"/>
        <v>Fri</v>
      </c>
      <c r="J1004" s="1">
        <f t="shared" si="121"/>
        <v>56</v>
      </c>
      <c r="K1004" s="1" t="str">
        <f t="shared" si="122"/>
        <v>60D</v>
      </c>
      <c r="L1004" s="25">
        <v>41320</v>
      </c>
      <c r="M1004" s="26" t="str">
        <f t="shared" si="123"/>
        <v>Fri</v>
      </c>
      <c r="N1004" s="25">
        <v>41325</v>
      </c>
      <c r="O1004" s="1">
        <f t="shared" si="124"/>
        <v>5</v>
      </c>
      <c r="P1004" s="27">
        <f t="shared" si="125"/>
        <v>2013</v>
      </c>
      <c r="Q1004" s="1">
        <f t="shared" si="126"/>
        <v>2</v>
      </c>
      <c r="R1004" s="1">
        <f t="shared" si="127"/>
        <v>15</v>
      </c>
      <c r="S1004" t="s">
        <v>72</v>
      </c>
      <c r="T1004" s="2">
        <v>1640100</v>
      </c>
      <c r="U1004">
        <v>0</v>
      </c>
      <c r="V1004" s="2">
        <v>1000000</v>
      </c>
      <c r="W1004" s="2">
        <v>300000</v>
      </c>
      <c r="X1004" s="2">
        <v>0</v>
      </c>
      <c r="Y1004" s="2">
        <v>120000</v>
      </c>
      <c r="Z1004" s="2">
        <v>220100</v>
      </c>
      <c r="AA1004">
        <v>10</v>
      </c>
      <c r="AB1004">
        <v>0</v>
      </c>
      <c r="AC1004">
        <v>5</v>
      </c>
      <c r="AD1004">
        <v>0</v>
      </c>
      <c r="AE1004">
        <v>10</v>
      </c>
      <c r="AF1004">
        <v>15</v>
      </c>
      <c r="AG1004">
        <v>5</v>
      </c>
      <c r="AH1004" s="2">
        <v>200000</v>
      </c>
    </row>
    <row r="1005" spans="1:34" x14ac:dyDescent="0.5">
      <c r="A1005">
        <v>8597</v>
      </c>
      <c r="B1005">
        <v>34712</v>
      </c>
      <c r="C1005" t="s">
        <v>1126</v>
      </c>
      <c r="D1005" s="25">
        <v>26928</v>
      </c>
      <c r="E1005" t="s">
        <v>213</v>
      </c>
      <c r="F1005" t="s">
        <v>94</v>
      </c>
      <c r="G1005" t="s">
        <v>141</v>
      </c>
      <c r="H1005" s="25">
        <v>41267</v>
      </c>
      <c r="I1005" s="26" t="str">
        <f t="shared" si="120"/>
        <v>Mon</v>
      </c>
      <c r="J1005" s="1">
        <f t="shared" si="121"/>
        <v>28</v>
      </c>
      <c r="K1005" s="1" t="str">
        <f t="shared" si="122"/>
        <v>30D</v>
      </c>
      <c r="L1005" s="25">
        <v>41295</v>
      </c>
      <c r="M1005" s="26" t="str">
        <f t="shared" si="123"/>
        <v>Mon</v>
      </c>
      <c r="N1005" s="25">
        <v>41298</v>
      </c>
      <c r="O1005" s="1">
        <f t="shared" si="124"/>
        <v>3</v>
      </c>
      <c r="P1005" s="27">
        <f t="shared" si="125"/>
        <v>2013</v>
      </c>
      <c r="Q1005" s="1">
        <f t="shared" si="126"/>
        <v>1</v>
      </c>
      <c r="R1005" s="1">
        <f t="shared" si="127"/>
        <v>21</v>
      </c>
      <c r="S1005" t="s">
        <v>72</v>
      </c>
      <c r="T1005" s="2">
        <v>13415720</v>
      </c>
      <c r="U1005">
        <v>9450000</v>
      </c>
      <c r="V1005" s="2">
        <v>7766235</v>
      </c>
      <c r="W1005" s="2">
        <v>3433523.4</v>
      </c>
      <c r="X1005" s="2">
        <v>0</v>
      </c>
      <c r="Y1005" s="2">
        <v>415584.42</v>
      </c>
      <c r="Z1005" s="2">
        <v>1800377.18</v>
      </c>
      <c r="AA1005">
        <v>3</v>
      </c>
      <c r="AB1005">
        <v>0</v>
      </c>
      <c r="AC1005">
        <v>0</v>
      </c>
      <c r="AD1005">
        <v>0</v>
      </c>
      <c r="AE1005">
        <v>3</v>
      </c>
      <c r="AF1005">
        <v>3</v>
      </c>
      <c r="AG1005">
        <v>3</v>
      </c>
      <c r="AH1005" s="2">
        <v>2588745</v>
      </c>
    </row>
    <row r="1006" spans="1:34" x14ac:dyDescent="0.5">
      <c r="A1006">
        <v>8597</v>
      </c>
      <c r="B1006">
        <v>36596</v>
      </c>
      <c r="C1006" t="s">
        <v>1127</v>
      </c>
      <c r="D1006" s="25">
        <v>25656</v>
      </c>
      <c r="E1006" t="s">
        <v>1128</v>
      </c>
      <c r="F1006" t="s">
        <v>94</v>
      </c>
      <c r="G1006" t="s">
        <v>141</v>
      </c>
      <c r="H1006" s="25">
        <v>41267</v>
      </c>
      <c r="I1006" s="26" t="str">
        <f t="shared" si="120"/>
        <v>Mon</v>
      </c>
      <c r="J1006" s="1">
        <f t="shared" si="121"/>
        <v>28</v>
      </c>
      <c r="K1006" s="1" t="str">
        <f t="shared" si="122"/>
        <v>30D</v>
      </c>
      <c r="L1006" s="25">
        <v>41295</v>
      </c>
      <c r="M1006" s="26" t="str">
        <f t="shared" si="123"/>
        <v>Mon</v>
      </c>
      <c r="N1006" s="25">
        <v>41298</v>
      </c>
      <c r="O1006" s="1">
        <f t="shared" si="124"/>
        <v>3</v>
      </c>
      <c r="P1006" s="27">
        <f t="shared" si="125"/>
        <v>2013</v>
      </c>
      <c r="Q1006" s="1">
        <f t="shared" si="126"/>
        <v>1</v>
      </c>
      <c r="R1006" s="1">
        <f t="shared" si="127"/>
        <v>21</v>
      </c>
      <c r="S1006" t="s">
        <v>72</v>
      </c>
      <c r="T1006" s="2">
        <v>12695000</v>
      </c>
      <c r="U1006">
        <v>9450000</v>
      </c>
      <c r="V1006" s="2">
        <v>7766235</v>
      </c>
      <c r="W1006" s="2">
        <v>2809523.4</v>
      </c>
      <c r="X1006" s="2">
        <v>0</v>
      </c>
      <c r="Y1006" s="2">
        <v>415584.42</v>
      </c>
      <c r="Z1006" s="2">
        <v>1703657.18</v>
      </c>
      <c r="AA1006">
        <v>3</v>
      </c>
      <c r="AB1006">
        <v>0</v>
      </c>
      <c r="AC1006">
        <v>0</v>
      </c>
      <c r="AD1006">
        <v>0</v>
      </c>
      <c r="AE1006">
        <v>3</v>
      </c>
      <c r="AF1006">
        <v>3</v>
      </c>
      <c r="AG1006">
        <v>3</v>
      </c>
      <c r="AH1006" s="2">
        <v>2588745</v>
      </c>
    </row>
    <row r="1007" spans="1:34" x14ac:dyDescent="0.5">
      <c r="A1007">
        <v>8597</v>
      </c>
      <c r="B1007">
        <v>36597</v>
      </c>
      <c r="C1007" t="s">
        <v>1129</v>
      </c>
      <c r="D1007" s="25">
        <v>27283</v>
      </c>
      <c r="E1007" t="s">
        <v>142</v>
      </c>
      <c r="F1007" t="s">
        <v>94</v>
      </c>
      <c r="G1007" t="s">
        <v>141</v>
      </c>
      <c r="H1007" s="25">
        <v>41267</v>
      </c>
      <c r="I1007" s="26" t="str">
        <f t="shared" si="120"/>
        <v>Mon</v>
      </c>
      <c r="J1007" s="1">
        <f t="shared" si="121"/>
        <v>28</v>
      </c>
      <c r="K1007" s="1" t="str">
        <f t="shared" si="122"/>
        <v>30D</v>
      </c>
      <c r="L1007" s="25">
        <v>41295</v>
      </c>
      <c r="M1007" s="26" t="str">
        <f t="shared" si="123"/>
        <v>Mon</v>
      </c>
      <c r="N1007" s="25">
        <v>41298</v>
      </c>
      <c r="O1007" s="1">
        <f t="shared" si="124"/>
        <v>3</v>
      </c>
      <c r="P1007" s="27">
        <f t="shared" si="125"/>
        <v>2013</v>
      </c>
      <c r="Q1007" s="1">
        <f t="shared" si="126"/>
        <v>1</v>
      </c>
      <c r="R1007" s="1">
        <f t="shared" si="127"/>
        <v>21</v>
      </c>
      <c r="S1007" t="s">
        <v>72</v>
      </c>
      <c r="T1007" s="2">
        <v>13940470</v>
      </c>
      <c r="U1007">
        <v>9450000</v>
      </c>
      <c r="V1007" s="2">
        <v>7766235</v>
      </c>
      <c r="W1007" s="2">
        <v>3883523.4</v>
      </c>
      <c r="X1007" s="2">
        <v>0</v>
      </c>
      <c r="Y1007" s="2">
        <v>419913.42</v>
      </c>
      <c r="Z1007" s="2">
        <v>1870798.18</v>
      </c>
      <c r="AA1007">
        <v>3</v>
      </c>
      <c r="AB1007">
        <v>0</v>
      </c>
      <c r="AC1007">
        <v>0</v>
      </c>
      <c r="AD1007">
        <v>0</v>
      </c>
      <c r="AE1007">
        <v>3</v>
      </c>
      <c r="AF1007">
        <v>3</v>
      </c>
      <c r="AG1007">
        <v>3</v>
      </c>
      <c r="AH1007" s="2">
        <v>2588745</v>
      </c>
    </row>
    <row r="1008" spans="1:34" x14ac:dyDescent="0.5">
      <c r="A1008">
        <v>8597</v>
      </c>
      <c r="B1008">
        <v>36598</v>
      </c>
      <c r="C1008" t="s">
        <v>1130</v>
      </c>
      <c r="D1008" s="25">
        <v>26333</v>
      </c>
      <c r="E1008" t="s">
        <v>142</v>
      </c>
      <c r="F1008" t="s">
        <v>94</v>
      </c>
      <c r="G1008" t="s">
        <v>141</v>
      </c>
      <c r="H1008" s="25">
        <v>41267</v>
      </c>
      <c r="I1008" s="26" t="str">
        <f t="shared" si="120"/>
        <v>Mon</v>
      </c>
      <c r="J1008" s="1">
        <f t="shared" si="121"/>
        <v>28</v>
      </c>
      <c r="K1008" s="1" t="str">
        <f t="shared" si="122"/>
        <v>30D</v>
      </c>
      <c r="L1008" s="25">
        <v>41295</v>
      </c>
      <c r="M1008" s="26" t="str">
        <f t="shared" si="123"/>
        <v>Mon</v>
      </c>
      <c r="N1008" s="25">
        <v>41299</v>
      </c>
      <c r="O1008" s="1">
        <f t="shared" si="124"/>
        <v>4</v>
      </c>
      <c r="P1008" s="27">
        <f t="shared" si="125"/>
        <v>2013</v>
      </c>
      <c r="Q1008" s="1">
        <f t="shared" si="126"/>
        <v>1</v>
      </c>
      <c r="R1008" s="1">
        <f t="shared" si="127"/>
        <v>21</v>
      </c>
      <c r="S1008" t="s">
        <v>72</v>
      </c>
      <c r="T1008" s="2">
        <v>16085240</v>
      </c>
      <c r="U1008">
        <v>12600000</v>
      </c>
      <c r="V1008" s="2">
        <v>10354980</v>
      </c>
      <c r="W1008" s="2">
        <v>3156051.4</v>
      </c>
      <c r="X1008" s="2">
        <v>0</v>
      </c>
      <c r="Y1008" s="2">
        <v>415584.42</v>
      </c>
      <c r="Z1008" s="2">
        <v>2158624.1800000002</v>
      </c>
      <c r="AA1008">
        <v>4</v>
      </c>
      <c r="AB1008">
        <v>0</v>
      </c>
      <c r="AC1008">
        <v>0</v>
      </c>
      <c r="AD1008">
        <v>0</v>
      </c>
      <c r="AE1008">
        <v>4</v>
      </c>
      <c r="AF1008">
        <v>4</v>
      </c>
      <c r="AG1008">
        <v>4</v>
      </c>
      <c r="AH1008" s="2">
        <v>2588745</v>
      </c>
    </row>
    <row r="1009" spans="1:34" x14ac:dyDescent="0.5">
      <c r="A1009">
        <v>9099</v>
      </c>
      <c r="B1009">
        <v>34750</v>
      </c>
      <c r="C1009" t="s">
        <v>1131</v>
      </c>
      <c r="D1009" s="25">
        <v>15914</v>
      </c>
      <c r="E1009" t="s">
        <v>79</v>
      </c>
      <c r="F1009" t="s">
        <v>105</v>
      </c>
      <c r="G1009" t="s">
        <v>106</v>
      </c>
      <c r="H1009" s="25">
        <v>41268</v>
      </c>
      <c r="I1009" s="26" t="str">
        <f t="shared" si="120"/>
        <v>Tue</v>
      </c>
      <c r="J1009" s="1">
        <f t="shared" si="121"/>
        <v>96</v>
      </c>
      <c r="K1009" s="1" t="str">
        <f t="shared" si="122"/>
        <v>120D</v>
      </c>
      <c r="L1009" s="25">
        <v>41364</v>
      </c>
      <c r="M1009" s="26" t="str">
        <f t="shared" si="123"/>
        <v>Sun</v>
      </c>
      <c r="N1009" s="25">
        <v>41370</v>
      </c>
      <c r="O1009" s="1">
        <f t="shared" si="124"/>
        <v>6</v>
      </c>
      <c r="P1009" s="27">
        <f t="shared" si="125"/>
        <v>2013</v>
      </c>
      <c r="Q1009" s="1">
        <f t="shared" si="126"/>
        <v>3</v>
      </c>
      <c r="R1009" s="1">
        <f t="shared" si="127"/>
        <v>31</v>
      </c>
      <c r="S1009" t="s">
        <v>72</v>
      </c>
      <c r="T1009" s="2">
        <v>7555773.5999999996</v>
      </c>
      <c r="U1009">
        <v>0</v>
      </c>
      <c r="V1009" s="2">
        <v>1408626</v>
      </c>
      <c r="W1009" s="2">
        <v>2445885.2599999998</v>
      </c>
      <c r="X1009" s="2">
        <v>0</v>
      </c>
      <c r="Y1009" s="2">
        <v>2328411.5</v>
      </c>
      <c r="Z1009" s="2">
        <v>1372850.84</v>
      </c>
      <c r="AA1009">
        <v>12</v>
      </c>
      <c r="AB1009">
        <v>0</v>
      </c>
      <c r="AC1009">
        <v>6</v>
      </c>
      <c r="AD1009">
        <v>6</v>
      </c>
      <c r="AE1009">
        <v>12</v>
      </c>
      <c r="AF1009">
        <v>24</v>
      </c>
      <c r="AG1009">
        <v>6</v>
      </c>
      <c r="AH1009" s="2">
        <v>234771</v>
      </c>
    </row>
    <row r="1010" spans="1:34" x14ac:dyDescent="0.5">
      <c r="A1010">
        <v>9101</v>
      </c>
      <c r="B1010">
        <v>34765</v>
      </c>
      <c r="C1010" t="s">
        <v>1132</v>
      </c>
      <c r="D1010" s="25">
        <v>28120</v>
      </c>
      <c r="E1010" t="s">
        <v>138</v>
      </c>
      <c r="F1010" t="s">
        <v>75</v>
      </c>
      <c r="G1010" t="s">
        <v>76</v>
      </c>
      <c r="H1010" s="25">
        <v>41268</v>
      </c>
      <c r="I1010" s="26" t="str">
        <f t="shared" si="120"/>
        <v>Tue</v>
      </c>
      <c r="J1010" s="1">
        <f t="shared" si="121"/>
        <v>11</v>
      </c>
      <c r="K1010" s="1" t="str">
        <f t="shared" si="122"/>
        <v>14D</v>
      </c>
      <c r="L1010" s="25">
        <v>41279</v>
      </c>
      <c r="M1010" s="26" t="str">
        <f t="shared" si="123"/>
        <v>Sat</v>
      </c>
      <c r="N1010" s="25">
        <v>41283</v>
      </c>
      <c r="O1010" s="1">
        <f t="shared" si="124"/>
        <v>4</v>
      </c>
      <c r="P1010" s="27">
        <f t="shared" si="125"/>
        <v>2013</v>
      </c>
      <c r="Q1010" s="1">
        <f t="shared" si="126"/>
        <v>1</v>
      </c>
      <c r="R1010" s="1">
        <f t="shared" si="127"/>
        <v>5</v>
      </c>
      <c r="S1010" t="s">
        <v>72</v>
      </c>
      <c r="T1010" s="2">
        <v>3124968</v>
      </c>
      <c r="U1010">
        <v>0</v>
      </c>
      <c r="V1010" s="2">
        <v>1200000</v>
      </c>
      <c r="W1010" s="2">
        <v>1505600</v>
      </c>
      <c r="X1010" s="2">
        <v>0</v>
      </c>
      <c r="Y1010" s="2">
        <v>0</v>
      </c>
      <c r="Z1010" s="2">
        <v>419368</v>
      </c>
      <c r="AA1010">
        <v>8</v>
      </c>
      <c r="AB1010">
        <v>0</v>
      </c>
      <c r="AC1010">
        <v>0</v>
      </c>
      <c r="AD1010">
        <v>0</v>
      </c>
      <c r="AE1010">
        <v>8</v>
      </c>
      <c r="AF1010">
        <v>8</v>
      </c>
      <c r="AG1010">
        <v>4</v>
      </c>
      <c r="AH1010" s="2">
        <v>300000</v>
      </c>
    </row>
    <row r="1011" spans="1:34" x14ac:dyDescent="0.5">
      <c r="A1011">
        <v>9111</v>
      </c>
      <c r="B1011">
        <v>34826</v>
      </c>
      <c r="C1011" t="s">
        <v>1133</v>
      </c>
      <c r="D1011" s="25">
        <v>31919</v>
      </c>
      <c r="E1011" t="s">
        <v>233</v>
      </c>
      <c r="F1011" t="s">
        <v>80</v>
      </c>
      <c r="G1011" t="s">
        <v>89</v>
      </c>
      <c r="H1011" s="25">
        <v>41269</v>
      </c>
      <c r="I1011" s="26" t="str">
        <f t="shared" si="120"/>
        <v>Wed</v>
      </c>
      <c r="J1011" s="1">
        <f t="shared" si="121"/>
        <v>172</v>
      </c>
      <c r="K1011" s="1" t="str">
        <f t="shared" si="122"/>
        <v>120D</v>
      </c>
      <c r="L1011" s="25">
        <v>41441</v>
      </c>
      <c r="M1011" s="26" t="str">
        <f t="shared" si="123"/>
        <v>Sun</v>
      </c>
      <c r="N1011" s="25">
        <v>41442</v>
      </c>
      <c r="O1011" s="1">
        <f t="shared" si="124"/>
        <v>1</v>
      </c>
      <c r="P1011" s="27">
        <f t="shared" si="125"/>
        <v>2013</v>
      </c>
      <c r="Q1011" s="1">
        <f t="shared" si="126"/>
        <v>6</v>
      </c>
      <c r="R1011" s="1">
        <f t="shared" si="127"/>
        <v>16</v>
      </c>
      <c r="S1011" t="s">
        <v>72</v>
      </c>
      <c r="T1011" s="2">
        <v>6654966.4800000004</v>
      </c>
      <c r="U1011">
        <v>5141968</v>
      </c>
      <c r="V1011" s="2">
        <v>4179944</v>
      </c>
      <c r="W1011" s="2">
        <v>1582095.9</v>
      </c>
      <c r="X1011" s="2">
        <v>0</v>
      </c>
      <c r="Y1011" s="2">
        <v>0</v>
      </c>
      <c r="Z1011" s="2">
        <v>892926.58</v>
      </c>
      <c r="AA1011">
        <v>2</v>
      </c>
      <c r="AB1011">
        <v>0</v>
      </c>
      <c r="AC1011">
        <v>0</v>
      </c>
      <c r="AD1011">
        <v>0</v>
      </c>
      <c r="AE1011">
        <v>2</v>
      </c>
      <c r="AF1011">
        <v>2</v>
      </c>
      <c r="AG1011">
        <v>1</v>
      </c>
      <c r="AH1011" s="2">
        <v>4179944</v>
      </c>
    </row>
    <row r="1012" spans="1:34" x14ac:dyDescent="0.5">
      <c r="A1012">
        <v>9134</v>
      </c>
      <c r="B1012">
        <v>34898</v>
      </c>
      <c r="C1012" t="s">
        <v>1134</v>
      </c>
      <c r="D1012" s="25">
        <v>26508</v>
      </c>
      <c r="E1012" t="s">
        <v>138</v>
      </c>
      <c r="F1012" t="s">
        <v>75</v>
      </c>
      <c r="G1012" t="s">
        <v>91</v>
      </c>
      <c r="H1012" s="25">
        <v>41270</v>
      </c>
      <c r="I1012" s="26" t="str">
        <f t="shared" si="120"/>
        <v>Thu</v>
      </c>
      <c r="J1012" s="1">
        <f t="shared" si="121"/>
        <v>83</v>
      </c>
      <c r="K1012" s="1" t="str">
        <f t="shared" si="122"/>
        <v>90D</v>
      </c>
      <c r="L1012" s="25">
        <v>41353</v>
      </c>
      <c r="M1012" s="26" t="str">
        <f t="shared" si="123"/>
        <v>Wed</v>
      </c>
      <c r="N1012" s="25">
        <v>41356</v>
      </c>
      <c r="O1012" s="1">
        <f t="shared" si="124"/>
        <v>3</v>
      </c>
      <c r="P1012" s="27">
        <f t="shared" si="125"/>
        <v>2013</v>
      </c>
      <c r="Q1012" s="1">
        <f t="shared" si="126"/>
        <v>3</v>
      </c>
      <c r="R1012" s="1">
        <f t="shared" si="127"/>
        <v>20</v>
      </c>
      <c r="S1012" t="s">
        <v>72</v>
      </c>
      <c r="T1012" s="2">
        <v>1155000</v>
      </c>
      <c r="U1012">
        <v>0</v>
      </c>
      <c r="V1012" s="2">
        <v>600000</v>
      </c>
      <c r="W1012" s="2">
        <v>400000</v>
      </c>
      <c r="X1012" s="2">
        <v>0</v>
      </c>
      <c r="Y1012" s="2">
        <v>0</v>
      </c>
      <c r="Z1012" s="2">
        <v>155000</v>
      </c>
      <c r="AA1012">
        <v>6</v>
      </c>
      <c r="AB1012">
        <v>0</v>
      </c>
      <c r="AC1012">
        <v>3</v>
      </c>
      <c r="AD1012">
        <v>0</v>
      </c>
      <c r="AE1012">
        <v>6</v>
      </c>
      <c r="AF1012">
        <v>9</v>
      </c>
      <c r="AG1012">
        <v>3</v>
      </c>
      <c r="AH1012" s="2">
        <v>200000</v>
      </c>
    </row>
    <row r="1013" spans="1:34" x14ac:dyDescent="0.5">
      <c r="A1013">
        <v>9133</v>
      </c>
      <c r="B1013">
        <v>26559</v>
      </c>
      <c r="C1013" t="s">
        <v>1135</v>
      </c>
      <c r="D1013" s="25">
        <v>36877</v>
      </c>
      <c r="E1013" t="s">
        <v>69</v>
      </c>
      <c r="F1013" t="s">
        <v>94</v>
      </c>
      <c r="G1013" t="s">
        <v>141</v>
      </c>
      <c r="H1013" s="25">
        <v>41270</v>
      </c>
      <c r="I1013" s="26" t="str">
        <f t="shared" si="120"/>
        <v>Thu</v>
      </c>
      <c r="J1013" s="1">
        <f t="shared" si="121"/>
        <v>19</v>
      </c>
      <c r="K1013" s="1" t="str">
        <f t="shared" si="122"/>
        <v>30D</v>
      </c>
      <c r="L1013" s="25">
        <v>41289</v>
      </c>
      <c r="M1013" s="26" t="str">
        <f t="shared" si="123"/>
        <v>Tue</v>
      </c>
      <c r="N1013" s="25">
        <v>41291</v>
      </c>
      <c r="O1013" s="1">
        <f t="shared" si="124"/>
        <v>2</v>
      </c>
      <c r="P1013" s="27">
        <f t="shared" si="125"/>
        <v>2013</v>
      </c>
      <c r="Q1013" s="1">
        <f t="shared" si="126"/>
        <v>1</v>
      </c>
      <c r="R1013" s="1">
        <f t="shared" si="127"/>
        <v>15</v>
      </c>
      <c r="S1013" t="s">
        <v>72</v>
      </c>
      <c r="T1013" s="2">
        <v>3638250</v>
      </c>
      <c r="U1013">
        <v>0</v>
      </c>
      <c r="V1013" s="2">
        <v>3150000</v>
      </c>
      <c r="W1013" s="2">
        <v>0</v>
      </c>
      <c r="X1013" s="2">
        <v>0</v>
      </c>
      <c r="Y1013" s="2">
        <v>0</v>
      </c>
      <c r="Z1013" s="2">
        <v>488250</v>
      </c>
      <c r="AA1013">
        <v>8</v>
      </c>
      <c r="AB1013">
        <v>0</v>
      </c>
      <c r="AC1013">
        <v>0</v>
      </c>
      <c r="AD1013">
        <v>2</v>
      </c>
      <c r="AE1013">
        <v>8</v>
      </c>
      <c r="AF1013">
        <v>10</v>
      </c>
      <c r="AG1013">
        <v>4</v>
      </c>
      <c r="AH1013" s="2">
        <v>787500</v>
      </c>
    </row>
    <row r="1014" spans="1:34" x14ac:dyDescent="0.5">
      <c r="A1014">
        <v>9132</v>
      </c>
      <c r="B1014">
        <v>37311</v>
      </c>
      <c r="C1014" t="s">
        <v>1136</v>
      </c>
      <c r="D1014" s="25">
        <v>19911</v>
      </c>
      <c r="E1014" t="s">
        <v>140</v>
      </c>
      <c r="F1014" t="s">
        <v>127</v>
      </c>
      <c r="G1014" t="s">
        <v>128</v>
      </c>
      <c r="H1014" s="25">
        <v>41270</v>
      </c>
      <c r="I1014" s="26" t="str">
        <f t="shared" si="120"/>
        <v>Thu</v>
      </c>
      <c r="J1014" s="1">
        <f t="shared" si="121"/>
        <v>46</v>
      </c>
      <c r="K1014" s="1" t="str">
        <f t="shared" si="122"/>
        <v>60D</v>
      </c>
      <c r="L1014" s="25">
        <v>41316</v>
      </c>
      <c r="M1014" s="26" t="str">
        <f t="shared" si="123"/>
        <v>Mon</v>
      </c>
      <c r="N1014" s="25">
        <v>41320</v>
      </c>
      <c r="O1014" s="1">
        <f t="shared" si="124"/>
        <v>4</v>
      </c>
      <c r="P1014" s="27">
        <f t="shared" si="125"/>
        <v>2013</v>
      </c>
      <c r="Q1014" s="1">
        <f t="shared" si="126"/>
        <v>2</v>
      </c>
      <c r="R1014" s="1">
        <f t="shared" si="127"/>
        <v>11</v>
      </c>
      <c r="S1014" t="s">
        <v>72</v>
      </c>
      <c r="T1014" s="2">
        <v>8395260</v>
      </c>
      <c r="U1014">
        <v>0</v>
      </c>
      <c r="V1014" s="2">
        <v>6100000</v>
      </c>
      <c r="W1014" s="2">
        <v>792000</v>
      </c>
      <c r="X1014" s="2">
        <v>0</v>
      </c>
      <c r="Y1014" s="2">
        <v>376623.37</v>
      </c>
      <c r="Z1014" s="2">
        <v>1126636.6299999999</v>
      </c>
      <c r="AA1014">
        <v>10</v>
      </c>
      <c r="AB1014">
        <v>0</v>
      </c>
      <c r="AC1014">
        <v>0</v>
      </c>
      <c r="AD1014">
        <v>0</v>
      </c>
      <c r="AE1014">
        <v>10</v>
      </c>
      <c r="AF1014">
        <v>10</v>
      </c>
      <c r="AG1014">
        <v>5</v>
      </c>
      <c r="AH1014" s="2">
        <v>1220000</v>
      </c>
    </row>
    <row r="1015" spans="1:34" x14ac:dyDescent="0.5">
      <c r="A1015">
        <v>9167</v>
      </c>
      <c r="B1015">
        <v>35251</v>
      </c>
      <c r="C1015" t="s">
        <v>1137</v>
      </c>
      <c r="D1015" s="25">
        <v>25158</v>
      </c>
      <c r="E1015" t="s">
        <v>140</v>
      </c>
      <c r="F1015" t="s">
        <v>80</v>
      </c>
      <c r="G1015" t="s">
        <v>89</v>
      </c>
      <c r="H1015" s="25">
        <v>41276</v>
      </c>
      <c r="I1015" s="26" t="str">
        <f t="shared" si="120"/>
        <v>Wed</v>
      </c>
      <c r="J1015" s="1">
        <f t="shared" si="121"/>
        <v>39</v>
      </c>
      <c r="K1015" s="1" t="str">
        <f t="shared" si="122"/>
        <v>45D</v>
      </c>
      <c r="L1015" s="25">
        <v>41315</v>
      </c>
      <c r="M1015" s="26" t="str">
        <f t="shared" si="123"/>
        <v>Sun</v>
      </c>
      <c r="N1015" s="25">
        <v>41319</v>
      </c>
      <c r="O1015" s="1">
        <f t="shared" si="124"/>
        <v>4</v>
      </c>
      <c r="P1015" s="27">
        <f t="shared" si="125"/>
        <v>2013</v>
      </c>
      <c r="Q1015" s="1">
        <f t="shared" si="126"/>
        <v>2</v>
      </c>
      <c r="R1015" s="1">
        <f t="shared" si="127"/>
        <v>10</v>
      </c>
      <c r="S1015" t="s">
        <v>72</v>
      </c>
      <c r="T1015" s="2">
        <v>16099086.51</v>
      </c>
      <c r="U1015">
        <v>0</v>
      </c>
      <c r="V1015" s="2">
        <v>5000000</v>
      </c>
      <c r="W1015" s="2">
        <v>6235313</v>
      </c>
      <c r="X1015" s="2">
        <v>0</v>
      </c>
      <c r="Y1015" s="2">
        <v>2231761.5699999998</v>
      </c>
      <c r="Z1015" s="2">
        <v>2632011.94</v>
      </c>
      <c r="AA1015">
        <v>8</v>
      </c>
      <c r="AB1015">
        <v>0</v>
      </c>
      <c r="AC1015">
        <v>0</v>
      </c>
      <c r="AD1015">
        <v>0</v>
      </c>
      <c r="AE1015">
        <v>8</v>
      </c>
      <c r="AF1015">
        <v>8</v>
      </c>
      <c r="AG1015">
        <v>4</v>
      </c>
      <c r="AH1015" s="2">
        <v>1250000</v>
      </c>
    </row>
    <row r="1016" spans="1:34" x14ac:dyDescent="0.5">
      <c r="A1016">
        <v>9170</v>
      </c>
      <c r="B1016">
        <v>35256</v>
      </c>
      <c r="C1016" t="s">
        <v>1138</v>
      </c>
      <c r="D1016" s="25">
        <v>29010</v>
      </c>
      <c r="E1016" t="s">
        <v>69</v>
      </c>
      <c r="F1016" t="s">
        <v>75</v>
      </c>
      <c r="G1016" t="s">
        <v>91</v>
      </c>
      <c r="H1016" s="25">
        <v>41276</v>
      </c>
      <c r="I1016" s="26" t="str">
        <f t="shared" si="120"/>
        <v>Wed</v>
      </c>
      <c r="J1016" s="1">
        <f t="shared" si="121"/>
        <v>3</v>
      </c>
      <c r="K1016" s="1" t="str">
        <f t="shared" si="122"/>
        <v>7D</v>
      </c>
      <c r="L1016" s="25">
        <v>41279</v>
      </c>
      <c r="M1016" s="26" t="str">
        <f t="shared" si="123"/>
        <v>Sat</v>
      </c>
      <c r="N1016" s="25">
        <v>41281</v>
      </c>
      <c r="O1016" s="1">
        <f t="shared" si="124"/>
        <v>2</v>
      </c>
      <c r="P1016" s="27">
        <f t="shared" si="125"/>
        <v>2013</v>
      </c>
      <c r="Q1016" s="1">
        <f t="shared" si="126"/>
        <v>1</v>
      </c>
      <c r="R1016" s="1">
        <f t="shared" si="127"/>
        <v>5</v>
      </c>
      <c r="S1016" t="s">
        <v>72</v>
      </c>
      <c r="T1016" s="2">
        <v>1362900</v>
      </c>
      <c r="U1016">
        <v>0</v>
      </c>
      <c r="V1016" s="2">
        <v>800000</v>
      </c>
      <c r="W1016" s="2">
        <v>380000</v>
      </c>
      <c r="X1016" s="2">
        <v>0</v>
      </c>
      <c r="Y1016" s="2">
        <v>0</v>
      </c>
      <c r="Z1016" s="2">
        <v>182900</v>
      </c>
      <c r="AA1016">
        <v>4</v>
      </c>
      <c r="AB1016">
        <v>0</v>
      </c>
      <c r="AC1016">
        <v>0</v>
      </c>
      <c r="AD1016">
        <v>4</v>
      </c>
      <c r="AE1016">
        <v>4</v>
      </c>
      <c r="AF1016">
        <v>8</v>
      </c>
      <c r="AG1016">
        <v>2</v>
      </c>
      <c r="AH1016" s="2">
        <v>400000</v>
      </c>
    </row>
    <row r="1017" spans="1:34" x14ac:dyDescent="0.5">
      <c r="A1017">
        <v>9184</v>
      </c>
      <c r="B1017">
        <v>35291</v>
      </c>
      <c r="C1017" t="s">
        <v>1139</v>
      </c>
      <c r="D1017" s="25">
        <v>29586</v>
      </c>
      <c r="E1017" t="s">
        <v>79</v>
      </c>
      <c r="F1017" t="s">
        <v>70</v>
      </c>
      <c r="G1017" t="s">
        <v>71</v>
      </c>
      <c r="H1017" s="25">
        <v>41277</v>
      </c>
      <c r="I1017" s="26" t="str">
        <f t="shared" si="120"/>
        <v>Thu</v>
      </c>
      <c r="J1017" s="1">
        <f t="shared" si="121"/>
        <v>0</v>
      </c>
      <c r="K1017" s="1" t="str">
        <f t="shared" si="122"/>
        <v>7D</v>
      </c>
      <c r="L1017" s="25">
        <v>41277</v>
      </c>
      <c r="M1017" s="26" t="str">
        <f t="shared" si="123"/>
        <v>Thu</v>
      </c>
      <c r="N1017" s="25">
        <v>41279</v>
      </c>
      <c r="O1017" s="1">
        <f t="shared" si="124"/>
        <v>2</v>
      </c>
      <c r="P1017" s="27">
        <f t="shared" si="125"/>
        <v>2013</v>
      </c>
      <c r="Q1017" s="1">
        <f t="shared" si="126"/>
        <v>1</v>
      </c>
      <c r="R1017" s="1">
        <f t="shared" si="127"/>
        <v>3</v>
      </c>
      <c r="S1017" t="s">
        <v>72</v>
      </c>
      <c r="T1017" s="2">
        <v>38474908.009999998</v>
      </c>
      <c r="U1017">
        <v>26069975</v>
      </c>
      <c r="V1017" s="2">
        <v>20389589</v>
      </c>
      <c r="W1017" s="2">
        <v>9553880</v>
      </c>
      <c r="X1017" s="2">
        <v>0</v>
      </c>
      <c r="Y1017" s="2">
        <v>2868637.34</v>
      </c>
      <c r="Z1017" s="2">
        <v>5662801.6699999999</v>
      </c>
      <c r="AA1017">
        <v>10</v>
      </c>
      <c r="AB1017">
        <v>0</v>
      </c>
      <c r="AC1017">
        <v>0</v>
      </c>
      <c r="AD1017">
        <v>0</v>
      </c>
      <c r="AE1017">
        <v>10</v>
      </c>
      <c r="AF1017">
        <v>10</v>
      </c>
      <c r="AG1017">
        <v>5</v>
      </c>
      <c r="AH1017" s="2">
        <v>4077917.8</v>
      </c>
    </row>
    <row r="1018" spans="1:34" x14ac:dyDescent="0.5">
      <c r="A1018">
        <v>9179</v>
      </c>
      <c r="B1018">
        <v>35274</v>
      </c>
      <c r="C1018" t="s">
        <v>1140</v>
      </c>
      <c r="D1018" s="25">
        <v>17919</v>
      </c>
      <c r="E1018" t="s">
        <v>138</v>
      </c>
      <c r="F1018" t="s">
        <v>75</v>
      </c>
      <c r="G1018" t="s">
        <v>76</v>
      </c>
      <c r="H1018" s="25">
        <v>41277</v>
      </c>
      <c r="I1018" s="26" t="str">
        <f t="shared" si="120"/>
        <v>Thu</v>
      </c>
      <c r="J1018" s="1">
        <f t="shared" si="121"/>
        <v>52</v>
      </c>
      <c r="K1018" s="1" t="str">
        <f t="shared" si="122"/>
        <v>60D</v>
      </c>
      <c r="L1018" s="25">
        <v>41329</v>
      </c>
      <c r="M1018" s="26" t="str">
        <f t="shared" si="123"/>
        <v>Sun</v>
      </c>
      <c r="N1018" s="25">
        <v>41333</v>
      </c>
      <c r="O1018" s="1">
        <f t="shared" si="124"/>
        <v>4</v>
      </c>
      <c r="P1018" s="27">
        <f t="shared" si="125"/>
        <v>2013</v>
      </c>
      <c r="Q1018" s="1">
        <f t="shared" si="126"/>
        <v>2</v>
      </c>
      <c r="R1018" s="1">
        <f t="shared" si="127"/>
        <v>24</v>
      </c>
      <c r="S1018" t="s">
        <v>72</v>
      </c>
      <c r="T1018" s="2">
        <v>16042237.5</v>
      </c>
      <c r="U1018">
        <v>0</v>
      </c>
      <c r="V1018" s="2">
        <v>2600000</v>
      </c>
      <c r="W1018" s="2">
        <v>4675500</v>
      </c>
      <c r="X1018" s="2">
        <v>0</v>
      </c>
      <c r="Y1018" s="2">
        <v>5894602.4000000004</v>
      </c>
      <c r="Z1018" s="2">
        <v>2872135.1</v>
      </c>
      <c r="AA1018">
        <v>8</v>
      </c>
      <c r="AB1018">
        <v>0</v>
      </c>
      <c r="AC1018">
        <v>0</v>
      </c>
      <c r="AD1018">
        <v>0</v>
      </c>
      <c r="AE1018">
        <v>8</v>
      </c>
      <c r="AF1018">
        <v>8</v>
      </c>
      <c r="AG1018">
        <v>4</v>
      </c>
      <c r="AH1018" s="2">
        <v>650000</v>
      </c>
    </row>
    <row r="1019" spans="1:34" x14ac:dyDescent="0.5">
      <c r="A1019">
        <v>9185</v>
      </c>
      <c r="B1019">
        <v>35294</v>
      </c>
      <c r="C1019" t="s">
        <v>1141</v>
      </c>
      <c r="D1019" s="25">
        <v>30391</v>
      </c>
      <c r="E1019" t="s">
        <v>69</v>
      </c>
      <c r="F1019" t="s">
        <v>70</v>
      </c>
      <c r="G1019" t="s">
        <v>97</v>
      </c>
      <c r="H1019" s="25">
        <v>41277</v>
      </c>
      <c r="I1019" s="26" t="str">
        <f t="shared" si="120"/>
        <v>Thu</v>
      </c>
      <c r="J1019" s="1">
        <f t="shared" si="121"/>
        <v>0</v>
      </c>
      <c r="K1019" s="1" t="str">
        <f t="shared" si="122"/>
        <v>7D</v>
      </c>
      <c r="L1019" s="25">
        <v>41277</v>
      </c>
      <c r="M1019" s="26" t="str">
        <f t="shared" si="123"/>
        <v>Thu</v>
      </c>
      <c r="N1019" s="25">
        <v>41279</v>
      </c>
      <c r="O1019" s="1">
        <f t="shared" si="124"/>
        <v>2</v>
      </c>
      <c r="P1019" s="27">
        <f t="shared" si="125"/>
        <v>2013</v>
      </c>
      <c r="Q1019" s="1">
        <f t="shared" si="126"/>
        <v>1</v>
      </c>
      <c r="R1019" s="1">
        <f t="shared" si="127"/>
        <v>3</v>
      </c>
      <c r="S1019" t="s">
        <v>72</v>
      </c>
      <c r="T1019" s="2">
        <v>15130500</v>
      </c>
      <c r="U1019">
        <v>14553000</v>
      </c>
      <c r="V1019" s="2">
        <v>12359308</v>
      </c>
      <c r="W1019" s="2">
        <v>740692</v>
      </c>
      <c r="X1019" s="2">
        <v>0</v>
      </c>
      <c r="Y1019" s="2">
        <v>0</v>
      </c>
      <c r="Z1019" s="2">
        <v>2030500</v>
      </c>
      <c r="AA1019">
        <v>4</v>
      </c>
      <c r="AB1019">
        <v>0</v>
      </c>
      <c r="AC1019">
        <v>1</v>
      </c>
      <c r="AD1019">
        <v>1</v>
      </c>
      <c r="AE1019">
        <v>4</v>
      </c>
      <c r="AF1019">
        <v>6</v>
      </c>
      <c r="AG1019">
        <v>2</v>
      </c>
      <c r="AH1019" s="2">
        <v>6179654</v>
      </c>
    </row>
    <row r="1020" spans="1:34" x14ac:dyDescent="0.5">
      <c r="A1020">
        <v>9181</v>
      </c>
      <c r="B1020">
        <v>35285</v>
      </c>
      <c r="C1020" t="s">
        <v>1142</v>
      </c>
      <c r="D1020" s="25">
        <v>22054</v>
      </c>
      <c r="E1020" t="s">
        <v>79</v>
      </c>
      <c r="F1020" t="s">
        <v>80</v>
      </c>
      <c r="G1020" t="s">
        <v>81</v>
      </c>
      <c r="H1020" s="25">
        <v>41277</v>
      </c>
      <c r="I1020" s="26" t="str">
        <f t="shared" si="120"/>
        <v>Thu</v>
      </c>
      <c r="J1020" s="1">
        <f t="shared" si="121"/>
        <v>90</v>
      </c>
      <c r="K1020" s="1" t="str">
        <f t="shared" si="122"/>
        <v>90D</v>
      </c>
      <c r="L1020" s="25">
        <v>41367</v>
      </c>
      <c r="M1020" s="26" t="str">
        <f t="shared" si="123"/>
        <v>Wed</v>
      </c>
      <c r="N1020" s="25">
        <v>41371</v>
      </c>
      <c r="O1020" s="1">
        <f t="shared" si="124"/>
        <v>4</v>
      </c>
      <c r="P1020" s="27">
        <f t="shared" si="125"/>
        <v>2013</v>
      </c>
      <c r="Q1020" s="1">
        <f t="shared" si="126"/>
        <v>4</v>
      </c>
      <c r="R1020" s="1">
        <f t="shared" si="127"/>
        <v>3</v>
      </c>
      <c r="S1020" t="s">
        <v>72</v>
      </c>
      <c r="T1020" s="2">
        <v>25589721.859999999</v>
      </c>
      <c r="U1020">
        <v>19404000</v>
      </c>
      <c r="V1020" s="2">
        <v>15691776</v>
      </c>
      <c r="W1020" s="2">
        <v>6452571.9100000001</v>
      </c>
      <c r="X1020" s="2">
        <v>0</v>
      </c>
      <c r="Y1020" s="2">
        <v>11255.41</v>
      </c>
      <c r="Z1020" s="2">
        <v>3434118.54</v>
      </c>
      <c r="AA1020">
        <v>8</v>
      </c>
      <c r="AB1020">
        <v>0</v>
      </c>
      <c r="AC1020">
        <v>0</v>
      </c>
      <c r="AD1020">
        <v>0</v>
      </c>
      <c r="AE1020">
        <v>8</v>
      </c>
      <c r="AF1020">
        <v>8</v>
      </c>
      <c r="AG1020">
        <v>4</v>
      </c>
      <c r="AH1020" s="2">
        <v>3922944</v>
      </c>
    </row>
    <row r="1021" spans="1:34" x14ac:dyDescent="0.5">
      <c r="A1021">
        <v>9177</v>
      </c>
      <c r="B1021">
        <v>35271</v>
      </c>
      <c r="C1021" t="s">
        <v>1143</v>
      </c>
      <c r="D1021" s="25">
        <v>27700</v>
      </c>
      <c r="E1021" t="s">
        <v>69</v>
      </c>
      <c r="F1021" t="s">
        <v>84</v>
      </c>
      <c r="G1021" t="s">
        <v>112</v>
      </c>
      <c r="H1021" s="25">
        <v>41277</v>
      </c>
      <c r="I1021" s="26" t="str">
        <f t="shared" si="120"/>
        <v>Thu</v>
      </c>
      <c r="J1021" s="1">
        <f t="shared" si="121"/>
        <v>1</v>
      </c>
      <c r="K1021" s="1" t="str">
        <f t="shared" si="122"/>
        <v>7D</v>
      </c>
      <c r="L1021" s="25">
        <v>41278</v>
      </c>
      <c r="M1021" s="26" t="str">
        <f t="shared" si="123"/>
        <v>Fri</v>
      </c>
      <c r="N1021" s="25">
        <v>41280</v>
      </c>
      <c r="O1021" s="1">
        <f t="shared" si="124"/>
        <v>2</v>
      </c>
      <c r="P1021" s="27">
        <f t="shared" si="125"/>
        <v>2013</v>
      </c>
      <c r="Q1021" s="1">
        <f t="shared" si="126"/>
        <v>1</v>
      </c>
      <c r="R1021" s="1">
        <f t="shared" si="127"/>
        <v>4</v>
      </c>
      <c r="S1021" t="s">
        <v>72</v>
      </c>
      <c r="T1021" s="2">
        <v>8943525</v>
      </c>
      <c r="U1021">
        <v>8480000</v>
      </c>
      <c r="V1021" s="2">
        <v>6961038</v>
      </c>
      <c r="W1021" s="2">
        <v>782272</v>
      </c>
      <c r="X1021" s="2">
        <v>0</v>
      </c>
      <c r="Y1021" s="2">
        <v>0</v>
      </c>
      <c r="Z1021" s="2">
        <v>1200215</v>
      </c>
      <c r="AA1021">
        <v>4</v>
      </c>
      <c r="AB1021">
        <v>0</v>
      </c>
      <c r="AC1021">
        <v>2</v>
      </c>
      <c r="AD1021">
        <v>0</v>
      </c>
      <c r="AE1021">
        <v>4</v>
      </c>
      <c r="AF1021">
        <v>6</v>
      </c>
      <c r="AG1021">
        <v>2</v>
      </c>
      <c r="AH1021" s="2">
        <v>3480519</v>
      </c>
    </row>
    <row r="1022" spans="1:34" x14ac:dyDescent="0.5">
      <c r="A1022">
        <v>9186</v>
      </c>
      <c r="B1022">
        <v>35301</v>
      </c>
      <c r="C1022" t="s">
        <v>1144</v>
      </c>
      <c r="D1022" s="25">
        <v>21598</v>
      </c>
      <c r="E1022" t="s">
        <v>69</v>
      </c>
      <c r="F1022" t="s">
        <v>75</v>
      </c>
      <c r="G1022" t="s">
        <v>91</v>
      </c>
      <c r="H1022" s="25">
        <v>41277</v>
      </c>
      <c r="I1022" s="26" t="str">
        <f t="shared" si="120"/>
        <v>Thu</v>
      </c>
      <c r="J1022" s="1">
        <f t="shared" si="121"/>
        <v>39</v>
      </c>
      <c r="K1022" s="1" t="str">
        <f t="shared" si="122"/>
        <v>45D</v>
      </c>
      <c r="L1022" s="25">
        <v>41316</v>
      </c>
      <c r="M1022" s="26" t="str">
        <f t="shared" si="123"/>
        <v>Mon</v>
      </c>
      <c r="N1022" s="25">
        <v>41319</v>
      </c>
      <c r="O1022" s="1">
        <f t="shared" si="124"/>
        <v>3</v>
      </c>
      <c r="P1022" s="27">
        <f t="shared" si="125"/>
        <v>2013</v>
      </c>
      <c r="Q1022" s="1">
        <f t="shared" si="126"/>
        <v>2</v>
      </c>
      <c r="R1022" s="1">
        <f t="shared" si="127"/>
        <v>11</v>
      </c>
      <c r="S1022" t="s">
        <v>72</v>
      </c>
      <c r="T1022" s="2">
        <v>24677201.010000002</v>
      </c>
      <c r="U1022">
        <v>0</v>
      </c>
      <c r="V1022" s="2">
        <v>7200000</v>
      </c>
      <c r="W1022" s="2">
        <v>13525542</v>
      </c>
      <c r="X1022" s="2">
        <v>0</v>
      </c>
      <c r="Y1022" s="2">
        <v>640000</v>
      </c>
      <c r="Z1022" s="2">
        <v>3311659.01</v>
      </c>
      <c r="AA1022">
        <v>6</v>
      </c>
      <c r="AB1022">
        <v>0</v>
      </c>
      <c r="AC1022">
        <v>3</v>
      </c>
      <c r="AD1022">
        <v>0</v>
      </c>
      <c r="AE1022">
        <v>6</v>
      </c>
      <c r="AF1022">
        <v>9</v>
      </c>
      <c r="AG1022">
        <v>3</v>
      </c>
      <c r="AH1022" s="2">
        <v>2400000</v>
      </c>
    </row>
    <row r="1023" spans="1:34" x14ac:dyDescent="0.5">
      <c r="A1023">
        <v>9180</v>
      </c>
      <c r="B1023">
        <v>35276</v>
      </c>
      <c r="C1023" t="s">
        <v>1145</v>
      </c>
      <c r="D1023" s="25">
        <v>27161</v>
      </c>
      <c r="E1023" t="s">
        <v>79</v>
      </c>
      <c r="F1023" t="s">
        <v>80</v>
      </c>
      <c r="G1023" t="s">
        <v>89</v>
      </c>
      <c r="H1023" s="25">
        <v>41277</v>
      </c>
      <c r="I1023" s="26" t="str">
        <f t="shared" si="120"/>
        <v>Thu</v>
      </c>
      <c r="J1023" s="1">
        <f t="shared" si="121"/>
        <v>0</v>
      </c>
      <c r="K1023" s="1" t="str">
        <f t="shared" si="122"/>
        <v>7D</v>
      </c>
      <c r="L1023" s="25">
        <v>41277</v>
      </c>
      <c r="M1023" s="26" t="str">
        <f t="shared" si="123"/>
        <v>Thu</v>
      </c>
      <c r="N1023" s="25">
        <v>41279</v>
      </c>
      <c r="O1023" s="1">
        <f t="shared" si="124"/>
        <v>2</v>
      </c>
      <c r="P1023" s="27">
        <f t="shared" si="125"/>
        <v>2013</v>
      </c>
      <c r="Q1023" s="1">
        <f t="shared" si="126"/>
        <v>1</v>
      </c>
      <c r="R1023" s="1">
        <f t="shared" si="127"/>
        <v>3</v>
      </c>
      <c r="S1023" t="s">
        <v>72</v>
      </c>
      <c r="T1023" s="2">
        <v>2385075</v>
      </c>
      <c r="U1023">
        <v>0</v>
      </c>
      <c r="V1023" s="2">
        <v>2000000</v>
      </c>
      <c r="W1023" s="2">
        <v>65000</v>
      </c>
      <c r="X1023" s="2">
        <v>0</v>
      </c>
      <c r="Y1023" s="2">
        <v>0</v>
      </c>
      <c r="Z1023" s="2">
        <v>320075</v>
      </c>
      <c r="AA1023">
        <v>4</v>
      </c>
      <c r="AB1023">
        <v>2</v>
      </c>
      <c r="AC1023">
        <v>0</v>
      </c>
      <c r="AD1023">
        <v>2</v>
      </c>
      <c r="AE1023">
        <v>6</v>
      </c>
      <c r="AF1023">
        <v>8</v>
      </c>
      <c r="AG1023">
        <v>2</v>
      </c>
      <c r="AH1023" s="2">
        <v>1000000</v>
      </c>
    </row>
    <row r="1024" spans="1:34" x14ac:dyDescent="0.5">
      <c r="A1024">
        <v>9200</v>
      </c>
      <c r="B1024">
        <v>35356</v>
      </c>
      <c r="C1024" t="s">
        <v>1146</v>
      </c>
      <c r="D1024" s="25">
        <v>22100</v>
      </c>
      <c r="E1024" t="s">
        <v>79</v>
      </c>
      <c r="F1024" t="s">
        <v>105</v>
      </c>
      <c r="G1024" t="s">
        <v>106</v>
      </c>
      <c r="H1024" s="25">
        <v>41278</v>
      </c>
      <c r="I1024" s="26" t="str">
        <f t="shared" ref="I1024:I1087" si="128">TEXT(H1024,"ddd")</f>
        <v>Fri</v>
      </c>
      <c r="J1024" s="1">
        <f t="shared" ref="J1024:J1087" si="129">L1024-H1024</f>
        <v>171</v>
      </c>
      <c r="K1024" s="1" t="str">
        <f t="shared" ref="K1024:K1087" si="130">IF(J1024&lt;=7,"7D",IF(J1024&lt;=14,"14D",IF(J1024&lt;=30,"30D",IF(J1024&lt;=45,"45D",IF(J1024&lt;=60,"60D",IF(J1024&lt;=90,"90D","120D"))))))</f>
        <v>120D</v>
      </c>
      <c r="L1024" s="25">
        <v>41449</v>
      </c>
      <c r="M1024" s="26" t="str">
        <f t="shared" ref="M1024:M1087" si="131">TEXT(L1024,"ddd")</f>
        <v>Mon</v>
      </c>
      <c r="N1024" s="25">
        <v>41457</v>
      </c>
      <c r="O1024" s="1">
        <f t="shared" ref="O1024:O1087" si="132">N1024-L1024</f>
        <v>8</v>
      </c>
      <c r="P1024" s="27">
        <f t="shared" ref="P1024:P1087" si="133">YEAR(L1024)</f>
        <v>2013</v>
      </c>
      <c r="Q1024" s="1">
        <f t="shared" ref="Q1024:Q1087" si="134">MONTH(L1024)</f>
        <v>6</v>
      </c>
      <c r="R1024" s="1">
        <f t="shared" ref="R1024:R1087" si="135">DAY(L1024)</f>
        <v>24</v>
      </c>
      <c r="S1024" t="s">
        <v>72</v>
      </c>
      <c r="T1024" s="2">
        <v>43350841.93</v>
      </c>
      <c r="U1024">
        <v>0</v>
      </c>
      <c r="V1024" s="2">
        <v>9012872</v>
      </c>
      <c r="W1024" s="2">
        <v>17438131.530000001</v>
      </c>
      <c r="X1024" s="2">
        <v>0</v>
      </c>
      <c r="Y1024" s="2">
        <v>10442890.43</v>
      </c>
      <c r="Z1024" s="2">
        <v>6456947.9699999997</v>
      </c>
      <c r="AA1024">
        <v>24</v>
      </c>
      <c r="AB1024">
        <v>0</v>
      </c>
      <c r="AC1024">
        <v>0</v>
      </c>
      <c r="AD1024">
        <v>0</v>
      </c>
      <c r="AE1024">
        <v>24</v>
      </c>
      <c r="AF1024">
        <v>24</v>
      </c>
      <c r="AG1024">
        <v>8</v>
      </c>
      <c r="AH1024" s="2">
        <v>1126609</v>
      </c>
    </row>
    <row r="1025" spans="1:34" x14ac:dyDescent="0.5">
      <c r="A1025">
        <v>9199</v>
      </c>
      <c r="B1025">
        <v>35354</v>
      </c>
      <c r="C1025" t="s">
        <v>1147</v>
      </c>
      <c r="D1025" s="25">
        <v>27808</v>
      </c>
      <c r="E1025" t="s">
        <v>69</v>
      </c>
      <c r="F1025" t="s">
        <v>70</v>
      </c>
      <c r="G1025" t="s">
        <v>74</v>
      </c>
      <c r="H1025" s="25">
        <v>41278</v>
      </c>
      <c r="I1025" s="26" t="str">
        <f t="shared" si="128"/>
        <v>Fri</v>
      </c>
      <c r="J1025" s="1">
        <f t="shared" si="129"/>
        <v>44</v>
      </c>
      <c r="K1025" s="1" t="str">
        <f t="shared" si="130"/>
        <v>45D</v>
      </c>
      <c r="L1025" s="25">
        <v>41322</v>
      </c>
      <c r="M1025" s="26" t="str">
        <f t="shared" si="131"/>
        <v>Sun</v>
      </c>
      <c r="N1025" s="25">
        <v>41323</v>
      </c>
      <c r="O1025" s="1">
        <f t="shared" si="132"/>
        <v>1</v>
      </c>
      <c r="P1025" s="27">
        <f t="shared" si="133"/>
        <v>2013</v>
      </c>
      <c r="Q1025" s="1">
        <f t="shared" si="134"/>
        <v>2</v>
      </c>
      <c r="R1025" s="1">
        <f t="shared" si="135"/>
        <v>17</v>
      </c>
      <c r="S1025" t="s">
        <v>72</v>
      </c>
      <c r="T1025" s="2">
        <v>10977849.99</v>
      </c>
      <c r="U1025">
        <v>5988675</v>
      </c>
      <c r="V1025" s="2">
        <v>8671364</v>
      </c>
      <c r="W1025" s="2">
        <v>833268.03</v>
      </c>
      <c r="X1025" s="2">
        <v>0</v>
      </c>
      <c r="Y1025" s="2">
        <v>0</v>
      </c>
      <c r="Z1025" s="2">
        <v>1473217.96</v>
      </c>
      <c r="AA1025">
        <v>2</v>
      </c>
      <c r="AB1025">
        <v>1</v>
      </c>
      <c r="AC1025">
        <v>0</v>
      </c>
      <c r="AD1025">
        <v>1</v>
      </c>
      <c r="AE1025">
        <v>3</v>
      </c>
      <c r="AF1025">
        <v>4</v>
      </c>
      <c r="AG1025">
        <v>1</v>
      </c>
      <c r="AH1025" s="2">
        <v>8671364</v>
      </c>
    </row>
    <row r="1026" spans="1:34" x14ac:dyDescent="0.5">
      <c r="A1026">
        <v>9242</v>
      </c>
      <c r="B1026">
        <v>35560</v>
      </c>
      <c r="C1026" t="s">
        <v>1148</v>
      </c>
      <c r="D1026" s="25">
        <v>29952</v>
      </c>
      <c r="E1026" t="s">
        <v>69</v>
      </c>
      <c r="F1026" t="s">
        <v>70</v>
      </c>
      <c r="G1026" t="s">
        <v>97</v>
      </c>
      <c r="H1026" s="25">
        <v>41281</v>
      </c>
      <c r="I1026" s="26" t="str">
        <f t="shared" si="128"/>
        <v>Mon</v>
      </c>
      <c r="J1026" s="1">
        <f t="shared" si="129"/>
        <v>0</v>
      </c>
      <c r="K1026" s="1" t="str">
        <f t="shared" si="130"/>
        <v>7D</v>
      </c>
      <c r="L1026" s="25">
        <v>41281</v>
      </c>
      <c r="M1026" s="26" t="str">
        <f t="shared" si="131"/>
        <v>Mon</v>
      </c>
      <c r="N1026" s="25">
        <v>41282</v>
      </c>
      <c r="O1026" s="1">
        <f t="shared" si="132"/>
        <v>1</v>
      </c>
      <c r="P1026" s="27">
        <f t="shared" si="133"/>
        <v>2013</v>
      </c>
      <c r="Q1026" s="1">
        <f t="shared" si="134"/>
        <v>1</v>
      </c>
      <c r="R1026" s="1">
        <f t="shared" si="135"/>
        <v>7</v>
      </c>
      <c r="S1026" t="s">
        <v>72</v>
      </c>
      <c r="T1026" s="2">
        <v>7045500</v>
      </c>
      <c r="U1026">
        <v>5890500</v>
      </c>
      <c r="V1026" s="2">
        <v>5684416</v>
      </c>
      <c r="W1026" s="2">
        <v>415584</v>
      </c>
      <c r="X1026" s="2">
        <v>0</v>
      </c>
      <c r="Y1026" s="2">
        <v>0</v>
      </c>
      <c r="Z1026" s="2">
        <v>945500</v>
      </c>
      <c r="AA1026">
        <v>3</v>
      </c>
      <c r="AB1026">
        <v>0</v>
      </c>
      <c r="AC1026">
        <v>0</v>
      </c>
      <c r="AD1026">
        <v>0</v>
      </c>
      <c r="AE1026">
        <v>3</v>
      </c>
      <c r="AF1026">
        <v>3</v>
      </c>
      <c r="AG1026">
        <v>1</v>
      </c>
      <c r="AH1026" s="2">
        <v>5684416</v>
      </c>
    </row>
    <row r="1027" spans="1:34" x14ac:dyDescent="0.5">
      <c r="A1027">
        <v>9221</v>
      </c>
      <c r="B1027">
        <v>35476</v>
      </c>
      <c r="C1027" t="s">
        <v>1149</v>
      </c>
      <c r="D1027" s="25">
        <v>25845</v>
      </c>
      <c r="E1027" t="s">
        <v>69</v>
      </c>
      <c r="F1027" t="s">
        <v>80</v>
      </c>
      <c r="G1027" t="s">
        <v>89</v>
      </c>
      <c r="H1027" s="25">
        <v>41281</v>
      </c>
      <c r="I1027" s="26" t="str">
        <f t="shared" si="128"/>
        <v>Mon</v>
      </c>
      <c r="J1027" s="1">
        <f t="shared" si="129"/>
        <v>37</v>
      </c>
      <c r="K1027" s="1" t="str">
        <f t="shared" si="130"/>
        <v>45D</v>
      </c>
      <c r="L1027" s="25">
        <v>41318</v>
      </c>
      <c r="M1027" s="26" t="str">
        <f t="shared" si="131"/>
        <v>Wed</v>
      </c>
      <c r="N1027" s="25">
        <v>41321</v>
      </c>
      <c r="O1027" s="1">
        <f t="shared" si="132"/>
        <v>3</v>
      </c>
      <c r="P1027" s="27">
        <f t="shared" si="133"/>
        <v>2013</v>
      </c>
      <c r="Q1027" s="1">
        <f t="shared" si="134"/>
        <v>2</v>
      </c>
      <c r="R1027" s="1">
        <f t="shared" si="135"/>
        <v>13</v>
      </c>
      <c r="S1027" t="s">
        <v>72</v>
      </c>
      <c r="T1027" s="2">
        <v>12132697.5</v>
      </c>
      <c r="U1027">
        <v>0</v>
      </c>
      <c r="V1027" s="2">
        <v>2400000</v>
      </c>
      <c r="W1027" s="2">
        <v>8104500</v>
      </c>
      <c r="X1027" s="2">
        <v>0</v>
      </c>
      <c r="Y1027" s="2">
        <v>0</v>
      </c>
      <c r="Z1027" s="2">
        <v>1628197.5</v>
      </c>
      <c r="AA1027">
        <v>6</v>
      </c>
      <c r="AB1027">
        <v>0</v>
      </c>
      <c r="AC1027">
        <v>3</v>
      </c>
      <c r="AD1027">
        <v>2</v>
      </c>
      <c r="AE1027">
        <v>6</v>
      </c>
      <c r="AF1027">
        <v>11</v>
      </c>
      <c r="AG1027">
        <v>3</v>
      </c>
      <c r="AH1027" s="2">
        <v>800000</v>
      </c>
    </row>
    <row r="1028" spans="1:34" x14ac:dyDescent="0.5">
      <c r="A1028">
        <v>9235</v>
      </c>
      <c r="B1028">
        <v>35542</v>
      </c>
      <c r="C1028" t="s">
        <v>1150</v>
      </c>
      <c r="D1028" s="25">
        <v>28805</v>
      </c>
      <c r="E1028" t="s">
        <v>69</v>
      </c>
      <c r="F1028" t="s">
        <v>70</v>
      </c>
      <c r="G1028" t="s">
        <v>97</v>
      </c>
      <c r="H1028" s="25">
        <v>41281</v>
      </c>
      <c r="I1028" s="26" t="str">
        <f t="shared" si="128"/>
        <v>Mon</v>
      </c>
      <c r="J1028" s="1">
        <f t="shared" si="129"/>
        <v>38</v>
      </c>
      <c r="K1028" s="1" t="str">
        <f t="shared" si="130"/>
        <v>45D</v>
      </c>
      <c r="L1028" s="25">
        <v>41319</v>
      </c>
      <c r="M1028" s="26" t="str">
        <f t="shared" si="131"/>
        <v>Thu</v>
      </c>
      <c r="N1028" s="25">
        <v>41321</v>
      </c>
      <c r="O1028" s="1">
        <f t="shared" si="132"/>
        <v>2</v>
      </c>
      <c r="P1028" s="27">
        <f t="shared" si="133"/>
        <v>2013</v>
      </c>
      <c r="Q1028" s="1">
        <f t="shared" si="134"/>
        <v>2</v>
      </c>
      <c r="R1028" s="1">
        <f t="shared" si="135"/>
        <v>14</v>
      </c>
      <c r="S1028" t="s">
        <v>72</v>
      </c>
      <c r="T1028" s="2">
        <v>44398200</v>
      </c>
      <c r="U1028">
        <v>39963000</v>
      </c>
      <c r="V1028" s="2">
        <v>35218184</v>
      </c>
      <c r="W1028" s="2">
        <v>3221816</v>
      </c>
      <c r="X1028" s="2">
        <v>0</v>
      </c>
      <c r="Y1028" s="2">
        <v>0</v>
      </c>
      <c r="Z1028" s="2">
        <v>5958200</v>
      </c>
      <c r="AA1028">
        <v>4</v>
      </c>
      <c r="AB1028">
        <v>0</v>
      </c>
      <c r="AC1028">
        <v>2</v>
      </c>
      <c r="AD1028">
        <v>2</v>
      </c>
      <c r="AE1028">
        <v>4</v>
      </c>
      <c r="AF1028">
        <v>8</v>
      </c>
      <c r="AG1028">
        <v>2</v>
      </c>
      <c r="AH1028" s="2">
        <v>17609092</v>
      </c>
    </row>
    <row r="1029" spans="1:34" x14ac:dyDescent="0.5">
      <c r="A1029">
        <v>9222</v>
      </c>
      <c r="B1029">
        <v>35488</v>
      </c>
      <c r="C1029" t="s">
        <v>1151</v>
      </c>
      <c r="D1029" s="25">
        <v>31602</v>
      </c>
      <c r="E1029" t="s">
        <v>79</v>
      </c>
      <c r="F1029" t="s">
        <v>105</v>
      </c>
      <c r="G1029" t="s">
        <v>106</v>
      </c>
      <c r="H1029" s="25">
        <v>41281</v>
      </c>
      <c r="I1029" s="26" t="str">
        <f t="shared" si="128"/>
        <v>Mon</v>
      </c>
      <c r="J1029" s="1">
        <f t="shared" si="129"/>
        <v>74</v>
      </c>
      <c r="K1029" s="1" t="str">
        <f t="shared" si="130"/>
        <v>90D</v>
      </c>
      <c r="L1029" s="25">
        <v>41355</v>
      </c>
      <c r="M1029" s="26" t="str">
        <f t="shared" si="131"/>
        <v>Fri</v>
      </c>
      <c r="N1029" s="25">
        <v>41361</v>
      </c>
      <c r="O1029" s="1">
        <f t="shared" si="132"/>
        <v>6</v>
      </c>
      <c r="P1029" s="27">
        <f t="shared" si="133"/>
        <v>2013</v>
      </c>
      <c r="Q1029" s="1">
        <f t="shared" si="134"/>
        <v>3</v>
      </c>
      <c r="R1029" s="1">
        <f t="shared" si="135"/>
        <v>22</v>
      </c>
      <c r="S1029" t="s">
        <v>72</v>
      </c>
      <c r="T1029" s="2">
        <v>22789573.510000002</v>
      </c>
      <c r="U1029">
        <v>10234848</v>
      </c>
      <c r="V1029" s="2">
        <v>8319567</v>
      </c>
      <c r="W1029" s="2">
        <v>9614396</v>
      </c>
      <c r="X1029" s="2">
        <v>0</v>
      </c>
      <c r="Y1029" s="2">
        <v>1797179.22</v>
      </c>
      <c r="Z1029" s="2">
        <v>3058431.29</v>
      </c>
      <c r="AA1029">
        <v>16</v>
      </c>
      <c r="AB1029">
        <v>0</v>
      </c>
      <c r="AC1029">
        <v>0</v>
      </c>
      <c r="AD1029">
        <v>0</v>
      </c>
      <c r="AE1029">
        <v>16</v>
      </c>
      <c r="AF1029">
        <v>16</v>
      </c>
      <c r="AG1029">
        <v>8</v>
      </c>
      <c r="AH1029" s="2">
        <v>1039945.88</v>
      </c>
    </row>
    <row r="1030" spans="1:34" x14ac:dyDescent="0.5">
      <c r="A1030">
        <v>9244</v>
      </c>
      <c r="B1030">
        <v>35588</v>
      </c>
      <c r="C1030" t="s">
        <v>1152</v>
      </c>
      <c r="D1030" s="25">
        <v>21210</v>
      </c>
      <c r="E1030" t="s">
        <v>79</v>
      </c>
      <c r="F1030" t="s">
        <v>70</v>
      </c>
      <c r="G1030" t="s">
        <v>74</v>
      </c>
      <c r="H1030" s="25">
        <v>41282</v>
      </c>
      <c r="I1030" s="26" t="str">
        <f t="shared" si="128"/>
        <v>Tue</v>
      </c>
      <c r="J1030" s="1">
        <f t="shared" si="129"/>
        <v>147</v>
      </c>
      <c r="K1030" s="1" t="str">
        <f t="shared" si="130"/>
        <v>120D</v>
      </c>
      <c r="L1030" s="25">
        <v>41429</v>
      </c>
      <c r="M1030" s="26" t="str">
        <f t="shared" si="131"/>
        <v>Tue</v>
      </c>
      <c r="N1030" s="25">
        <v>41430</v>
      </c>
      <c r="O1030" s="1">
        <f t="shared" si="132"/>
        <v>1</v>
      </c>
      <c r="P1030" s="27">
        <f t="shared" si="133"/>
        <v>2013</v>
      </c>
      <c r="Q1030" s="1">
        <f t="shared" si="134"/>
        <v>6</v>
      </c>
      <c r="R1030" s="1">
        <f t="shared" si="135"/>
        <v>4</v>
      </c>
      <c r="S1030" t="s">
        <v>72</v>
      </c>
      <c r="T1030" s="2">
        <v>35419379.259999998</v>
      </c>
      <c r="U1030">
        <v>6517665</v>
      </c>
      <c r="V1030" s="2">
        <v>5371509</v>
      </c>
      <c r="W1030" s="2">
        <v>8639797.6999999993</v>
      </c>
      <c r="X1030" s="2">
        <v>0</v>
      </c>
      <c r="Y1030" s="2">
        <v>15845631.689999999</v>
      </c>
      <c r="Z1030" s="2">
        <v>5562440.8700000001</v>
      </c>
      <c r="AA1030">
        <v>18</v>
      </c>
      <c r="AB1030">
        <v>0</v>
      </c>
      <c r="AC1030">
        <v>0</v>
      </c>
      <c r="AD1030">
        <v>0</v>
      </c>
      <c r="AE1030">
        <v>18</v>
      </c>
      <c r="AF1030">
        <v>18</v>
      </c>
      <c r="AG1030">
        <v>9</v>
      </c>
      <c r="AH1030" s="2">
        <v>596834.32999999996</v>
      </c>
    </row>
    <row r="1031" spans="1:34" x14ac:dyDescent="0.5">
      <c r="A1031">
        <v>8597</v>
      </c>
      <c r="B1031">
        <v>35713</v>
      </c>
      <c r="C1031" t="s">
        <v>1153</v>
      </c>
      <c r="D1031" s="25">
        <v>25097</v>
      </c>
      <c r="E1031" t="s">
        <v>1154</v>
      </c>
      <c r="F1031" t="s">
        <v>94</v>
      </c>
      <c r="G1031" t="s">
        <v>141</v>
      </c>
      <c r="H1031" s="25">
        <v>41283</v>
      </c>
      <c r="I1031" s="26" t="str">
        <f t="shared" si="128"/>
        <v>Wed</v>
      </c>
      <c r="J1031" s="1">
        <f t="shared" si="129"/>
        <v>11</v>
      </c>
      <c r="K1031" s="1" t="str">
        <f t="shared" si="130"/>
        <v>14D</v>
      </c>
      <c r="L1031" s="25">
        <v>41294</v>
      </c>
      <c r="M1031" s="26" t="str">
        <f t="shared" si="131"/>
        <v>Sun</v>
      </c>
      <c r="N1031" s="25">
        <v>41298</v>
      </c>
      <c r="O1031" s="1">
        <f t="shared" si="132"/>
        <v>4</v>
      </c>
      <c r="P1031" s="27">
        <f t="shared" si="133"/>
        <v>2013</v>
      </c>
      <c r="Q1031" s="1">
        <f t="shared" si="134"/>
        <v>1</v>
      </c>
      <c r="R1031" s="1">
        <f t="shared" si="135"/>
        <v>20</v>
      </c>
      <c r="S1031" t="s">
        <v>72</v>
      </c>
      <c r="T1031" s="2">
        <v>19276220</v>
      </c>
      <c r="U1031">
        <v>12600000</v>
      </c>
      <c r="V1031" s="2">
        <v>10354980</v>
      </c>
      <c r="W1031" s="2">
        <v>4672051.4000000004</v>
      </c>
      <c r="X1031" s="2">
        <v>0</v>
      </c>
      <c r="Y1031" s="2">
        <v>1462537.47</v>
      </c>
      <c r="Z1031" s="2">
        <v>2786651.13</v>
      </c>
      <c r="AA1031">
        <v>4</v>
      </c>
      <c r="AB1031">
        <v>0</v>
      </c>
      <c r="AC1031">
        <v>0</v>
      </c>
      <c r="AD1031">
        <v>0</v>
      </c>
      <c r="AE1031">
        <v>4</v>
      </c>
      <c r="AF1031">
        <v>4</v>
      </c>
      <c r="AG1031">
        <v>4</v>
      </c>
      <c r="AH1031" s="2">
        <v>2588745</v>
      </c>
    </row>
    <row r="1032" spans="1:34" x14ac:dyDescent="0.5">
      <c r="A1032">
        <v>8597</v>
      </c>
      <c r="B1032">
        <v>35672</v>
      </c>
      <c r="C1032" t="s">
        <v>1155</v>
      </c>
      <c r="D1032" s="25">
        <v>25757</v>
      </c>
      <c r="E1032" t="s">
        <v>1013</v>
      </c>
      <c r="F1032" t="s">
        <v>94</v>
      </c>
      <c r="G1032" t="s">
        <v>141</v>
      </c>
      <c r="H1032" s="25">
        <v>41283</v>
      </c>
      <c r="I1032" s="26" t="str">
        <f t="shared" si="128"/>
        <v>Wed</v>
      </c>
      <c r="J1032" s="1">
        <f t="shared" si="129"/>
        <v>12</v>
      </c>
      <c r="K1032" s="1" t="str">
        <f t="shared" si="130"/>
        <v>14D</v>
      </c>
      <c r="L1032" s="25">
        <v>41295</v>
      </c>
      <c r="M1032" s="26" t="str">
        <f t="shared" si="131"/>
        <v>Mon</v>
      </c>
      <c r="N1032" s="25">
        <v>41298</v>
      </c>
      <c r="O1032" s="1">
        <f t="shared" si="132"/>
        <v>3</v>
      </c>
      <c r="P1032" s="27">
        <f t="shared" si="133"/>
        <v>2013</v>
      </c>
      <c r="Q1032" s="1">
        <f t="shared" si="134"/>
        <v>1</v>
      </c>
      <c r="R1032" s="1">
        <f t="shared" si="135"/>
        <v>21</v>
      </c>
      <c r="S1032" t="s">
        <v>72</v>
      </c>
      <c r="T1032" s="2">
        <v>12949100.369999999</v>
      </c>
      <c r="U1032">
        <v>9450000</v>
      </c>
      <c r="V1032" s="2">
        <v>7766234.5899999999</v>
      </c>
      <c r="W1032" s="2">
        <v>3029523.54</v>
      </c>
      <c r="X1032" s="2">
        <v>0</v>
      </c>
      <c r="Y1032" s="2">
        <v>415584.42</v>
      </c>
      <c r="Z1032" s="2">
        <v>1737757.82</v>
      </c>
      <c r="AA1032">
        <v>3</v>
      </c>
      <c r="AB1032">
        <v>0</v>
      </c>
      <c r="AC1032">
        <v>0</v>
      </c>
      <c r="AD1032">
        <v>0</v>
      </c>
      <c r="AE1032">
        <v>3</v>
      </c>
      <c r="AF1032">
        <v>3</v>
      </c>
      <c r="AG1032">
        <v>3</v>
      </c>
      <c r="AH1032" s="2">
        <v>2588744.86</v>
      </c>
    </row>
    <row r="1033" spans="1:34" x14ac:dyDescent="0.5">
      <c r="A1033">
        <v>8597</v>
      </c>
      <c r="B1033">
        <v>36392</v>
      </c>
      <c r="C1033" t="s">
        <v>1156</v>
      </c>
      <c r="D1033" s="25">
        <v>27308</v>
      </c>
      <c r="E1033" t="s">
        <v>134</v>
      </c>
      <c r="F1033" t="s">
        <v>94</v>
      </c>
      <c r="G1033" t="s">
        <v>141</v>
      </c>
      <c r="H1033" s="25">
        <v>41283</v>
      </c>
      <c r="I1033" s="26" t="str">
        <f t="shared" si="128"/>
        <v>Wed</v>
      </c>
      <c r="J1033" s="1">
        <f t="shared" si="129"/>
        <v>12</v>
      </c>
      <c r="K1033" s="1" t="str">
        <f t="shared" si="130"/>
        <v>14D</v>
      </c>
      <c r="L1033" s="25">
        <v>41295</v>
      </c>
      <c r="M1033" s="26" t="str">
        <f t="shared" si="131"/>
        <v>Mon</v>
      </c>
      <c r="N1033" s="25">
        <v>41298</v>
      </c>
      <c r="O1033" s="1">
        <f t="shared" si="132"/>
        <v>3</v>
      </c>
      <c r="P1033" s="27">
        <f t="shared" si="133"/>
        <v>2013</v>
      </c>
      <c r="Q1033" s="1">
        <f t="shared" si="134"/>
        <v>1</v>
      </c>
      <c r="R1033" s="1">
        <f t="shared" si="135"/>
        <v>21</v>
      </c>
      <c r="S1033" t="s">
        <v>72</v>
      </c>
      <c r="T1033" s="2">
        <v>12695000</v>
      </c>
      <c r="U1033">
        <v>9450000</v>
      </c>
      <c r="V1033" s="2">
        <v>7766235</v>
      </c>
      <c r="W1033" s="2">
        <v>2809523.4</v>
      </c>
      <c r="X1033" s="2">
        <v>0</v>
      </c>
      <c r="Y1033" s="2">
        <v>415584.42</v>
      </c>
      <c r="Z1033" s="2">
        <v>1703657.18</v>
      </c>
      <c r="AA1033">
        <v>3</v>
      </c>
      <c r="AB1033">
        <v>0</v>
      </c>
      <c r="AC1033">
        <v>0</v>
      </c>
      <c r="AD1033">
        <v>0</v>
      </c>
      <c r="AE1033">
        <v>3</v>
      </c>
      <c r="AF1033">
        <v>3</v>
      </c>
      <c r="AG1033">
        <v>3</v>
      </c>
      <c r="AH1033" s="2">
        <v>2588745</v>
      </c>
    </row>
    <row r="1034" spans="1:34" x14ac:dyDescent="0.5">
      <c r="A1034">
        <v>8597</v>
      </c>
      <c r="B1034">
        <v>36483</v>
      </c>
      <c r="C1034" t="s">
        <v>1157</v>
      </c>
      <c r="D1034" s="25">
        <v>22751</v>
      </c>
      <c r="E1034" t="s">
        <v>213</v>
      </c>
      <c r="F1034" t="s">
        <v>94</v>
      </c>
      <c r="G1034" t="s">
        <v>141</v>
      </c>
      <c r="H1034" s="25">
        <v>41283</v>
      </c>
      <c r="I1034" s="26" t="str">
        <f t="shared" si="128"/>
        <v>Wed</v>
      </c>
      <c r="J1034" s="1">
        <f t="shared" si="129"/>
        <v>12</v>
      </c>
      <c r="K1034" s="1" t="str">
        <f t="shared" si="130"/>
        <v>14D</v>
      </c>
      <c r="L1034" s="25">
        <v>41295</v>
      </c>
      <c r="M1034" s="26" t="str">
        <f t="shared" si="131"/>
        <v>Mon</v>
      </c>
      <c r="N1034" s="25">
        <v>41298</v>
      </c>
      <c r="O1034" s="1">
        <f t="shared" si="132"/>
        <v>3</v>
      </c>
      <c r="P1034" s="27">
        <f t="shared" si="133"/>
        <v>2013</v>
      </c>
      <c r="Q1034" s="1">
        <f t="shared" si="134"/>
        <v>1</v>
      </c>
      <c r="R1034" s="1">
        <f t="shared" si="135"/>
        <v>21</v>
      </c>
      <c r="S1034" t="s">
        <v>72</v>
      </c>
      <c r="T1034" s="2">
        <v>17588712.010000002</v>
      </c>
      <c r="U1034">
        <v>9450000</v>
      </c>
      <c r="V1034" s="2">
        <v>10493507.73</v>
      </c>
      <c r="W1034" s="2">
        <v>2959923.4</v>
      </c>
      <c r="X1034" s="2">
        <v>0</v>
      </c>
      <c r="Y1034" s="2">
        <v>1774891.78</v>
      </c>
      <c r="Z1034" s="2">
        <v>2360389.1</v>
      </c>
      <c r="AA1034">
        <v>3</v>
      </c>
      <c r="AB1034">
        <v>0</v>
      </c>
      <c r="AC1034">
        <v>0</v>
      </c>
      <c r="AD1034">
        <v>0</v>
      </c>
      <c r="AE1034">
        <v>3</v>
      </c>
      <c r="AF1034">
        <v>3</v>
      </c>
      <c r="AG1034">
        <v>3</v>
      </c>
      <c r="AH1034" s="2">
        <v>3497835.91</v>
      </c>
    </row>
    <row r="1035" spans="1:34" x14ac:dyDescent="0.5">
      <c r="A1035">
        <v>9219</v>
      </c>
      <c r="B1035">
        <v>9626</v>
      </c>
      <c r="C1035" t="s">
        <v>125</v>
      </c>
      <c r="D1035" s="25">
        <v>28596</v>
      </c>
      <c r="E1035" t="s">
        <v>69</v>
      </c>
      <c r="F1035" t="s">
        <v>94</v>
      </c>
      <c r="G1035" t="s">
        <v>141</v>
      </c>
      <c r="H1035" s="25">
        <v>41283</v>
      </c>
      <c r="I1035" s="26" t="str">
        <f t="shared" si="128"/>
        <v>Wed</v>
      </c>
      <c r="J1035" s="1">
        <f t="shared" si="129"/>
        <v>0</v>
      </c>
      <c r="K1035" s="1" t="str">
        <f t="shared" si="130"/>
        <v>7D</v>
      </c>
      <c r="L1035" s="25">
        <v>41283</v>
      </c>
      <c r="M1035" s="26" t="str">
        <f t="shared" si="131"/>
        <v>Wed</v>
      </c>
      <c r="N1035" s="25">
        <v>41284</v>
      </c>
      <c r="O1035" s="1">
        <f t="shared" si="132"/>
        <v>1</v>
      </c>
      <c r="P1035" s="27">
        <f t="shared" si="133"/>
        <v>2013</v>
      </c>
      <c r="Q1035" s="1">
        <f t="shared" si="134"/>
        <v>1</v>
      </c>
      <c r="R1035" s="1">
        <f t="shared" si="135"/>
        <v>9</v>
      </c>
      <c r="S1035" t="s">
        <v>72</v>
      </c>
      <c r="T1035" s="2">
        <v>15468602.880000001</v>
      </c>
      <c r="U1035">
        <v>11340000</v>
      </c>
      <c r="V1035" s="2">
        <v>9272727.2699999996</v>
      </c>
      <c r="W1035" s="2">
        <v>4119999.97</v>
      </c>
      <c r="X1035" s="2">
        <v>0</v>
      </c>
      <c r="Y1035" s="2">
        <v>0</v>
      </c>
      <c r="Z1035" s="2">
        <v>2075875.64</v>
      </c>
      <c r="AA1035">
        <v>8</v>
      </c>
      <c r="AB1035">
        <v>0</v>
      </c>
      <c r="AC1035">
        <v>0</v>
      </c>
      <c r="AD1035">
        <v>0</v>
      </c>
      <c r="AE1035">
        <v>8</v>
      </c>
      <c r="AF1035">
        <v>8</v>
      </c>
      <c r="AG1035">
        <v>4</v>
      </c>
      <c r="AH1035" s="2">
        <v>2318181.8199999998</v>
      </c>
    </row>
    <row r="1036" spans="1:34" x14ac:dyDescent="0.5">
      <c r="A1036">
        <v>8597</v>
      </c>
      <c r="B1036">
        <v>36602</v>
      </c>
      <c r="C1036" t="s">
        <v>1158</v>
      </c>
      <c r="D1036" s="25">
        <v>28799</v>
      </c>
      <c r="E1036" t="s">
        <v>503</v>
      </c>
      <c r="F1036" t="s">
        <v>94</v>
      </c>
      <c r="G1036" t="s">
        <v>141</v>
      </c>
      <c r="H1036" s="25">
        <v>41283</v>
      </c>
      <c r="I1036" s="26" t="str">
        <f t="shared" si="128"/>
        <v>Wed</v>
      </c>
      <c r="J1036" s="1">
        <f t="shared" si="129"/>
        <v>12</v>
      </c>
      <c r="K1036" s="1" t="str">
        <f t="shared" si="130"/>
        <v>14D</v>
      </c>
      <c r="L1036" s="25">
        <v>41295</v>
      </c>
      <c r="M1036" s="26" t="str">
        <f t="shared" si="131"/>
        <v>Mon</v>
      </c>
      <c r="N1036" s="25">
        <v>41298</v>
      </c>
      <c r="O1036" s="1">
        <f t="shared" si="132"/>
        <v>3</v>
      </c>
      <c r="P1036" s="27">
        <f t="shared" si="133"/>
        <v>2013</v>
      </c>
      <c r="Q1036" s="1">
        <f t="shared" si="134"/>
        <v>1</v>
      </c>
      <c r="R1036" s="1">
        <f t="shared" si="135"/>
        <v>21</v>
      </c>
      <c r="S1036" t="s">
        <v>72</v>
      </c>
      <c r="T1036" s="2">
        <v>12695000.369999999</v>
      </c>
      <c r="U1036">
        <v>9450000</v>
      </c>
      <c r="V1036" s="2">
        <v>7766234.5899999999</v>
      </c>
      <c r="W1036" s="2">
        <v>2809523.54</v>
      </c>
      <c r="X1036" s="2">
        <v>0</v>
      </c>
      <c r="Y1036" s="2">
        <v>415584.42</v>
      </c>
      <c r="Z1036" s="2">
        <v>1703657.82</v>
      </c>
      <c r="AA1036">
        <v>3</v>
      </c>
      <c r="AB1036">
        <v>0</v>
      </c>
      <c r="AC1036">
        <v>0</v>
      </c>
      <c r="AD1036">
        <v>0</v>
      </c>
      <c r="AE1036">
        <v>3</v>
      </c>
      <c r="AF1036">
        <v>3</v>
      </c>
      <c r="AG1036">
        <v>3</v>
      </c>
      <c r="AH1036" s="2">
        <v>2588744.86</v>
      </c>
    </row>
    <row r="1037" spans="1:34" x14ac:dyDescent="0.5">
      <c r="A1037">
        <v>8597</v>
      </c>
      <c r="B1037">
        <v>35677</v>
      </c>
      <c r="C1037" t="s">
        <v>1159</v>
      </c>
      <c r="D1037" s="25">
        <v>21485</v>
      </c>
      <c r="E1037" t="s">
        <v>142</v>
      </c>
      <c r="F1037" t="s">
        <v>94</v>
      </c>
      <c r="G1037" t="s">
        <v>141</v>
      </c>
      <c r="H1037" s="25">
        <v>41283</v>
      </c>
      <c r="I1037" s="26" t="str">
        <f t="shared" si="128"/>
        <v>Wed</v>
      </c>
      <c r="J1037" s="1">
        <f t="shared" si="129"/>
        <v>12</v>
      </c>
      <c r="K1037" s="1" t="str">
        <f t="shared" si="130"/>
        <v>14D</v>
      </c>
      <c r="L1037" s="25">
        <v>41295</v>
      </c>
      <c r="M1037" s="26" t="str">
        <f t="shared" si="131"/>
        <v>Mon</v>
      </c>
      <c r="N1037" s="25">
        <v>41298</v>
      </c>
      <c r="O1037" s="1">
        <f t="shared" si="132"/>
        <v>3</v>
      </c>
      <c r="P1037" s="27">
        <f t="shared" si="133"/>
        <v>2013</v>
      </c>
      <c r="Q1037" s="1">
        <f t="shared" si="134"/>
        <v>1</v>
      </c>
      <c r="R1037" s="1">
        <f t="shared" si="135"/>
        <v>21</v>
      </c>
      <c r="S1037" t="s">
        <v>72</v>
      </c>
      <c r="T1037" s="2">
        <v>13624775</v>
      </c>
      <c r="U1037">
        <v>9450000</v>
      </c>
      <c r="V1037" s="2">
        <v>7766235</v>
      </c>
      <c r="W1037" s="2">
        <v>2809523.4</v>
      </c>
      <c r="X1037" s="2">
        <v>0</v>
      </c>
      <c r="Y1037" s="2">
        <v>1220584.42</v>
      </c>
      <c r="Z1037" s="2">
        <v>1828432.18</v>
      </c>
      <c r="AA1037">
        <v>3</v>
      </c>
      <c r="AB1037">
        <v>0</v>
      </c>
      <c r="AC1037">
        <v>0</v>
      </c>
      <c r="AD1037">
        <v>0</v>
      </c>
      <c r="AE1037">
        <v>3</v>
      </c>
      <c r="AF1037">
        <v>3</v>
      </c>
      <c r="AG1037">
        <v>3</v>
      </c>
      <c r="AH1037" s="2">
        <v>2588745</v>
      </c>
    </row>
    <row r="1038" spans="1:34" x14ac:dyDescent="0.5">
      <c r="A1038">
        <v>8597</v>
      </c>
      <c r="B1038">
        <v>36393</v>
      </c>
      <c r="C1038" t="s">
        <v>1160</v>
      </c>
      <c r="D1038" s="25">
        <v>25272</v>
      </c>
      <c r="E1038" t="s">
        <v>142</v>
      </c>
      <c r="F1038" t="s">
        <v>94</v>
      </c>
      <c r="G1038" t="s">
        <v>141</v>
      </c>
      <c r="H1038" s="25">
        <v>41283</v>
      </c>
      <c r="I1038" s="26" t="str">
        <f t="shared" si="128"/>
        <v>Wed</v>
      </c>
      <c r="J1038" s="1">
        <f t="shared" si="129"/>
        <v>12</v>
      </c>
      <c r="K1038" s="1" t="str">
        <f t="shared" si="130"/>
        <v>14D</v>
      </c>
      <c r="L1038" s="25">
        <v>41295</v>
      </c>
      <c r="M1038" s="26" t="str">
        <f t="shared" si="131"/>
        <v>Mon</v>
      </c>
      <c r="N1038" s="25">
        <v>41298</v>
      </c>
      <c r="O1038" s="1">
        <f t="shared" si="132"/>
        <v>3</v>
      </c>
      <c r="P1038" s="27">
        <f t="shared" si="133"/>
        <v>2013</v>
      </c>
      <c r="Q1038" s="1">
        <f t="shared" si="134"/>
        <v>1</v>
      </c>
      <c r="R1038" s="1">
        <f t="shared" si="135"/>
        <v>21</v>
      </c>
      <c r="S1038" t="s">
        <v>72</v>
      </c>
      <c r="T1038" s="2">
        <v>12695000</v>
      </c>
      <c r="U1038">
        <v>9450000</v>
      </c>
      <c r="V1038" s="2">
        <v>7766235</v>
      </c>
      <c r="W1038" s="2">
        <v>2809523.4</v>
      </c>
      <c r="X1038" s="2">
        <v>0</v>
      </c>
      <c r="Y1038" s="2">
        <v>415584.42</v>
      </c>
      <c r="Z1038" s="2">
        <v>1703657.18</v>
      </c>
      <c r="AA1038">
        <v>3</v>
      </c>
      <c r="AB1038">
        <v>0</v>
      </c>
      <c r="AC1038">
        <v>0</v>
      </c>
      <c r="AD1038">
        <v>0</v>
      </c>
      <c r="AE1038">
        <v>3</v>
      </c>
      <c r="AF1038">
        <v>3</v>
      </c>
      <c r="AG1038">
        <v>3</v>
      </c>
      <c r="AH1038" s="2">
        <v>2588745</v>
      </c>
    </row>
    <row r="1039" spans="1:34" x14ac:dyDescent="0.5">
      <c r="A1039">
        <v>8597</v>
      </c>
      <c r="B1039">
        <v>36599</v>
      </c>
      <c r="C1039" t="s">
        <v>1161</v>
      </c>
      <c r="D1039" s="25">
        <v>26204</v>
      </c>
      <c r="E1039" t="s">
        <v>140</v>
      </c>
      <c r="F1039" t="s">
        <v>94</v>
      </c>
      <c r="G1039" t="s">
        <v>141</v>
      </c>
      <c r="H1039" s="25">
        <v>41283</v>
      </c>
      <c r="I1039" s="26" t="str">
        <f t="shared" si="128"/>
        <v>Wed</v>
      </c>
      <c r="J1039" s="1">
        <f t="shared" si="129"/>
        <v>11</v>
      </c>
      <c r="K1039" s="1" t="str">
        <f t="shared" si="130"/>
        <v>14D</v>
      </c>
      <c r="L1039" s="25">
        <v>41294</v>
      </c>
      <c r="M1039" s="26" t="str">
        <f t="shared" si="131"/>
        <v>Sun</v>
      </c>
      <c r="N1039" s="25">
        <v>41298</v>
      </c>
      <c r="O1039" s="1">
        <f t="shared" si="132"/>
        <v>4</v>
      </c>
      <c r="P1039" s="27">
        <f t="shared" si="133"/>
        <v>2013</v>
      </c>
      <c r="Q1039" s="1">
        <f t="shared" si="134"/>
        <v>1</v>
      </c>
      <c r="R1039" s="1">
        <f t="shared" si="135"/>
        <v>20</v>
      </c>
      <c r="S1039" t="s">
        <v>72</v>
      </c>
      <c r="T1039" s="2">
        <v>15845000</v>
      </c>
      <c r="U1039">
        <v>12600000</v>
      </c>
      <c r="V1039" s="2">
        <v>10354980</v>
      </c>
      <c r="W1039" s="2">
        <v>2948051.4</v>
      </c>
      <c r="X1039" s="2">
        <v>0</v>
      </c>
      <c r="Y1039" s="2">
        <v>415584.42</v>
      </c>
      <c r="Z1039" s="2">
        <v>2126384.1800000002</v>
      </c>
      <c r="AA1039">
        <v>4</v>
      </c>
      <c r="AB1039">
        <v>0</v>
      </c>
      <c r="AC1039">
        <v>0</v>
      </c>
      <c r="AD1039">
        <v>0</v>
      </c>
      <c r="AE1039">
        <v>4</v>
      </c>
      <c r="AF1039">
        <v>4</v>
      </c>
      <c r="AG1039">
        <v>4</v>
      </c>
      <c r="AH1039" s="2">
        <v>2588745</v>
      </c>
    </row>
    <row r="1040" spans="1:34" x14ac:dyDescent="0.5">
      <c r="A1040">
        <v>8597</v>
      </c>
      <c r="B1040">
        <v>36600</v>
      </c>
      <c r="C1040" t="s">
        <v>1162</v>
      </c>
      <c r="D1040" s="25">
        <v>24049</v>
      </c>
      <c r="E1040" t="s">
        <v>142</v>
      </c>
      <c r="F1040" t="s">
        <v>94</v>
      </c>
      <c r="G1040" t="s">
        <v>141</v>
      </c>
      <c r="H1040" s="25">
        <v>41283</v>
      </c>
      <c r="I1040" s="26" t="str">
        <f t="shared" si="128"/>
        <v>Wed</v>
      </c>
      <c r="J1040" s="1">
        <f t="shared" si="129"/>
        <v>12</v>
      </c>
      <c r="K1040" s="1" t="str">
        <f t="shared" si="130"/>
        <v>14D</v>
      </c>
      <c r="L1040" s="25">
        <v>41295</v>
      </c>
      <c r="M1040" s="26" t="str">
        <f t="shared" si="131"/>
        <v>Mon</v>
      </c>
      <c r="N1040" s="25">
        <v>41298</v>
      </c>
      <c r="O1040" s="1">
        <f t="shared" si="132"/>
        <v>3</v>
      </c>
      <c r="P1040" s="27">
        <f t="shared" si="133"/>
        <v>2013</v>
      </c>
      <c r="Q1040" s="1">
        <f t="shared" si="134"/>
        <v>1</v>
      </c>
      <c r="R1040" s="1">
        <f t="shared" si="135"/>
        <v>21</v>
      </c>
      <c r="S1040" t="s">
        <v>72</v>
      </c>
      <c r="T1040" s="2">
        <v>13099503</v>
      </c>
      <c r="U1040">
        <v>9450000</v>
      </c>
      <c r="V1040" s="2">
        <v>7766235</v>
      </c>
      <c r="W1040" s="2">
        <v>3159523.4</v>
      </c>
      <c r="X1040" s="2">
        <v>0</v>
      </c>
      <c r="Y1040" s="2">
        <v>415814.42</v>
      </c>
      <c r="Z1040" s="2">
        <v>1757930.18</v>
      </c>
      <c r="AA1040">
        <v>3</v>
      </c>
      <c r="AB1040">
        <v>0</v>
      </c>
      <c r="AC1040">
        <v>0</v>
      </c>
      <c r="AD1040">
        <v>0</v>
      </c>
      <c r="AE1040">
        <v>3</v>
      </c>
      <c r="AF1040">
        <v>3</v>
      </c>
      <c r="AG1040">
        <v>3</v>
      </c>
      <c r="AH1040" s="2">
        <v>2588745</v>
      </c>
    </row>
    <row r="1041" spans="1:34" x14ac:dyDescent="0.5">
      <c r="A1041">
        <v>8597</v>
      </c>
      <c r="B1041">
        <v>36601</v>
      </c>
      <c r="C1041" t="s">
        <v>1163</v>
      </c>
      <c r="D1041" s="25">
        <v>25009</v>
      </c>
      <c r="E1041" t="s">
        <v>122</v>
      </c>
      <c r="F1041" t="s">
        <v>94</v>
      </c>
      <c r="G1041" t="s">
        <v>141</v>
      </c>
      <c r="H1041" s="25">
        <v>41283</v>
      </c>
      <c r="I1041" s="26" t="str">
        <f t="shared" si="128"/>
        <v>Wed</v>
      </c>
      <c r="J1041" s="1">
        <f t="shared" si="129"/>
        <v>11</v>
      </c>
      <c r="K1041" s="1" t="str">
        <f t="shared" si="130"/>
        <v>14D</v>
      </c>
      <c r="L1041" s="25">
        <v>41294</v>
      </c>
      <c r="M1041" s="26" t="str">
        <f t="shared" si="131"/>
        <v>Sun</v>
      </c>
      <c r="N1041" s="25">
        <v>41298</v>
      </c>
      <c r="O1041" s="1">
        <f t="shared" si="132"/>
        <v>4</v>
      </c>
      <c r="P1041" s="27">
        <f t="shared" si="133"/>
        <v>2013</v>
      </c>
      <c r="Q1041" s="1">
        <f t="shared" si="134"/>
        <v>1</v>
      </c>
      <c r="R1041" s="1">
        <f t="shared" si="135"/>
        <v>20</v>
      </c>
      <c r="S1041" t="s">
        <v>72</v>
      </c>
      <c r="T1041" s="2">
        <v>16260800</v>
      </c>
      <c r="U1041">
        <v>12600000</v>
      </c>
      <c r="V1041" s="2">
        <v>10354980</v>
      </c>
      <c r="W1041" s="2">
        <v>3308051.4</v>
      </c>
      <c r="X1041" s="2">
        <v>0</v>
      </c>
      <c r="Y1041" s="2">
        <v>415584.42</v>
      </c>
      <c r="Z1041" s="2">
        <v>2182184.1800000002</v>
      </c>
      <c r="AA1041">
        <v>4</v>
      </c>
      <c r="AB1041">
        <v>0</v>
      </c>
      <c r="AC1041">
        <v>0</v>
      </c>
      <c r="AD1041">
        <v>0</v>
      </c>
      <c r="AE1041">
        <v>4</v>
      </c>
      <c r="AF1041">
        <v>4</v>
      </c>
      <c r="AG1041">
        <v>4</v>
      </c>
      <c r="AH1041" s="2">
        <v>2588745</v>
      </c>
    </row>
    <row r="1042" spans="1:34" x14ac:dyDescent="0.5">
      <c r="A1042">
        <v>8597</v>
      </c>
      <c r="B1042">
        <v>36488</v>
      </c>
      <c r="C1042" t="s">
        <v>1164</v>
      </c>
      <c r="D1042" s="25">
        <v>21130</v>
      </c>
      <c r="E1042" t="s">
        <v>73</v>
      </c>
      <c r="F1042" t="s">
        <v>94</v>
      </c>
      <c r="G1042" t="s">
        <v>141</v>
      </c>
      <c r="H1042" s="25">
        <v>41284</v>
      </c>
      <c r="I1042" s="26" t="str">
        <f t="shared" si="128"/>
        <v>Thu</v>
      </c>
      <c r="J1042" s="1">
        <f t="shared" si="129"/>
        <v>10</v>
      </c>
      <c r="K1042" s="1" t="str">
        <f t="shared" si="130"/>
        <v>14D</v>
      </c>
      <c r="L1042" s="25">
        <v>41294</v>
      </c>
      <c r="M1042" s="26" t="str">
        <f t="shared" si="131"/>
        <v>Sun</v>
      </c>
      <c r="N1042" s="25">
        <v>41298</v>
      </c>
      <c r="O1042" s="1">
        <f t="shared" si="132"/>
        <v>4</v>
      </c>
      <c r="P1042" s="27">
        <f t="shared" si="133"/>
        <v>2013</v>
      </c>
      <c r="Q1042" s="1">
        <f t="shared" si="134"/>
        <v>1</v>
      </c>
      <c r="R1042" s="1">
        <f t="shared" si="135"/>
        <v>20</v>
      </c>
      <c r="S1042" t="s">
        <v>72</v>
      </c>
      <c r="T1042" s="2">
        <v>17809655</v>
      </c>
      <c r="U1042">
        <v>12600000</v>
      </c>
      <c r="V1042" s="2">
        <v>10354980</v>
      </c>
      <c r="W1042" s="2">
        <v>4649051.4000000004</v>
      </c>
      <c r="X1042" s="2">
        <v>0</v>
      </c>
      <c r="Y1042" s="2">
        <v>415584.42</v>
      </c>
      <c r="Z1042" s="2">
        <v>2390039.1800000002</v>
      </c>
      <c r="AA1042">
        <v>4</v>
      </c>
      <c r="AB1042">
        <v>0</v>
      </c>
      <c r="AC1042">
        <v>0</v>
      </c>
      <c r="AD1042">
        <v>0</v>
      </c>
      <c r="AE1042">
        <v>4</v>
      </c>
      <c r="AF1042">
        <v>4</v>
      </c>
      <c r="AG1042">
        <v>4</v>
      </c>
      <c r="AH1042" s="2">
        <v>2588745</v>
      </c>
    </row>
    <row r="1043" spans="1:34" x14ac:dyDescent="0.5">
      <c r="A1043">
        <v>8597</v>
      </c>
      <c r="B1043">
        <v>35872</v>
      </c>
      <c r="C1043" t="s">
        <v>1165</v>
      </c>
      <c r="D1043" s="25">
        <v>21186</v>
      </c>
      <c r="E1043" t="s">
        <v>87</v>
      </c>
      <c r="F1043" t="s">
        <v>94</v>
      </c>
      <c r="G1043" t="s">
        <v>141</v>
      </c>
      <c r="H1043" s="25">
        <v>41284</v>
      </c>
      <c r="I1043" s="26" t="str">
        <f t="shared" si="128"/>
        <v>Thu</v>
      </c>
      <c r="J1043" s="1">
        <f t="shared" si="129"/>
        <v>11</v>
      </c>
      <c r="K1043" s="1" t="str">
        <f t="shared" si="130"/>
        <v>14D</v>
      </c>
      <c r="L1043" s="25">
        <v>41295</v>
      </c>
      <c r="M1043" s="26" t="str">
        <f t="shared" si="131"/>
        <v>Mon</v>
      </c>
      <c r="N1043" s="25">
        <v>41298</v>
      </c>
      <c r="O1043" s="1">
        <f t="shared" si="132"/>
        <v>3</v>
      </c>
      <c r="P1043" s="27">
        <f t="shared" si="133"/>
        <v>2013</v>
      </c>
      <c r="Q1043" s="1">
        <f t="shared" si="134"/>
        <v>1</v>
      </c>
      <c r="R1043" s="1">
        <f t="shared" si="135"/>
        <v>21</v>
      </c>
      <c r="S1043" t="s">
        <v>72</v>
      </c>
      <c r="T1043" s="2">
        <v>14286591</v>
      </c>
      <c r="U1043">
        <v>9450000</v>
      </c>
      <c r="V1043" s="2">
        <v>7766235</v>
      </c>
      <c r="W1043" s="2">
        <v>3321723.4</v>
      </c>
      <c r="X1043" s="2">
        <v>0</v>
      </c>
      <c r="Y1043" s="2">
        <v>1281385.29</v>
      </c>
      <c r="Z1043" s="2">
        <v>1917247.31</v>
      </c>
      <c r="AA1043">
        <v>3</v>
      </c>
      <c r="AB1043">
        <v>0</v>
      </c>
      <c r="AC1043">
        <v>0</v>
      </c>
      <c r="AD1043">
        <v>0</v>
      </c>
      <c r="AE1043">
        <v>3</v>
      </c>
      <c r="AF1043">
        <v>3</v>
      </c>
      <c r="AG1043">
        <v>3</v>
      </c>
      <c r="AH1043" s="2">
        <v>2588745</v>
      </c>
    </row>
    <row r="1044" spans="1:34" x14ac:dyDescent="0.5">
      <c r="A1044">
        <v>8597</v>
      </c>
      <c r="B1044">
        <v>36495</v>
      </c>
      <c r="C1044" t="s">
        <v>1166</v>
      </c>
      <c r="D1044" s="25">
        <v>25469</v>
      </c>
      <c r="E1044" t="s">
        <v>100</v>
      </c>
      <c r="F1044" t="s">
        <v>94</v>
      </c>
      <c r="G1044" t="s">
        <v>141</v>
      </c>
      <c r="H1044" s="25">
        <v>41284</v>
      </c>
      <c r="I1044" s="26" t="str">
        <f t="shared" si="128"/>
        <v>Thu</v>
      </c>
      <c r="J1044" s="1">
        <f t="shared" si="129"/>
        <v>10</v>
      </c>
      <c r="K1044" s="1" t="str">
        <f t="shared" si="130"/>
        <v>14D</v>
      </c>
      <c r="L1044" s="25">
        <v>41294</v>
      </c>
      <c r="M1044" s="26" t="str">
        <f t="shared" si="131"/>
        <v>Sun</v>
      </c>
      <c r="N1044" s="25">
        <v>41298</v>
      </c>
      <c r="O1044" s="1">
        <f t="shared" si="132"/>
        <v>4</v>
      </c>
      <c r="P1044" s="27">
        <f t="shared" si="133"/>
        <v>2013</v>
      </c>
      <c r="Q1044" s="1">
        <f t="shared" si="134"/>
        <v>1</v>
      </c>
      <c r="R1044" s="1">
        <f t="shared" si="135"/>
        <v>20</v>
      </c>
      <c r="S1044" t="s">
        <v>72</v>
      </c>
      <c r="T1044" s="2">
        <v>17322734.989999998</v>
      </c>
      <c r="U1044">
        <v>12600000</v>
      </c>
      <c r="V1044" s="2">
        <v>10354980</v>
      </c>
      <c r="W1044" s="2">
        <v>3550051.4</v>
      </c>
      <c r="X1044" s="2">
        <v>0</v>
      </c>
      <c r="Y1044" s="2">
        <v>1093008.6599999999</v>
      </c>
      <c r="Z1044" s="2">
        <v>2324694.9300000002</v>
      </c>
      <c r="AA1044">
        <v>4</v>
      </c>
      <c r="AB1044">
        <v>0</v>
      </c>
      <c r="AC1044">
        <v>0</v>
      </c>
      <c r="AD1044">
        <v>0</v>
      </c>
      <c r="AE1044">
        <v>4</v>
      </c>
      <c r="AF1044">
        <v>4</v>
      </c>
      <c r="AG1044">
        <v>4</v>
      </c>
      <c r="AH1044" s="2">
        <v>2588745</v>
      </c>
    </row>
    <row r="1045" spans="1:34" x14ac:dyDescent="0.5">
      <c r="A1045">
        <v>8597</v>
      </c>
      <c r="B1045">
        <v>36485</v>
      </c>
      <c r="C1045" t="s">
        <v>1167</v>
      </c>
      <c r="D1045" s="25">
        <v>24844</v>
      </c>
      <c r="E1045" t="s">
        <v>1168</v>
      </c>
      <c r="F1045" t="s">
        <v>94</v>
      </c>
      <c r="G1045" t="s">
        <v>141</v>
      </c>
      <c r="H1045" s="25">
        <v>41284</v>
      </c>
      <c r="I1045" s="26" t="str">
        <f t="shared" si="128"/>
        <v>Thu</v>
      </c>
      <c r="J1045" s="1">
        <f t="shared" si="129"/>
        <v>10</v>
      </c>
      <c r="K1045" s="1" t="str">
        <f t="shared" si="130"/>
        <v>14D</v>
      </c>
      <c r="L1045" s="25">
        <v>41294</v>
      </c>
      <c r="M1045" s="26" t="str">
        <f t="shared" si="131"/>
        <v>Sun</v>
      </c>
      <c r="N1045" s="25">
        <v>41298</v>
      </c>
      <c r="O1045" s="1">
        <f t="shared" si="132"/>
        <v>4</v>
      </c>
      <c r="P1045" s="27">
        <f t="shared" si="133"/>
        <v>2013</v>
      </c>
      <c r="Q1045" s="1">
        <f t="shared" si="134"/>
        <v>1</v>
      </c>
      <c r="R1045" s="1">
        <f t="shared" si="135"/>
        <v>20</v>
      </c>
      <c r="S1045" t="s">
        <v>72</v>
      </c>
      <c r="T1045" s="2">
        <v>16018250.01</v>
      </c>
      <c r="U1045">
        <v>12600000</v>
      </c>
      <c r="V1045" s="2">
        <v>10354980</v>
      </c>
      <c r="W1045" s="2">
        <v>3098051.4</v>
      </c>
      <c r="X1045" s="2">
        <v>0</v>
      </c>
      <c r="Y1045" s="2">
        <v>415584.42</v>
      </c>
      <c r="Z1045" s="2">
        <v>2149634.19</v>
      </c>
      <c r="AA1045">
        <v>4</v>
      </c>
      <c r="AB1045">
        <v>0</v>
      </c>
      <c r="AC1045">
        <v>0</v>
      </c>
      <c r="AD1045">
        <v>0</v>
      </c>
      <c r="AE1045">
        <v>4</v>
      </c>
      <c r="AF1045">
        <v>4</v>
      </c>
      <c r="AG1045">
        <v>4</v>
      </c>
      <c r="AH1045" s="2">
        <v>2588745</v>
      </c>
    </row>
    <row r="1046" spans="1:34" x14ac:dyDescent="0.5">
      <c r="A1046">
        <v>8597</v>
      </c>
      <c r="B1046">
        <v>36489</v>
      </c>
      <c r="C1046" t="s">
        <v>1169</v>
      </c>
      <c r="D1046" s="25">
        <v>25145</v>
      </c>
      <c r="E1046" t="s">
        <v>100</v>
      </c>
      <c r="F1046" t="s">
        <v>94</v>
      </c>
      <c r="G1046" t="s">
        <v>141</v>
      </c>
      <c r="H1046" s="25">
        <v>41284</v>
      </c>
      <c r="I1046" s="26" t="str">
        <f t="shared" si="128"/>
        <v>Thu</v>
      </c>
      <c r="J1046" s="1">
        <f t="shared" si="129"/>
        <v>10</v>
      </c>
      <c r="K1046" s="1" t="str">
        <f t="shared" si="130"/>
        <v>14D</v>
      </c>
      <c r="L1046" s="25">
        <v>41294</v>
      </c>
      <c r="M1046" s="26" t="str">
        <f t="shared" si="131"/>
        <v>Sun</v>
      </c>
      <c r="N1046" s="25">
        <v>41298</v>
      </c>
      <c r="O1046" s="1">
        <f t="shared" si="132"/>
        <v>4</v>
      </c>
      <c r="P1046" s="27">
        <f t="shared" si="133"/>
        <v>2013</v>
      </c>
      <c r="Q1046" s="1">
        <f t="shared" si="134"/>
        <v>1</v>
      </c>
      <c r="R1046" s="1">
        <f t="shared" si="135"/>
        <v>20</v>
      </c>
      <c r="S1046" t="s">
        <v>72</v>
      </c>
      <c r="T1046" s="2">
        <v>16240009</v>
      </c>
      <c r="U1046">
        <v>12600000</v>
      </c>
      <c r="V1046" s="2">
        <v>10354980</v>
      </c>
      <c r="W1046" s="2">
        <v>3290051.4</v>
      </c>
      <c r="X1046" s="2">
        <v>0</v>
      </c>
      <c r="Y1046" s="2">
        <v>415584</v>
      </c>
      <c r="Z1046" s="2">
        <v>2179393.6</v>
      </c>
      <c r="AA1046">
        <v>4</v>
      </c>
      <c r="AB1046">
        <v>0</v>
      </c>
      <c r="AC1046">
        <v>0</v>
      </c>
      <c r="AD1046">
        <v>0</v>
      </c>
      <c r="AE1046">
        <v>4</v>
      </c>
      <c r="AF1046">
        <v>4</v>
      </c>
      <c r="AG1046">
        <v>4</v>
      </c>
      <c r="AH1046" s="2">
        <v>2588745</v>
      </c>
    </row>
    <row r="1047" spans="1:34" x14ac:dyDescent="0.5">
      <c r="A1047">
        <v>8597</v>
      </c>
      <c r="B1047">
        <v>36618</v>
      </c>
      <c r="C1047" t="s">
        <v>1170</v>
      </c>
      <c r="D1047" s="25">
        <v>27644</v>
      </c>
      <c r="E1047" t="s">
        <v>998</v>
      </c>
      <c r="F1047" t="s">
        <v>94</v>
      </c>
      <c r="G1047" t="s">
        <v>141</v>
      </c>
      <c r="H1047" s="25">
        <v>41284</v>
      </c>
      <c r="I1047" s="26" t="str">
        <f t="shared" si="128"/>
        <v>Thu</v>
      </c>
      <c r="J1047" s="1">
        <f t="shared" si="129"/>
        <v>10</v>
      </c>
      <c r="K1047" s="1" t="str">
        <f t="shared" si="130"/>
        <v>14D</v>
      </c>
      <c r="L1047" s="25">
        <v>41294</v>
      </c>
      <c r="M1047" s="26" t="str">
        <f t="shared" si="131"/>
        <v>Sun</v>
      </c>
      <c r="N1047" s="25">
        <v>41298</v>
      </c>
      <c r="O1047" s="1">
        <f t="shared" si="132"/>
        <v>4</v>
      </c>
      <c r="P1047" s="27">
        <f t="shared" si="133"/>
        <v>2013</v>
      </c>
      <c r="Q1047" s="1">
        <f t="shared" si="134"/>
        <v>1</v>
      </c>
      <c r="R1047" s="1">
        <f t="shared" si="135"/>
        <v>20</v>
      </c>
      <c r="S1047" t="s">
        <v>72</v>
      </c>
      <c r="T1047" s="2">
        <v>16127975.01</v>
      </c>
      <c r="U1047">
        <v>12600000</v>
      </c>
      <c r="V1047" s="2">
        <v>10354980</v>
      </c>
      <c r="W1047" s="2">
        <v>3193051.4</v>
      </c>
      <c r="X1047" s="2">
        <v>0</v>
      </c>
      <c r="Y1047" s="2">
        <v>415584.42</v>
      </c>
      <c r="Z1047" s="2">
        <v>2164359.19</v>
      </c>
      <c r="AA1047">
        <v>4</v>
      </c>
      <c r="AB1047">
        <v>0</v>
      </c>
      <c r="AC1047">
        <v>0</v>
      </c>
      <c r="AD1047">
        <v>0</v>
      </c>
      <c r="AE1047">
        <v>4</v>
      </c>
      <c r="AF1047">
        <v>4</v>
      </c>
      <c r="AG1047">
        <v>4</v>
      </c>
      <c r="AH1047" s="2">
        <v>2588745</v>
      </c>
    </row>
    <row r="1048" spans="1:34" x14ac:dyDescent="0.5">
      <c r="A1048">
        <v>9282</v>
      </c>
      <c r="B1048">
        <v>35816</v>
      </c>
      <c r="C1048" t="s">
        <v>1171</v>
      </c>
      <c r="D1048" s="25">
        <v>23647</v>
      </c>
      <c r="E1048" t="s">
        <v>79</v>
      </c>
      <c r="F1048" t="s">
        <v>80</v>
      </c>
      <c r="G1048" t="s">
        <v>81</v>
      </c>
      <c r="H1048" s="25">
        <v>41284</v>
      </c>
      <c r="I1048" s="26" t="str">
        <f t="shared" si="128"/>
        <v>Thu</v>
      </c>
      <c r="J1048" s="1">
        <f t="shared" si="129"/>
        <v>49</v>
      </c>
      <c r="K1048" s="1" t="str">
        <f t="shared" si="130"/>
        <v>60D</v>
      </c>
      <c r="L1048" s="25">
        <v>41333</v>
      </c>
      <c r="M1048" s="26" t="str">
        <f t="shared" si="131"/>
        <v>Thu</v>
      </c>
      <c r="N1048" s="25">
        <v>41336</v>
      </c>
      <c r="O1048" s="1">
        <f t="shared" si="132"/>
        <v>3</v>
      </c>
      <c r="P1048" s="27">
        <f t="shared" si="133"/>
        <v>2013</v>
      </c>
      <c r="Q1048" s="1">
        <f t="shared" si="134"/>
        <v>2</v>
      </c>
      <c r="R1048" s="1">
        <f t="shared" si="135"/>
        <v>28</v>
      </c>
      <c r="S1048" t="s">
        <v>72</v>
      </c>
      <c r="T1048" s="2">
        <v>46789050</v>
      </c>
      <c r="U1048">
        <v>44352000</v>
      </c>
      <c r="V1048" s="2">
        <v>37568832</v>
      </c>
      <c r="W1048" s="2">
        <v>2101168</v>
      </c>
      <c r="X1048" s="2">
        <v>0</v>
      </c>
      <c r="Y1048" s="2">
        <v>840000</v>
      </c>
      <c r="Z1048" s="2">
        <v>6279050</v>
      </c>
      <c r="AA1048">
        <v>6</v>
      </c>
      <c r="AB1048">
        <v>0</v>
      </c>
      <c r="AC1048">
        <v>0</v>
      </c>
      <c r="AD1048">
        <v>0</v>
      </c>
      <c r="AE1048">
        <v>6</v>
      </c>
      <c r="AF1048">
        <v>6</v>
      </c>
      <c r="AG1048">
        <v>3</v>
      </c>
      <c r="AH1048" s="2">
        <v>12522944</v>
      </c>
    </row>
    <row r="1049" spans="1:34" x14ac:dyDescent="0.5">
      <c r="A1049">
        <v>8597</v>
      </c>
      <c r="B1049">
        <v>36486</v>
      </c>
      <c r="C1049" t="s">
        <v>1172</v>
      </c>
      <c r="D1049" s="25">
        <v>23918</v>
      </c>
      <c r="E1049" t="s">
        <v>101</v>
      </c>
      <c r="F1049" t="s">
        <v>94</v>
      </c>
      <c r="G1049" t="s">
        <v>141</v>
      </c>
      <c r="H1049" s="25">
        <v>41284</v>
      </c>
      <c r="I1049" s="26" t="str">
        <f t="shared" si="128"/>
        <v>Thu</v>
      </c>
      <c r="J1049" s="1">
        <f t="shared" si="129"/>
        <v>10</v>
      </c>
      <c r="K1049" s="1" t="str">
        <f t="shared" si="130"/>
        <v>14D</v>
      </c>
      <c r="L1049" s="25">
        <v>41294</v>
      </c>
      <c r="M1049" s="26" t="str">
        <f t="shared" si="131"/>
        <v>Sun</v>
      </c>
      <c r="N1049" s="25">
        <v>41298</v>
      </c>
      <c r="O1049" s="1">
        <f t="shared" si="132"/>
        <v>4</v>
      </c>
      <c r="P1049" s="27">
        <f t="shared" si="133"/>
        <v>2013</v>
      </c>
      <c r="Q1049" s="1">
        <f t="shared" si="134"/>
        <v>1</v>
      </c>
      <c r="R1049" s="1">
        <f t="shared" si="135"/>
        <v>20</v>
      </c>
      <c r="S1049" t="s">
        <v>72</v>
      </c>
      <c r="T1049" s="2">
        <v>18186720.010000002</v>
      </c>
      <c r="U1049">
        <v>12600000</v>
      </c>
      <c r="V1049" s="2">
        <v>10354980</v>
      </c>
      <c r="W1049" s="2">
        <v>3572051.4</v>
      </c>
      <c r="X1049" s="2">
        <v>0</v>
      </c>
      <c r="Y1049" s="2">
        <v>1819047.62</v>
      </c>
      <c r="Z1049" s="2">
        <v>2440640.9900000002</v>
      </c>
      <c r="AA1049">
        <v>4</v>
      </c>
      <c r="AB1049">
        <v>0</v>
      </c>
      <c r="AC1049">
        <v>0</v>
      </c>
      <c r="AD1049">
        <v>0</v>
      </c>
      <c r="AE1049">
        <v>4</v>
      </c>
      <c r="AF1049">
        <v>4</v>
      </c>
      <c r="AG1049">
        <v>4</v>
      </c>
      <c r="AH1049" s="2">
        <v>2588745</v>
      </c>
    </row>
    <row r="1050" spans="1:34" x14ac:dyDescent="0.5">
      <c r="A1050">
        <v>9268</v>
      </c>
      <c r="B1050">
        <v>35784</v>
      </c>
      <c r="C1050" t="s">
        <v>1173</v>
      </c>
      <c r="D1050" s="25">
        <v>21361</v>
      </c>
      <c r="E1050" t="s">
        <v>122</v>
      </c>
      <c r="F1050" t="s">
        <v>84</v>
      </c>
      <c r="G1050" t="s">
        <v>112</v>
      </c>
      <c r="H1050" s="25">
        <v>41284</v>
      </c>
      <c r="I1050" s="26" t="str">
        <f t="shared" si="128"/>
        <v>Thu</v>
      </c>
      <c r="J1050" s="1">
        <f t="shared" si="129"/>
        <v>15</v>
      </c>
      <c r="K1050" s="1" t="str">
        <f t="shared" si="130"/>
        <v>30D</v>
      </c>
      <c r="L1050" s="25">
        <v>41299</v>
      </c>
      <c r="M1050" s="26" t="str">
        <f t="shared" si="131"/>
        <v>Fri</v>
      </c>
      <c r="N1050" s="25">
        <v>41300</v>
      </c>
      <c r="O1050" s="1">
        <f t="shared" si="132"/>
        <v>1</v>
      </c>
      <c r="P1050" s="27">
        <f t="shared" si="133"/>
        <v>2013</v>
      </c>
      <c r="Q1050" s="1">
        <f t="shared" si="134"/>
        <v>1</v>
      </c>
      <c r="R1050" s="1">
        <f t="shared" si="135"/>
        <v>25</v>
      </c>
      <c r="S1050" t="s">
        <v>72</v>
      </c>
      <c r="T1050" s="2">
        <v>4290000</v>
      </c>
      <c r="U1050">
        <v>4290000</v>
      </c>
      <c r="V1050" s="2">
        <v>3437229</v>
      </c>
      <c r="W1050" s="2">
        <v>277056</v>
      </c>
      <c r="X1050" s="2">
        <v>0</v>
      </c>
      <c r="Y1050" s="2">
        <v>0</v>
      </c>
      <c r="Z1050" s="2">
        <v>575715</v>
      </c>
      <c r="AA1050">
        <v>2</v>
      </c>
      <c r="AB1050">
        <v>0</v>
      </c>
      <c r="AC1050">
        <v>0</v>
      </c>
      <c r="AD1050">
        <v>0</v>
      </c>
      <c r="AE1050">
        <v>2</v>
      </c>
      <c r="AF1050">
        <v>2</v>
      </c>
      <c r="AG1050">
        <v>1</v>
      </c>
      <c r="AH1050" s="2">
        <v>3437229</v>
      </c>
    </row>
    <row r="1051" spans="1:34" x14ac:dyDescent="0.5">
      <c r="A1051">
        <v>8597</v>
      </c>
      <c r="B1051">
        <v>36491</v>
      </c>
      <c r="C1051" t="s">
        <v>1174</v>
      </c>
      <c r="D1051" s="25">
        <v>20142</v>
      </c>
      <c r="E1051" t="s">
        <v>100</v>
      </c>
      <c r="F1051" t="s">
        <v>94</v>
      </c>
      <c r="G1051" t="s">
        <v>141</v>
      </c>
      <c r="H1051" s="25">
        <v>41284</v>
      </c>
      <c r="I1051" s="26" t="str">
        <f t="shared" si="128"/>
        <v>Thu</v>
      </c>
      <c r="J1051" s="1">
        <f t="shared" si="129"/>
        <v>11</v>
      </c>
      <c r="K1051" s="1" t="str">
        <f t="shared" si="130"/>
        <v>14D</v>
      </c>
      <c r="L1051" s="25">
        <v>41295</v>
      </c>
      <c r="M1051" s="26" t="str">
        <f t="shared" si="131"/>
        <v>Mon</v>
      </c>
      <c r="N1051" s="25">
        <v>41298</v>
      </c>
      <c r="O1051" s="1">
        <f t="shared" si="132"/>
        <v>3</v>
      </c>
      <c r="P1051" s="27">
        <f t="shared" si="133"/>
        <v>2013</v>
      </c>
      <c r="Q1051" s="1">
        <f t="shared" si="134"/>
        <v>1</v>
      </c>
      <c r="R1051" s="1">
        <f t="shared" si="135"/>
        <v>21</v>
      </c>
      <c r="S1051" t="s">
        <v>72</v>
      </c>
      <c r="T1051" s="2">
        <v>12695000.01</v>
      </c>
      <c r="U1051">
        <v>9450000</v>
      </c>
      <c r="V1051" s="2">
        <v>7766235</v>
      </c>
      <c r="W1051" s="2">
        <v>2809523.4</v>
      </c>
      <c r="X1051" s="2">
        <v>0</v>
      </c>
      <c r="Y1051" s="2">
        <v>415584.42</v>
      </c>
      <c r="Z1051" s="2">
        <v>1703657.19</v>
      </c>
      <c r="AA1051">
        <v>3</v>
      </c>
      <c r="AB1051">
        <v>0</v>
      </c>
      <c r="AC1051">
        <v>0</v>
      </c>
      <c r="AD1051">
        <v>0</v>
      </c>
      <c r="AE1051">
        <v>3</v>
      </c>
      <c r="AF1051">
        <v>3</v>
      </c>
      <c r="AG1051">
        <v>3</v>
      </c>
      <c r="AH1051" s="2">
        <v>2588745</v>
      </c>
    </row>
    <row r="1052" spans="1:34" x14ac:dyDescent="0.5">
      <c r="A1052">
        <v>9271</v>
      </c>
      <c r="B1052">
        <v>35787</v>
      </c>
      <c r="C1052" t="s">
        <v>1175</v>
      </c>
      <c r="D1052" s="25">
        <v>31903</v>
      </c>
      <c r="E1052" t="s">
        <v>129</v>
      </c>
      <c r="F1052" t="s">
        <v>80</v>
      </c>
      <c r="G1052" t="s">
        <v>81</v>
      </c>
      <c r="H1052" s="25">
        <v>41284</v>
      </c>
      <c r="I1052" s="26" t="str">
        <f t="shared" si="128"/>
        <v>Thu</v>
      </c>
      <c r="J1052" s="1">
        <f t="shared" si="129"/>
        <v>15</v>
      </c>
      <c r="K1052" s="1" t="str">
        <f t="shared" si="130"/>
        <v>30D</v>
      </c>
      <c r="L1052" s="25">
        <v>41299</v>
      </c>
      <c r="M1052" s="26" t="str">
        <f t="shared" si="131"/>
        <v>Fri</v>
      </c>
      <c r="N1052" s="25">
        <v>41301</v>
      </c>
      <c r="O1052" s="1">
        <f t="shared" si="132"/>
        <v>2</v>
      </c>
      <c r="P1052" s="27">
        <f t="shared" si="133"/>
        <v>2013</v>
      </c>
      <c r="Q1052" s="1">
        <f t="shared" si="134"/>
        <v>1</v>
      </c>
      <c r="R1052" s="1">
        <f t="shared" si="135"/>
        <v>25</v>
      </c>
      <c r="S1052" t="s">
        <v>72</v>
      </c>
      <c r="T1052" s="2">
        <v>10718400</v>
      </c>
      <c r="U1052">
        <v>10348800</v>
      </c>
      <c r="V1052" s="2">
        <v>8405888</v>
      </c>
      <c r="W1052" s="2">
        <v>874112</v>
      </c>
      <c r="X1052" s="2">
        <v>0</v>
      </c>
      <c r="Y1052" s="2">
        <v>0</v>
      </c>
      <c r="Z1052" s="2">
        <v>1438400</v>
      </c>
      <c r="AA1052">
        <v>4</v>
      </c>
      <c r="AB1052">
        <v>0</v>
      </c>
      <c r="AC1052">
        <v>0</v>
      </c>
      <c r="AD1052">
        <v>0</v>
      </c>
      <c r="AE1052">
        <v>4</v>
      </c>
      <c r="AF1052">
        <v>4</v>
      </c>
      <c r="AG1052">
        <v>2</v>
      </c>
      <c r="AH1052" s="2">
        <v>4202944</v>
      </c>
    </row>
    <row r="1053" spans="1:34" x14ac:dyDescent="0.5">
      <c r="A1053">
        <v>8597</v>
      </c>
      <c r="B1053">
        <v>36490</v>
      </c>
      <c r="C1053" t="s">
        <v>1176</v>
      </c>
      <c r="D1053" s="25">
        <v>25646</v>
      </c>
      <c r="E1053" t="s">
        <v>87</v>
      </c>
      <c r="F1053" t="s">
        <v>94</v>
      </c>
      <c r="G1053" t="s">
        <v>141</v>
      </c>
      <c r="H1053" s="25">
        <v>41284</v>
      </c>
      <c r="I1053" s="26" t="str">
        <f t="shared" si="128"/>
        <v>Thu</v>
      </c>
      <c r="J1053" s="1">
        <f t="shared" si="129"/>
        <v>11</v>
      </c>
      <c r="K1053" s="1" t="str">
        <f t="shared" si="130"/>
        <v>14D</v>
      </c>
      <c r="L1053" s="25">
        <v>41295</v>
      </c>
      <c r="M1053" s="26" t="str">
        <f t="shared" si="131"/>
        <v>Mon</v>
      </c>
      <c r="N1053" s="25">
        <v>41298</v>
      </c>
      <c r="O1053" s="1">
        <f t="shared" si="132"/>
        <v>3</v>
      </c>
      <c r="P1053" s="27">
        <f t="shared" si="133"/>
        <v>2013</v>
      </c>
      <c r="Q1053" s="1">
        <f t="shared" si="134"/>
        <v>1</v>
      </c>
      <c r="R1053" s="1">
        <f t="shared" si="135"/>
        <v>21</v>
      </c>
      <c r="S1053" t="s">
        <v>72</v>
      </c>
      <c r="T1053" s="2">
        <v>13572799</v>
      </c>
      <c r="U1053">
        <v>9450000</v>
      </c>
      <c r="V1053" s="2">
        <v>7766235</v>
      </c>
      <c r="W1053" s="2">
        <v>2809523.4</v>
      </c>
      <c r="X1053" s="2">
        <v>0</v>
      </c>
      <c r="Y1053" s="2">
        <v>1175584</v>
      </c>
      <c r="Z1053" s="2">
        <v>1821456.6</v>
      </c>
      <c r="AA1053">
        <v>3</v>
      </c>
      <c r="AB1053">
        <v>0</v>
      </c>
      <c r="AC1053">
        <v>0</v>
      </c>
      <c r="AD1053">
        <v>0</v>
      </c>
      <c r="AE1053">
        <v>3</v>
      </c>
      <c r="AF1053">
        <v>3</v>
      </c>
      <c r="AG1053">
        <v>3</v>
      </c>
      <c r="AH1053" s="2">
        <v>2588745</v>
      </c>
    </row>
    <row r="1054" spans="1:34" x14ac:dyDescent="0.5">
      <c r="A1054">
        <v>8597</v>
      </c>
      <c r="B1054">
        <v>36487</v>
      </c>
      <c r="C1054" t="s">
        <v>1177</v>
      </c>
      <c r="D1054" s="25">
        <v>25111</v>
      </c>
      <c r="E1054" t="s">
        <v>100</v>
      </c>
      <c r="F1054" t="s">
        <v>94</v>
      </c>
      <c r="G1054" t="s">
        <v>141</v>
      </c>
      <c r="H1054" s="25">
        <v>41284</v>
      </c>
      <c r="I1054" s="26" t="str">
        <f t="shared" si="128"/>
        <v>Thu</v>
      </c>
      <c r="J1054" s="1">
        <f t="shared" si="129"/>
        <v>10</v>
      </c>
      <c r="K1054" s="1" t="str">
        <f t="shared" si="130"/>
        <v>14D</v>
      </c>
      <c r="L1054" s="25">
        <v>41294</v>
      </c>
      <c r="M1054" s="26" t="str">
        <f t="shared" si="131"/>
        <v>Sun</v>
      </c>
      <c r="N1054" s="25">
        <v>41298</v>
      </c>
      <c r="O1054" s="1">
        <f t="shared" si="132"/>
        <v>4</v>
      </c>
      <c r="P1054" s="27">
        <f t="shared" si="133"/>
        <v>2013</v>
      </c>
      <c r="Q1054" s="1">
        <f t="shared" si="134"/>
        <v>1</v>
      </c>
      <c r="R1054" s="1">
        <f t="shared" si="135"/>
        <v>20</v>
      </c>
      <c r="S1054" t="s">
        <v>72</v>
      </c>
      <c r="T1054" s="2">
        <v>16045000.01</v>
      </c>
      <c r="U1054">
        <v>12600000</v>
      </c>
      <c r="V1054" s="2">
        <v>10354980</v>
      </c>
      <c r="W1054" s="2">
        <v>2948051.4</v>
      </c>
      <c r="X1054" s="2">
        <v>0</v>
      </c>
      <c r="Y1054" s="2">
        <v>588744.59</v>
      </c>
      <c r="Z1054" s="2">
        <v>2153224.02</v>
      </c>
      <c r="AA1054">
        <v>4</v>
      </c>
      <c r="AB1054">
        <v>0</v>
      </c>
      <c r="AC1054">
        <v>0</v>
      </c>
      <c r="AD1054">
        <v>0</v>
      </c>
      <c r="AE1054">
        <v>4</v>
      </c>
      <c r="AF1054">
        <v>4</v>
      </c>
      <c r="AG1054">
        <v>4</v>
      </c>
      <c r="AH1054" s="2">
        <v>2588745</v>
      </c>
    </row>
    <row r="1055" spans="1:34" x14ac:dyDescent="0.5">
      <c r="A1055">
        <v>9267</v>
      </c>
      <c r="B1055">
        <v>35783</v>
      </c>
      <c r="C1055" t="s">
        <v>1178</v>
      </c>
      <c r="D1055" s="25">
        <v>29489</v>
      </c>
      <c r="E1055" t="s">
        <v>113</v>
      </c>
      <c r="F1055" t="s">
        <v>80</v>
      </c>
      <c r="G1055" t="s">
        <v>89</v>
      </c>
      <c r="H1055" s="25">
        <v>41284</v>
      </c>
      <c r="I1055" s="26" t="str">
        <f t="shared" si="128"/>
        <v>Thu</v>
      </c>
      <c r="J1055" s="1">
        <f t="shared" si="129"/>
        <v>65</v>
      </c>
      <c r="K1055" s="1" t="str">
        <f t="shared" si="130"/>
        <v>90D</v>
      </c>
      <c r="L1055" s="25">
        <v>41349</v>
      </c>
      <c r="M1055" s="26" t="str">
        <f t="shared" si="131"/>
        <v>Sat</v>
      </c>
      <c r="N1055" s="25">
        <v>41353</v>
      </c>
      <c r="O1055" s="1">
        <f t="shared" si="132"/>
        <v>4</v>
      </c>
      <c r="P1055" s="27">
        <f t="shared" si="133"/>
        <v>2013</v>
      </c>
      <c r="Q1055" s="1">
        <f t="shared" si="134"/>
        <v>3</v>
      </c>
      <c r="R1055" s="1">
        <f t="shared" si="135"/>
        <v>16</v>
      </c>
      <c r="S1055" t="s">
        <v>72</v>
      </c>
      <c r="T1055" s="2">
        <v>6591609</v>
      </c>
      <c r="U1055">
        <v>0</v>
      </c>
      <c r="V1055" s="2">
        <v>2335200</v>
      </c>
      <c r="W1055" s="2">
        <v>2132600</v>
      </c>
      <c r="X1055" s="2">
        <v>0</v>
      </c>
      <c r="Y1055" s="2">
        <v>1059400.6000000001</v>
      </c>
      <c r="Z1055" s="2">
        <v>1064408.3999999999</v>
      </c>
      <c r="AA1055">
        <v>8</v>
      </c>
      <c r="AB1055">
        <v>0</v>
      </c>
      <c r="AC1055">
        <v>0</v>
      </c>
      <c r="AD1055">
        <v>4</v>
      </c>
      <c r="AE1055">
        <v>8</v>
      </c>
      <c r="AF1055">
        <v>12</v>
      </c>
      <c r="AG1055">
        <v>4</v>
      </c>
      <c r="AH1055" s="2">
        <v>583800</v>
      </c>
    </row>
    <row r="1056" spans="1:34" x14ac:dyDescent="0.5">
      <c r="A1056">
        <v>9302</v>
      </c>
      <c r="B1056">
        <v>35878</v>
      </c>
      <c r="C1056" t="s">
        <v>1179</v>
      </c>
      <c r="D1056" s="25">
        <v>30857</v>
      </c>
      <c r="E1056" t="s">
        <v>122</v>
      </c>
      <c r="F1056" t="s">
        <v>70</v>
      </c>
      <c r="G1056" t="s">
        <v>74</v>
      </c>
      <c r="H1056" s="25">
        <v>41284</v>
      </c>
      <c r="I1056" s="26" t="str">
        <f t="shared" si="128"/>
        <v>Thu</v>
      </c>
      <c r="J1056" s="1">
        <f t="shared" si="129"/>
        <v>1</v>
      </c>
      <c r="K1056" s="1" t="str">
        <f t="shared" si="130"/>
        <v>7D</v>
      </c>
      <c r="L1056" s="25">
        <v>41285</v>
      </c>
      <c r="M1056" s="26" t="str">
        <f t="shared" si="131"/>
        <v>Fri</v>
      </c>
      <c r="N1056" s="25">
        <v>41287</v>
      </c>
      <c r="O1056" s="1">
        <f t="shared" si="132"/>
        <v>2</v>
      </c>
      <c r="P1056" s="27">
        <f t="shared" si="133"/>
        <v>2013</v>
      </c>
      <c r="Q1056" s="1">
        <f t="shared" si="134"/>
        <v>1</v>
      </c>
      <c r="R1056" s="1">
        <f t="shared" si="135"/>
        <v>11</v>
      </c>
      <c r="S1056" t="s">
        <v>72</v>
      </c>
      <c r="T1056" s="2">
        <v>18214350</v>
      </c>
      <c r="U1056">
        <v>17209500</v>
      </c>
      <c r="V1056" s="2">
        <v>14345888</v>
      </c>
      <c r="W1056" s="2">
        <v>984112</v>
      </c>
      <c r="X1056" s="2">
        <v>0</v>
      </c>
      <c r="Y1056" s="2">
        <v>440000</v>
      </c>
      <c r="Z1056" s="2">
        <v>2444350</v>
      </c>
      <c r="AA1056">
        <v>2</v>
      </c>
      <c r="AB1056">
        <v>0</v>
      </c>
      <c r="AC1056">
        <v>0</v>
      </c>
      <c r="AD1056">
        <v>0</v>
      </c>
      <c r="AE1056">
        <v>2</v>
      </c>
      <c r="AF1056">
        <v>2</v>
      </c>
      <c r="AG1056">
        <v>2</v>
      </c>
      <c r="AH1056" s="2">
        <v>7172944</v>
      </c>
    </row>
    <row r="1057" spans="1:34" x14ac:dyDescent="0.5">
      <c r="A1057">
        <v>8597</v>
      </c>
      <c r="B1057">
        <v>35766</v>
      </c>
      <c r="C1057" t="s">
        <v>1180</v>
      </c>
      <c r="D1057" s="25">
        <v>26611</v>
      </c>
      <c r="E1057" t="s">
        <v>274</v>
      </c>
      <c r="F1057" t="s">
        <v>94</v>
      </c>
      <c r="G1057" t="s">
        <v>141</v>
      </c>
      <c r="H1057" s="25">
        <v>41284</v>
      </c>
      <c r="I1057" s="26" t="str">
        <f t="shared" si="128"/>
        <v>Thu</v>
      </c>
      <c r="J1057" s="1">
        <f t="shared" si="129"/>
        <v>10</v>
      </c>
      <c r="K1057" s="1" t="str">
        <f t="shared" si="130"/>
        <v>14D</v>
      </c>
      <c r="L1057" s="25">
        <v>41294</v>
      </c>
      <c r="M1057" s="26" t="str">
        <f t="shared" si="131"/>
        <v>Sun</v>
      </c>
      <c r="N1057" s="25">
        <v>41298</v>
      </c>
      <c r="O1057" s="1">
        <f t="shared" si="132"/>
        <v>4</v>
      </c>
      <c r="P1057" s="27">
        <f t="shared" si="133"/>
        <v>2013</v>
      </c>
      <c r="Q1057" s="1">
        <f t="shared" si="134"/>
        <v>1</v>
      </c>
      <c r="R1057" s="1">
        <f t="shared" si="135"/>
        <v>20</v>
      </c>
      <c r="S1057" t="s">
        <v>72</v>
      </c>
      <c r="T1057" s="2">
        <v>17056826</v>
      </c>
      <c r="U1057">
        <v>12600000</v>
      </c>
      <c r="V1057" s="2">
        <v>10354980</v>
      </c>
      <c r="W1057" s="2">
        <v>3997251.4</v>
      </c>
      <c r="X1057" s="2">
        <v>0</v>
      </c>
      <c r="Y1057" s="2">
        <v>415584.42</v>
      </c>
      <c r="Z1057" s="2">
        <v>2289010.1800000002</v>
      </c>
      <c r="AA1057">
        <v>4</v>
      </c>
      <c r="AB1057">
        <v>0</v>
      </c>
      <c r="AC1057">
        <v>0</v>
      </c>
      <c r="AD1057">
        <v>0</v>
      </c>
      <c r="AE1057">
        <v>4</v>
      </c>
      <c r="AF1057">
        <v>4</v>
      </c>
      <c r="AG1057">
        <v>4</v>
      </c>
      <c r="AH1057" s="2">
        <v>2588745</v>
      </c>
    </row>
    <row r="1058" spans="1:34" x14ac:dyDescent="0.5">
      <c r="A1058">
        <v>8597</v>
      </c>
      <c r="B1058">
        <v>36493</v>
      </c>
      <c r="C1058" t="s">
        <v>1181</v>
      </c>
      <c r="D1058" s="25">
        <v>20220</v>
      </c>
      <c r="E1058" t="s">
        <v>213</v>
      </c>
      <c r="F1058" t="s">
        <v>94</v>
      </c>
      <c r="G1058" t="s">
        <v>141</v>
      </c>
      <c r="H1058" s="25">
        <v>41285</v>
      </c>
      <c r="I1058" s="26" t="str">
        <f t="shared" si="128"/>
        <v>Fri</v>
      </c>
      <c r="J1058" s="1">
        <f t="shared" si="129"/>
        <v>10</v>
      </c>
      <c r="K1058" s="1" t="str">
        <f t="shared" si="130"/>
        <v>14D</v>
      </c>
      <c r="L1058" s="25">
        <v>41295</v>
      </c>
      <c r="M1058" s="26" t="str">
        <f t="shared" si="131"/>
        <v>Mon</v>
      </c>
      <c r="N1058" s="25">
        <v>41298</v>
      </c>
      <c r="O1058" s="1">
        <f t="shared" si="132"/>
        <v>3</v>
      </c>
      <c r="P1058" s="27">
        <f t="shared" si="133"/>
        <v>2013</v>
      </c>
      <c r="Q1058" s="1">
        <f t="shared" si="134"/>
        <v>1</v>
      </c>
      <c r="R1058" s="1">
        <f t="shared" si="135"/>
        <v>21</v>
      </c>
      <c r="S1058" t="s">
        <v>72</v>
      </c>
      <c r="T1058" s="2">
        <v>12868250.01</v>
      </c>
      <c r="U1058">
        <v>9450000</v>
      </c>
      <c r="V1058" s="2">
        <v>7766235</v>
      </c>
      <c r="W1058" s="2">
        <v>2959523.4</v>
      </c>
      <c r="X1058" s="2">
        <v>0</v>
      </c>
      <c r="Y1058" s="2">
        <v>415584.42</v>
      </c>
      <c r="Z1058" s="2">
        <v>1726907.19</v>
      </c>
      <c r="AA1058">
        <v>3</v>
      </c>
      <c r="AB1058">
        <v>0</v>
      </c>
      <c r="AC1058">
        <v>0</v>
      </c>
      <c r="AD1058">
        <v>0</v>
      </c>
      <c r="AE1058">
        <v>3</v>
      </c>
      <c r="AF1058">
        <v>3</v>
      </c>
      <c r="AG1058">
        <v>3</v>
      </c>
      <c r="AH1058" s="2">
        <v>2588745</v>
      </c>
    </row>
    <row r="1059" spans="1:34" x14ac:dyDescent="0.5">
      <c r="A1059">
        <v>8597</v>
      </c>
      <c r="B1059">
        <v>36492</v>
      </c>
      <c r="C1059" t="s">
        <v>1182</v>
      </c>
      <c r="D1059" s="25">
        <v>26569</v>
      </c>
      <c r="E1059" t="s">
        <v>142</v>
      </c>
      <c r="F1059" t="s">
        <v>94</v>
      </c>
      <c r="G1059" t="s">
        <v>141</v>
      </c>
      <c r="H1059" s="25">
        <v>41285</v>
      </c>
      <c r="I1059" s="26" t="str">
        <f t="shared" si="128"/>
        <v>Fri</v>
      </c>
      <c r="J1059" s="1">
        <f t="shared" si="129"/>
        <v>10</v>
      </c>
      <c r="K1059" s="1" t="str">
        <f t="shared" si="130"/>
        <v>14D</v>
      </c>
      <c r="L1059" s="25">
        <v>41295</v>
      </c>
      <c r="M1059" s="26" t="str">
        <f t="shared" si="131"/>
        <v>Mon</v>
      </c>
      <c r="N1059" s="25">
        <v>41298</v>
      </c>
      <c r="O1059" s="1">
        <f t="shared" si="132"/>
        <v>3</v>
      </c>
      <c r="P1059" s="27">
        <f t="shared" si="133"/>
        <v>2013</v>
      </c>
      <c r="Q1059" s="1">
        <f t="shared" si="134"/>
        <v>1</v>
      </c>
      <c r="R1059" s="1">
        <f t="shared" si="135"/>
        <v>21</v>
      </c>
      <c r="S1059" t="s">
        <v>72</v>
      </c>
      <c r="T1059" s="2">
        <v>16630400.380000001</v>
      </c>
      <c r="U1059">
        <v>12600000</v>
      </c>
      <c r="V1059" s="2">
        <v>10354979.59</v>
      </c>
      <c r="W1059" s="2">
        <v>3628051.54</v>
      </c>
      <c r="X1059" s="2">
        <v>0</v>
      </c>
      <c r="Y1059" s="2">
        <v>415584.42</v>
      </c>
      <c r="Z1059" s="2">
        <v>2231784.83</v>
      </c>
      <c r="AA1059">
        <v>3</v>
      </c>
      <c r="AB1059">
        <v>0</v>
      </c>
      <c r="AC1059">
        <v>0</v>
      </c>
      <c r="AD1059">
        <v>0</v>
      </c>
      <c r="AE1059">
        <v>3</v>
      </c>
      <c r="AF1059">
        <v>3</v>
      </c>
      <c r="AG1059">
        <v>3</v>
      </c>
      <c r="AH1059" s="2">
        <v>3451659.86</v>
      </c>
    </row>
    <row r="1060" spans="1:34" x14ac:dyDescent="0.5">
      <c r="A1060">
        <v>8597</v>
      </c>
      <c r="B1060">
        <v>36494</v>
      </c>
      <c r="C1060" t="s">
        <v>1183</v>
      </c>
      <c r="D1060" s="25">
        <v>24806</v>
      </c>
      <c r="E1060" t="s">
        <v>100</v>
      </c>
      <c r="F1060" t="s">
        <v>94</v>
      </c>
      <c r="G1060" t="s">
        <v>141</v>
      </c>
      <c r="H1060" s="25">
        <v>41285</v>
      </c>
      <c r="I1060" s="26" t="str">
        <f t="shared" si="128"/>
        <v>Fri</v>
      </c>
      <c r="J1060" s="1">
        <f t="shared" si="129"/>
        <v>10</v>
      </c>
      <c r="K1060" s="1" t="str">
        <f t="shared" si="130"/>
        <v>14D</v>
      </c>
      <c r="L1060" s="25">
        <v>41295</v>
      </c>
      <c r="M1060" s="26" t="str">
        <f t="shared" si="131"/>
        <v>Mon</v>
      </c>
      <c r="N1060" s="25">
        <v>41298</v>
      </c>
      <c r="O1060" s="1">
        <f t="shared" si="132"/>
        <v>3</v>
      </c>
      <c r="P1060" s="27">
        <f t="shared" si="133"/>
        <v>2013</v>
      </c>
      <c r="Q1060" s="1">
        <f t="shared" si="134"/>
        <v>1</v>
      </c>
      <c r="R1060" s="1">
        <f t="shared" si="135"/>
        <v>21</v>
      </c>
      <c r="S1060" t="s">
        <v>72</v>
      </c>
      <c r="T1060" s="2">
        <v>13041500.01</v>
      </c>
      <c r="U1060">
        <v>9450000</v>
      </c>
      <c r="V1060" s="2">
        <v>7766235</v>
      </c>
      <c r="W1060" s="2">
        <v>3109523.4</v>
      </c>
      <c r="X1060" s="2">
        <v>0</v>
      </c>
      <c r="Y1060" s="2">
        <v>415584.42</v>
      </c>
      <c r="Z1060" s="2">
        <v>1750157.19</v>
      </c>
      <c r="AA1060">
        <v>3</v>
      </c>
      <c r="AB1060">
        <v>0</v>
      </c>
      <c r="AC1060">
        <v>0</v>
      </c>
      <c r="AD1060">
        <v>0</v>
      </c>
      <c r="AE1060">
        <v>3</v>
      </c>
      <c r="AF1060">
        <v>3</v>
      </c>
      <c r="AG1060">
        <v>3</v>
      </c>
      <c r="AH1060" s="2">
        <v>2588745</v>
      </c>
    </row>
    <row r="1061" spans="1:34" x14ac:dyDescent="0.5">
      <c r="A1061">
        <v>8597</v>
      </c>
      <c r="B1061">
        <v>35881</v>
      </c>
      <c r="C1061" t="s">
        <v>1184</v>
      </c>
      <c r="D1061" s="25">
        <v>28634</v>
      </c>
      <c r="E1061" t="s">
        <v>142</v>
      </c>
      <c r="F1061" t="s">
        <v>94</v>
      </c>
      <c r="G1061" t="s">
        <v>141</v>
      </c>
      <c r="H1061" s="25">
        <v>41285</v>
      </c>
      <c r="I1061" s="26" t="str">
        <f t="shared" si="128"/>
        <v>Fri</v>
      </c>
      <c r="J1061" s="1">
        <f t="shared" si="129"/>
        <v>9</v>
      </c>
      <c r="K1061" s="1" t="str">
        <f t="shared" si="130"/>
        <v>14D</v>
      </c>
      <c r="L1061" s="25">
        <v>41294</v>
      </c>
      <c r="M1061" s="26" t="str">
        <f t="shared" si="131"/>
        <v>Sun</v>
      </c>
      <c r="N1061" s="25">
        <v>41298</v>
      </c>
      <c r="O1061" s="1">
        <f t="shared" si="132"/>
        <v>4</v>
      </c>
      <c r="P1061" s="27">
        <f t="shared" si="133"/>
        <v>2013</v>
      </c>
      <c r="Q1061" s="1">
        <f t="shared" si="134"/>
        <v>1</v>
      </c>
      <c r="R1061" s="1">
        <f t="shared" si="135"/>
        <v>20</v>
      </c>
      <c r="S1061" t="s">
        <v>72</v>
      </c>
      <c r="T1061" s="2">
        <v>15845000</v>
      </c>
      <c r="U1061">
        <v>12600000</v>
      </c>
      <c r="V1061" s="2">
        <v>10354980</v>
      </c>
      <c r="W1061" s="2">
        <v>2948051.4</v>
      </c>
      <c r="X1061" s="2">
        <v>0</v>
      </c>
      <c r="Y1061" s="2">
        <v>415584.42</v>
      </c>
      <c r="Z1061" s="2">
        <v>2126384.1800000002</v>
      </c>
      <c r="AA1061">
        <v>4</v>
      </c>
      <c r="AB1061">
        <v>0</v>
      </c>
      <c r="AC1061">
        <v>0</v>
      </c>
      <c r="AD1061">
        <v>0</v>
      </c>
      <c r="AE1061">
        <v>4</v>
      </c>
      <c r="AF1061">
        <v>4</v>
      </c>
      <c r="AG1061">
        <v>4</v>
      </c>
      <c r="AH1061" s="2">
        <v>2588745</v>
      </c>
    </row>
    <row r="1062" spans="1:34" x14ac:dyDescent="0.5">
      <c r="A1062">
        <v>9330</v>
      </c>
      <c r="B1062">
        <v>35964</v>
      </c>
      <c r="C1062" t="s">
        <v>1185</v>
      </c>
      <c r="D1062" s="25">
        <v>28100</v>
      </c>
      <c r="E1062" t="s">
        <v>161</v>
      </c>
      <c r="F1062" t="s">
        <v>80</v>
      </c>
      <c r="G1062" t="s">
        <v>89</v>
      </c>
      <c r="H1062" s="25">
        <v>41286</v>
      </c>
      <c r="I1062" s="26" t="str">
        <f t="shared" si="128"/>
        <v>Sat</v>
      </c>
      <c r="J1062" s="1">
        <f t="shared" si="129"/>
        <v>161</v>
      </c>
      <c r="K1062" s="1" t="str">
        <f t="shared" si="130"/>
        <v>120D</v>
      </c>
      <c r="L1062" s="25">
        <v>41447</v>
      </c>
      <c r="M1062" s="26" t="str">
        <f t="shared" si="131"/>
        <v>Sat</v>
      </c>
      <c r="N1062" s="25">
        <v>41456</v>
      </c>
      <c r="O1062" s="1">
        <f t="shared" si="132"/>
        <v>9</v>
      </c>
      <c r="P1062" s="27">
        <f t="shared" si="133"/>
        <v>2013</v>
      </c>
      <c r="Q1062" s="1">
        <f t="shared" si="134"/>
        <v>6</v>
      </c>
      <c r="R1062" s="1">
        <f t="shared" si="135"/>
        <v>22</v>
      </c>
      <c r="S1062" t="s">
        <v>72</v>
      </c>
      <c r="T1062" s="2">
        <v>135190883.59</v>
      </c>
      <c r="U1062">
        <v>97795568</v>
      </c>
      <c r="V1062" s="2">
        <v>93711455.5</v>
      </c>
      <c r="W1062" s="2">
        <v>21374111.489999998</v>
      </c>
      <c r="X1062" s="2">
        <v>0</v>
      </c>
      <c r="Y1062" s="2">
        <v>1966078.02</v>
      </c>
      <c r="Z1062" s="2">
        <v>18139238.579999998</v>
      </c>
      <c r="AA1062">
        <v>20</v>
      </c>
      <c r="AB1062">
        <v>10</v>
      </c>
      <c r="AC1062">
        <v>0</v>
      </c>
      <c r="AD1062">
        <v>10</v>
      </c>
      <c r="AE1062">
        <v>30</v>
      </c>
      <c r="AF1062">
        <v>40</v>
      </c>
      <c r="AG1062">
        <v>10</v>
      </c>
      <c r="AH1062" s="2">
        <v>9371145.5500000007</v>
      </c>
    </row>
    <row r="1063" spans="1:34" x14ac:dyDescent="0.5">
      <c r="A1063">
        <v>8597</v>
      </c>
      <c r="B1063">
        <v>35970</v>
      </c>
      <c r="C1063" t="s">
        <v>1186</v>
      </c>
      <c r="D1063" s="25">
        <v>27017</v>
      </c>
      <c r="E1063" t="s">
        <v>213</v>
      </c>
      <c r="F1063" t="s">
        <v>94</v>
      </c>
      <c r="G1063" t="s">
        <v>141</v>
      </c>
      <c r="H1063" s="25">
        <v>41286</v>
      </c>
      <c r="I1063" s="26" t="str">
        <f t="shared" si="128"/>
        <v>Sat</v>
      </c>
      <c r="J1063" s="1">
        <f t="shared" si="129"/>
        <v>9</v>
      </c>
      <c r="K1063" s="1" t="str">
        <f t="shared" si="130"/>
        <v>14D</v>
      </c>
      <c r="L1063" s="25">
        <v>41295</v>
      </c>
      <c r="M1063" s="26" t="str">
        <f t="shared" si="131"/>
        <v>Mon</v>
      </c>
      <c r="N1063" s="25">
        <v>41298</v>
      </c>
      <c r="O1063" s="1">
        <f t="shared" si="132"/>
        <v>3</v>
      </c>
      <c r="P1063" s="27">
        <f t="shared" si="133"/>
        <v>2013</v>
      </c>
      <c r="Q1063" s="1">
        <f t="shared" si="134"/>
        <v>1</v>
      </c>
      <c r="R1063" s="1">
        <f t="shared" si="135"/>
        <v>21</v>
      </c>
      <c r="S1063" t="s">
        <v>72</v>
      </c>
      <c r="T1063" s="2">
        <v>13036880</v>
      </c>
      <c r="U1063">
        <v>9450000</v>
      </c>
      <c r="V1063" s="2">
        <v>7766235</v>
      </c>
      <c r="W1063" s="2">
        <v>3105523.4</v>
      </c>
      <c r="X1063" s="2">
        <v>0</v>
      </c>
      <c r="Y1063" s="2">
        <v>415584.42</v>
      </c>
      <c r="Z1063" s="2">
        <v>1749537.18</v>
      </c>
      <c r="AA1063">
        <v>3</v>
      </c>
      <c r="AB1063">
        <v>0</v>
      </c>
      <c r="AC1063">
        <v>0</v>
      </c>
      <c r="AD1063">
        <v>0</v>
      </c>
      <c r="AE1063">
        <v>3</v>
      </c>
      <c r="AF1063">
        <v>3</v>
      </c>
      <c r="AG1063">
        <v>3</v>
      </c>
      <c r="AH1063" s="2">
        <v>2588745</v>
      </c>
    </row>
    <row r="1064" spans="1:34" x14ac:dyDescent="0.5">
      <c r="A1064">
        <v>8597</v>
      </c>
      <c r="B1064">
        <v>36210</v>
      </c>
      <c r="C1064" t="s">
        <v>1187</v>
      </c>
      <c r="D1064" s="25">
        <v>24025</v>
      </c>
      <c r="E1064" t="s">
        <v>144</v>
      </c>
      <c r="F1064" t="s">
        <v>94</v>
      </c>
      <c r="G1064" t="s">
        <v>141</v>
      </c>
      <c r="H1064" s="25">
        <v>41289</v>
      </c>
      <c r="I1064" s="26" t="str">
        <f t="shared" si="128"/>
        <v>Tue</v>
      </c>
      <c r="J1064" s="1">
        <f t="shared" si="129"/>
        <v>6</v>
      </c>
      <c r="K1064" s="1" t="str">
        <f t="shared" si="130"/>
        <v>7D</v>
      </c>
      <c r="L1064" s="25">
        <v>41295</v>
      </c>
      <c r="M1064" s="26" t="str">
        <f t="shared" si="131"/>
        <v>Mon</v>
      </c>
      <c r="N1064" s="25">
        <v>41298</v>
      </c>
      <c r="O1064" s="1">
        <f t="shared" si="132"/>
        <v>3</v>
      </c>
      <c r="P1064" s="27">
        <f t="shared" si="133"/>
        <v>2013</v>
      </c>
      <c r="Q1064" s="1">
        <f t="shared" si="134"/>
        <v>1</v>
      </c>
      <c r="R1064" s="1">
        <f t="shared" si="135"/>
        <v>21</v>
      </c>
      <c r="S1064" t="s">
        <v>72</v>
      </c>
      <c r="T1064" s="2">
        <v>12814380.25</v>
      </c>
      <c r="U1064">
        <v>9450000</v>
      </c>
      <c r="V1064" s="2">
        <v>7766235</v>
      </c>
      <c r="W1064" s="2">
        <v>2912723.4</v>
      </c>
      <c r="X1064" s="2">
        <v>0</v>
      </c>
      <c r="Y1064" s="2">
        <v>415751.92</v>
      </c>
      <c r="Z1064" s="2">
        <v>1719669.93</v>
      </c>
      <c r="AA1064">
        <v>3</v>
      </c>
      <c r="AB1064">
        <v>0</v>
      </c>
      <c r="AC1064">
        <v>0</v>
      </c>
      <c r="AD1064">
        <v>0</v>
      </c>
      <c r="AE1064">
        <v>3</v>
      </c>
      <c r="AF1064">
        <v>3</v>
      </c>
      <c r="AG1064">
        <v>3</v>
      </c>
      <c r="AH1064" s="2">
        <v>2588745</v>
      </c>
    </row>
    <row r="1065" spans="1:34" x14ac:dyDescent="0.5">
      <c r="A1065">
        <v>8597</v>
      </c>
      <c r="B1065">
        <v>36215</v>
      </c>
      <c r="C1065" t="s">
        <v>1188</v>
      </c>
      <c r="D1065" s="25">
        <v>24707</v>
      </c>
      <c r="E1065" t="s">
        <v>69</v>
      </c>
      <c r="F1065" t="s">
        <v>94</v>
      </c>
      <c r="G1065" t="s">
        <v>141</v>
      </c>
      <c r="H1065" s="25">
        <v>41289</v>
      </c>
      <c r="I1065" s="26" t="str">
        <f t="shared" si="128"/>
        <v>Tue</v>
      </c>
      <c r="J1065" s="1">
        <f t="shared" si="129"/>
        <v>4</v>
      </c>
      <c r="K1065" s="1" t="str">
        <f t="shared" si="130"/>
        <v>7D</v>
      </c>
      <c r="L1065" s="25">
        <v>41293</v>
      </c>
      <c r="M1065" s="26" t="str">
        <f t="shared" si="131"/>
        <v>Sat</v>
      </c>
      <c r="N1065" s="25">
        <v>41298</v>
      </c>
      <c r="O1065" s="1">
        <f t="shared" si="132"/>
        <v>5</v>
      </c>
      <c r="P1065" s="27">
        <f t="shared" si="133"/>
        <v>2013</v>
      </c>
      <c r="Q1065" s="1">
        <f t="shared" si="134"/>
        <v>1</v>
      </c>
      <c r="R1065" s="1">
        <f t="shared" si="135"/>
        <v>19</v>
      </c>
      <c r="S1065" t="s">
        <v>72</v>
      </c>
      <c r="T1065" s="2">
        <v>15750000</v>
      </c>
      <c r="U1065">
        <v>15750000</v>
      </c>
      <c r="V1065" s="2">
        <v>12666666</v>
      </c>
      <c r="W1065" s="2">
        <v>969697</v>
      </c>
      <c r="X1065" s="2">
        <v>0</v>
      </c>
      <c r="Y1065" s="2">
        <v>0</v>
      </c>
      <c r="Z1065" s="2">
        <v>2113637</v>
      </c>
      <c r="AA1065">
        <v>37</v>
      </c>
      <c r="AB1065">
        <v>0</v>
      </c>
      <c r="AC1065">
        <v>0</v>
      </c>
      <c r="AD1065">
        <v>0</v>
      </c>
      <c r="AE1065">
        <v>37</v>
      </c>
      <c r="AF1065">
        <v>37</v>
      </c>
      <c r="AG1065">
        <v>5</v>
      </c>
      <c r="AH1065" s="2">
        <v>2533333.2000000002</v>
      </c>
    </row>
    <row r="1066" spans="1:34" x14ac:dyDescent="0.5">
      <c r="A1066">
        <v>8597</v>
      </c>
      <c r="B1066">
        <v>36209</v>
      </c>
      <c r="C1066" t="s">
        <v>1189</v>
      </c>
      <c r="D1066" s="25">
        <v>25604</v>
      </c>
      <c r="E1066" t="s">
        <v>100</v>
      </c>
      <c r="F1066" t="s">
        <v>94</v>
      </c>
      <c r="G1066" t="s">
        <v>141</v>
      </c>
      <c r="H1066" s="25">
        <v>41289</v>
      </c>
      <c r="I1066" s="26" t="str">
        <f t="shared" si="128"/>
        <v>Tue</v>
      </c>
      <c r="J1066" s="1">
        <f t="shared" si="129"/>
        <v>6</v>
      </c>
      <c r="K1066" s="1" t="str">
        <f t="shared" si="130"/>
        <v>7D</v>
      </c>
      <c r="L1066" s="25">
        <v>41295</v>
      </c>
      <c r="M1066" s="26" t="str">
        <f t="shared" si="131"/>
        <v>Mon</v>
      </c>
      <c r="N1066" s="25">
        <v>41298</v>
      </c>
      <c r="O1066" s="1">
        <f t="shared" si="132"/>
        <v>3</v>
      </c>
      <c r="P1066" s="27">
        <f t="shared" si="133"/>
        <v>2013</v>
      </c>
      <c r="Q1066" s="1">
        <f t="shared" si="134"/>
        <v>1</v>
      </c>
      <c r="R1066" s="1">
        <f t="shared" si="135"/>
        <v>21</v>
      </c>
      <c r="S1066" t="s">
        <v>72</v>
      </c>
      <c r="T1066" s="2">
        <v>13203200</v>
      </c>
      <c r="U1066">
        <v>9450000</v>
      </c>
      <c r="V1066" s="2">
        <v>7766235</v>
      </c>
      <c r="W1066" s="2">
        <v>3249523.4</v>
      </c>
      <c r="X1066" s="2">
        <v>0</v>
      </c>
      <c r="Y1066" s="2">
        <v>415584.42</v>
      </c>
      <c r="Z1066" s="2">
        <v>1771857.18</v>
      </c>
      <c r="AA1066">
        <v>3</v>
      </c>
      <c r="AB1066">
        <v>0</v>
      </c>
      <c r="AC1066">
        <v>0</v>
      </c>
      <c r="AD1066">
        <v>0</v>
      </c>
      <c r="AE1066">
        <v>3</v>
      </c>
      <c r="AF1066">
        <v>3</v>
      </c>
      <c r="AG1066">
        <v>3</v>
      </c>
      <c r="AH1066" s="2">
        <v>2588745</v>
      </c>
    </row>
    <row r="1067" spans="1:34" x14ac:dyDescent="0.5">
      <c r="A1067">
        <v>9385</v>
      </c>
      <c r="B1067">
        <v>36338</v>
      </c>
      <c r="C1067" t="s">
        <v>1190</v>
      </c>
      <c r="D1067" s="25">
        <v>17421</v>
      </c>
      <c r="E1067" t="s">
        <v>100</v>
      </c>
      <c r="F1067" t="s">
        <v>70</v>
      </c>
      <c r="G1067" t="s">
        <v>97</v>
      </c>
      <c r="H1067" s="25">
        <v>41290</v>
      </c>
      <c r="I1067" s="26" t="str">
        <f t="shared" si="128"/>
        <v>Wed</v>
      </c>
      <c r="J1067" s="1">
        <f t="shared" si="129"/>
        <v>0</v>
      </c>
      <c r="K1067" s="1" t="str">
        <f t="shared" si="130"/>
        <v>7D</v>
      </c>
      <c r="L1067" s="25">
        <v>41290</v>
      </c>
      <c r="M1067" s="26" t="str">
        <f t="shared" si="131"/>
        <v>Wed</v>
      </c>
      <c r="N1067" s="25">
        <v>41291</v>
      </c>
      <c r="O1067" s="1">
        <f t="shared" si="132"/>
        <v>1</v>
      </c>
      <c r="P1067" s="27">
        <f t="shared" si="133"/>
        <v>2013</v>
      </c>
      <c r="Q1067" s="1">
        <f t="shared" si="134"/>
        <v>1</v>
      </c>
      <c r="R1067" s="1">
        <f t="shared" si="135"/>
        <v>16</v>
      </c>
      <c r="S1067" t="s">
        <v>72</v>
      </c>
      <c r="T1067" s="2">
        <v>6006000</v>
      </c>
      <c r="U1067">
        <v>6006000</v>
      </c>
      <c r="V1067" s="2">
        <v>4922944</v>
      </c>
      <c r="W1067" s="2">
        <v>277056</v>
      </c>
      <c r="X1067" s="2">
        <v>0</v>
      </c>
      <c r="Y1067" s="2">
        <v>0</v>
      </c>
      <c r="Z1067" s="2">
        <v>806000</v>
      </c>
      <c r="AA1067">
        <v>2</v>
      </c>
      <c r="AB1067">
        <v>0</v>
      </c>
      <c r="AC1067">
        <v>0</v>
      </c>
      <c r="AD1067">
        <v>0</v>
      </c>
      <c r="AE1067">
        <v>2</v>
      </c>
      <c r="AF1067">
        <v>2</v>
      </c>
      <c r="AG1067">
        <v>1</v>
      </c>
      <c r="AH1067" s="2">
        <v>4922944</v>
      </c>
    </row>
    <row r="1068" spans="1:34" x14ac:dyDescent="0.5">
      <c r="A1068">
        <v>9376</v>
      </c>
      <c r="B1068">
        <v>36268</v>
      </c>
      <c r="C1068" t="s">
        <v>1191</v>
      </c>
      <c r="D1068" s="25">
        <v>27263</v>
      </c>
      <c r="E1068" t="s">
        <v>138</v>
      </c>
      <c r="F1068" t="s">
        <v>75</v>
      </c>
      <c r="G1068" t="s">
        <v>91</v>
      </c>
      <c r="H1068" s="25">
        <v>41290</v>
      </c>
      <c r="I1068" s="26" t="str">
        <f t="shared" si="128"/>
        <v>Wed</v>
      </c>
      <c r="J1068" s="1">
        <f t="shared" si="129"/>
        <v>43</v>
      </c>
      <c r="K1068" s="1" t="str">
        <f t="shared" si="130"/>
        <v>45D</v>
      </c>
      <c r="L1068" s="25">
        <v>41333</v>
      </c>
      <c r="M1068" s="26" t="str">
        <f t="shared" si="131"/>
        <v>Thu</v>
      </c>
      <c r="N1068" s="25">
        <v>41336</v>
      </c>
      <c r="O1068" s="1">
        <f t="shared" si="132"/>
        <v>3</v>
      </c>
      <c r="P1068" s="27">
        <f t="shared" si="133"/>
        <v>2013</v>
      </c>
      <c r="Q1068" s="1">
        <f t="shared" si="134"/>
        <v>2</v>
      </c>
      <c r="R1068" s="1">
        <f t="shared" si="135"/>
        <v>28</v>
      </c>
      <c r="S1068" t="s">
        <v>72</v>
      </c>
      <c r="T1068" s="2">
        <v>9741670.0099999998</v>
      </c>
      <c r="U1068">
        <v>0</v>
      </c>
      <c r="V1068" s="2">
        <v>600000</v>
      </c>
      <c r="W1068" s="2">
        <v>5714000</v>
      </c>
      <c r="X1068" s="2">
        <v>0</v>
      </c>
      <c r="Y1068" s="2">
        <v>1820646.02</v>
      </c>
      <c r="Z1068" s="2">
        <v>1607023.99</v>
      </c>
      <c r="AA1068">
        <v>6</v>
      </c>
      <c r="AB1068">
        <v>3</v>
      </c>
      <c r="AC1068">
        <v>3</v>
      </c>
      <c r="AD1068">
        <v>0</v>
      </c>
      <c r="AE1068">
        <v>9</v>
      </c>
      <c r="AF1068">
        <v>12</v>
      </c>
      <c r="AG1068">
        <v>3</v>
      </c>
      <c r="AH1068" s="2">
        <v>200000</v>
      </c>
    </row>
    <row r="1069" spans="1:34" x14ac:dyDescent="0.5">
      <c r="A1069">
        <v>9379</v>
      </c>
      <c r="B1069">
        <v>36297</v>
      </c>
      <c r="C1069" t="s">
        <v>1192</v>
      </c>
      <c r="D1069" s="25">
        <v>29236</v>
      </c>
      <c r="E1069" t="s">
        <v>79</v>
      </c>
      <c r="F1069" t="s">
        <v>80</v>
      </c>
      <c r="G1069" t="s">
        <v>81</v>
      </c>
      <c r="H1069" s="25">
        <v>41290</v>
      </c>
      <c r="I1069" s="26" t="str">
        <f t="shared" si="128"/>
        <v>Wed</v>
      </c>
      <c r="J1069" s="1">
        <f t="shared" si="129"/>
        <v>67</v>
      </c>
      <c r="K1069" s="1" t="str">
        <f t="shared" si="130"/>
        <v>90D</v>
      </c>
      <c r="L1069" s="25">
        <v>41357</v>
      </c>
      <c r="M1069" s="26" t="str">
        <f t="shared" si="131"/>
        <v>Sun</v>
      </c>
      <c r="N1069" s="25">
        <v>41361</v>
      </c>
      <c r="O1069" s="1">
        <f t="shared" si="132"/>
        <v>4</v>
      </c>
      <c r="P1069" s="27">
        <f t="shared" si="133"/>
        <v>2013</v>
      </c>
      <c r="Q1069" s="1">
        <f t="shared" si="134"/>
        <v>3</v>
      </c>
      <c r="R1069" s="1">
        <f t="shared" si="135"/>
        <v>24</v>
      </c>
      <c r="S1069" t="s">
        <v>72</v>
      </c>
      <c r="T1069" s="2">
        <v>39594552.189999998</v>
      </c>
      <c r="U1069">
        <v>19404000</v>
      </c>
      <c r="V1069" s="2">
        <v>15691776</v>
      </c>
      <c r="W1069" s="2">
        <v>9683224</v>
      </c>
      <c r="X1069" s="2">
        <v>0</v>
      </c>
      <c r="Y1069" s="2">
        <v>7512847.5499999998</v>
      </c>
      <c r="Z1069" s="2">
        <v>6706704.6399999997</v>
      </c>
      <c r="AA1069">
        <v>8</v>
      </c>
      <c r="AB1069">
        <v>0</v>
      </c>
      <c r="AC1069">
        <v>0</v>
      </c>
      <c r="AD1069">
        <v>0</v>
      </c>
      <c r="AE1069">
        <v>8</v>
      </c>
      <c r="AF1069">
        <v>8</v>
      </c>
      <c r="AG1069">
        <v>4</v>
      </c>
      <c r="AH1069" s="2">
        <v>3922944</v>
      </c>
    </row>
    <row r="1070" spans="1:34" x14ac:dyDescent="0.5">
      <c r="A1070">
        <v>9264</v>
      </c>
      <c r="B1070">
        <v>36250</v>
      </c>
      <c r="C1070" t="s">
        <v>1193</v>
      </c>
      <c r="D1070" s="25">
        <v>23099</v>
      </c>
      <c r="E1070" t="s">
        <v>140</v>
      </c>
      <c r="F1070" t="s">
        <v>127</v>
      </c>
      <c r="G1070" t="s">
        <v>128</v>
      </c>
      <c r="H1070" s="25">
        <v>41290</v>
      </c>
      <c r="I1070" s="26" t="str">
        <f t="shared" si="128"/>
        <v>Wed</v>
      </c>
      <c r="J1070" s="1">
        <f t="shared" si="129"/>
        <v>25</v>
      </c>
      <c r="K1070" s="1" t="str">
        <f t="shared" si="130"/>
        <v>30D</v>
      </c>
      <c r="L1070" s="25">
        <v>41315</v>
      </c>
      <c r="M1070" s="26" t="str">
        <f t="shared" si="131"/>
        <v>Sun</v>
      </c>
      <c r="N1070" s="25">
        <v>41318</v>
      </c>
      <c r="O1070" s="1">
        <f t="shared" si="132"/>
        <v>3</v>
      </c>
      <c r="P1070" s="27">
        <f t="shared" si="133"/>
        <v>2013</v>
      </c>
      <c r="Q1070" s="1">
        <f t="shared" si="134"/>
        <v>2</v>
      </c>
      <c r="R1070" s="1">
        <f t="shared" si="135"/>
        <v>10</v>
      </c>
      <c r="S1070" t="s">
        <v>72</v>
      </c>
      <c r="T1070" s="2">
        <v>7058195.8899999997</v>
      </c>
      <c r="U1070">
        <v>0</v>
      </c>
      <c r="V1070" s="2">
        <v>6000000</v>
      </c>
      <c r="W1070" s="2">
        <v>110000</v>
      </c>
      <c r="X1070" s="2">
        <v>0</v>
      </c>
      <c r="Y1070" s="2">
        <v>1041.72</v>
      </c>
      <c r="Z1070" s="2">
        <v>947154.17</v>
      </c>
      <c r="AA1070">
        <v>18</v>
      </c>
      <c r="AB1070">
        <v>0</v>
      </c>
      <c r="AC1070">
        <v>0</v>
      </c>
      <c r="AD1070">
        <v>0</v>
      </c>
      <c r="AE1070">
        <v>18</v>
      </c>
      <c r="AF1070">
        <v>18</v>
      </c>
      <c r="AG1070">
        <v>3</v>
      </c>
      <c r="AH1070" s="2">
        <v>2000000</v>
      </c>
    </row>
    <row r="1071" spans="1:34" x14ac:dyDescent="0.5">
      <c r="A1071">
        <v>9374</v>
      </c>
      <c r="B1071">
        <v>36266</v>
      </c>
      <c r="C1071" t="s">
        <v>1194</v>
      </c>
      <c r="D1071" s="25">
        <v>29639</v>
      </c>
      <c r="E1071" t="s">
        <v>79</v>
      </c>
      <c r="F1071" t="s">
        <v>80</v>
      </c>
      <c r="G1071" t="s">
        <v>81</v>
      </c>
      <c r="H1071" s="25">
        <v>41290</v>
      </c>
      <c r="I1071" s="26" t="str">
        <f t="shared" si="128"/>
        <v>Wed</v>
      </c>
      <c r="J1071" s="1">
        <f t="shared" si="129"/>
        <v>13</v>
      </c>
      <c r="K1071" s="1" t="str">
        <f t="shared" si="130"/>
        <v>14D</v>
      </c>
      <c r="L1071" s="25">
        <v>41303</v>
      </c>
      <c r="M1071" s="26" t="str">
        <f t="shared" si="131"/>
        <v>Tue</v>
      </c>
      <c r="N1071" s="25">
        <v>41304</v>
      </c>
      <c r="O1071" s="1">
        <f t="shared" si="132"/>
        <v>1</v>
      </c>
      <c r="P1071" s="27">
        <f t="shared" si="133"/>
        <v>2013</v>
      </c>
      <c r="Q1071" s="1">
        <f t="shared" si="134"/>
        <v>1</v>
      </c>
      <c r="R1071" s="1">
        <f t="shared" si="135"/>
        <v>29</v>
      </c>
      <c r="S1071" t="s">
        <v>72</v>
      </c>
      <c r="T1071" s="2">
        <v>6303990</v>
      </c>
      <c r="U1071">
        <v>5532450</v>
      </c>
      <c r="V1071" s="2">
        <v>4512944</v>
      </c>
      <c r="W1071" s="2">
        <v>945056</v>
      </c>
      <c r="X1071" s="2">
        <v>0</v>
      </c>
      <c r="Y1071" s="2">
        <v>0</v>
      </c>
      <c r="Z1071" s="2">
        <v>845990</v>
      </c>
      <c r="AA1071">
        <v>2</v>
      </c>
      <c r="AB1071">
        <v>0</v>
      </c>
      <c r="AC1071">
        <v>0</v>
      </c>
      <c r="AD1071">
        <v>0</v>
      </c>
      <c r="AE1071">
        <v>2</v>
      </c>
      <c r="AF1071">
        <v>2</v>
      </c>
      <c r="AG1071">
        <v>1</v>
      </c>
      <c r="AH1071" s="2">
        <v>4512944</v>
      </c>
    </row>
    <row r="1072" spans="1:34" x14ac:dyDescent="0.5">
      <c r="A1072">
        <v>9049</v>
      </c>
      <c r="B1072">
        <v>36276</v>
      </c>
      <c r="C1072" t="s">
        <v>1195</v>
      </c>
      <c r="D1072" s="25">
        <v>25934</v>
      </c>
      <c r="E1072" t="s">
        <v>69</v>
      </c>
      <c r="F1072" t="s">
        <v>75</v>
      </c>
      <c r="G1072" t="s">
        <v>76</v>
      </c>
      <c r="H1072" s="25">
        <v>41290</v>
      </c>
      <c r="I1072" s="26" t="str">
        <f t="shared" si="128"/>
        <v>Wed</v>
      </c>
      <c r="J1072" s="1">
        <f t="shared" si="129"/>
        <v>29</v>
      </c>
      <c r="K1072" s="1" t="str">
        <f t="shared" si="130"/>
        <v>30D</v>
      </c>
      <c r="L1072" s="25">
        <v>41319</v>
      </c>
      <c r="M1072" s="26" t="str">
        <f t="shared" si="131"/>
        <v>Thu</v>
      </c>
      <c r="N1072" s="25">
        <v>41321</v>
      </c>
      <c r="O1072" s="1">
        <f t="shared" si="132"/>
        <v>2</v>
      </c>
      <c r="P1072" s="27">
        <f t="shared" si="133"/>
        <v>2013</v>
      </c>
      <c r="Q1072" s="1">
        <f t="shared" si="134"/>
        <v>2</v>
      </c>
      <c r="R1072" s="1">
        <f t="shared" si="135"/>
        <v>14</v>
      </c>
      <c r="S1072" t="s">
        <v>72</v>
      </c>
      <c r="T1072" s="2">
        <v>6029100</v>
      </c>
      <c r="U1072">
        <v>0</v>
      </c>
      <c r="V1072" s="2">
        <v>4800000</v>
      </c>
      <c r="W1072" s="2">
        <v>420000</v>
      </c>
      <c r="X1072" s="2">
        <v>0</v>
      </c>
      <c r="Y1072" s="2">
        <v>0</v>
      </c>
      <c r="Z1072" s="2">
        <v>809100</v>
      </c>
      <c r="AA1072">
        <v>3</v>
      </c>
      <c r="AB1072">
        <v>0</v>
      </c>
      <c r="AC1072">
        <v>2</v>
      </c>
      <c r="AD1072">
        <v>0</v>
      </c>
      <c r="AE1072">
        <v>3</v>
      </c>
      <c r="AF1072">
        <v>5</v>
      </c>
      <c r="AG1072">
        <v>2</v>
      </c>
      <c r="AH1072" s="2">
        <v>2400000</v>
      </c>
    </row>
    <row r="1073" spans="1:34" x14ac:dyDescent="0.5">
      <c r="A1073">
        <v>8597</v>
      </c>
      <c r="B1073">
        <v>36411</v>
      </c>
      <c r="C1073" t="s">
        <v>1196</v>
      </c>
      <c r="D1073" s="25">
        <v>22288</v>
      </c>
      <c r="E1073" t="s">
        <v>73</v>
      </c>
      <c r="F1073" t="s">
        <v>94</v>
      </c>
      <c r="G1073" t="s">
        <v>141</v>
      </c>
      <c r="H1073" s="25">
        <v>41292</v>
      </c>
      <c r="I1073" s="26" t="str">
        <f t="shared" si="128"/>
        <v>Fri</v>
      </c>
      <c r="J1073" s="1">
        <f t="shared" si="129"/>
        <v>2</v>
      </c>
      <c r="K1073" s="1" t="str">
        <f t="shared" si="130"/>
        <v>7D</v>
      </c>
      <c r="L1073" s="25">
        <v>41294</v>
      </c>
      <c r="M1073" s="26" t="str">
        <f t="shared" si="131"/>
        <v>Sun</v>
      </c>
      <c r="N1073" s="25">
        <v>41298</v>
      </c>
      <c r="O1073" s="1">
        <f t="shared" si="132"/>
        <v>4</v>
      </c>
      <c r="P1073" s="27">
        <f t="shared" si="133"/>
        <v>2013</v>
      </c>
      <c r="Q1073" s="1">
        <f t="shared" si="134"/>
        <v>1</v>
      </c>
      <c r="R1073" s="1">
        <f t="shared" si="135"/>
        <v>20</v>
      </c>
      <c r="S1073" t="s">
        <v>72</v>
      </c>
      <c r="T1073" s="2">
        <v>16426350</v>
      </c>
      <c r="U1073">
        <v>12600000</v>
      </c>
      <c r="V1073" s="2">
        <v>10354980</v>
      </c>
      <c r="W1073" s="2">
        <v>3218051.4</v>
      </c>
      <c r="X1073" s="2">
        <v>0</v>
      </c>
      <c r="Y1073" s="2">
        <v>648917.75</v>
      </c>
      <c r="Z1073" s="2">
        <v>2204400.85</v>
      </c>
      <c r="AA1073">
        <v>4</v>
      </c>
      <c r="AB1073">
        <v>0</v>
      </c>
      <c r="AC1073">
        <v>0</v>
      </c>
      <c r="AD1073">
        <v>0</v>
      </c>
      <c r="AE1073">
        <v>4</v>
      </c>
      <c r="AF1073">
        <v>4</v>
      </c>
      <c r="AG1073">
        <v>4</v>
      </c>
      <c r="AH1073" s="2">
        <v>2588745</v>
      </c>
    </row>
    <row r="1074" spans="1:34" x14ac:dyDescent="0.5">
      <c r="A1074">
        <v>8597</v>
      </c>
      <c r="B1074">
        <v>36398</v>
      </c>
      <c r="C1074" t="s">
        <v>1197</v>
      </c>
      <c r="D1074" s="25">
        <v>23135</v>
      </c>
      <c r="E1074" t="s">
        <v>100</v>
      </c>
      <c r="F1074" t="s">
        <v>94</v>
      </c>
      <c r="G1074" t="s">
        <v>141</v>
      </c>
      <c r="H1074" s="25">
        <v>41292</v>
      </c>
      <c r="I1074" s="26" t="str">
        <f t="shared" si="128"/>
        <v>Fri</v>
      </c>
      <c r="J1074" s="1">
        <f t="shared" si="129"/>
        <v>3</v>
      </c>
      <c r="K1074" s="1" t="str">
        <f t="shared" si="130"/>
        <v>7D</v>
      </c>
      <c r="L1074" s="25">
        <v>41295</v>
      </c>
      <c r="M1074" s="26" t="str">
        <f t="shared" si="131"/>
        <v>Mon</v>
      </c>
      <c r="N1074" s="25">
        <v>41298</v>
      </c>
      <c r="O1074" s="1">
        <f t="shared" si="132"/>
        <v>3</v>
      </c>
      <c r="P1074" s="27">
        <f t="shared" si="133"/>
        <v>2013</v>
      </c>
      <c r="Q1074" s="1">
        <f t="shared" si="134"/>
        <v>1</v>
      </c>
      <c r="R1074" s="1">
        <f t="shared" si="135"/>
        <v>21</v>
      </c>
      <c r="S1074" t="s">
        <v>72</v>
      </c>
      <c r="T1074" s="2">
        <v>14155399</v>
      </c>
      <c r="U1074">
        <v>9450000</v>
      </c>
      <c r="V1074" s="2">
        <v>7766235</v>
      </c>
      <c r="W1074" s="2">
        <v>2809523.4</v>
      </c>
      <c r="X1074" s="2">
        <v>0</v>
      </c>
      <c r="Y1074" s="2">
        <v>1679999.58</v>
      </c>
      <c r="Z1074" s="2">
        <v>1899641.02</v>
      </c>
      <c r="AA1074">
        <v>3</v>
      </c>
      <c r="AB1074">
        <v>0</v>
      </c>
      <c r="AC1074">
        <v>0</v>
      </c>
      <c r="AD1074">
        <v>0</v>
      </c>
      <c r="AE1074">
        <v>3</v>
      </c>
      <c r="AF1074">
        <v>3</v>
      </c>
      <c r="AG1074">
        <v>3</v>
      </c>
      <c r="AH1074" s="2">
        <v>2588745</v>
      </c>
    </row>
    <row r="1075" spans="1:34" x14ac:dyDescent="0.5">
      <c r="A1075">
        <v>8597</v>
      </c>
      <c r="B1075">
        <v>36406</v>
      </c>
      <c r="C1075" t="s">
        <v>1198</v>
      </c>
      <c r="D1075" s="25">
        <v>25494</v>
      </c>
      <c r="E1075" t="s">
        <v>87</v>
      </c>
      <c r="F1075" t="s">
        <v>94</v>
      </c>
      <c r="G1075" t="s">
        <v>141</v>
      </c>
      <c r="H1075" s="25">
        <v>41292</v>
      </c>
      <c r="I1075" s="26" t="str">
        <f t="shared" si="128"/>
        <v>Fri</v>
      </c>
      <c r="J1075" s="1">
        <f t="shared" si="129"/>
        <v>3</v>
      </c>
      <c r="K1075" s="1" t="str">
        <f t="shared" si="130"/>
        <v>7D</v>
      </c>
      <c r="L1075" s="25">
        <v>41295</v>
      </c>
      <c r="M1075" s="26" t="str">
        <f t="shared" si="131"/>
        <v>Mon</v>
      </c>
      <c r="N1075" s="25">
        <v>41298</v>
      </c>
      <c r="O1075" s="1">
        <f t="shared" si="132"/>
        <v>3</v>
      </c>
      <c r="P1075" s="27">
        <f t="shared" si="133"/>
        <v>2013</v>
      </c>
      <c r="Q1075" s="1">
        <f t="shared" si="134"/>
        <v>1</v>
      </c>
      <c r="R1075" s="1">
        <f t="shared" si="135"/>
        <v>21</v>
      </c>
      <c r="S1075" t="s">
        <v>72</v>
      </c>
      <c r="T1075" s="2">
        <v>12695000.01</v>
      </c>
      <c r="U1075">
        <v>9450000</v>
      </c>
      <c r="V1075" s="2">
        <v>7766235</v>
      </c>
      <c r="W1075" s="2">
        <v>2809523.4</v>
      </c>
      <c r="X1075" s="2">
        <v>0</v>
      </c>
      <c r="Y1075" s="2">
        <v>415584.42</v>
      </c>
      <c r="Z1075" s="2">
        <v>1703657.19</v>
      </c>
      <c r="AA1075">
        <v>3</v>
      </c>
      <c r="AB1075">
        <v>0</v>
      </c>
      <c r="AC1075">
        <v>0</v>
      </c>
      <c r="AD1075">
        <v>0</v>
      </c>
      <c r="AE1075">
        <v>3</v>
      </c>
      <c r="AF1075">
        <v>3</v>
      </c>
      <c r="AG1075">
        <v>3</v>
      </c>
      <c r="AH1075" s="2">
        <v>2588745</v>
      </c>
    </row>
    <row r="1076" spans="1:34" x14ac:dyDescent="0.5">
      <c r="A1076">
        <v>9403</v>
      </c>
      <c r="B1076">
        <v>36605</v>
      </c>
      <c r="C1076" t="s">
        <v>1199</v>
      </c>
      <c r="D1076" s="25">
        <v>25184</v>
      </c>
      <c r="E1076" t="s">
        <v>79</v>
      </c>
      <c r="F1076" t="s">
        <v>80</v>
      </c>
      <c r="G1076" t="s">
        <v>81</v>
      </c>
      <c r="H1076" s="25">
        <v>41293</v>
      </c>
      <c r="I1076" s="26" t="str">
        <f t="shared" si="128"/>
        <v>Sat</v>
      </c>
      <c r="J1076" s="1">
        <f t="shared" si="129"/>
        <v>207</v>
      </c>
      <c r="K1076" s="1" t="str">
        <f t="shared" si="130"/>
        <v>120D</v>
      </c>
      <c r="L1076" s="25">
        <v>41500</v>
      </c>
      <c r="M1076" s="26" t="str">
        <f t="shared" si="131"/>
        <v>Wed</v>
      </c>
      <c r="N1076" s="25">
        <v>41503</v>
      </c>
      <c r="O1076" s="1">
        <f t="shared" si="132"/>
        <v>3</v>
      </c>
      <c r="P1076" s="27">
        <f t="shared" si="133"/>
        <v>2013</v>
      </c>
      <c r="Q1076" s="1">
        <f t="shared" si="134"/>
        <v>8</v>
      </c>
      <c r="R1076" s="1">
        <f t="shared" si="135"/>
        <v>14</v>
      </c>
      <c r="S1076" t="s">
        <v>72</v>
      </c>
      <c r="T1076" s="2">
        <v>18827348.93</v>
      </c>
      <c r="U1076">
        <v>16597350</v>
      </c>
      <c r="V1076" s="2">
        <v>13538832</v>
      </c>
      <c r="W1076" s="2">
        <v>2761903</v>
      </c>
      <c r="X1076" s="2">
        <v>0</v>
      </c>
      <c r="Y1076" s="2">
        <v>0</v>
      </c>
      <c r="Z1076" s="2">
        <v>2526613.9300000002</v>
      </c>
      <c r="AA1076">
        <v>6</v>
      </c>
      <c r="AB1076">
        <v>0</v>
      </c>
      <c r="AC1076">
        <v>0</v>
      </c>
      <c r="AD1076">
        <v>0</v>
      </c>
      <c r="AE1076">
        <v>6</v>
      </c>
      <c r="AF1076">
        <v>6</v>
      </c>
      <c r="AG1076">
        <v>3</v>
      </c>
      <c r="AH1076" s="2">
        <v>4512944</v>
      </c>
    </row>
    <row r="1077" spans="1:34" x14ac:dyDescent="0.5">
      <c r="A1077">
        <v>9398</v>
      </c>
      <c r="B1077">
        <v>36535</v>
      </c>
      <c r="C1077" t="s">
        <v>1200</v>
      </c>
      <c r="D1077" s="25">
        <v>28212</v>
      </c>
      <c r="E1077" t="s">
        <v>69</v>
      </c>
      <c r="F1077" t="s">
        <v>84</v>
      </c>
      <c r="G1077" t="s">
        <v>85</v>
      </c>
      <c r="H1077" s="25">
        <v>41293</v>
      </c>
      <c r="I1077" s="26" t="str">
        <f t="shared" si="128"/>
        <v>Sat</v>
      </c>
      <c r="J1077" s="1">
        <f t="shared" si="129"/>
        <v>154</v>
      </c>
      <c r="K1077" s="1" t="str">
        <f t="shared" si="130"/>
        <v>120D</v>
      </c>
      <c r="L1077" s="25">
        <v>41447</v>
      </c>
      <c r="M1077" s="26" t="str">
        <f t="shared" si="131"/>
        <v>Sat</v>
      </c>
      <c r="N1077" s="25">
        <v>41451</v>
      </c>
      <c r="O1077" s="1">
        <f t="shared" si="132"/>
        <v>4</v>
      </c>
      <c r="P1077" s="27">
        <f t="shared" si="133"/>
        <v>2013</v>
      </c>
      <c r="Q1077" s="1">
        <f t="shared" si="134"/>
        <v>6</v>
      </c>
      <c r="R1077" s="1">
        <f t="shared" si="135"/>
        <v>22</v>
      </c>
      <c r="S1077" t="s">
        <v>72</v>
      </c>
      <c r="T1077" s="2">
        <v>1474000</v>
      </c>
      <c r="U1077">
        <v>0</v>
      </c>
      <c r="V1077" s="2">
        <v>800000</v>
      </c>
      <c r="W1077" s="2">
        <v>12987.01</v>
      </c>
      <c r="X1077" s="2">
        <v>0</v>
      </c>
      <c r="Y1077" s="2">
        <v>463203.46</v>
      </c>
      <c r="Z1077" s="2">
        <v>197809.53</v>
      </c>
      <c r="AA1077">
        <v>8</v>
      </c>
      <c r="AB1077">
        <v>0</v>
      </c>
      <c r="AC1077">
        <v>4</v>
      </c>
      <c r="AD1077">
        <v>4</v>
      </c>
      <c r="AE1077">
        <v>8</v>
      </c>
      <c r="AF1077">
        <v>16</v>
      </c>
      <c r="AG1077">
        <v>4</v>
      </c>
      <c r="AH1077" s="2">
        <v>200000</v>
      </c>
    </row>
    <row r="1078" spans="1:34" x14ac:dyDescent="0.5">
      <c r="A1078">
        <v>9396</v>
      </c>
      <c r="B1078">
        <v>37122</v>
      </c>
      <c r="C1078" t="s">
        <v>1201</v>
      </c>
      <c r="D1078" s="25">
        <v>17120</v>
      </c>
      <c r="E1078" t="s">
        <v>1202</v>
      </c>
      <c r="F1078" t="s">
        <v>70</v>
      </c>
      <c r="G1078" t="s">
        <v>97</v>
      </c>
      <c r="H1078" s="25">
        <v>41293</v>
      </c>
      <c r="I1078" s="26" t="str">
        <f t="shared" si="128"/>
        <v>Sat</v>
      </c>
      <c r="J1078" s="1">
        <f t="shared" si="129"/>
        <v>7</v>
      </c>
      <c r="K1078" s="1" t="str">
        <f t="shared" si="130"/>
        <v>7D</v>
      </c>
      <c r="L1078" s="25">
        <v>41300</v>
      </c>
      <c r="M1078" s="26" t="str">
        <f t="shared" si="131"/>
        <v>Sat</v>
      </c>
      <c r="N1078" s="25">
        <v>41305</v>
      </c>
      <c r="O1078" s="1">
        <f t="shared" si="132"/>
        <v>5</v>
      </c>
      <c r="P1078" s="27">
        <f t="shared" si="133"/>
        <v>2013</v>
      </c>
      <c r="Q1078" s="1">
        <f t="shared" si="134"/>
        <v>1</v>
      </c>
      <c r="R1078" s="1">
        <f t="shared" si="135"/>
        <v>26</v>
      </c>
      <c r="S1078" t="s">
        <v>72</v>
      </c>
      <c r="T1078" s="2">
        <v>121806338.5</v>
      </c>
      <c r="U1078">
        <v>100485000</v>
      </c>
      <c r="V1078" s="2">
        <v>85060606</v>
      </c>
      <c r="W1078" s="2">
        <v>13606094</v>
      </c>
      <c r="X1078" s="2">
        <v>0</v>
      </c>
      <c r="Y1078" s="2">
        <v>5594532.1399999997</v>
      </c>
      <c r="Z1078" s="2">
        <v>17545106.359999999</v>
      </c>
      <c r="AA1078">
        <v>14</v>
      </c>
      <c r="AB1078">
        <v>0</v>
      </c>
      <c r="AC1078">
        <v>0</v>
      </c>
      <c r="AD1078">
        <v>0</v>
      </c>
      <c r="AE1078">
        <v>14</v>
      </c>
      <c r="AF1078">
        <v>14</v>
      </c>
      <c r="AG1078">
        <v>5</v>
      </c>
      <c r="AH1078" s="2">
        <v>17012121.199999999</v>
      </c>
    </row>
    <row r="1079" spans="1:34" x14ac:dyDescent="0.5">
      <c r="A1079">
        <v>9405</v>
      </c>
      <c r="B1079">
        <v>36622</v>
      </c>
      <c r="C1079" t="s">
        <v>1203</v>
      </c>
      <c r="D1079" s="25">
        <v>26754</v>
      </c>
      <c r="E1079" t="s">
        <v>69</v>
      </c>
      <c r="F1079" t="s">
        <v>84</v>
      </c>
      <c r="G1079" t="s">
        <v>112</v>
      </c>
      <c r="H1079" s="25">
        <v>41295</v>
      </c>
      <c r="I1079" s="26" t="str">
        <f t="shared" si="128"/>
        <v>Mon</v>
      </c>
      <c r="J1079" s="1">
        <f t="shared" si="129"/>
        <v>25</v>
      </c>
      <c r="K1079" s="1" t="str">
        <f t="shared" si="130"/>
        <v>30D</v>
      </c>
      <c r="L1079" s="25">
        <v>41320</v>
      </c>
      <c r="M1079" s="26" t="str">
        <f t="shared" si="131"/>
        <v>Fri</v>
      </c>
      <c r="N1079" s="25">
        <v>41323</v>
      </c>
      <c r="O1079" s="1">
        <f t="shared" si="132"/>
        <v>3</v>
      </c>
      <c r="P1079" s="27">
        <f t="shared" si="133"/>
        <v>2013</v>
      </c>
      <c r="Q1079" s="1">
        <f t="shared" si="134"/>
        <v>2</v>
      </c>
      <c r="R1079" s="1">
        <f t="shared" si="135"/>
        <v>15</v>
      </c>
      <c r="S1079" t="s">
        <v>72</v>
      </c>
      <c r="T1079" s="2">
        <v>11256861</v>
      </c>
      <c r="U1079">
        <v>0</v>
      </c>
      <c r="V1079" s="2">
        <v>6100000</v>
      </c>
      <c r="W1079" s="2">
        <v>2736200</v>
      </c>
      <c r="X1079" s="2">
        <v>0</v>
      </c>
      <c r="Y1079" s="2">
        <v>910000</v>
      </c>
      <c r="Z1079" s="2">
        <v>1510661</v>
      </c>
      <c r="AA1079">
        <v>6</v>
      </c>
      <c r="AB1079">
        <v>0</v>
      </c>
      <c r="AC1079">
        <v>0</v>
      </c>
      <c r="AD1079">
        <v>0</v>
      </c>
      <c r="AE1079">
        <v>6</v>
      </c>
      <c r="AF1079">
        <v>6</v>
      </c>
      <c r="AG1079">
        <v>3</v>
      </c>
      <c r="AH1079" s="2">
        <v>2033333.33</v>
      </c>
    </row>
    <row r="1080" spans="1:34" x14ac:dyDescent="0.5">
      <c r="A1080">
        <v>9427</v>
      </c>
      <c r="B1080">
        <v>36689</v>
      </c>
      <c r="C1080" t="s">
        <v>1204</v>
      </c>
      <c r="D1080" s="25">
        <v>29923</v>
      </c>
      <c r="E1080" t="s">
        <v>140</v>
      </c>
      <c r="F1080" t="s">
        <v>80</v>
      </c>
      <c r="G1080" t="s">
        <v>89</v>
      </c>
      <c r="H1080" s="25">
        <v>41296</v>
      </c>
      <c r="I1080" s="26" t="str">
        <f t="shared" si="128"/>
        <v>Tue</v>
      </c>
      <c r="J1080" s="1">
        <f t="shared" si="129"/>
        <v>25</v>
      </c>
      <c r="K1080" s="1" t="str">
        <f t="shared" si="130"/>
        <v>30D</v>
      </c>
      <c r="L1080" s="25">
        <v>41321</v>
      </c>
      <c r="M1080" s="26" t="str">
        <f t="shared" si="131"/>
        <v>Sat</v>
      </c>
      <c r="N1080" s="25">
        <v>41322</v>
      </c>
      <c r="O1080" s="1">
        <f t="shared" si="132"/>
        <v>1</v>
      </c>
      <c r="P1080" s="27">
        <f t="shared" si="133"/>
        <v>2013</v>
      </c>
      <c r="Q1080" s="1">
        <f t="shared" si="134"/>
        <v>2</v>
      </c>
      <c r="R1080" s="1">
        <f t="shared" si="135"/>
        <v>16</v>
      </c>
      <c r="S1080" t="s">
        <v>72</v>
      </c>
      <c r="T1080" s="2">
        <v>5365000</v>
      </c>
      <c r="U1080">
        <v>0</v>
      </c>
      <c r="V1080" s="2">
        <v>3000000</v>
      </c>
      <c r="W1080" s="2">
        <v>0</v>
      </c>
      <c r="X1080" s="2">
        <v>0</v>
      </c>
      <c r="Y1080" s="2">
        <v>1265401.27</v>
      </c>
      <c r="Z1080" s="2">
        <v>1099598.73</v>
      </c>
      <c r="AA1080">
        <v>10</v>
      </c>
      <c r="AB1080">
        <v>0</v>
      </c>
      <c r="AC1080">
        <v>5</v>
      </c>
      <c r="AD1080">
        <v>0</v>
      </c>
      <c r="AE1080">
        <v>10</v>
      </c>
      <c r="AF1080">
        <v>15</v>
      </c>
      <c r="AG1080">
        <v>5</v>
      </c>
      <c r="AH1080" s="2">
        <v>600000</v>
      </c>
    </row>
    <row r="1081" spans="1:34" x14ac:dyDescent="0.5">
      <c r="A1081">
        <v>9428</v>
      </c>
      <c r="B1081">
        <v>36689</v>
      </c>
      <c r="C1081" t="s">
        <v>1204</v>
      </c>
      <c r="D1081" s="25">
        <v>29923</v>
      </c>
      <c r="E1081" t="s">
        <v>140</v>
      </c>
      <c r="F1081" t="s">
        <v>80</v>
      </c>
      <c r="G1081" t="s">
        <v>89</v>
      </c>
      <c r="H1081" s="25">
        <v>41296</v>
      </c>
      <c r="I1081" s="26" t="str">
        <f t="shared" si="128"/>
        <v>Tue</v>
      </c>
      <c r="J1081" s="1">
        <f t="shared" si="129"/>
        <v>26</v>
      </c>
      <c r="K1081" s="1" t="str">
        <f t="shared" si="130"/>
        <v>30D</v>
      </c>
      <c r="L1081" s="25">
        <v>41322</v>
      </c>
      <c r="M1081" s="26" t="str">
        <f t="shared" si="131"/>
        <v>Sun</v>
      </c>
      <c r="N1081" s="25">
        <v>41326</v>
      </c>
      <c r="O1081" s="1">
        <f t="shared" si="132"/>
        <v>4</v>
      </c>
      <c r="P1081" s="27">
        <f t="shared" si="133"/>
        <v>2013</v>
      </c>
      <c r="Q1081" s="1">
        <f t="shared" si="134"/>
        <v>2</v>
      </c>
      <c r="R1081" s="1">
        <f t="shared" si="135"/>
        <v>17</v>
      </c>
      <c r="S1081" t="s">
        <v>72</v>
      </c>
      <c r="T1081" s="2">
        <v>5365000</v>
      </c>
      <c r="U1081">
        <v>0</v>
      </c>
      <c r="V1081" s="2">
        <v>3000000</v>
      </c>
      <c r="W1081" s="2">
        <v>0</v>
      </c>
      <c r="X1081" s="2">
        <v>0</v>
      </c>
      <c r="Y1081" s="2">
        <v>1265401.27</v>
      </c>
      <c r="Z1081" s="2">
        <v>1099598.73</v>
      </c>
      <c r="AA1081">
        <v>10</v>
      </c>
      <c r="AB1081">
        <v>0</v>
      </c>
      <c r="AC1081">
        <v>5</v>
      </c>
      <c r="AD1081">
        <v>0</v>
      </c>
      <c r="AE1081">
        <v>10</v>
      </c>
      <c r="AF1081">
        <v>15</v>
      </c>
      <c r="AG1081">
        <v>5</v>
      </c>
      <c r="AH1081" s="2">
        <v>600000</v>
      </c>
    </row>
    <row r="1082" spans="1:34" x14ac:dyDescent="0.5">
      <c r="A1082">
        <v>9445</v>
      </c>
      <c r="B1082">
        <v>36754</v>
      </c>
      <c r="C1082" t="s">
        <v>1205</v>
      </c>
      <c r="D1082" s="25">
        <v>27454</v>
      </c>
      <c r="E1082" t="s">
        <v>79</v>
      </c>
      <c r="F1082" t="s">
        <v>80</v>
      </c>
      <c r="G1082" t="s">
        <v>81</v>
      </c>
      <c r="H1082" s="25">
        <v>41297</v>
      </c>
      <c r="I1082" s="26" t="str">
        <f t="shared" si="128"/>
        <v>Wed</v>
      </c>
      <c r="J1082" s="1">
        <f t="shared" si="129"/>
        <v>40</v>
      </c>
      <c r="K1082" s="1" t="str">
        <f t="shared" si="130"/>
        <v>45D</v>
      </c>
      <c r="L1082" s="25">
        <v>41337</v>
      </c>
      <c r="M1082" s="26" t="str">
        <f t="shared" si="131"/>
        <v>Mon</v>
      </c>
      <c r="N1082" s="25">
        <v>41341</v>
      </c>
      <c r="O1082" s="1">
        <f t="shared" si="132"/>
        <v>4</v>
      </c>
      <c r="P1082" s="27">
        <f t="shared" si="133"/>
        <v>2013</v>
      </c>
      <c r="Q1082" s="1">
        <f t="shared" si="134"/>
        <v>3</v>
      </c>
      <c r="R1082" s="1">
        <f t="shared" si="135"/>
        <v>4</v>
      </c>
      <c r="S1082" t="s">
        <v>72</v>
      </c>
      <c r="T1082" s="2">
        <v>27390097.5</v>
      </c>
      <c r="U1082">
        <v>17325000</v>
      </c>
      <c r="V1082" s="2">
        <v>13891776</v>
      </c>
      <c r="W1082" s="2">
        <v>9692724</v>
      </c>
      <c r="X1082" s="2">
        <v>0</v>
      </c>
      <c r="Y1082" s="2">
        <v>129870.13</v>
      </c>
      <c r="Z1082" s="2">
        <v>3675727.37</v>
      </c>
      <c r="AA1082">
        <v>8</v>
      </c>
      <c r="AB1082">
        <v>0</v>
      </c>
      <c r="AC1082">
        <v>0</v>
      </c>
      <c r="AD1082">
        <v>0</v>
      </c>
      <c r="AE1082">
        <v>8</v>
      </c>
      <c r="AF1082">
        <v>8</v>
      </c>
      <c r="AG1082">
        <v>4</v>
      </c>
      <c r="AH1082" s="2">
        <v>3472944</v>
      </c>
    </row>
    <row r="1083" spans="1:34" x14ac:dyDescent="0.5">
      <c r="A1083">
        <v>9450</v>
      </c>
      <c r="B1083">
        <v>36761</v>
      </c>
      <c r="C1083" t="s">
        <v>1206</v>
      </c>
      <c r="D1083" s="25">
        <v>25590</v>
      </c>
      <c r="E1083" t="s">
        <v>122</v>
      </c>
      <c r="F1083" t="s">
        <v>78</v>
      </c>
      <c r="G1083" t="s">
        <v>104</v>
      </c>
      <c r="H1083" s="25">
        <v>41298</v>
      </c>
      <c r="I1083" s="26" t="str">
        <f t="shared" si="128"/>
        <v>Thu</v>
      </c>
      <c r="J1083" s="1">
        <f t="shared" si="129"/>
        <v>62</v>
      </c>
      <c r="K1083" s="1" t="str">
        <f t="shared" si="130"/>
        <v>90D</v>
      </c>
      <c r="L1083" s="25">
        <v>41360</v>
      </c>
      <c r="M1083" s="26" t="str">
        <f t="shared" si="131"/>
        <v>Wed</v>
      </c>
      <c r="N1083" s="25">
        <v>41363</v>
      </c>
      <c r="O1083" s="1">
        <f t="shared" si="132"/>
        <v>3</v>
      </c>
      <c r="P1083" s="27">
        <f t="shared" si="133"/>
        <v>2013</v>
      </c>
      <c r="Q1083" s="1">
        <f t="shared" si="134"/>
        <v>3</v>
      </c>
      <c r="R1083" s="1">
        <f t="shared" si="135"/>
        <v>27</v>
      </c>
      <c r="S1083" t="s">
        <v>72</v>
      </c>
      <c r="T1083" s="2">
        <v>10469060.74</v>
      </c>
      <c r="U1083">
        <v>2278500</v>
      </c>
      <c r="V1083" s="2">
        <v>1695671</v>
      </c>
      <c r="W1083" s="2">
        <v>1827325</v>
      </c>
      <c r="X1083" s="2">
        <v>0</v>
      </c>
      <c r="Y1083" s="2">
        <v>4262404.26</v>
      </c>
      <c r="Z1083" s="2">
        <v>2683660.48</v>
      </c>
      <c r="AA1083">
        <v>6</v>
      </c>
      <c r="AB1083">
        <v>0</v>
      </c>
      <c r="AC1083">
        <v>0</v>
      </c>
      <c r="AD1083">
        <v>0</v>
      </c>
      <c r="AE1083">
        <v>6</v>
      </c>
      <c r="AF1083">
        <v>6</v>
      </c>
      <c r="AG1083">
        <v>3</v>
      </c>
      <c r="AH1083" s="2">
        <v>565223.67000000004</v>
      </c>
    </row>
    <row r="1084" spans="1:34" x14ac:dyDescent="0.5">
      <c r="A1084">
        <v>9449</v>
      </c>
      <c r="B1084">
        <v>36760</v>
      </c>
      <c r="C1084" t="s">
        <v>1207</v>
      </c>
      <c r="D1084" s="25">
        <v>24940</v>
      </c>
      <c r="E1084" t="s">
        <v>69</v>
      </c>
      <c r="F1084" t="s">
        <v>80</v>
      </c>
      <c r="G1084" t="s">
        <v>81</v>
      </c>
      <c r="H1084" s="25">
        <v>41298</v>
      </c>
      <c r="I1084" s="26" t="str">
        <f t="shared" si="128"/>
        <v>Thu</v>
      </c>
      <c r="J1084" s="1">
        <f t="shared" si="129"/>
        <v>22</v>
      </c>
      <c r="K1084" s="1" t="str">
        <f t="shared" si="130"/>
        <v>30D</v>
      </c>
      <c r="L1084" s="25">
        <v>41320</v>
      </c>
      <c r="M1084" s="26" t="str">
        <f t="shared" si="131"/>
        <v>Fri</v>
      </c>
      <c r="N1084" s="25">
        <v>41322</v>
      </c>
      <c r="O1084" s="1">
        <f t="shared" si="132"/>
        <v>2</v>
      </c>
      <c r="P1084" s="27">
        <f t="shared" si="133"/>
        <v>2013</v>
      </c>
      <c r="Q1084" s="1">
        <f t="shared" si="134"/>
        <v>2</v>
      </c>
      <c r="R1084" s="1">
        <f t="shared" si="135"/>
        <v>15</v>
      </c>
      <c r="S1084" t="s">
        <v>72</v>
      </c>
      <c r="T1084" s="2">
        <v>12392688</v>
      </c>
      <c r="U1084">
        <v>11272800</v>
      </c>
      <c r="V1084" s="2">
        <v>9205888</v>
      </c>
      <c r="W1084" s="2">
        <v>1523712</v>
      </c>
      <c r="X1084" s="2">
        <v>0</v>
      </c>
      <c r="Y1084" s="2">
        <v>0</v>
      </c>
      <c r="Z1084" s="2">
        <v>1663088</v>
      </c>
      <c r="AA1084">
        <v>4</v>
      </c>
      <c r="AB1084">
        <v>0</v>
      </c>
      <c r="AC1084">
        <v>0</v>
      </c>
      <c r="AD1084">
        <v>0</v>
      </c>
      <c r="AE1084">
        <v>4</v>
      </c>
      <c r="AF1084">
        <v>4</v>
      </c>
      <c r="AG1084">
        <v>2</v>
      </c>
      <c r="AH1084" s="2">
        <v>4602944</v>
      </c>
    </row>
    <row r="1085" spans="1:34" x14ac:dyDescent="0.5">
      <c r="A1085">
        <v>9463</v>
      </c>
      <c r="B1085">
        <v>36840</v>
      </c>
      <c r="C1085" t="s">
        <v>1208</v>
      </c>
      <c r="D1085" s="25">
        <v>20484</v>
      </c>
      <c r="E1085" t="s">
        <v>79</v>
      </c>
      <c r="F1085" t="s">
        <v>80</v>
      </c>
      <c r="G1085" t="s">
        <v>81</v>
      </c>
      <c r="H1085" s="25">
        <v>41299</v>
      </c>
      <c r="I1085" s="26" t="str">
        <f t="shared" si="128"/>
        <v>Fri</v>
      </c>
      <c r="J1085" s="1">
        <f t="shared" si="129"/>
        <v>52</v>
      </c>
      <c r="K1085" s="1" t="str">
        <f t="shared" si="130"/>
        <v>60D</v>
      </c>
      <c r="L1085" s="25">
        <v>41351</v>
      </c>
      <c r="M1085" s="26" t="str">
        <f t="shared" si="131"/>
        <v>Mon</v>
      </c>
      <c r="N1085" s="25">
        <v>41355</v>
      </c>
      <c r="O1085" s="1">
        <f t="shared" si="132"/>
        <v>4</v>
      </c>
      <c r="P1085" s="27">
        <f t="shared" si="133"/>
        <v>2013</v>
      </c>
      <c r="Q1085" s="1">
        <f t="shared" si="134"/>
        <v>3</v>
      </c>
      <c r="R1085" s="1">
        <f t="shared" si="135"/>
        <v>18</v>
      </c>
      <c r="S1085" t="s">
        <v>72</v>
      </c>
      <c r="T1085" s="2">
        <v>39475821</v>
      </c>
      <c r="U1085">
        <v>27159825</v>
      </c>
      <c r="V1085" s="2">
        <v>22129720</v>
      </c>
      <c r="W1085" s="2">
        <v>10828480</v>
      </c>
      <c r="X1085" s="2">
        <v>0</v>
      </c>
      <c r="Y1085" s="2">
        <v>1220000</v>
      </c>
      <c r="Z1085" s="2">
        <v>5297621</v>
      </c>
      <c r="AA1085">
        <v>10</v>
      </c>
      <c r="AB1085">
        <v>0</v>
      </c>
      <c r="AC1085">
        <v>0</v>
      </c>
      <c r="AD1085">
        <v>0</v>
      </c>
      <c r="AE1085">
        <v>10</v>
      </c>
      <c r="AF1085">
        <v>10</v>
      </c>
      <c r="AG1085">
        <v>5</v>
      </c>
      <c r="AH1085" s="2">
        <v>4425944</v>
      </c>
    </row>
    <row r="1086" spans="1:34" x14ac:dyDescent="0.5">
      <c r="A1086">
        <v>9464</v>
      </c>
      <c r="B1086">
        <v>36840</v>
      </c>
      <c r="C1086" t="s">
        <v>1208</v>
      </c>
      <c r="D1086" s="25">
        <v>20484</v>
      </c>
      <c r="E1086" t="s">
        <v>79</v>
      </c>
      <c r="F1086" t="s">
        <v>80</v>
      </c>
      <c r="G1086" t="s">
        <v>81</v>
      </c>
      <c r="H1086" s="25">
        <v>41299</v>
      </c>
      <c r="I1086" s="26" t="str">
        <f t="shared" si="128"/>
        <v>Fri</v>
      </c>
      <c r="J1086" s="1">
        <f t="shared" si="129"/>
        <v>56</v>
      </c>
      <c r="K1086" s="1" t="str">
        <f t="shared" si="130"/>
        <v>60D</v>
      </c>
      <c r="L1086" s="25">
        <v>41355</v>
      </c>
      <c r="M1086" s="26" t="str">
        <f t="shared" si="131"/>
        <v>Fri</v>
      </c>
      <c r="N1086" s="25">
        <v>41356</v>
      </c>
      <c r="O1086" s="1">
        <f t="shared" si="132"/>
        <v>1</v>
      </c>
      <c r="P1086" s="27">
        <f t="shared" si="133"/>
        <v>2013</v>
      </c>
      <c r="Q1086" s="1">
        <f t="shared" si="134"/>
        <v>3</v>
      </c>
      <c r="R1086" s="1">
        <f t="shared" si="135"/>
        <v>22</v>
      </c>
      <c r="S1086" t="s">
        <v>72</v>
      </c>
      <c r="T1086" s="2">
        <v>39475821</v>
      </c>
      <c r="U1086">
        <v>27159825</v>
      </c>
      <c r="V1086" s="2">
        <v>22129720</v>
      </c>
      <c r="W1086" s="2">
        <v>10828480</v>
      </c>
      <c r="X1086" s="2">
        <v>0</v>
      </c>
      <c r="Y1086" s="2">
        <v>1220000</v>
      </c>
      <c r="Z1086" s="2">
        <v>5297621</v>
      </c>
      <c r="AA1086">
        <v>10</v>
      </c>
      <c r="AB1086">
        <v>0</v>
      </c>
      <c r="AC1086">
        <v>0</v>
      </c>
      <c r="AD1086">
        <v>0</v>
      </c>
      <c r="AE1086">
        <v>10</v>
      </c>
      <c r="AF1086">
        <v>10</v>
      </c>
      <c r="AG1086">
        <v>5</v>
      </c>
      <c r="AH1086" s="2">
        <v>4425944</v>
      </c>
    </row>
    <row r="1087" spans="1:34" x14ac:dyDescent="0.5">
      <c r="A1087">
        <v>9468</v>
      </c>
      <c r="B1087">
        <v>36846</v>
      </c>
      <c r="C1087" t="s">
        <v>1209</v>
      </c>
      <c r="D1087" s="25">
        <v>26298</v>
      </c>
      <c r="E1087" t="s">
        <v>69</v>
      </c>
      <c r="F1087" t="s">
        <v>70</v>
      </c>
      <c r="G1087" t="s">
        <v>74</v>
      </c>
      <c r="H1087" s="25">
        <v>41299</v>
      </c>
      <c r="I1087" s="26" t="str">
        <f t="shared" si="128"/>
        <v>Fri</v>
      </c>
      <c r="J1087" s="1">
        <f t="shared" si="129"/>
        <v>4</v>
      </c>
      <c r="K1087" s="1" t="str">
        <f t="shared" si="130"/>
        <v>7D</v>
      </c>
      <c r="L1087" s="25">
        <v>41303</v>
      </c>
      <c r="M1087" s="26" t="str">
        <f t="shared" si="131"/>
        <v>Tue</v>
      </c>
      <c r="N1087" s="25">
        <v>41305</v>
      </c>
      <c r="O1087" s="1">
        <f t="shared" si="132"/>
        <v>2</v>
      </c>
      <c r="P1087" s="27">
        <f t="shared" si="133"/>
        <v>2013</v>
      </c>
      <c r="Q1087" s="1">
        <f t="shared" si="134"/>
        <v>1</v>
      </c>
      <c r="R1087" s="1">
        <f t="shared" si="135"/>
        <v>29</v>
      </c>
      <c r="S1087" t="s">
        <v>72</v>
      </c>
      <c r="T1087" s="2">
        <v>15189405</v>
      </c>
      <c r="U1087">
        <v>11781000</v>
      </c>
      <c r="V1087" s="2">
        <v>9645888</v>
      </c>
      <c r="W1087" s="2">
        <v>3505112</v>
      </c>
      <c r="X1087" s="2">
        <v>0</v>
      </c>
      <c r="Y1087" s="2">
        <v>0</v>
      </c>
      <c r="Z1087" s="2">
        <v>2038405</v>
      </c>
      <c r="AA1087">
        <v>4</v>
      </c>
      <c r="AB1087">
        <v>0</v>
      </c>
      <c r="AC1087">
        <v>0</v>
      </c>
      <c r="AD1087">
        <v>2</v>
      </c>
      <c r="AE1087">
        <v>4</v>
      </c>
      <c r="AF1087">
        <v>6</v>
      </c>
      <c r="AG1087">
        <v>2</v>
      </c>
      <c r="AH1087" s="2">
        <v>4822944</v>
      </c>
    </row>
    <row r="1088" spans="1:34" x14ac:dyDescent="0.5">
      <c r="A1088">
        <v>9493</v>
      </c>
      <c r="B1088">
        <v>36949</v>
      </c>
      <c r="C1088" t="s">
        <v>1210</v>
      </c>
      <c r="D1088" s="25">
        <v>34356</v>
      </c>
      <c r="E1088" t="s">
        <v>69</v>
      </c>
      <c r="F1088" t="s">
        <v>75</v>
      </c>
      <c r="G1088" t="s">
        <v>91</v>
      </c>
      <c r="H1088" s="25">
        <v>41302</v>
      </c>
      <c r="I1088" s="26" t="str">
        <f t="shared" ref="I1088:I1151" si="136">TEXT(H1088,"ddd")</f>
        <v>Mon</v>
      </c>
      <c r="J1088" s="1">
        <f t="shared" ref="J1088:J1151" si="137">L1088-H1088</f>
        <v>2</v>
      </c>
      <c r="K1088" s="1" t="str">
        <f t="shared" ref="K1088:K1151" si="138">IF(J1088&lt;=7,"7D",IF(J1088&lt;=14,"14D",IF(J1088&lt;=30,"30D",IF(J1088&lt;=45,"45D",IF(J1088&lt;=60,"60D",IF(J1088&lt;=90,"90D","120D"))))))</f>
        <v>7D</v>
      </c>
      <c r="L1088" s="25">
        <v>41304</v>
      </c>
      <c r="M1088" s="26" t="str">
        <f t="shared" ref="M1088:M1151" si="139">TEXT(L1088,"ddd")</f>
        <v>Wed</v>
      </c>
      <c r="N1088" s="25">
        <v>41306</v>
      </c>
      <c r="O1088" s="1">
        <f t="shared" ref="O1088:O1151" si="140">N1088-L1088</f>
        <v>2</v>
      </c>
      <c r="P1088" s="27">
        <f t="shared" ref="P1088:P1151" si="141">YEAR(L1088)</f>
        <v>2013</v>
      </c>
      <c r="Q1088" s="1">
        <f t="shared" ref="Q1088:Q1151" si="142">MONTH(L1088)</f>
        <v>1</v>
      </c>
      <c r="R1088" s="1">
        <f t="shared" ref="R1088:R1151" si="143">DAY(L1088)</f>
        <v>30</v>
      </c>
      <c r="S1088" t="s">
        <v>72</v>
      </c>
      <c r="T1088" s="2">
        <v>1155000</v>
      </c>
      <c r="U1088">
        <v>0</v>
      </c>
      <c r="V1088" s="2">
        <v>1000000</v>
      </c>
      <c r="W1088" s="2">
        <v>0</v>
      </c>
      <c r="X1088" s="2">
        <v>0</v>
      </c>
      <c r="Y1088" s="2">
        <v>0</v>
      </c>
      <c r="Z1088" s="2">
        <v>155000</v>
      </c>
      <c r="AA1088">
        <v>5</v>
      </c>
      <c r="AB1088">
        <v>0</v>
      </c>
      <c r="AC1088">
        <v>0</v>
      </c>
      <c r="AD1088">
        <v>0</v>
      </c>
      <c r="AE1088">
        <v>5</v>
      </c>
      <c r="AF1088">
        <v>5</v>
      </c>
      <c r="AG1088">
        <v>2</v>
      </c>
      <c r="AH1088" s="2">
        <v>500000</v>
      </c>
    </row>
    <row r="1089" spans="1:34" x14ac:dyDescent="0.5">
      <c r="A1089">
        <v>9494</v>
      </c>
      <c r="B1089">
        <v>36950</v>
      </c>
      <c r="C1089" t="s">
        <v>1211</v>
      </c>
      <c r="D1089" s="25">
        <v>21906</v>
      </c>
      <c r="E1089" t="s">
        <v>69</v>
      </c>
      <c r="F1089" t="s">
        <v>70</v>
      </c>
      <c r="G1089" t="s">
        <v>71</v>
      </c>
      <c r="H1089" s="25">
        <v>41302</v>
      </c>
      <c r="I1089" s="26" t="str">
        <f t="shared" si="136"/>
        <v>Mon</v>
      </c>
      <c r="J1089" s="1">
        <f t="shared" si="137"/>
        <v>8</v>
      </c>
      <c r="K1089" s="1" t="str">
        <f t="shared" si="138"/>
        <v>14D</v>
      </c>
      <c r="L1089" s="25">
        <v>41310</v>
      </c>
      <c r="M1089" s="26" t="str">
        <f t="shared" si="139"/>
        <v>Tue</v>
      </c>
      <c r="N1089" s="25">
        <v>41313</v>
      </c>
      <c r="O1089" s="1">
        <f t="shared" si="140"/>
        <v>3</v>
      </c>
      <c r="P1089" s="27">
        <f t="shared" si="141"/>
        <v>2013</v>
      </c>
      <c r="Q1089" s="1">
        <f t="shared" si="142"/>
        <v>2</v>
      </c>
      <c r="R1089" s="1">
        <f t="shared" si="143"/>
        <v>5</v>
      </c>
      <c r="S1089" t="s">
        <v>72</v>
      </c>
      <c r="T1089" s="2">
        <v>19678436</v>
      </c>
      <c r="U1089">
        <v>14006000</v>
      </c>
      <c r="V1089" s="2">
        <v>12979221</v>
      </c>
      <c r="W1089" s="2">
        <v>2821848</v>
      </c>
      <c r="X1089" s="2">
        <v>0</v>
      </c>
      <c r="Y1089" s="2">
        <v>1136636</v>
      </c>
      <c r="Z1089" s="2">
        <v>2740731</v>
      </c>
      <c r="AA1089">
        <v>6</v>
      </c>
      <c r="AB1089">
        <v>3</v>
      </c>
      <c r="AC1089">
        <v>3</v>
      </c>
      <c r="AD1089">
        <v>0</v>
      </c>
      <c r="AE1089">
        <v>9</v>
      </c>
      <c r="AF1089">
        <v>12</v>
      </c>
      <c r="AG1089">
        <v>3</v>
      </c>
      <c r="AH1089" s="2">
        <v>4326407</v>
      </c>
    </row>
    <row r="1090" spans="1:34" x14ac:dyDescent="0.5">
      <c r="A1090">
        <v>9514</v>
      </c>
      <c r="B1090">
        <v>37028</v>
      </c>
      <c r="C1090" t="s">
        <v>1212</v>
      </c>
      <c r="D1090" s="25">
        <v>30309</v>
      </c>
      <c r="E1090" t="s">
        <v>69</v>
      </c>
      <c r="F1090" t="s">
        <v>70</v>
      </c>
      <c r="G1090" t="s">
        <v>97</v>
      </c>
      <c r="H1090" s="25">
        <v>41305</v>
      </c>
      <c r="I1090" s="26" t="str">
        <f t="shared" si="136"/>
        <v>Thu</v>
      </c>
      <c r="J1090" s="1">
        <f t="shared" si="137"/>
        <v>0</v>
      </c>
      <c r="K1090" s="1" t="str">
        <f t="shared" si="138"/>
        <v>7D</v>
      </c>
      <c r="L1090" s="25">
        <v>41305</v>
      </c>
      <c r="M1090" s="26" t="str">
        <f t="shared" si="139"/>
        <v>Thu</v>
      </c>
      <c r="N1090" s="25">
        <v>41306</v>
      </c>
      <c r="O1090" s="1">
        <f t="shared" si="140"/>
        <v>1</v>
      </c>
      <c r="P1090" s="27">
        <f t="shared" si="141"/>
        <v>2013</v>
      </c>
      <c r="Q1090" s="1">
        <f t="shared" si="142"/>
        <v>1</v>
      </c>
      <c r="R1090" s="1">
        <f t="shared" si="143"/>
        <v>31</v>
      </c>
      <c r="S1090" t="s">
        <v>72</v>
      </c>
      <c r="T1090" s="2">
        <v>5890500</v>
      </c>
      <c r="U1090">
        <v>5890500</v>
      </c>
      <c r="V1090" s="2">
        <v>4822944</v>
      </c>
      <c r="W1090" s="2">
        <v>277056</v>
      </c>
      <c r="X1090" s="2">
        <v>0</v>
      </c>
      <c r="Y1090" s="2">
        <v>0</v>
      </c>
      <c r="Z1090" s="2">
        <v>790500</v>
      </c>
      <c r="AA1090">
        <v>2</v>
      </c>
      <c r="AB1090">
        <v>0</v>
      </c>
      <c r="AC1090">
        <v>0</v>
      </c>
      <c r="AD1090">
        <v>0</v>
      </c>
      <c r="AE1090">
        <v>2</v>
      </c>
      <c r="AF1090">
        <v>2</v>
      </c>
      <c r="AG1090">
        <v>1</v>
      </c>
      <c r="AH1090" s="2">
        <v>4822944</v>
      </c>
    </row>
    <row r="1091" spans="1:34" x14ac:dyDescent="0.5">
      <c r="A1091">
        <v>9522</v>
      </c>
      <c r="B1091">
        <v>37083</v>
      </c>
      <c r="C1091" t="s">
        <v>1213</v>
      </c>
      <c r="D1091" s="25">
        <v>26869</v>
      </c>
      <c r="E1091" t="s">
        <v>122</v>
      </c>
      <c r="F1091" t="s">
        <v>80</v>
      </c>
      <c r="G1091" t="s">
        <v>81</v>
      </c>
      <c r="H1091" s="25">
        <v>41306</v>
      </c>
      <c r="I1091" s="26" t="str">
        <f t="shared" si="136"/>
        <v>Fri</v>
      </c>
      <c r="J1091" s="1">
        <f t="shared" si="137"/>
        <v>8</v>
      </c>
      <c r="K1091" s="1" t="str">
        <f t="shared" si="138"/>
        <v>14D</v>
      </c>
      <c r="L1091" s="25">
        <v>41314</v>
      </c>
      <c r="M1091" s="26" t="str">
        <f t="shared" si="139"/>
        <v>Sat</v>
      </c>
      <c r="N1091" s="25">
        <v>41316</v>
      </c>
      <c r="O1091" s="1">
        <f t="shared" si="140"/>
        <v>2</v>
      </c>
      <c r="P1091" s="27">
        <f t="shared" si="141"/>
        <v>2013</v>
      </c>
      <c r="Q1091" s="1">
        <f t="shared" si="142"/>
        <v>2</v>
      </c>
      <c r="R1091" s="1">
        <f t="shared" si="143"/>
        <v>9</v>
      </c>
      <c r="S1091" t="s">
        <v>72</v>
      </c>
      <c r="T1091" s="2">
        <v>33552350</v>
      </c>
      <c r="U1091">
        <v>29568000</v>
      </c>
      <c r="V1091" s="2">
        <v>25322944</v>
      </c>
      <c r="W1091" s="2">
        <v>2047056</v>
      </c>
      <c r="X1091" s="2">
        <v>0</v>
      </c>
      <c r="Y1091" s="2">
        <v>1679653.68</v>
      </c>
      <c r="Z1091" s="2">
        <v>4502696.32</v>
      </c>
      <c r="AA1091">
        <v>2</v>
      </c>
      <c r="AB1091">
        <v>0</v>
      </c>
      <c r="AC1091">
        <v>0</v>
      </c>
      <c r="AD1091">
        <v>0</v>
      </c>
      <c r="AE1091">
        <v>2</v>
      </c>
      <c r="AF1091">
        <v>2</v>
      </c>
      <c r="AG1091">
        <v>2</v>
      </c>
      <c r="AH1091" s="2">
        <v>12661472</v>
      </c>
    </row>
    <row r="1092" spans="1:34" x14ac:dyDescent="0.5">
      <c r="A1092">
        <v>9558</v>
      </c>
      <c r="B1092">
        <v>37207</v>
      </c>
      <c r="C1092" t="s">
        <v>1214</v>
      </c>
      <c r="D1092" s="25">
        <v>26136</v>
      </c>
      <c r="E1092" t="s">
        <v>69</v>
      </c>
      <c r="F1092" t="s">
        <v>75</v>
      </c>
      <c r="G1092" t="s">
        <v>91</v>
      </c>
      <c r="H1092" s="25">
        <v>41310</v>
      </c>
      <c r="I1092" s="26" t="str">
        <f t="shared" si="136"/>
        <v>Tue</v>
      </c>
      <c r="J1092" s="1">
        <f t="shared" si="137"/>
        <v>0</v>
      </c>
      <c r="K1092" s="1" t="str">
        <f t="shared" si="138"/>
        <v>7D</v>
      </c>
      <c r="L1092" s="25">
        <v>41310</v>
      </c>
      <c r="M1092" s="26" t="str">
        <f t="shared" si="139"/>
        <v>Tue</v>
      </c>
      <c r="N1092" s="25">
        <v>41311</v>
      </c>
      <c r="O1092" s="1">
        <f t="shared" si="140"/>
        <v>1</v>
      </c>
      <c r="P1092" s="27">
        <f t="shared" si="141"/>
        <v>2013</v>
      </c>
      <c r="Q1092" s="1">
        <f t="shared" si="142"/>
        <v>2</v>
      </c>
      <c r="R1092" s="1">
        <f t="shared" si="143"/>
        <v>5</v>
      </c>
      <c r="S1092" t="s">
        <v>72</v>
      </c>
      <c r="T1092" s="2">
        <v>7470988.0099999998</v>
      </c>
      <c r="U1092">
        <v>3990000</v>
      </c>
      <c r="V1092" s="2">
        <v>3991342</v>
      </c>
      <c r="W1092" s="2">
        <v>1091764</v>
      </c>
      <c r="X1092" s="2">
        <v>0</v>
      </c>
      <c r="Y1092" s="2">
        <v>1385281.39</v>
      </c>
      <c r="Z1092" s="2">
        <v>1002600.62</v>
      </c>
      <c r="AA1092">
        <v>3</v>
      </c>
      <c r="AB1092">
        <v>0</v>
      </c>
      <c r="AC1092">
        <v>1</v>
      </c>
      <c r="AD1092">
        <v>0</v>
      </c>
      <c r="AE1092">
        <v>3</v>
      </c>
      <c r="AF1092">
        <v>4</v>
      </c>
      <c r="AG1092">
        <v>1</v>
      </c>
      <c r="AH1092" s="2">
        <v>3991342</v>
      </c>
    </row>
    <row r="1093" spans="1:34" x14ac:dyDescent="0.5">
      <c r="A1093">
        <v>9571</v>
      </c>
      <c r="B1093">
        <v>37358</v>
      </c>
      <c r="C1093" t="s">
        <v>1215</v>
      </c>
      <c r="D1093" s="25">
        <v>17783</v>
      </c>
      <c r="E1093" t="s">
        <v>122</v>
      </c>
      <c r="F1093" t="s">
        <v>80</v>
      </c>
      <c r="G1093" t="s">
        <v>81</v>
      </c>
      <c r="H1093" s="25">
        <v>41311</v>
      </c>
      <c r="I1093" s="26" t="str">
        <f t="shared" si="136"/>
        <v>Wed</v>
      </c>
      <c r="J1093" s="1">
        <f t="shared" si="137"/>
        <v>3</v>
      </c>
      <c r="K1093" s="1" t="str">
        <f t="shared" si="138"/>
        <v>7D</v>
      </c>
      <c r="L1093" s="25">
        <v>41314</v>
      </c>
      <c r="M1093" s="26" t="str">
        <f t="shared" si="139"/>
        <v>Sat</v>
      </c>
      <c r="N1093" s="25">
        <v>41317</v>
      </c>
      <c r="O1093" s="1">
        <f t="shared" si="140"/>
        <v>3</v>
      </c>
      <c r="P1093" s="27">
        <f t="shared" si="141"/>
        <v>2013</v>
      </c>
      <c r="Q1093" s="1">
        <f t="shared" si="142"/>
        <v>2</v>
      </c>
      <c r="R1093" s="1">
        <f t="shared" si="143"/>
        <v>9</v>
      </c>
      <c r="S1093" t="s">
        <v>72</v>
      </c>
      <c r="T1093" s="2">
        <v>24169001.010000002</v>
      </c>
      <c r="U1093">
        <v>21015225</v>
      </c>
      <c r="V1093" s="2">
        <v>17363832</v>
      </c>
      <c r="W1093" s="2">
        <v>3361710</v>
      </c>
      <c r="X1093" s="2">
        <v>0</v>
      </c>
      <c r="Y1093" s="2">
        <v>200000</v>
      </c>
      <c r="Z1093" s="2">
        <v>3243459.01</v>
      </c>
      <c r="AA1093">
        <v>6</v>
      </c>
      <c r="AB1093">
        <v>0</v>
      </c>
      <c r="AC1093">
        <v>0</v>
      </c>
      <c r="AD1093">
        <v>0</v>
      </c>
      <c r="AE1093">
        <v>6</v>
      </c>
      <c r="AF1093">
        <v>6</v>
      </c>
      <c r="AG1093">
        <v>3</v>
      </c>
      <c r="AH1093" s="2">
        <v>5787944</v>
      </c>
    </row>
    <row r="1094" spans="1:34" x14ac:dyDescent="0.5">
      <c r="A1094">
        <v>9589</v>
      </c>
      <c r="B1094">
        <v>37575</v>
      </c>
      <c r="C1094" t="s">
        <v>1216</v>
      </c>
      <c r="D1094" s="25">
        <v>23925</v>
      </c>
      <c r="E1094" t="s">
        <v>79</v>
      </c>
      <c r="F1094" t="s">
        <v>105</v>
      </c>
      <c r="G1094" t="s">
        <v>106</v>
      </c>
      <c r="H1094" s="25">
        <v>41312</v>
      </c>
      <c r="I1094" s="26" t="str">
        <f t="shared" si="136"/>
        <v>Thu</v>
      </c>
      <c r="J1094" s="1">
        <f t="shared" si="137"/>
        <v>91</v>
      </c>
      <c r="K1094" s="1" t="str">
        <f t="shared" si="138"/>
        <v>120D</v>
      </c>
      <c r="L1094" s="25">
        <v>41403</v>
      </c>
      <c r="M1094" s="26" t="str">
        <f t="shared" si="139"/>
        <v>Thu</v>
      </c>
      <c r="N1094" s="25">
        <v>41409</v>
      </c>
      <c r="O1094" s="1">
        <f t="shared" si="140"/>
        <v>6</v>
      </c>
      <c r="P1094" s="27">
        <f t="shared" si="141"/>
        <v>2013</v>
      </c>
      <c r="Q1094" s="1">
        <f t="shared" si="142"/>
        <v>5</v>
      </c>
      <c r="R1094" s="1">
        <f t="shared" si="143"/>
        <v>9</v>
      </c>
      <c r="S1094" t="s">
        <v>72</v>
      </c>
      <c r="T1094" s="2">
        <v>18612328.780000001</v>
      </c>
      <c r="U1094">
        <v>0</v>
      </c>
      <c r="V1094" s="2">
        <v>6705705.5999999996</v>
      </c>
      <c r="W1094" s="2">
        <v>7451466.4500000002</v>
      </c>
      <c r="X1094" s="2">
        <v>0</v>
      </c>
      <c r="Y1094" s="2">
        <v>1777621.38</v>
      </c>
      <c r="Z1094" s="2">
        <v>2677535.35</v>
      </c>
      <c r="AA1094">
        <v>18</v>
      </c>
      <c r="AB1094">
        <v>0</v>
      </c>
      <c r="AC1094">
        <v>0</v>
      </c>
      <c r="AD1094">
        <v>0</v>
      </c>
      <c r="AE1094">
        <v>18</v>
      </c>
      <c r="AF1094">
        <v>18</v>
      </c>
      <c r="AG1094">
        <v>6</v>
      </c>
      <c r="AH1094" s="2">
        <v>1117617.6000000001</v>
      </c>
    </row>
    <row r="1095" spans="1:34" x14ac:dyDescent="0.5">
      <c r="A1095">
        <v>9078</v>
      </c>
      <c r="B1095">
        <v>37669</v>
      </c>
      <c r="C1095" t="s">
        <v>1217</v>
      </c>
      <c r="D1095" s="25">
        <v>27541</v>
      </c>
      <c r="E1095" t="s">
        <v>140</v>
      </c>
      <c r="F1095" t="s">
        <v>127</v>
      </c>
      <c r="G1095" t="s">
        <v>128</v>
      </c>
      <c r="H1095" s="25">
        <v>41312</v>
      </c>
      <c r="I1095" s="26" t="str">
        <f t="shared" si="136"/>
        <v>Thu</v>
      </c>
      <c r="J1095" s="1">
        <f t="shared" si="137"/>
        <v>1</v>
      </c>
      <c r="K1095" s="1" t="str">
        <f t="shared" si="138"/>
        <v>7D</v>
      </c>
      <c r="L1095" s="25">
        <v>41313</v>
      </c>
      <c r="M1095" s="26" t="str">
        <f t="shared" si="139"/>
        <v>Fri</v>
      </c>
      <c r="N1095" s="25">
        <v>41315</v>
      </c>
      <c r="O1095" s="1">
        <f t="shared" si="140"/>
        <v>2</v>
      </c>
      <c r="P1095" s="27">
        <f t="shared" si="141"/>
        <v>2013</v>
      </c>
      <c r="Q1095" s="1">
        <f t="shared" si="142"/>
        <v>2</v>
      </c>
      <c r="R1095" s="1">
        <f t="shared" si="143"/>
        <v>8</v>
      </c>
      <c r="S1095" t="s">
        <v>72</v>
      </c>
      <c r="T1095" s="2">
        <v>462000</v>
      </c>
      <c r="U1095">
        <v>0</v>
      </c>
      <c r="V1095" s="2">
        <v>400000</v>
      </c>
      <c r="W1095" s="2">
        <v>0</v>
      </c>
      <c r="X1095" s="2">
        <v>0</v>
      </c>
      <c r="Y1095" s="2">
        <v>0</v>
      </c>
      <c r="Z1095" s="2">
        <v>62000</v>
      </c>
      <c r="AA1095">
        <v>4</v>
      </c>
      <c r="AB1095">
        <v>0</v>
      </c>
      <c r="AC1095">
        <v>2</v>
      </c>
      <c r="AD1095">
        <v>0</v>
      </c>
      <c r="AE1095">
        <v>4</v>
      </c>
      <c r="AF1095">
        <v>6</v>
      </c>
      <c r="AG1095">
        <v>2</v>
      </c>
      <c r="AH1095" s="2">
        <v>200000</v>
      </c>
    </row>
    <row r="1096" spans="1:34" x14ac:dyDescent="0.5">
      <c r="A1096">
        <v>9078</v>
      </c>
      <c r="B1096">
        <v>37726</v>
      </c>
      <c r="C1096" t="s">
        <v>1218</v>
      </c>
      <c r="D1096" s="25">
        <v>28448</v>
      </c>
      <c r="E1096" t="s">
        <v>140</v>
      </c>
      <c r="F1096" t="s">
        <v>127</v>
      </c>
      <c r="G1096" t="s">
        <v>128</v>
      </c>
      <c r="H1096" s="25">
        <v>41312</v>
      </c>
      <c r="I1096" s="26" t="str">
        <f t="shared" si="136"/>
        <v>Thu</v>
      </c>
      <c r="J1096" s="1">
        <f t="shared" si="137"/>
        <v>2</v>
      </c>
      <c r="K1096" s="1" t="str">
        <f t="shared" si="138"/>
        <v>7D</v>
      </c>
      <c r="L1096" s="25">
        <v>41314</v>
      </c>
      <c r="M1096" s="26" t="str">
        <f t="shared" si="139"/>
        <v>Sat</v>
      </c>
      <c r="N1096" s="25">
        <v>41316</v>
      </c>
      <c r="O1096" s="1">
        <f t="shared" si="140"/>
        <v>2</v>
      </c>
      <c r="P1096" s="27">
        <f t="shared" si="141"/>
        <v>2013</v>
      </c>
      <c r="Q1096" s="1">
        <f t="shared" si="142"/>
        <v>2</v>
      </c>
      <c r="R1096" s="1">
        <f t="shared" si="143"/>
        <v>9</v>
      </c>
      <c r="S1096" t="s">
        <v>72</v>
      </c>
      <c r="T1096" s="2">
        <v>462000</v>
      </c>
      <c r="U1096">
        <v>0</v>
      </c>
      <c r="V1096" s="2">
        <v>400000</v>
      </c>
      <c r="W1096" s="2">
        <v>0</v>
      </c>
      <c r="X1096" s="2">
        <v>0</v>
      </c>
      <c r="Y1096" s="2">
        <v>0</v>
      </c>
      <c r="Z1096" s="2">
        <v>62000</v>
      </c>
      <c r="AA1096">
        <v>4</v>
      </c>
      <c r="AB1096">
        <v>0</v>
      </c>
      <c r="AC1096">
        <v>2</v>
      </c>
      <c r="AD1096">
        <v>0</v>
      </c>
      <c r="AE1096">
        <v>4</v>
      </c>
      <c r="AF1096">
        <v>6</v>
      </c>
      <c r="AG1096">
        <v>2</v>
      </c>
      <c r="AH1096" s="2">
        <v>200000</v>
      </c>
    </row>
    <row r="1097" spans="1:34" x14ac:dyDescent="0.5">
      <c r="A1097">
        <v>9078</v>
      </c>
      <c r="B1097">
        <v>37510</v>
      </c>
      <c r="C1097" t="s">
        <v>1219</v>
      </c>
      <c r="D1097" s="25">
        <v>38367</v>
      </c>
      <c r="E1097" t="s">
        <v>140</v>
      </c>
      <c r="F1097" t="s">
        <v>127</v>
      </c>
      <c r="G1097" t="s">
        <v>128</v>
      </c>
      <c r="H1097" s="25">
        <v>41312</v>
      </c>
      <c r="I1097" s="26" t="str">
        <f t="shared" si="136"/>
        <v>Thu</v>
      </c>
      <c r="J1097" s="1">
        <f t="shared" si="137"/>
        <v>0</v>
      </c>
      <c r="K1097" s="1" t="str">
        <f t="shared" si="138"/>
        <v>7D</v>
      </c>
      <c r="L1097" s="25">
        <v>41312</v>
      </c>
      <c r="M1097" s="26" t="str">
        <f t="shared" si="139"/>
        <v>Thu</v>
      </c>
      <c r="N1097" s="25">
        <v>41313</v>
      </c>
      <c r="O1097" s="1">
        <f t="shared" si="140"/>
        <v>1</v>
      </c>
      <c r="P1097" s="27">
        <f t="shared" si="141"/>
        <v>2013</v>
      </c>
      <c r="Q1097" s="1">
        <f t="shared" si="142"/>
        <v>2</v>
      </c>
      <c r="R1097" s="1">
        <f t="shared" si="143"/>
        <v>7</v>
      </c>
      <c r="S1097" t="s">
        <v>72</v>
      </c>
      <c r="T1097" s="2">
        <v>231000</v>
      </c>
      <c r="U1097">
        <v>0</v>
      </c>
      <c r="V1097" s="2">
        <v>200000</v>
      </c>
      <c r="W1097" s="2">
        <v>0</v>
      </c>
      <c r="X1097" s="2">
        <v>0</v>
      </c>
      <c r="Y1097" s="2">
        <v>0</v>
      </c>
      <c r="Z1097" s="2">
        <v>31000</v>
      </c>
      <c r="AA1097">
        <v>2</v>
      </c>
      <c r="AB1097">
        <v>0</v>
      </c>
      <c r="AC1097">
        <v>1</v>
      </c>
      <c r="AD1097">
        <v>0</v>
      </c>
      <c r="AE1097">
        <v>2</v>
      </c>
      <c r="AF1097">
        <v>3</v>
      </c>
      <c r="AG1097">
        <v>1</v>
      </c>
      <c r="AH1097" s="2">
        <v>200000</v>
      </c>
    </row>
    <row r="1098" spans="1:34" x14ac:dyDescent="0.5">
      <c r="A1098">
        <v>9078</v>
      </c>
      <c r="B1098">
        <v>37846</v>
      </c>
      <c r="C1098" t="s">
        <v>1220</v>
      </c>
      <c r="D1098" s="25">
        <v>27024</v>
      </c>
      <c r="E1098" t="s">
        <v>140</v>
      </c>
      <c r="F1098" t="s">
        <v>127</v>
      </c>
      <c r="G1098" t="s">
        <v>128</v>
      </c>
      <c r="H1098" s="25">
        <v>41312</v>
      </c>
      <c r="I1098" s="26" t="str">
        <f t="shared" si="136"/>
        <v>Thu</v>
      </c>
      <c r="J1098" s="1">
        <f t="shared" si="137"/>
        <v>5</v>
      </c>
      <c r="K1098" s="1" t="str">
        <f t="shared" si="138"/>
        <v>7D</v>
      </c>
      <c r="L1098" s="25">
        <v>41317</v>
      </c>
      <c r="M1098" s="26" t="str">
        <f t="shared" si="139"/>
        <v>Tue</v>
      </c>
      <c r="N1098" s="25">
        <v>41319</v>
      </c>
      <c r="O1098" s="1">
        <f t="shared" si="140"/>
        <v>2</v>
      </c>
      <c r="P1098" s="27">
        <f t="shared" si="141"/>
        <v>2013</v>
      </c>
      <c r="Q1098" s="1">
        <f t="shared" si="142"/>
        <v>2</v>
      </c>
      <c r="R1098" s="1">
        <f t="shared" si="143"/>
        <v>12</v>
      </c>
      <c r="S1098" t="s">
        <v>72</v>
      </c>
      <c r="T1098" s="2">
        <v>462000</v>
      </c>
      <c r="U1098">
        <v>0</v>
      </c>
      <c r="V1098" s="2">
        <v>400000</v>
      </c>
      <c r="W1098" s="2">
        <v>0</v>
      </c>
      <c r="X1098" s="2">
        <v>0</v>
      </c>
      <c r="Y1098" s="2">
        <v>0</v>
      </c>
      <c r="Z1098" s="2">
        <v>62000</v>
      </c>
      <c r="AA1098">
        <v>4</v>
      </c>
      <c r="AB1098">
        <v>0</v>
      </c>
      <c r="AC1098">
        <v>2</v>
      </c>
      <c r="AD1098">
        <v>0</v>
      </c>
      <c r="AE1098">
        <v>4</v>
      </c>
      <c r="AF1098">
        <v>6</v>
      </c>
      <c r="AG1098">
        <v>2</v>
      </c>
      <c r="AH1098" s="2">
        <v>200000</v>
      </c>
    </row>
    <row r="1099" spans="1:34" x14ac:dyDescent="0.5">
      <c r="A1099">
        <v>9078</v>
      </c>
      <c r="B1099">
        <v>37513</v>
      </c>
      <c r="C1099" t="s">
        <v>1221</v>
      </c>
      <c r="D1099" s="25">
        <v>37554</v>
      </c>
      <c r="E1099" t="s">
        <v>140</v>
      </c>
      <c r="F1099" t="s">
        <v>127</v>
      </c>
      <c r="G1099" t="s">
        <v>128</v>
      </c>
      <c r="H1099" s="25">
        <v>41312</v>
      </c>
      <c r="I1099" s="26" t="str">
        <f t="shared" si="136"/>
        <v>Thu</v>
      </c>
      <c r="J1099" s="1">
        <f t="shared" si="137"/>
        <v>0</v>
      </c>
      <c r="K1099" s="1" t="str">
        <f t="shared" si="138"/>
        <v>7D</v>
      </c>
      <c r="L1099" s="25">
        <v>41312</v>
      </c>
      <c r="M1099" s="26" t="str">
        <f t="shared" si="139"/>
        <v>Thu</v>
      </c>
      <c r="N1099" s="25">
        <v>41313</v>
      </c>
      <c r="O1099" s="1">
        <f t="shared" si="140"/>
        <v>1</v>
      </c>
      <c r="P1099" s="27">
        <f t="shared" si="141"/>
        <v>2013</v>
      </c>
      <c r="Q1099" s="1">
        <f t="shared" si="142"/>
        <v>2</v>
      </c>
      <c r="R1099" s="1">
        <f t="shared" si="143"/>
        <v>7</v>
      </c>
      <c r="S1099" t="s">
        <v>72</v>
      </c>
      <c r="T1099" s="2">
        <v>259992.81</v>
      </c>
      <c r="U1099">
        <v>0</v>
      </c>
      <c r="V1099" s="2">
        <v>200000</v>
      </c>
      <c r="W1099" s="2">
        <v>25000</v>
      </c>
      <c r="X1099" s="2">
        <v>0</v>
      </c>
      <c r="Y1099" s="2">
        <v>107.1</v>
      </c>
      <c r="Z1099" s="2">
        <v>34885.71</v>
      </c>
      <c r="AA1099">
        <v>2</v>
      </c>
      <c r="AB1099">
        <v>0</v>
      </c>
      <c r="AC1099">
        <v>1</v>
      </c>
      <c r="AD1099">
        <v>0</v>
      </c>
      <c r="AE1099">
        <v>2</v>
      </c>
      <c r="AF1099">
        <v>3</v>
      </c>
      <c r="AG1099">
        <v>1</v>
      </c>
      <c r="AH1099" s="2">
        <v>200000</v>
      </c>
    </row>
    <row r="1100" spans="1:34" x14ac:dyDescent="0.5">
      <c r="A1100">
        <v>9592</v>
      </c>
      <c r="B1100">
        <v>37585</v>
      </c>
      <c r="C1100" t="s">
        <v>1222</v>
      </c>
      <c r="D1100" s="25">
        <v>25346</v>
      </c>
      <c r="E1100" t="s">
        <v>79</v>
      </c>
      <c r="F1100" t="s">
        <v>70</v>
      </c>
      <c r="G1100" t="s">
        <v>74</v>
      </c>
      <c r="H1100" s="25">
        <v>41312</v>
      </c>
      <c r="I1100" s="26" t="str">
        <f t="shared" si="136"/>
        <v>Thu</v>
      </c>
      <c r="J1100" s="1">
        <f t="shared" si="137"/>
        <v>57</v>
      </c>
      <c r="K1100" s="1" t="str">
        <f t="shared" si="138"/>
        <v>60D</v>
      </c>
      <c r="L1100" s="25">
        <v>41369</v>
      </c>
      <c r="M1100" s="26" t="str">
        <f t="shared" si="139"/>
        <v>Fri</v>
      </c>
      <c r="N1100" s="25">
        <v>41374</v>
      </c>
      <c r="O1100" s="1">
        <f t="shared" si="140"/>
        <v>5</v>
      </c>
      <c r="P1100" s="27">
        <f t="shared" si="141"/>
        <v>2013</v>
      </c>
      <c r="Q1100" s="1">
        <f t="shared" si="142"/>
        <v>4</v>
      </c>
      <c r="R1100" s="1">
        <f t="shared" si="143"/>
        <v>5</v>
      </c>
      <c r="S1100" t="s">
        <v>72</v>
      </c>
      <c r="T1100" s="2">
        <v>43035209.640000001</v>
      </c>
      <c r="U1100">
        <v>34852125</v>
      </c>
      <c r="V1100" s="2">
        <v>28789720</v>
      </c>
      <c r="W1100" s="2">
        <v>7023026</v>
      </c>
      <c r="X1100" s="2">
        <v>0</v>
      </c>
      <c r="Y1100" s="2">
        <v>1447175.75</v>
      </c>
      <c r="Z1100" s="2">
        <v>5775287.8899999997</v>
      </c>
      <c r="AA1100">
        <v>10</v>
      </c>
      <c r="AB1100">
        <v>0</v>
      </c>
      <c r="AC1100">
        <v>0</v>
      </c>
      <c r="AD1100">
        <v>0</v>
      </c>
      <c r="AE1100">
        <v>10</v>
      </c>
      <c r="AF1100">
        <v>10</v>
      </c>
      <c r="AG1100">
        <v>5</v>
      </c>
      <c r="AH1100" s="2">
        <v>5757944</v>
      </c>
    </row>
    <row r="1101" spans="1:34" x14ac:dyDescent="0.5">
      <c r="A1101">
        <v>9078</v>
      </c>
      <c r="B1101">
        <v>37701</v>
      </c>
      <c r="C1101" t="s">
        <v>1223</v>
      </c>
      <c r="D1101" s="25">
        <v>38354</v>
      </c>
      <c r="E1101" t="s">
        <v>140</v>
      </c>
      <c r="F1101" t="s">
        <v>127</v>
      </c>
      <c r="G1101" t="s">
        <v>128</v>
      </c>
      <c r="H1101" s="25">
        <v>41312</v>
      </c>
      <c r="I1101" s="26" t="str">
        <f t="shared" si="136"/>
        <v>Thu</v>
      </c>
      <c r="J1101" s="1">
        <f t="shared" si="137"/>
        <v>1</v>
      </c>
      <c r="K1101" s="1" t="str">
        <f t="shared" si="138"/>
        <v>7D</v>
      </c>
      <c r="L1101" s="25">
        <v>41313</v>
      </c>
      <c r="M1101" s="26" t="str">
        <f t="shared" si="139"/>
        <v>Fri</v>
      </c>
      <c r="N1101" s="25">
        <v>41316</v>
      </c>
      <c r="O1101" s="1">
        <f t="shared" si="140"/>
        <v>3</v>
      </c>
      <c r="P1101" s="27">
        <f t="shared" si="141"/>
        <v>2013</v>
      </c>
      <c r="Q1101" s="1">
        <f t="shared" si="142"/>
        <v>2</v>
      </c>
      <c r="R1101" s="1">
        <f t="shared" si="143"/>
        <v>8</v>
      </c>
      <c r="S1101" t="s">
        <v>72</v>
      </c>
      <c r="T1101" s="2">
        <v>762300</v>
      </c>
      <c r="U1101">
        <v>0</v>
      </c>
      <c r="V1101" s="2">
        <v>600000</v>
      </c>
      <c r="W1101" s="2">
        <v>60000</v>
      </c>
      <c r="X1101" s="2">
        <v>0</v>
      </c>
      <c r="Y1101" s="2">
        <v>0</v>
      </c>
      <c r="Z1101" s="2">
        <v>102300</v>
      </c>
      <c r="AA1101">
        <v>6</v>
      </c>
      <c r="AB1101">
        <v>0</v>
      </c>
      <c r="AC1101">
        <v>3</v>
      </c>
      <c r="AD1101">
        <v>0</v>
      </c>
      <c r="AE1101">
        <v>6</v>
      </c>
      <c r="AF1101">
        <v>9</v>
      </c>
      <c r="AG1101">
        <v>3</v>
      </c>
      <c r="AH1101" s="2">
        <v>200000</v>
      </c>
    </row>
    <row r="1102" spans="1:34" x14ac:dyDescent="0.5">
      <c r="A1102">
        <v>9078</v>
      </c>
      <c r="B1102">
        <v>37754</v>
      </c>
      <c r="C1102" t="s">
        <v>1224</v>
      </c>
      <c r="D1102" s="25">
        <v>39209</v>
      </c>
      <c r="E1102" t="s">
        <v>140</v>
      </c>
      <c r="F1102" t="s">
        <v>127</v>
      </c>
      <c r="G1102" t="s">
        <v>128</v>
      </c>
      <c r="H1102" s="25">
        <v>41312</v>
      </c>
      <c r="I1102" s="26" t="str">
        <f t="shared" si="136"/>
        <v>Thu</v>
      </c>
      <c r="J1102" s="1">
        <f t="shared" si="137"/>
        <v>3</v>
      </c>
      <c r="K1102" s="1" t="str">
        <f t="shared" si="138"/>
        <v>7D</v>
      </c>
      <c r="L1102" s="25">
        <v>41315</v>
      </c>
      <c r="M1102" s="26" t="str">
        <f t="shared" si="139"/>
        <v>Sun</v>
      </c>
      <c r="N1102" s="25">
        <v>41317</v>
      </c>
      <c r="O1102" s="1">
        <f t="shared" si="140"/>
        <v>2</v>
      </c>
      <c r="P1102" s="27">
        <f t="shared" si="141"/>
        <v>2013</v>
      </c>
      <c r="Q1102" s="1">
        <f t="shared" si="142"/>
        <v>2</v>
      </c>
      <c r="R1102" s="1">
        <f t="shared" si="143"/>
        <v>10</v>
      </c>
      <c r="S1102" t="s">
        <v>72</v>
      </c>
      <c r="T1102" s="2">
        <v>462000</v>
      </c>
      <c r="U1102">
        <v>0</v>
      </c>
      <c r="V1102" s="2">
        <v>400000</v>
      </c>
      <c r="W1102" s="2">
        <v>0</v>
      </c>
      <c r="X1102" s="2">
        <v>0</v>
      </c>
      <c r="Y1102" s="2">
        <v>0</v>
      </c>
      <c r="Z1102" s="2">
        <v>62000</v>
      </c>
      <c r="AA1102">
        <v>4</v>
      </c>
      <c r="AB1102">
        <v>0</v>
      </c>
      <c r="AC1102">
        <v>2</v>
      </c>
      <c r="AD1102">
        <v>0</v>
      </c>
      <c r="AE1102">
        <v>4</v>
      </c>
      <c r="AF1102">
        <v>6</v>
      </c>
      <c r="AG1102">
        <v>2</v>
      </c>
      <c r="AH1102" s="2">
        <v>200000</v>
      </c>
    </row>
    <row r="1103" spans="1:34" x14ac:dyDescent="0.5">
      <c r="A1103">
        <v>9078</v>
      </c>
      <c r="B1103">
        <v>37759</v>
      </c>
      <c r="C1103" t="s">
        <v>1225</v>
      </c>
      <c r="D1103" s="25">
        <v>27102</v>
      </c>
      <c r="E1103" t="s">
        <v>140</v>
      </c>
      <c r="F1103" t="s">
        <v>127</v>
      </c>
      <c r="G1103" t="s">
        <v>128</v>
      </c>
      <c r="H1103" s="25">
        <v>41312</v>
      </c>
      <c r="I1103" s="26" t="str">
        <f t="shared" si="136"/>
        <v>Thu</v>
      </c>
      <c r="J1103" s="1">
        <f t="shared" si="137"/>
        <v>3</v>
      </c>
      <c r="K1103" s="1" t="str">
        <f t="shared" si="138"/>
        <v>7D</v>
      </c>
      <c r="L1103" s="25">
        <v>41315</v>
      </c>
      <c r="M1103" s="26" t="str">
        <f t="shared" si="139"/>
        <v>Sun</v>
      </c>
      <c r="N1103" s="25">
        <v>41317</v>
      </c>
      <c r="O1103" s="1">
        <f t="shared" si="140"/>
        <v>2</v>
      </c>
      <c r="P1103" s="27">
        <f t="shared" si="141"/>
        <v>2013</v>
      </c>
      <c r="Q1103" s="1">
        <f t="shared" si="142"/>
        <v>2</v>
      </c>
      <c r="R1103" s="1">
        <f t="shared" si="143"/>
        <v>10</v>
      </c>
      <c r="S1103" t="s">
        <v>72</v>
      </c>
      <c r="T1103" s="2">
        <v>462000</v>
      </c>
      <c r="U1103">
        <v>0</v>
      </c>
      <c r="V1103" s="2">
        <v>400000</v>
      </c>
      <c r="W1103" s="2">
        <v>0</v>
      </c>
      <c r="X1103" s="2">
        <v>0</v>
      </c>
      <c r="Y1103" s="2">
        <v>0</v>
      </c>
      <c r="Z1103" s="2">
        <v>62000</v>
      </c>
      <c r="AA1103">
        <v>4</v>
      </c>
      <c r="AB1103">
        <v>0</v>
      </c>
      <c r="AC1103">
        <v>2</v>
      </c>
      <c r="AD1103">
        <v>0</v>
      </c>
      <c r="AE1103">
        <v>4</v>
      </c>
      <c r="AF1103">
        <v>6</v>
      </c>
      <c r="AG1103">
        <v>2</v>
      </c>
      <c r="AH1103" s="2">
        <v>200000</v>
      </c>
    </row>
    <row r="1104" spans="1:34" x14ac:dyDescent="0.5">
      <c r="A1104">
        <v>9078</v>
      </c>
      <c r="B1104">
        <v>37860</v>
      </c>
      <c r="C1104" t="s">
        <v>1226</v>
      </c>
      <c r="D1104" s="25">
        <v>37595</v>
      </c>
      <c r="E1104" t="s">
        <v>140</v>
      </c>
      <c r="F1104" t="s">
        <v>127</v>
      </c>
      <c r="G1104" t="s">
        <v>128</v>
      </c>
      <c r="H1104" s="25">
        <v>41312</v>
      </c>
      <c r="I1104" s="26" t="str">
        <f t="shared" si="136"/>
        <v>Thu</v>
      </c>
      <c r="J1104" s="1">
        <f t="shared" si="137"/>
        <v>5</v>
      </c>
      <c r="K1104" s="1" t="str">
        <f t="shared" si="138"/>
        <v>7D</v>
      </c>
      <c r="L1104" s="25">
        <v>41317</v>
      </c>
      <c r="M1104" s="26" t="str">
        <f t="shared" si="139"/>
        <v>Tue</v>
      </c>
      <c r="N1104" s="25">
        <v>41319</v>
      </c>
      <c r="O1104" s="1">
        <f t="shared" si="140"/>
        <v>2</v>
      </c>
      <c r="P1104" s="27">
        <f t="shared" si="141"/>
        <v>2013</v>
      </c>
      <c r="Q1104" s="1">
        <f t="shared" si="142"/>
        <v>2</v>
      </c>
      <c r="R1104" s="1">
        <f t="shared" si="143"/>
        <v>12</v>
      </c>
      <c r="S1104" t="s">
        <v>72</v>
      </c>
      <c r="T1104" s="2">
        <v>1848000</v>
      </c>
      <c r="U1104">
        <v>0</v>
      </c>
      <c r="V1104" s="2">
        <v>1600000</v>
      </c>
      <c r="W1104" s="2">
        <v>0</v>
      </c>
      <c r="X1104" s="2">
        <v>0</v>
      </c>
      <c r="Y1104" s="2">
        <v>0</v>
      </c>
      <c r="Z1104" s="2">
        <v>248000</v>
      </c>
      <c r="AA1104">
        <v>4</v>
      </c>
      <c r="AB1104">
        <v>0</v>
      </c>
      <c r="AC1104">
        <v>2</v>
      </c>
      <c r="AD1104">
        <v>0</v>
      </c>
      <c r="AE1104">
        <v>4</v>
      </c>
      <c r="AF1104">
        <v>6</v>
      </c>
      <c r="AG1104">
        <v>2</v>
      </c>
      <c r="AH1104" s="2">
        <v>800000</v>
      </c>
    </row>
    <row r="1105" spans="1:34" x14ac:dyDescent="0.5">
      <c r="A1105">
        <v>9078</v>
      </c>
      <c r="B1105">
        <v>37849</v>
      </c>
      <c r="C1105" t="s">
        <v>1227</v>
      </c>
      <c r="D1105" s="25">
        <v>27397</v>
      </c>
      <c r="E1105" t="s">
        <v>140</v>
      </c>
      <c r="F1105" t="s">
        <v>127</v>
      </c>
      <c r="G1105" t="s">
        <v>128</v>
      </c>
      <c r="H1105" s="25">
        <v>41312</v>
      </c>
      <c r="I1105" s="26" t="str">
        <f t="shared" si="136"/>
        <v>Thu</v>
      </c>
      <c r="J1105" s="1">
        <f t="shared" si="137"/>
        <v>5</v>
      </c>
      <c r="K1105" s="1" t="str">
        <f t="shared" si="138"/>
        <v>7D</v>
      </c>
      <c r="L1105" s="25">
        <v>41317</v>
      </c>
      <c r="M1105" s="26" t="str">
        <f t="shared" si="139"/>
        <v>Tue</v>
      </c>
      <c r="N1105" s="25">
        <v>41319</v>
      </c>
      <c r="O1105" s="1">
        <f t="shared" si="140"/>
        <v>2</v>
      </c>
      <c r="P1105" s="27">
        <f t="shared" si="141"/>
        <v>2013</v>
      </c>
      <c r="Q1105" s="1">
        <f t="shared" si="142"/>
        <v>2</v>
      </c>
      <c r="R1105" s="1">
        <f t="shared" si="143"/>
        <v>12</v>
      </c>
      <c r="S1105" t="s">
        <v>72</v>
      </c>
      <c r="T1105" s="2">
        <v>462000</v>
      </c>
      <c r="U1105">
        <v>0</v>
      </c>
      <c r="V1105" s="2">
        <v>400000</v>
      </c>
      <c r="W1105" s="2">
        <v>0</v>
      </c>
      <c r="X1105" s="2">
        <v>0</v>
      </c>
      <c r="Y1105" s="2">
        <v>0</v>
      </c>
      <c r="Z1105" s="2">
        <v>62000</v>
      </c>
      <c r="AA1105">
        <v>4</v>
      </c>
      <c r="AB1105">
        <v>0</v>
      </c>
      <c r="AC1105">
        <v>2</v>
      </c>
      <c r="AD1105">
        <v>0</v>
      </c>
      <c r="AE1105">
        <v>4</v>
      </c>
      <c r="AF1105">
        <v>6</v>
      </c>
      <c r="AG1105">
        <v>2</v>
      </c>
      <c r="AH1105" s="2">
        <v>200000</v>
      </c>
    </row>
    <row r="1106" spans="1:34" x14ac:dyDescent="0.5">
      <c r="A1106">
        <v>9078</v>
      </c>
      <c r="B1106">
        <v>37525</v>
      </c>
      <c r="C1106" t="s">
        <v>1228</v>
      </c>
      <c r="D1106" s="25">
        <v>27512</v>
      </c>
      <c r="E1106" t="s">
        <v>140</v>
      </c>
      <c r="F1106" t="s">
        <v>127</v>
      </c>
      <c r="G1106" t="s">
        <v>128</v>
      </c>
      <c r="H1106" s="25">
        <v>41312</v>
      </c>
      <c r="I1106" s="26" t="str">
        <f t="shared" si="136"/>
        <v>Thu</v>
      </c>
      <c r="J1106" s="1">
        <f t="shared" si="137"/>
        <v>0</v>
      </c>
      <c r="K1106" s="1" t="str">
        <f t="shared" si="138"/>
        <v>7D</v>
      </c>
      <c r="L1106" s="25">
        <v>41312</v>
      </c>
      <c r="M1106" s="26" t="str">
        <f t="shared" si="139"/>
        <v>Thu</v>
      </c>
      <c r="N1106" s="25">
        <v>41313</v>
      </c>
      <c r="O1106" s="1">
        <f t="shared" si="140"/>
        <v>1</v>
      </c>
      <c r="P1106" s="27">
        <f t="shared" si="141"/>
        <v>2013</v>
      </c>
      <c r="Q1106" s="1">
        <f t="shared" si="142"/>
        <v>2</v>
      </c>
      <c r="R1106" s="1">
        <f t="shared" si="143"/>
        <v>7</v>
      </c>
      <c r="S1106" t="s">
        <v>72</v>
      </c>
      <c r="T1106" s="2">
        <v>6006000</v>
      </c>
      <c r="U1106">
        <v>6006000</v>
      </c>
      <c r="V1106" s="2">
        <v>4922943.72</v>
      </c>
      <c r="W1106" s="2">
        <v>277056.28000000003</v>
      </c>
      <c r="X1106" s="2">
        <v>0</v>
      </c>
      <c r="Y1106" s="2">
        <v>0</v>
      </c>
      <c r="Z1106" s="2">
        <v>806000</v>
      </c>
      <c r="AA1106">
        <v>4</v>
      </c>
      <c r="AB1106">
        <v>0</v>
      </c>
      <c r="AC1106">
        <v>0</v>
      </c>
      <c r="AD1106">
        <v>2</v>
      </c>
      <c r="AE1106">
        <v>4</v>
      </c>
      <c r="AF1106">
        <v>6</v>
      </c>
      <c r="AG1106">
        <v>2</v>
      </c>
      <c r="AH1106" s="2">
        <v>2461471.86</v>
      </c>
    </row>
    <row r="1107" spans="1:34" x14ac:dyDescent="0.5">
      <c r="A1107">
        <v>9078</v>
      </c>
      <c r="B1107">
        <v>37517</v>
      </c>
      <c r="C1107" t="s">
        <v>1229</v>
      </c>
      <c r="D1107" s="25">
        <v>28027</v>
      </c>
      <c r="E1107" t="s">
        <v>140</v>
      </c>
      <c r="F1107" t="s">
        <v>127</v>
      </c>
      <c r="G1107" t="s">
        <v>128</v>
      </c>
      <c r="H1107" s="25">
        <v>41312</v>
      </c>
      <c r="I1107" s="26" t="str">
        <f t="shared" si="136"/>
        <v>Thu</v>
      </c>
      <c r="J1107" s="1">
        <f t="shared" si="137"/>
        <v>0</v>
      </c>
      <c r="K1107" s="1" t="str">
        <f t="shared" si="138"/>
        <v>7D</v>
      </c>
      <c r="L1107" s="25">
        <v>41312</v>
      </c>
      <c r="M1107" s="26" t="str">
        <f t="shared" si="139"/>
        <v>Thu</v>
      </c>
      <c r="N1107" s="25">
        <v>41313</v>
      </c>
      <c r="O1107" s="1">
        <f t="shared" si="140"/>
        <v>1</v>
      </c>
      <c r="P1107" s="27">
        <f t="shared" si="141"/>
        <v>2013</v>
      </c>
      <c r="Q1107" s="1">
        <f t="shared" si="142"/>
        <v>2</v>
      </c>
      <c r="R1107" s="1">
        <f t="shared" si="143"/>
        <v>7</v>
      </c>
      <c r="S1107" t="s">
        <v>72</v>
      </c>
      <c r="T1107" s="2">
        <v>231000</v>
      </c>
      <c r="U1107">
        <v>0</v>
      </c>
      <c r="V1107" s="2">
        <v>200000</v>
      </c>
      <c r="W1107" s="2">
        <v>0</v>
      </c>
      <c r="X1107" s="2">
        <v>0</v>
      </c>
      <c r="Y1107" s="2">
        <v>0</v>
      </c>
      <c r="Z1107" s="2">
        <v>31000</v>
      </c>
      <c r="AA1107">
        <v>2</v>
      </c>
      <c r="AB1107">
        <v>0</v>
      </c>
      <c r="AC1107">
        <v>1</v>
      </c>
      <c r="AD1107">
        <v>0</v>
      </c>
      <c r="AE1107">
        <v>2</v>
      </c>
      <c r="AF1107">
        <v>3</v>
      </c>
      <c r="AG1107">
        <v>1</v>
      </c>
      <c r="AH1107" s="2">
        <v>200000</v>
      </c>
    </row>
    <row r="1108" spans="1:34" x14ac:dyDescent="0.5">
      <c r="A1108">
        <v>9078</v>
      </c>
      <c r="B1108">
        <v>37847</v>
      </c>
      <c r="C1108" t="s">
        <v>1230</v>
      </c>
      <c r="D1108" s="25">
        <v>24487</v>
      </c>
      <c r="E1108" t="s">
        <v>140</v>
      </c>
      <c r="F1108" t="s">
        <v>127</v>
      </c>
      <c r="G1108" t="s">
        <v>128</v>
      </c>
      <c r="H1108" s="25">
        <v>41312</v>
      </c>
      <c r="I1108" s="26" t="str">
        <f t="shared" si="136"/>
        <v>Thu</v>
      </c>
      <c r="J1108" s="1">
        <f t="shared" si="137"/>
        <v>5</v>
      </c>
      <c r="K1108" s="1" t="str">
        <f t="shared" si="138"/>
        <v>7D</v>
      </c>
      <c r="L1108" s="25">
        <v>41317</v>
      </c>
      <c r="M1108" s="26" t="str">
        <f t="shared" si="139"/>
        <v>Tue</v>
      </c>
      <c r="N1108" s="25">
        <v>41319</v>
      </c>
      <c r="O1108" s="1">
        <f t="shared" si="140"/>
        <v>2</v>
      </c>
      <c r="P1108" s="27">
        <f t="shared" si="141"/>
        <v>2013</v>
      </c>
      <c r="Q1108" s="1">
        <f t="shared" si="142"/>
        <v>2</v>
      </c>
      <c r="R1108" s="1">
        <f t="shared" si="143"/>
        <v>12</v>
      </c>
      <c r="S1108" t="s">
        <v>72</v>
      </c>
      <c r="T1108" s="2">
        <v>2310000</v>
      </c>
      <c r="U1108">
        <v>0</v>
      </c>
      <c r="V1108" s="2">
        <v>2000000</v>
      </c>
      <c r="W1108" s="2">
        <v>0</v>
      </c>
      <c r="X1108" s="2">
        <v>0</v>
      </c>
      <c r="Y1108" s="2">
        <v>0</v>
      </c>
      <c r="Z1108" s="2">
        <v>310000</v>
      </c>
      <c r="AA1108">
        <v>6</v>
      </c>
      <c r="AB1108">
        <v>0</v>
      </c>
      <c r="AC1108">
        <v>0</v>
      </c>
      <c r="AD1108">
        <v>0</v>
      </c>
      <c r="AE1108">
        <v>6</v>
      </c>
      <c r="AF1108">
        <v>6</v>
      </c>
      <c r="AG1108">
        <v>2</v>
      </c>
      <c r="AH1108" s="2">
        <v>1000000</v>
      </c>
    </row>
    <row r="1109" spans="1:34" x14ac:dyDescent="0.5">
      <c r="A1109">
        <v>9078</v>
      </c>
      <c r="B1109">
        <v>37861</v>
      </c>
      <c r="C1109" t="s">
        <v>1231</v>
      </c>
      <c r="D1109" s="25">
        <v>31545</v>
      </c>
      <c r="E1109" t="s">
        <v>140</v>
      </c>
      <c r="F1109" t="s">
        <v>127</v>
      </c>
      <c r="G1109" t="s">
        <v>128</v>
      </c>
      <c r="H1109" s="25">
        <v>41312</v>
      </c>
      <c r="I1109" s="26" t="str">
        <f t="shared" si="136"/>
        <v>Thu</v>
      </c>
      <c r="J1109" s="1">
        <f t="shared" si="137"/>
        <v>5</v>
      </c>
      <c r="K1109" s="1" t="str">
        <f t="shared" si="138"/>
        <v>7D</v>
      </c>
      <c r="L1109" s="25">
        <v>41317</v>
      </c>
      <c r="M1109" s="26" t="str">
        <f t="shared" si="139"/>
        <v>Tue</v>
      </c>
      <c r="N1109" s="25">
        <v>41319</v>
      </c>
      <c r="O1109" s="1">
        <f t="shared" si="140"/>
        <v>2</v>
      </c>
      <c r="P1109" s="27">
        <f t="shared" si="141"/>
        <v>2013</v>
      </c>
      <c r="Q1109" s="1">
        <f t="shared" si="142"/>
        <v>2</v>
      </c>
      <c r="R1109" s="1">
        <f t="shared" si="143"/>
        <v>12</v>
      </c>
      <c r="S1109" t="s">
        <v>72</v>
      </c>
      <c r="T1109" s="2">
        <v>462000</v>
      </c>
      <c r="U1109">
        <v>0</v>
      </c>
      <c r="V1109" s="2">
        <v>400000</v>
      </c>
      <c r="W1109" s="2">
        <v>0</v>
      </c>
      <c r="X1109" s="2">
        <v>0</v>
      </c>
      <c r="Y1109" s="2">
        <v>0</v>
      </c>
      <c r="Z1109" s="2">
        <v>62000</v>
      </c>
      <c r="AA1109">
        <v>4</v>
      </c>
      <c r="AB1109">
        <v>0</v>
      </c>
      <c r="AC1109">
        <v>2</v>
      </c>
      <c r="AD1109">
        <v>0</v>
      </c>
      <c r="AE1109">
        <v>4</v>
      </c>
      <c r="AF1109">
        <v>6</v>
      </c>
      <c r="AG1109">
        <v>2</v>
      </c>
      <c r="AH1109" s="2">
        <v>200000</v>
      </c>
    </row>
    <row r="1110" spans="1:34" x14ac:dyDescent="0.5">
      <c r="A1110">
        <v>9078</v>
      </c>
      <c r="B1110">
        <v>37702</v>
      </c>
      <c r="C1110" t="s">
        <v>1232</v>
      </c>
      <c r="D1110" s="25">
        <v>39255</v>
      </c>
      <c r="E1110" t="s">
        <v>140</v>
      </c>
      <c r="F1110" t="s">
        <v>127</v>
      </c>
      <c r="G1110" t="s">
        <v>128</v>
      </c>
      <c r="H1110" s="25">
        <v>41312</v>
      </c>
      <c r="I1110" s="26" t="str">
        <f t="shared" si="136"/>
        <v>Thu</v>
      </c>
      <c r="J1110" s="1">
        <f t="shared" si="137"/>
        <v>1</v>
      </c>
      <c r="K1110" s="1" t="str">
        <f t="shared" si="138"/>
        <v>7D</v>
      </c>
      <c r="L1110" s="25">
        <v>41313</v>
      </c>
      <c r="M1110" s="26" t="str">
        <f t="shared" si="139"/>
        <v>Fri</v>
      </c>
      <c r="N1110" s="25">
        <v>41316</v>
      </c>
      <c r="O1110" s="1">
        <f t="shared" si="140"/>
        <v>3</v>
      </c>
      <c r="P1110" s="27">
        <f t="shared" si="141"/>
        <v>2013</v>
      </c>
      <c r="Q1110" s="1">
        <f t="shared" si="142"/>
        <v>2</v>
      </c>
      <c r="R1110" s="1">
        <f t="shared" si="143"/>
        <v>8</v>
      </c>
      <c r="S1110" t="s">
        <v>72</v>
      </c>
      <c r="T1110" s="2">
        <v>4054050</v>
      </c>
      <c r="U1110">
        <v>0</v>
      </c>
      <c r="V1110" s="2">
        <v>600000</v>
      </c>
      <c r="W1110" s="2">
        <v>30000</v>
      </c>
      <c r="X1110" s="2">
        <v>0</v>
      </c>
      <c r="Y1110" s="2">
        <v>2880000</v>
      </c>
      <c r="Z1110" s="2">
        <v>544050</v>
      </c>
      <c r="AA1110">
        <v>6</v>
      </c>
      <c r="AB1110">
        <v>0</v>
      </c>
      <c r="AC1110">
        <v>3</v>
      </c>
      <c r="AD1110">
        <v>0</v>
      </c>
      <c r="AE1110">
        <v>6</v>
      </c>
      <c r="AF1110">
        <v>9</v>
      </c>
      <c r="AG1110">
        <v>3</v>
      </c>
      <c r="AH1110" s="2">
        <v>200000</v>
      </c>
    </row>
    <row r="1111" spans="1:34" x14ac:dyDescent="0.5">
      <c r="A1111">
        <v>9078</v>
      </c>
      <c r="B1111">
        <v>37704</v>
      </c>
      <c r="C1111" t="s">
        <v>1233</v>
      </c>
      <c r="D1111" s="25">
        <v>17042</v>
      </c>
      <c r="E1111" t="s">
        <v>140</v>
      </c>
      <c r="F1111" t="s">
        <v>127</v>
      </c>
      <c r="G1111" t="s">
        <v>128</v>
      </c>
      <c r="H1111" s="25">
        <v>41312</v>
      </c>
      <c r="I1111" s="26" t="str">
        <f t="shared" si="136"/>
        <v>Thu</v>
      </c>
      <c r="J1111" s="1">
        <f t="shared" si="137"/>
        <v>1</v>
      </c>
      <c r="K1111" s="1" t="str">
        <f t="shared" si="138"/>
        <v>7D</v>
      </c>
      <c r="L1111" s="25">
        <v>41313</v>
      </c>
      <c r="M1111" s="26" t="str">
        <f t="shared" si="139"/>
        <v>Fri</v>
      </c>
      <c r="N1111" s="25">
        <v>41316</v>
      </c>
      <c r="O1111" s="1">
        <f t="shared" si="140"/>
        <v>3</v>
      </c>
      <c r="P1111" s="27">
        <f t="shared" si="141"/>
        <v>2013</v>
      </c>
      <c r="Q1111" s="1">
        <f t="shared" si="142"/>
        <v>2</v>
      </c>
      <c r="R1111" s="1">
        <f t="shared" si="143"/>
        <v>8</v>
      </c>
      <c r="S1111" t="s">
        <v>72</v>
      </c>
      <c r="T1111" s="2">
        <v>693000</v>
      </c>
      <c r="U1111">
        <v>0</v>
      </c>
      <c r="V1111" s="2">
        <v>600000</v>
      </c>
      <c r="W1111" s="2">
        <v>0</v>
      </c>
      <c r="X1111" s="2">
        <v>0</v>
      </c>
      <c r="Y1111" s="2">
        <v>0</v>
      </c>
      <c r="Z1111" s="2">
        <v>93000</v>
      </c>
      <c r="AA1111">
        <v>6</v>
      </c>
      <c r="AB1111">
        <v>0</v>
      </c>
      <c r="AC1111">
        <v>3</v>
      </c>
      <c r="AD1111">
        <v>0</v>
      </c>
      <c r="AE1111">
        <v>6</v>
      </c>
      <c r="AF1111">
        <v>9</v>
      </c>
      <c r="AG1111">
        <v>3</v>
      </c>
      <c r="AH1111" s="2">
        <v>200000</v>
      </c>
    </row>
    <row r="1112" spans="1:34" x14ac:dyDescent="0.5">
      <c r="A1112">
        <v>9078</v>
      </c>
      <c r="B1112">
        <v>37903</v>
      </c>
      <c r="C1112" t="s">
        <v>1234</v>
      </c>
      <c r="D1112" s="25">
        <v>23871</v>
      </c>
      <c r="E1112" t="s">
        <v>140</v>
      </c>
      <c r="F1112" t="s">
        <v>127</v>
      </c>
      <c r="G1112" t="s">
        <v>128</v>
      </c>
      <c r="H1112" s="25">
        <v>41312</v>
      </c>
      <c r="I1112" s="26" t="str">
        <f t="shared" si="136"/>
        <v>Thu</v>
      </c>
      <c r="J1112" s="1">
        <f t="shared" si="137"/>
        <v>6</v>
      </c>
      <c r="K1112" s="1" t="str">
        <f t="shared" si="138"/>
        <v>7D</v>
      </c>
      <c r="L1112" s="25">
        <v>41318</v>
      </c>
      <c r="M1112" s="26" t="str">
        <f t="shared" si="139"/>
        <v>Wed</v>
      </c>
      <c r="N1112" s="25">
        <v>41320</v>
      </c>
      <c r="O1112" s="1">
        <f t="shared" si="140"/>
        <v>2</v>
      </c>
      <c r="P1112" s="27">
        <f t="shared" si="141"/>
        <v>2013</v>
      </c>
      <c r="Q1112" s="1">
        <f t="shared" si="142"/>
        <v>2</v>
      </c>
      <c r="R1112" s="1">
        <f t="shared" si="143"/>
        <v>13</v>
      </c>
      <c r="S1112" t="s">
        <v>72</v>
      </c>
      <c r="T1112" s="2">
        <v>462000</v>
      </c>
      <c r="U1112">
        <v>0</v>
      </c>
      <c r="V1112" s="2">
        <v>400000</v>
      </c>
      <c r="W1112" s="2">
        <v>0</v>
      </c>
      <c r="X1112" s="2">
        <v>0</v>
      </c>
      <c r="Y1112" s="2">
        <v>0</v>
      </c>
      <c r="Z1112" s="2">
        <v>62000</v>
      </c>
      <c r="AA1112">
        <v>4</v>
      </c>
      <c r="AB1112">
        <v>0</v>
      </c>
      <c r="AC1112">
        <v>2</v>
      </c>
      <c r="AD1112">
        <v>0</v>
      </c>
      <c r="AE1112">
        <v>4</v>
      </c>
      <c r="AF1112">
        <v>6</v>
      </c>
      <c r="AG1112">
        <v>2</v>
      </c>
      <c r="AH1112" s="2">
        <v>200000</v>
      </c>
    </row>
    <row r="1113" spans="1:34" x14ac:dyDescent="0.5">
      <c r="A1113">
        <v>9078</v>
      </c>
      <c r="B1113">
        <v>37725</v>
      </c>
      <c r="C1113" t="s">
        <v>1235</v>
      </c>
      <c r="D1113" s="25">
        <v>25050</v>
      </c>
      <c r="E1113" t="s">
        <v>140</v>
      </c>
      <c r="F1113" t="s">
        <v>127</v>
      </c>
      <c r="G1113" t="s">
        <v>128</v>
      </c>
      <c r="H1113" s="25">
        <v>41312</v>
      </c>
      <c r="I1113" s="26" t="str">
        <f t="shared" si="136"/>
        <v>Thu</v>
      </c>
      <c r="J1113" s="1">
        <f t="shared" si="137"/>
        <v>2</v>
      </c>
      <c r="K1113" s="1" t="str">
        <f t="shared" si="138"/>
        <v>7D</v>
      </c>
      <c r="L1113" s="25">
        <v>41314</v>
      </c>
      <c r="M1113" s="26" t="str">
        <f t="shared" si="139"/>
        <v>Sat</v>
      </c>
      <c r="N1113" s="25">
        <v>41316</v>
      </c>
      <c r="O1113" s="1">
        <f t="shared" si="140"/>
        <v>2</v>
      </c>
      <c r="P1113" s="27">
        <f t="shared" si="141"/>
        <v>2013</v>
      </c>
      <c r="Q1113" s="1">
        <f t="shared" si="142"/>
        <v>2</v>
      </c>
      <c r="R1113" s="1">
        <f t="shared" si="143"/>
        <v>9</v>
      </c>
      <c r="S1113" t="s">
        <v>72</v>
      </c>
      <c r="T1113" s="2">
        <v>462000</v>
      </c>
      <c r="U1113">
        <v>0</v>
      </c>
      <c r="V1113" s="2">
        <v>400000</v>
      </c>
      <c r="W1113" s="2">
        <v>0</v>
      </c>
      <c r="X1113" s="2">
        <v>0</v>
      </c>
      <c r="Y1113" s="2">
        <v>0</v>
      </c>
      <c r="Z1113" s="2">
        <v>62000</v>
      </c>
      <c r="AA1113">
        <v>4</v>
      </c>
      <c r="AB1113">
        <v>0</v>
      </c>
      <c r="AC1113">
        <v>2</v>
      </c>
      <c r="AD1113">
        <v>0</v>
      </c>
      <c r="AE1113">
        <v>4</v>
      </c>
      <c r="AF1113">
        <v>6</v>
      </c>
      <c r="AG1113">
        <v>2</v>
      </c>
      <c r="AH1113" s="2">
        <v>200000</v>
      </c>
    </row>
    <row r="1114" spans="1:34" x14ac:dyDescent="0.5">
      <c r="A1114">
        <v>9078</v>
      </c>
      <c r="B1114">
        <v>37699</v>
      </c>
      <c r="C1114" t="s">
        <v>1236</v>
      </c>
      <c r="D1114" s="25">
        <v>29111</v>
      </c>
      <c r="E1114" t="s">
        <v>140</v>
      </c>
      <c r="F1114" t="s">
        <v>127</v>
      </c>
      <c r="G1114" t="s">
        <v>128</v>
      </c>
      <c r="H1114" s="25">
        <v>41312</v>
      </c>
      <c r="I1114" s="26" t="str">
        <f t="shared" si="136"/>
        <v>Thu</v>
      </c>
      <c r="J1114" s="1">
        <f t="shared" si="137"/>
        <v>1</v>
      </c>
      <c r="K1114" s="1" t="str">
        <f t="shared" si="138"/>
        <v>7D</v>
      </c>
      <c r="L1114" s="25">
        <v>41313</v>
      </c>
      <c r="M1114" s="26" t="str">
        <f t="shared" si="139"/>
        <v>Fri</v>
      </c>
      <c r="N1114" s="25">
        <v>41316</v>
      </c>
      <c r="O1114" s="1">
        <f t="shared" si="140"/>
        <v>3</v>
      </c>
      <c r="P1114" s="27">
        <f t="shared" si="141"/>
        <v>2013</v>
      </c>
      <c r="Q1114" s="1">
        <f t="shared" si="142"/>
        <v>2</v>
      </c>
      <c r="R1114" s="1">
        <f t="shared" si="143"/>
        <v>8</v>
      </c>
      <c r="S1114" t="s">
        <v>72</v>
      </c>
      <c r="T1114" s="2">
        <v>693000</v>
      </c>
      <c r="U1114">
        <v>0</v>
      </c>
      <c r="V1114" s="2">
        <v>600000</v>
      </c>
      <c r="W1114" s="2">
        <v>0</v>
      </c>
      <c r="X1114" s="2">
        <v>0</v>
      </c>
      <c r="Y1114" s="2">
        <v>0</v>
      </c>
      <c r="Z1114" s="2">
        <v>93000</v>
      </c>
      <c r="AA1114">
        <v>6</v>
      </c>
      <c r="AB1114">
        <v>0</v>
      </c>
      <c r="AC1114">
        <v>3</v>
      </c>
      <c r="AD1114">
        <v>0</v>
      </c>
      <c r="AE1114">
        <v>6</v>
      </c>
      <c r="AF1114">
        <v>9</v>
      </c>
      <c r="AG1114">
        <v>3</v>
      </c>
      <c r="AH1114" s="2">
        <v>200000</v>
      </c>
    </row>
    <row r="1115" spans="1:34" x14ac:dyDescent="0.5">
      <c r="A1115">
        <v>9078</v>
      </c>
      <c r="B1115">
        <v>37727</v>
      </c>
      <c r="C1115" t="s">
        <v>1237</v>
      </c>
      <c r="D1115" s="25">
        <v>29298</v>
      </c>
      <c r="E1115" t="s">
        <v>140</v>
      </c>
      <c r="F1115" t="s">
        <v>127</v>
      </c>
      <c r="G1115" t="s">
        <v>128</v>
      </c>
      <c r="H1115" s="25">
        <v>41312</v>
      </c>
      <c r="I1115" s="26" t="str">
        <f t="shared" si="136"/>
        <v>Thu</v>
      </c>
      <c r="J1115" s="1">
        <f t="shared" si="137"/>
        <v>2</v>
      </c>
      <c r="K1115" s="1" t="str">
        <f t="shared" si="138"/>
        <v>7D</v>
      </c>
      <c r="L1115" s="25">
        <v>41314</v>
      </c>
      <c r="M1115" s="26" t="str">
        <f t="shared" si="139"/>
        <v>Sat</v>
      </c>
      <c r="N1115" s="25">
        <v>41316</v>
      </c>
      <c r="O1115" s="1">
        <f t="shared" si="140"/>
        <v>2</v>
      </c>
      <c r="P1115" s="27">
        <f t="shared" si="141"/>
        <v>2013</v>
      </c>
      <c r="Q1115" s="1">
        <f t="shared" si="142"/>
        <v>2</v>
      </c>
      <c r="R1115" s="1">
        <f t="shared" si="143"/>
        <v>9</v>
      </c>
      <c r="S1115" t="s">
        <v>72</v>
      </c>
      <c r="T1115" s="2">
        <v>462000</v>
      </c>
      <c r="U1115">
        <v>0</v>
      </c>
      <c r="V1115" s="2">
        <v>400000</v>
      </c>
      <c r="W1115" s="2">
        <v>0</v>
      </c>
      <c r="X1115" s="2">
        <v>0</v>
      </c>
      <c r="Y1115" s="2">
        <v>0</v>
      </c>
      <c r="Z1115" s="2">
        <v>62000</v>
      </c>
      <c r="AA1115">
        <v>4</v>
      </c>
      <c r="AB1115">
        <v>0</v>
      </c>
      <c r="AC1115">
        <v>2</v>
      </c>
      <c r="AD1115">
        <v>0</v>
      </c>
      <c r="AE1115">
        <v>4</v>
      </c>
      <c r="AF1115">
        <v>6</v>
      </c>
      <c r="AG1115">
        <v>2</v>
      </c>
      <c r="AH1115" s="2">
        <v>200000</v>
      </c>
    </row>
    <row r="1116" spans="1:34" x14ac:dyDescent="0.5">
      <c r="A1116">
        <v>9078</v>
      </c>
      <c r="B1116">
        <v>37768</v>
      </c>
      <c r="C1116" t="s">
        <v>1238</v>
      </c>
      <c r="D1116" s="25">
        <v>25298</v>
      </c>
      <c r="E1116" t="s">
        <v>140</v>
      </c>
      <c r="F1116" t="s">
        <v>127</v>
      </c>
      <c r="G1116" t="s">
        <v>128</v>
      </c>
      <c r="H1116" s="25">
        <v>41312</v>
      </c>
      <c r="I1116" s="26" t="str">
        <f t="shared" si="136"/>
        <v>Thu</v>
      </c>
      <c r="J1116" s="1">
        <f t="shared" si="137"/>
        <v>3</v>
      </c>
      <c r="K1116" s="1" t="str">
        <f t="shared" si="138"/>
        <v>7D</v>
      </c>
      <c r="L1116" s="25">
        <v>41315</v>
      </c>
      <c r="M1116" s="26" t="str">
        <f t="shared" si="139"/>
        <v>Sun</v>
      </c>
      <c r="N1116" s="25">
        <v>41317</v>
      </c>
      <c r="O1116" s="1">
        <f t="shared" si="140"/>
        <v>2</v>
      </c>
      <c r="P1116" s="27">
        <f t="shared" si="141"/>
        <v>2013</v>
      </c>
      <c r="Q1116" s="1">
        <f t="shared" si="142"/>
        <v>2</v>
      </c>
      <c r="R1116" s="1">
        <f t="shared" si="143"/>
        <v>10</v>
      </c>
      <c r="S1116" t="s">
        <v>72</v>
      </c>
      <c r="T1116" s="2">
        <v>2330680</v>
      </c>
      <c r="U1116">
        <v>0</v>
      </c>
      <c r="V1116" s="2">
        <v>2000000</v>
      </c>
      <c r="W1116" s="2">
        <v>0</v>
      </c>
      <c r="X1116" s="2">
        <v>0</v>
      </c>
      <c r="Y1116" s="2">
        <v>17904.759999999998</v>
      </c>
      <c r="Z1116" s="2">
        <v>312775.24</v>
      </c>
      <c r="AA1116">
        <v>6</v>
      </c>
      <c r="AB1116">
        <v>0</v>
      </c>
      <c r="AC1116">
        <v>0</v>
      </c>
      <c r="AD1116">
        <v>0</v>
      </c>
      <c r="AE1116">
        <v>6</v>
      </c>
      <c r="AF1116">
        <v>6</v>
      </c>
      <c r="AG1116">
        <v>2</v>
      </c>
      <c r="AH1116" s="2">
        <v>1000000</v>
      </c>
    </row>
    <row r="1117" spans="1:34" x14ac:dyDescent="0.5">
      <c r="A1117">
        <v>9078</v>
      </c>
      <c r="B1117">
        <v>37767</v>
      </c>
      <c r="C1117" t="s">
        <v>1239</v>
      </c>
      <c r="D1117" s="25">
        <v>37842</v>
      </c>
      <c r="E1117" t="s">
        <v>140</v>
      </c>
      <c r="F1117" t="s">
        <v>127</v>
      </c>
      <c r="G1117" t="s">
        <v>128</v>
      </c>
      <c r="H1117" s="25">
        <v>41312</v>
      </c>
      <c r="I1117" s="26" t="str">
        <f t="shared" si="136"/>
        <v>Thu</v>
      </c>
      <c r="J1117" s="1">
        <f t="shared" si="137"/>
        <v>3</v>
      </c>
      <c r="K1117" s="1" t="str">
        <f t="shared" si="138"/>
        <v>7D</v>
      </c>
      <c r="L1117" s="25">
        <v>41315</v>
      </c>
      <c r="M1117" s="26" t="str">
        <f t="shared" si="139"/>
        <v>Sun</v>
      </c>
      <c r="N1117" s="25">
        <v>41317</v>
      </c>
      <c r="O1117" s="1">
        <f t="shared" si="140"/>
        <v>2</v>
      </c>
      <c r="P1117" s="27">
        <f t="shared" si="141"/>
        <v>2013</v>
      </c>
      <c r="Q1117" s="1">
        <f t="shared" si="142"/>
        <v>2</v>
      </c>
      <c r="R1117" s="1">
        <f t="shared" si="143"/>
        <v>10</v>
      </c>
      <c r="S1117" t="s">
        <v>72</v>
      </c>
      <c r="T1117" s="2">
        <v>462000</v>
      </c>
      <c r="U1117">
        <v>0</v>
      </c>
      <c r="V1117" s="2">
        <v>400000</v>
      </c>
      <c r="W1117" s="2">
        <v>0</v>
      </c>
      <c r="X1117" s="2">
        <v>0</v>
      </c>
      <c r="Y1117" s="2">
        <v>0</v>
      </c>
      <c r="Z1117" s="2">
        <v>62000</v>
      </c>
      <c r="AA1117">
        <v>4</v>
      </c>
      <c r="AB1117">
        <v>0</v>
      </c>
      <c r="AC1117">
        <v>2</v>
      </c>
      <c r="AD1117">
        <v>0</v>
      </c>
      <c r="AE1117">
        <v>4</v>
      </c>
      <c r="AF1117">
        <v>6</v>
      </c>
      <c r="AG1117">
        <v>2</v>
      </c>
      <c r="AH1117" s="2">
        <v>200000</v>
      </c>
    </row>
    <row r="1118" spans="1:34" x14ac:dyDescent="0.5">
      <c r="A1118">
        <v>9078</v>
      </c>
      <c r="B1118">
        <v>37867</v>
      </c>
      <c r="C1118" t="s">
        <v>1240</v>
      </c>
      <c r="D1118" s="25">
        <v>15972</v>
      </c>
      <c r="E1118" t="s">
        <v>140</v>
      </c>
      <c r="F1118" t="s">
        <v>127</v>
      </c>
      <c r="G1118" t="s">
        <v>128</v>
      </c>
      <c r="H1118" s="25">
        <v>41312</v>
      </c>
      <c r="I1118" s="26" t="str">
        <f t="shared" si="136"/>
        <v>Thu</v>
      </c>
      <c r="J1118" s="1">
        <f t="shared" si="137"/>
        <v>5</v>
      </c>
      <c r="K1118" s="1" t="str">
        <f t="shared" si="138"/>
        <v>7D</v>
      </c>
      <c r="L1118" s="25">
        <v>41317</v>
      </c>
      <c r="M1118" s="26" t="str">
        <f t="shared" si="139"/>
        <v>Tue</v>
      </c>
      <c r="N1118" s="25">
        <v>41319</v>
      </c>
      <c r="O1118" s="1">
        <f t="shared" si="140"/>
        <v>2</v>
      </c>
      <c r="P1118" s="27">
        <f t="shared" si="141"/>
        <v>2013</v>
      </c>
      <c r="Q1118" s="1">
        <f t="shared" si="142"/>
        <v>2</v>
      </c>
      <c r="R1118" s="1">
        <f t="shared" si="143"/>
        <v>12</v>
      </c>
      <c r="S1118" t="s">
        <v>72</v>
      </c>
      <c r="T1118" s="2">
        <v>2194500</v>
      </c>
      <c r="U1118">
        <v>0</v>
      </c>
      <c r="V1118" s="2">
        <v>1600000</v>
      </c>
      <c r="W1118" s="2">
        <v>300000</v>
      </c>
      <c r="X1118" s="2">
        <v>0</v>
      </c>
      <c r="Y1118" s="2">
        <v>0</v>
      </c>
      <c r="Z1118" s="2">
        <v>294500</v>
      </c>
      <c r="AA1118">
        <v>4</v>
      </c>
      <c r="AB1118">
        <v>2</v>
      </c>
      <c r="AC1118">
        <v>0</v>
      </c>
      <c r="AD1118">
        <v>0</v>
      </c>
      <c r="AE1118">
        <v>6</v>
      </c>
      <c r="AF1118">
        <v>6</v>
      </c>
      <c r="AG1118">
        <v>2</v>
      </c>
      <c r="AH1118" s="2">
        <v>800000</v>
      </c>
    </row>
    <row r="1119" spans="1:34" x14ac:dyDescent="0.5">
      <c r="A1119">
        <v>9078</v>
      </c>
      <c r="B1119">
        <v>37625</v>
      </c>
      <c r="C1119" t="s">
        <v>1241</v>
      </c>
      <c r="D1119" s="25">
        <v>38007</v>
      </c>
      <c r="E1119" t="s">
        <v>140</v>
      </c>
      <c r="F1119" t="s">
        <v>127</v>
      </c>
      <c r="G1119" t="s">
        <v>128</v>
      </c>
      <c r="H1119" s="25">
        <v>41312</v>
      </c>
      <c r="I1119" s="26" t="str">
        <f t="shared" si="136"/>
        <v>Thu</v>
      </c>
      <c r="J1119" s="1">
        <f t="shared" si="137"/>
        <v>1</v>
      </c>
      <c r="K1119" s="1" t="str">
        <f t="shared" si="138"/>
        <v>7D</v>
      </c>
      <c r="L1119" s="25">
        <v>41313</v>
      </c>
      <c r="M1119" s="26" t="str">
        <f t="shared" si="139"/>
        <v>Fri</v>
      </c>
      <c r="N1119" s="25">
        <v>41314</v>
      </c>
      <c r="O1119" s="1">
        <f t="shared" si="140"/>
        <v>1</v>
      </c>
      <c r="P1119" s="27">
        <f t="shared" si="141"/>
        <v>2013</v>
      </c>
      <c r="Q1119" s="1">
        <f t="shared" si="142"/>
        <v>2</v>
      </c>
      <c r="R1119" s="1">
        <f t="shared" si="143"/>
        <v>8</v>
      </c>
      <c r="S1119" t="s">
        <v>72</v>
      </c>
      <c r="T1119" s="2">
        <v>231000</v>
      </c>
      <c r="U1119">
        <v>0</v>
      </c>
      <c r="V1119" s="2">
        <v>200000</v>
      </c>
      <c r="W1119" s="2">
        <v>0</v>
      </c>
      <c r="X1119" s="2">
        <v>0</v>
      </c>
      <c r="Y1119" s="2">
        <v>0</v>
      </c>
      <c r="Z1119" s="2">
        <v>31000</v>
      </c>
      <c r="AA1119">
        <v>2</v>
      </c>
      <c r="AB1119">
        <v>0</v>
      </c>
      <c r="AC1119">
        <v>1</v>
      </c>
      <c r="AD1119">
        <v>0</v>
      </c>
      <c r="AE1119">
        <v>2</v>
      </c>
      <c r="AF1119">
        <v>3</v>
      </c>
      <c r="AG1119">
        <v>1</v>
      </c>
      <c r="AH1119" s="2">
        <v>200000</v>
      </c>
    </row>
    <row r="1120" spans="1:34" x14ac:dyDescent="0.5">
      <c r="A1120">
        <v>9078</v>
      </c>
      <c r="B1120">
        <v>37518</v>
      </c>
      <c r="C1120" t="s">
        <v>1242</v>
      </c>
      <c r="D1120" s="25">
        <v>27818</v>
      </c>
      <c r="E1120" t="s">
        <v>140</v>
      </c>
      <c r="F1120" t="s">
        <v>127</v>
      </c>
      <c r="G1120" t="s">
        <v>128</v>
      </c>
      <c r="H1120" s="25">
        <v>41312</v>
      </c>
      <c r="I1120" s="26" t="str">
        <f t="shared" si="136"/>
        <v>Thu</v>
      </c>
      <c r="J1120" s="1">
        <f t="shared" si="137"/>
        <v>0</v>
      </c>
      <c r="K1120" s="1" t="str">
        <f t="shared" si="138"/>
        <v>7D</v>
      </c>
      <c r="L1120" s="25">
        <v>41312</v>
      </c>
      <c r="M1120" s="26" t="str">
        <f t="shared" si="139"/>
        <v>Thu</v>
      </c>
      <c r="N1120" s="25">
        <v>41313</v>
      </c>
      <c r="O1120" s="1">
        <f t="shared" si="140"/>
        <v>1</v>
      </c>
      <c r="P1120" s="27">
        <f t="shared" si="141"/>
        <v>2013</v>
      </c>
      <c r="Q1120" s="1">
        <f t="shared" si="142"/>
        <v>2</v>
      </c>
      <c r="R1120" s="1">
        <f t="shared" si="143"/>
        <v>7</v>
      </c>
      <c r="S1120" t="s">
        <v>72</v>
      </c>
      <c r="T1120" s="2">
        <v>6329400</v>
      </c>
      <c r="U1120">
        <v>0</v>
      </c>
      <c r="V1120" s="2">
        <v>5400000</v>
      </c>
      <c r="W1120" s="2">
        <v>0</v>
      </c>
      <c r="X1120" s="2">
        <v>0</v>
      </c>
      <c r="Y1120" s="2">
        <v>80000</v>
      </c>
      <c r="Z1120" s="2">
        <v>849400</v>
      </c>
      <c r="AA1120">
        <v>2</v>
      </c>
      <c r="AB1120">
        <v>0</v>
      </c>
      <c r="AC1120">
        <v>0</v>
      </c>
      <c r="AD1120">
        <v>1</v>
      </c>
      <c r="AE1120">
        <v>2</v>
      </c>
      <c r="AF1120">
        <v>3</v>
      </c>
      <c r="AG1120">
        <v>1</v>
      </c>
      <c r="AH1120" s="2">
        <v>5400000</v>
      </c>
    </row>
    <row r="1121" spans="1:34" x14ac:dyDescent="0.5">
      <c r="A1121">
        <v>9078</v>
      </c>
      <c r="B1121">
        <v>37859</v>
      </c>
      <c r="C1121" t="s">
        <v>1243</v>
      </c>
      <c r="D1121" s="25">
        <v>26784</v>
      </c>
      <c r="E1121" t="s">
        <v>140</v>
      </c>
      <c r="F1121" t="s">
        <v>127</v>
      </c>
      <c r="G1121" t="s">
        <v>128</v>
      </c>
      <c r="H1121" s="25">
        <v>41312</v>
      </c>
      <c r="I1121" s="26" t="str">
        <f t="shared" si="136"/>
        <v>Thu</v>
      </c>
      <c r="J1121" s="1">
        <f t="shared" si="137"/>
        <v>5</v>
      </c>
      <c r="K1121" s="1" t="str">
        <f t="shared" si="138"/>
        <v>7D</v>
      </c>
      <c r="L1121" s="25">
        <v>41317</v>
      </c>
      <c r="M1121" s="26" t="str">
        <f t="shared" si="139"/>
        <v>Tue</v>
      </c>
      <c r="N1121" s="25">
        <v>41319</v>
      </c>
      <c r="O1121" s="1">
        <f t="shared" si="140"/>
        <v>2</v>
      </c>
      <c r="P1121" s="27">
        <f t="shared" si="141"/>
        <v>2013</v>
      </c>
      <c r="Q1121" s="1">
        <f t="shared" si="142"/>
        <v>2</v>
      </c>
      <c r="R1121" s="1">
        <f t="shared" si="143"/>
        <v>12</v>
      </c>
      <c r="S1121" t="s">
        <v>72</v>
      </c>
      <c r="T1121" s="2">
        <v>1848000</v>
      </c>
      <c r="U1121">
        <v>0</v>
      </c>
      <c r="V1121" s="2">
        <v>1600000</v>
      </c>
      <c r="W1121" s="2">
        <v>0</v>
      </c>
      <c r="X1121" s="2">
        <v>0</v>
      </c>
      <c r="Y1121" s="2">
        <v>0</v>
      </c>
      <c r="Z1121" s="2">
        <v>248000</v>
      </c>
      <c r="AA1121">
        <v>4</v>
      </c>
      <c r="AB1121">
        <v>0</v>
      </c>
      <c r="AC1121">
        <v>2</v>
      </c>
      <c r="AD1121">
        <v>0</v>
      </c>
      <c r="AE1121">
        <v>4</v>
      </c>
      <c r="AF1121">
        <v>6</v>
      </c>
      <c r="AG1121">
        <v>2</v>
      </c>
      <c r="AH1121" s="2">
        <v>800000</v>
      </c>
    </row>
    <row r="1122" spans="1:34" x14ac:dyDescent="0.5">
      <c r="A1122">
        <v>9078</v>
      </c>
      <c r="B1122">
        <v>37790</v>
      </c>
      <c r="C1122" t="s">
        <v>1244</v>
      </c>
      <c r="D1122" s="25">
        <v>26421</v>
      </c>
      <c r="E1122" t="s">
        <v>140</v>
      </c>
      <c r="F1122" t="s">
        <v>127</v>
      </c>
      <c r="G1122" t="s">
        <v>128</v>
      </c>
      <c r="H1122" s="25">
        <v>41312</v>
      </c>
      <c r="I1122" s="26" t="str">
        <f t="shared" si="136"/>
        <v>Thu</v>
      </c>
      <c r="J1122" s="1">
        <f t="shared" si="137"/>
        <v>4</v>
      </c>
      <c r="K1122" s="1" t="str">
        <f t="shared" si="138"/>
        <v>7D</v>
      </c>
      <c r="L1122" s="25">
        <v>41316</v>
      </c>
      <c r="M1122" s="26" t="str">
        <f t="shared" si="139"/>
        <v>Mon</v>
      </c>
      <c r="N1122" s="25">
        <v>41318</v>
      </c>
      <c r="O1122" s="1">
        <f t="shared" si="140"/>
        <v>2</v>
      </c>
      <c r="P1122" s="27">
        <f t="shared" si="141"/>
        <v>2013</v>
      </c>
      <c r="Q1122" s="1">
        <f t="shared" si="142"/>
        <v>2</v>
      </c>
      <c r="R1122" s="1">
        <f t="shared" si="143"/>
        <v>11</v>
      </c>
      <c r="S1122" t="s">
        <v>72</v>
      </c>
      <c r="T1122" s="2">
        <v>2310000</v>
      </c>
      <c r="U1122">
        <v>0</v>
      </c>
      <c r="V1122" s="2">
        <v>2000000</v>
      </c>
      <c r="W1122" s="2">
        <v>0</v>
      </c>
      <c r="X1122" s="2">
        <v>0</v>
      </c>
      <c r="Y1122" s="2">
        <v>0</v>
      </c>
      <c r="Z1122" s="2">
        <v>310000</v>
      </c>
      <c r="AA1122">
        <v>6</v>
      </c>
      <c r="AB1122">
        <v>0</v>
      </c>
      <c r="AC1122">
        <v>0</v>
      </c>
      <c r="AD1122">
        <v>0</v>
      </c>
      <c r="AE1122">
        <v>6</v>
      </c>
      <c r="AF1122">
        <v>6</v>
      </c>
      <c r="AG1122">
        <v>2</v>
      </c>
      <c r="AH1122" s="2">
        <v>1000000</v>
      </c>
    </row>
    <row r="1123" spans="1:34" x14ac:dyDescent="0.5">
      <c r="A1123">
        <v>9078</v>
      </c>
      <c r="B1123">
        <v>37856</v>
      </c>
      <c r="C1123" t="s">
        <v>1245</v>
      </c>
      <c r="D1123" s="25">
        <v>27597</v>
      </c>
      <c r="E1123" t="s">
        <v>140</v>
      </c>
      <c r="F1123" t="s">
        <v>127</v>
      </c>
      <c r="G1123" t="s">
        <v>128</v>
      </c>
      <c r="H1123" s="25">
        <v>41312</v>
      </c>
      <c r="I1123" s="26" t="str">
        <f t="shared" si="136"/>
        <v>Thu</v>
      </c>
      <c r="J1123" s="1">
        <f t="shared" si="137"/>
        <v>5</v>
      </c>
      <c r="K1123" s="1" t="str">
        <f t="shared" si="138"/>
        <v>7D</v>
      </c>
      <c r="L1123" s="25">
        <v>41317</v>
      </c>
      <c r="M1123" s="26" t="str">
        <f t="shared" si="139"/>
        <v>Tue</v>
      </c>
      <c r="N1123" s="25">
        <v>41319</v>
      </c>
      <c r="O1123" s="1">
        <f t="shared" si="140"/>
        <v>2</v>
      </c>
      <c r="P1123" s="27">
        <f t="shared" si="141"/>
        <v>2013</v>
      </c>
      <c r="Q1123" s="1">
        <f t="shared" si="142"/>
        <v>2</v>
      </c>
      <c r="R1123" s="1">
        <f t="shared" si="143"/>
        <v>12</v>
      </c>
      <c r="S1123" t="s">
        <v>72</v>
      </c>
      <c r="T1123" s="2">
        <v>2310000</v>
      </c>
      <c r="U1123">
        <v>0</v>
      </c>
      <c r="V1123" s="2">
        <v>2000000</v>
      </c>
      <c r="W1123" s="2">
        <v>0</v>
      </c>
      <c r="X1123" s="2">
        <v>0</v>
      </c>
      <c r="Y1123" s="2">
        <v>0</v>
      </c>
      <c r="Z1123" s="2">
        <v>310000</v>
      </c>
      <c r="AA1123">
        <v>4</v>
      </c>
      <c r="AB1123">
        <v>0</v>
      </c>
      <c r="AC1123">
        <v>2</v>
      </c>
      <c r="AD1123">
        <v>0</v>
      </c>
      <c r="AE1123">
        <v>4</v>
      </c>
      <c r="AF1123">
        <v>6</v>
      </c>
      <c r="AG1123">
        <v>2</v>
      </c>
      <c r="AH1123" s="2">
        <v>1000000</v>
      </c>
    </row>
    <row r="1124" spans="1:34" x14ac:dyDescent="0.5">
      <c r="A1124">
        <v>9078</v>
      </c>
      <c r="B1124">
        <v>38438</v>
      </c>
      <c r="C1124" t="s">
        <v>1246</v>
      </c>
      <c r="D1124" s="25">
        <v>15968</v>
      </c>
      <c r="E1124" t="s">
        <v>140</v>
      </c>
      <c r="F1124" t="s">
        <v>127</v>
      </c>
      <c r="G1124" t="s">
        <v>128</v>
      </c>
      <c r="H1124" s="25">
        <v>41312</v>
      </c>
      <c r="I1124" s="26" t="str">
        <f t="shared" si="136"/>
        <v>Thu</v>
      </c>
      <c r="J1124" s="1">
        <f t="shared" si="137"/>
        <v>5</v>
      </c>
      <c r="K1124" s="1" t="str">
        <f t="shared" si="138"/>
        <v>7D</v>
      </c>
      <c r="L1124" s="25">
        <v>41317</v>
      </c>
      <c r="M1124" s="26" t="str">
        <f t="shared" si="139"/>
        <v>Tue</v>
      </c>
      <c r="N1124" s="25">
        <v>41319</v>
      </c>
      <c r="O1124" s="1">
        <f t="shared" si="140"/>
        <v>2</v>
      </c>
      <c r="P1124" s="27">
        <f t="shared" si="141"/>
        <v>2013</v>
      </c>
      <c r="Q1124" s="1">
        <f t="shared" si="142"/>
        <v>2</v>
      </c>
      <c r="R1124" s="1">
        <f t="shared" si="143"/>
        <v>12</v>
      </c>
      <c r="S1124" t="s">
        <v>72</v>
      </c>
      <c r="T1124" s="2">
        <v>1848000</v>
      </c>
      <c r="U1124">
        <v>0</v>
      </c>
      <c r="V1124" s="2">
        <v>1600000</v>
      </c>
      <c r="W1124" s="2">
        <v>0</v>
      </c>
      <c r="X1124" s="2">
        <v>0</v>
      </c>
      <c r="Y1124" s="2">
        <v>0</v>
      </c>
      <c r="Z1124" s="2">
        <v>248000</v>
      </c>
      <c r="AA1124">
        <v>4</v>
      </c>
      <c r="AB1124">
        <v>0</v>
      </c>
      <c r="AC1124">
        <v>2</v>
      </c>
      <c r="AD1124">
        <v>0</v>
      </c>
      <c r="AE1124">
        <v>4</v>
      </c>
      <c r="AF1124">
        <v>6</v>
      </c>
      <c r="AG1124">
        <v>2</v>
      </c>
      <c r="AH1124" s="2">
        <v>800000</v>
      </c>
    </row>
    <row r="1125" spans="1:34" x14ac:dyDescent="0.5">
      <c r="A1125">
        <v>9078</v>
      </c>
      <c r="B1125">
        <v>38057</v>
      </c>
      <c r="C1125" t="s">
        <v>1247</v>
      </c>
      <c r="D1125" s="25">
        <v>27431</v>
      </c>
      <c r="E1125" t="s">
        <v>140</v>
      </c>
      <c r="F1125" t="s">
        <v>127</v>
      </c>
      <c r="G1125" t="s">
        <v>128</v>
      </c>
      <c r="H1125" s="25">
        <v>41313</v>
      </c>
      <c r="I1125" s="26" t="str">
        <f t="shared" si="136"/>
        <v>Fri</v>
      </c>
      <c r="J1125" s="1">
        <f t="shared" si="137"/>
        <v>7</v>
      </c>
      <c r="K1125" s="1" t="str">
        <f t="shared" si="138"/>
        <v>7D</v>
      </c>
      <c r="L1125" s="25">
        <v>41320</v>
      </c>
      <c r="M1125" s="26" t="str">
        <f t="shared" si="139"/>
        <v>Fri</v>
      </c>
      <c r="N1125" s="25">
        <v>41321</v>
      </c>
      <c r="O1125" s="1">
        <f t="shared" si="140"/>
        <v>1</v>
      </c>
      <c r="P1125" s="27">
        <f t="shared" si="141"/>
        <v>2013</v>
      </c>
      <c r="Q1125" s="1">
        <f t="shared" si="142"/>
        <v>2</v>
      </c>
      <c r="R1125" s="1">
        <f t="shared" si="143"/>
        <v>15</v>
      </c>
      <c r="S1125" t="s">
        <v>72</v>
      </c>
      <c r="T1125" s="2">
        <v>231000</v>
      </c>
      <c r="U1125">
        <v>0</v>
      </c>
      <c r="V1125" s="2">
        <v>200000</v>
      </c>
      <c r="W1125" s="2">
        <v>0</v>
      </c>
      <c r="X1125" s="2">
        <v>0</v>
      </c>
      <c r="Y1125" s="2">
        <v>0</v>
      </c>
      <c r="Z1125" s="2">
        <v>31000</v>
      </c>
      <c r="AA1125">
        <v>2</v>
      </c>
      <c r="AB1125">
        <v>0</v>
      </c>
      <c r="AC1125">
        <v>1</v>
      </c>
      <c r="AD1125">
        <v>0</v>
      </c>
      <c r="AE1125">
        <v>2</v>
      </c>
      <c r="AF1125">
        <v>3</v>
      </c>
      <c r="AG1125">
        <v>1</v>
      </c>
      <c r="AH1125" s="2">
        <v>200000</v>
      </c>
    </row>
    <row r="1126" spans="1:34" x14ac:dyDescent="0.5">
      <c r="A1126">
        <v>9078</v>
      </c>
      <c r="B1126">
        <v>38025</v>
      </c>
      <c r="C1126" t="s">
        <v>1248</v>
      </c>
      <c r="D1126" s="25">
        <v>37348</v>
      </c>
      <c r="E1126" t="s">
        <v>140</v>
      </c>
      <c r="F1126" t="s">
        <v>127</v>
      </c>
      <c r="G1126" t="s">
        <v>128</v>
      </c>
      <c r="H1126" s="25">
        <v>41313</v>
      </c>
      <c r="I1126" s="26" t="str">
        <f t="shared" si="136"/>
        <v>Fri</v>
      </c>
      <c r="J1126" s="1">
        <f t="shared" si="137"/>
        <v>2</v>
      </c>
      <c r="K1126" s="1" t="str">
        <f t="shared" si="138"/>
        <v>7D</v>
      </c>
      <c r="L1126" s="25">
        <v>41315</v>
      </c>
      <c r="M1126" s="26" t="str">
        <f t="shared" si="139"/>
        <v>Sun</v>
      </c>
      <c r="N1126" s="25">
        <v>41317</v>
      </c>
      <c r="O1126" s="1">
        <f t="shared" si="140"/>
        <v>2</v>
      </c>
      <c r="P1126" s="27">
        <f t="shared" si="141"/>
        <v>2013</v>
      </c>
      <c r="Q1126" s="1">
        <f t="shared" si="142"/>
        <v>2</v>
      </c>
      <c r="R1126" s="1">
        <f t="shared" si="143"/>
        <v>10</v>
      </c>
      <c r="S1126" t="s">
        <v>72</v>
      </c>
      <c r="T1126" s="2">
        <v>462000</v>
      </c>
      <c r="U1126">
        <v>0</v>
      </c>
      <c r="V1126" s="2">
        <v>400000</v>
      </c>
      <c r="W1126" s="2">
        <v>0</v>
      </c>
      <c r="X1126" s="2">
        <v>0</v>
      </c>
      <c r="Y1126" s="2">
        <v>0</v>
      </c>
      <c r="Z1126" s="2">
        <v>62000</v>
      </c>
      <c r="AA1126">
        <v>4</v>
      </c>
      <c r="AB1126">
        <v>0</v>
      </c>
      <c r="AC1126">
        <v>2</v>
      </c>
      <c r="AD1126">
        <v>0</v>
      </c>
      <c r="AE1126">
        <v>4</v>
      </c>
      <c r="AF1126">
        <v>6</v>
      </c>
      <c r="AG1126">
        <v>2</v>
      </c>
      <c r="AH1126" s="2">
        <v>200000</v>
      </c>
    </row>
    <row r="1127" spans="1:34" x14ac:dyDescent="0.5">
      <c r="A1127">
        <v>9078</v>
      </c>
      <c r="B1127">
        <v>38027</v>
      </c>
      <c r="C1127" t="s">
        <v>1249</v>
      </c>
      <c r="D1127" s="25">
        <v>13916</v>
      </c>
      <c r="E1127" t="s">
        <v>140</v>
      </c>
      <c r="F1127" t="s">
        <v>127</v>
      </c>
      <c r="G1127" t="s">
        <v>128</v>
      </c>
      <c r="H1127" s="25">
        <v>41313</v>
      </c>
      <c r="I1127" s="26" t="str">
        <f t="shared" si="136"/>
        <v>Fri</v>
      </c>
      <c r="J1127" s="1">
        <f t="shared" si="137"/>
        <v>2</v>
      </c>
      <c r="K1127" s="1" t="str">
        <f t="shared" si="138"/>
        <v>7D</v>
      </c>
      <c r="L1127" s="25">
        <v>41315</v>
      </c>
      <c r="M1127" s="26" t="str">
        <f t="shared" si="139"/>
        <v>Sun</v>
      </c>
      <c r="N1127" s="25">
        <v>41317</v>
      </c>
      <c r="O1127" s="1">
        <f t="shared" si="140"/>
        <v>2</v>
      </c>
      <c r="P1127" s="27">
        <f t="shared" si="141"/>
        <v>2013</v>
      </c>
      <c r="Q1127" s="1">
        <f t="shared" si="142"/>
        <v>2</v>
      </c>
      <c r="R1127" s="1">
        <f t="shared" si="143"/>
        <v>10</v>
      </c>
      <c r="S1127" t="s">
        <v>72</v>
      </c>
      <c r="T1127" s="2">
        <v>1848000</v>
      </c>
      <c r="U1127">
        <v>0</v>
      </c>
      <c r="V1127" s="2">
        <v>1600000</v>
      </c>
      <c r="W1127" s="2">
        <v>0</v>
      </c>
      <c r="X1127" s="2">
        <v>0</v>
      </c>
      <c r="Y1127" s="2">
        <v>0</v>
      </c>
      <c r="Z1127" s="2">
        <v>248000</v>
      </c>
      <c r="AA1127">
        <v>4</v>
      </c>
      <c r="AB1127">
        <v>0</v>
      </c>
      <c r="AC1127">
        <v>0</v>
      </c>
      <c r="AD1127">
        <v>0</v>
      </c>
      <c r="AE1127">
        <v>4</v>
      </c>
      <c r="AF1127">
        <v>4</v>
      </c>
      <c r="AG1127">
        <v>2</v>
      </c>
      <c r="AH1127" s="2">
        <v>800000</v>
      </c>
    </row>
    <row r="1128" spans="1:34" x14ac:dyDescent="0.5">
      <c r="A1128">
        <v>9593</v>
      </c>
      <c r="B1128">
        <v>38108</v>
      </c>
      <c r="C1128" t="s">
        <v>1250</v>
      </c>
      <c r="D1128" s="25">
        <v>24049</v>
      </c>
      <c r="E1128" t="s">
        <v>138</v>
      </c>
      <c r="F1128" t="s">
        <v>80</v>
      </c>
      <c r="G1128" t="s">
        <v>81</v>
      </c>
      <c r="H1128" s="25">
        <v>41313</v>
      </c>
      <c r="I1128" s="26" t="str">
        <f t="shared" si="136"/>
        <v>Fri</v>
      </c>
      <c r="J1128" s="1">
        <f t="shared" si="137"/>
        <v>1</v>
      </c>
      <c r="K1128" s="1" t="str">
        <f t="shared" si="138"/>
        <v>7D</v>
      </c>
      <c r="L1128" s="25">
        <v>41314</v>
      </c>
      <c r="M1128" s="26" t="str">
        <f t="shared" si="139"/>
        <v>Sat</v>
      </c>
      <c r="N1128" s="25">
        <v>41315</v>
      </c>
      <c r="O1128" s="1">
        <f t="shared" si="140"/>
        <v>1</v>
      </c>
      <c r="P1128" s="27">
        <f t="shared" si="141"/>
        <v>2013</v>
      </c>
      <c r="Q1128" s="1">
        <f t="shared" si="142"/>
        <v>2</v>
      </c>
      <c r="R1128" s="1">
        <f t="shared" si="143"/>
        <v>9</v>
      </c>
      <c r="S1128" t="s">
        <v>72</v>
      </c>
      <c r="T1128" s="2">
        <v>6103020</v>
      </c>
      <c r="U1128">
        <v>5139750</v>
      </c>
      <c r="V1128" s="2">
        <v>4172944</v>
      </c>
      <c r="W1128" s="2">
        <v>1111056</v>
      </c>
      <c r="X1128" s="2">
        <v>0</v>
      </c>
      <c r="Y1128" s="2">
        <v>0</v>
      </c>
      <c r="Z1128" s="2">
        <v>819020</v>
      </c>
      <c r="AA1128">
        <v>2</v>
      </c>
      <c r="AB1128">
        <v>0</v>
      </c>
      <c r="AC1128">
        <v>0</v>
      </c>
      <c r="AD1128">
        <v>0</v>
      </c>
      <c r="AE1128">
        <v>2</v>
      </c>
      <c r="AF1128">
        <v>2</v>
      </c>
      <c r="AG1128">
        <v>1</v>
      </c>
      <c r="AH1128" s="2">
        <v>4172944</v>
      </c>
    </row>
    <row r="1129" spans="1:34" x14ac:dyDescent="0.5">
      <c r="A1129">
        <v>9597</v>
      </c>
      <c r="B1129">
        <v>38116</v>
      </c>
      <c r="C1129" t="s">
        <v>1251</v>
      </c>
      <c r="D1129" s="25">
        <v>22282</v>
      </c>
      <c r="E1129" t="s">
        <v>69</v>
      </c>
      <c r="F1129" t="s">
        <v>84</v>
      </c>
      <c r="G1129" t="s">
        <v>123</v>
      </c>
      <c r="H1129" s="25">
        <v>41313</v>
      </c>
      <c r="I1129" s="26" t="str">
        <f t="shared" si="136"/>
        <v>Fri</v>
      </c>
      <c r="J1129" s="1">
        <f t="shared" si="137"/>
        <v>3</v>
      </c>
      <c r="K1129" s="1" t="str">
        <f t="shared" si="138"/>
        <v>7D</v>
      </c>
      <c r="L1129" s="25">
        <v>41316</v>
      </c>
      <c r="M1129" s="26" t="str">
        <f t="shared" si="139"/>
        <v>Mon</v>
      </c>
      <c r="N1129" s="25">
        <v>41320</v>
      </c>
      <c r="O1129" s="1">
        <f t="shared" si="140"/>
        <v>4</v>
      </c>
      <c r="P1129" s="27">
        <f t="shared" si="141"/>
        <v>2013</v>
      </c>
      <c r="Q1129" s="1">
        <f t="shared" si="142"/>
        <v>2</v>
      </c>
      <c r="R1129" s="1">
        <f t="shared" si="143"/>
        <v>11</v>
      </c>
      <c r="S1129" t="s">
        <v>72</v>
      </c>
      <c r="T1129" s="2">
        <v>48243400</v>
      </c>
      <c r="U1129">
        <v>39920000</v>
      </c>
      <c r="V1129" s="2">
        <v>38164504</v>
      </c>
      <c r="W1129" s="2">
        <v>3604672</v>
      </c>
      <c r="X1129" s="2">
        <v>0</v>
      </c>
      <c r="Y1129" s="2">
        <v>0</v>
      </c>
      <c r="Z1129" s="2">
        <v>6474224</v>
      </c>
      <c r="AA1129">
        <v>12</v>
      </c>
      <c r="AB1129">
        <v>0</v>
      </c>
      <c r="AC1129">
        <v>0</v>
      </c>
      <c r="AD1129">
        <v>0</v>
      </c>
      <c r="AE1129">
        <v>12</v>
      </c>
      <c r="AF1129">
        <v>12</v>
      </c>
      <c r="AG1129">
        <v>4</v>
      </c>
      <c r="AH1129" s="2">
        <v>9541126</v>
      </c>
    </row>
    <row r="1130" spans="1:34" x14ac:dyDescent="0.5">
      <c r="A1130">
        <v>9608</v>
      </c>
      <c r="B1130">
        <v>38186</v>
      </c>
      <c r="C1130" t="s">
        <v>1252</v>
      </c>
      <c r="D1130" s="25">
        <v>33175</v>
      </c>
      <c r="E1130" t="s">
        <v>69</v>
      </c>
      <c r="F1130" t="s">
        <v>70</v>
      </c>
      <c r="G1130" t="s">
        <v>74</v>
      </c>
      <c r="H1130" s="25">
        <v>41314</v>
      </c>
      <c r="I1130" s="26" t="str">
        <f t="shared" si="136"/>
        <v>Sat</v>
      </c>
      <c r="J1130" s="1">
        <f t="shared" si="137"/>
        <v>0</v>
      </c>
      <c r="K1130" s="1" t="str">
        <f t="shared" si="138"/>
        <v>7D</v>
      </c>
      <c r="L1130" s="25">
        <v>41314</v>
      </c>
      <c r="M1130" s="26" t="str">
        <f t="shared" si="139"/>
        <v>Sat</v>
      </c>
      <c r="N1130" s="25">
        <v>41316</v>
      </c>
      <c r="O1130" s="1">
        <f t="shared" si="140"/>
        <v>2</v>
      </c>
      <c r="P1130" s="27">
        <f t="shared" si="141"/>
        <v>2013</v>
      </c>
      <c r="Q1130" s="1">
        <f t="shared" si="142"/>
        <v>2</v>
      </c>
      <c r="R1130" s="1">
        <f t="shared" si="143"/>
        <v>9</v>
      </c>
      <c r="S1130" t="s">
        <v>72</v>
      </c>
      <c r="T1130" s="2">
        <v>5659500</v>
      </c>
      <c r="U1130">
        <v>5659500</v>
      </c>
      <c r="V1130" s="2">
        <v>4622944</v>
      </c>
      <c r="W1130" s="2">
        <v>277056</v>
      </c>
      <c r="X1130" s="2">
        <v>0</v>
      </c>
      <c r="Y1130" s="2">
        <v>0</v>
      </c>
      <c r="Z1130" s="2">
        <v>759500</v>
      </c>
      <c r="AA1130">
        <v>2</v>
      </c>
      <c r="AB1130">
        <v>0</v>
      </c>
      <c r="AC1130">
        <v>0</v>
      </c>
      <c r="AD1130">
        <v>0</v>
      </c>
      <c r="AE1130">
        <v>2</v>
      </c>
      <c r="AF1130">
        <v>2</v>
      </c>
      <c r="AG1130">
        <v>2</v>
      </c>
      <c r="AH1130" s="2">
        <v>2311472</v>
      </c>
    </row>
    <row r="1131" spans="1:34" x14ac:dyDescent="0.5">
      <c r="A1131">
        <v>9616</v>
      </c>
      <c r="B1131">
        <v>38422</v>
      </c>
      <c r="C1131" t="s">
        <v>1253</v>
      </c>
      <c r="D1131" s="25">
        <v>30424</v>
      </c>
      <c r="E1131" t="s">
        <v>79</v>
      </c>
      <c r="F1131" t="s">
        <v>80</v>
      </c>
      <c r="G1131" t="s">
        <v>81</v>
      </c>
      <c r="H1131" s="25">
        <v>41317</v>
      </c>
      <c r="I1131" s="26" t="str">
        <f t="shared" si="136"/>
        <v>Tue</v>
      </c>
      <c r="J1131" s="1">
        <f t="shared" si="137"/>
        <v>24</v>
      </c>
      <c r="K1131" s="1" t="str">
        <f t="shared" si="138"/>
        <v>30D</v>
      </c>
      <c r="L1131" s="25">
        <v>41341</v>
      </c>
      <c r="M1131" s="26" t="str">
        <f t="shared" si="139"/>
        <v>Fri</v>
      </c>
      <c r="N1131" s="25">
        <v>41348</v>
      </c>
      <c r="O1131" s="1">
        <f t="shared" si="140"/>
        <v>7</v>
      </c>
      <c r="P1131" s="27">
        <f t="shared" si="141"/>
        <v>2013</v>
      </c>
      <c r="Q1131" s="1">
        <f t="shared" si="142"/>
        <v>3</v>
      </c>
      <c r="R1131" s="1">
        <f t="shared" si="143"/>
        <v>8</v>
      </c>
      <c r="S1131" t="s">
        <v>72</v>
      </c>
      <c r="T1131" s="2">
        <v>59569388</v>
      </c>
      <c r="U1131">
        <v>45922800</v>
      </c>
      <c r="V1131" s="2">
        <v>37820608</v>
      </c>
      <c r="W1131" s="2">
        <v>9067173.8200000003</v>
      </c>
      <c r="X1131" s="2">
        <v>0</v>
      </c>
      <c r="Y1131" s="2">
        <v>4048085.25</v>
      </c>
      <c r="Z1131" s="2">
        <v>8633520.9299999997</v>
      </c>
      <c r="AA1131">
        <v>14</v>
      </c>
      <c r="AB1131">
        <v>0</v>
      </c>
      <c r="AC1131">
        <v>0</v>
      </c>
      <c r="AD1131">
        <v>0</v>
      </c>
      <c r="AE1131">
        <v>14</v>
      </c>
      <c r="AF1131">
        <v>14</v>
      </c>
      <c r="AG1131">
        <v>7</v>
      </c>
      <c r="AH1131" s="2">
        <v>5402944</v>
      </c>
    </row>
    <row r="1132" spans="1:34" x14ac:dyDescent="0.5">
      <c r="A1132">
        <v>9623</v>
      </c>
      <c r="B1132">
        <v>38446</v>
      </c>
      <c r="C1132" t="s">
        <v>1254</v>
      </c>
      <c r="D1132" s="25">
        <v>29175</v>
      </c>
      <c r="E1132" t="s">
        <v>73</v>
      </c>
      <c r="F1132" t="s">
        <v>80</v>
      </c>
      <c r="G1132" t="s">
        <v>89</v>
      </c>
      <c r="H1132" s="25">
        <v>41318</v>
      </c>
      <c r="I1132" s="26" t="str">
        <f t="shared" si="136"/>
        <v>Wed</v>
      </c>
      <c r="J1132" s="1">
        <f t="shared" si="137"/>
        <v>2</v>
      </c>
      <c r="K1132" s="1" t="str">
        <f t="shared" si="138"/>
        <v>7D</v>
      </c>
      <c r="L1132" s="25">
        <v>41320</v>
      </c>
      <c r="M1132" s="26" t="str">
        <f t="shared" si="139"/>
        <v>Fri</v>
      </c>
      <c r="N1132" s="25">
        <v>41323</v>
      </c>
      <c r="O1132" s="1">
        <f t="shared" si="140"/>
        <v>3</v>
      </c>
      <c r="P1132" s="27">
        <f t="shared" si="141"/>
        <v>2013</v>
      </c>
      <c r="Q1132" s="1">
        <f t="shared" si="142"/>
        <v>2</v>
      </c>
      <c r="R1132" s="1">
        <f t="shared" si="143"/>
        <v>15</v>
      </c>
      <c r="S1132" t="s">
        <v>72</v>
      </c>
      <c r="T1132" s="2">
        <v>24340376.699999999</v>
      </c>
      <c r="U1132">
        <v>24063176.699999999</v>
      </c>
      <c r="V1132" s="2">
        <v>20026423.800000001</v>
      </c>
      <c r="W1132" s="2">
        <v>1047848.1</v>
      </c>
      <c r="X1132" s="2">
        <v>0</v>
      </c>
      <c r="Y1132" s="2">
        <v>0</v>
      </c>
      <c r="Z1132" s="2">
        <v>3266104.8</v>
      </c>
      <c r="AA1132">
        <v>6</v>
      </c>
      <c r="AB1132">
        <v>0</v>
      </c>
      <c r="AC1132">
        <v>0</v>
      </c>
      <c r="AD1132">
        <v>0</v>
      </c>
      <c r="AE1132">
        <v>6</v>
      </c>
      <c r="AF1132">
        <v>6</v>
      </c>
      <c r="AG1132">
        <v>3</v>
      </c>
      <c r="AH1132" s="2">
        <v>6675474.5999999996</v>
      </c>
    </row>
    <row r="1133" spans="1:34" x14ac:dyDescent="0.5">
      <c r="A1133">
        <v>9624</v>
      </c>
      <c r="B1133">
        <v>38449</v>
      </c>
      <c r="C1133" t="s">
        <v>1255</v>
      </c>
      <c r="D1133" s="25">
        <v>28078</v>
      </c>
      <c r="E1133" t="s">
        <v>79</v>
      </c>
      <c r="F1133" t="s">
        <v>80</v>
      </c>
      <c r="G1133" t="s">
        <v>89</v>
      </c>
      <c r="H1133" s="25">
        <v>41318</v>
      </c>
      <c r="I1133" s="26" t="str">
        <f t="shared" si="136"/>
        <v>Wed</v>
      </c>
      <c r="J1133" s="1">
        <f t="shared" si="137"/>
        <v>47</v>
      </c>
      <c r="K1133" s="1" t="str">
        <f t="shared" si="138"/>
        <v>60D</v>
      </c>
      <c r="L1133" s="25">
        <v>41365</v>
      </c>
      <c r="M1133" s="26" t="str">
        <f t="shared" si="139"/>
        <v>Mon</v>
      </c>
      <c r="N1133" s="25">
        <v>41368</v>
      </c>
      <c r="O1133" s="1">
        <f t="shared" si="140"/>
        <v>3</v>
      </c>
      <c r="P1133" s="27">
        <f t="shared" si="141"/>
        <v>2013</v>
      </c>
      <c r="Q1133" s="1">
        <f t="shared" si="142"/>
        <v>4</v>
      </c>
      <c r="R1133" s="1">
        <f t="shared" si="143"/>
        <v>1</v>
      </c>
      <c r="S1133" t="s">
        <v>72</v>
      </c>
      <c r="T1133" s="2">
        <v>18629422.280000001</v>
      </c>
      <c r="U1133">
        <v>14160069</v>
      </c>
      <c r="V1133" s="2">
        <v>11447275.5</v>
      </c>
      <c r="W1133" s="2">
        <v>3331916.93</v>
      </c>
      <c r="X1133" s="2">
        <v>0</v>
      </c>
      <c r="Y1133" s="2">
        <v>1053051</v>
      </c>
      <c r="Z1133" s="2">
        <v>2797178.85</v>
      </c>
      <c r="AA1133">
        <v>6</v>
      </c>
      <c r="AB1133">
        <v>0</v>
      </c>
      <c r="AC1133">
        <v>0</v>
      </c>
      <c r="AD1133">
        <v>0</v>
      </c>
      <c r="AE1133">
        <v>6</v>
      </c>
      <c r="AF1133">
        <v>6</v>
      </c>
      <c r="AG1133">
        <v>3</v>
      </c>
      <c r="AH1133" s="2">
        <v>3815758.5</v>
      </c>
    </row>
    <row r="1134" spans="1:34" x14ac:dyDescent="0.5">
      <c r="A1134">
        <v>9628</v>
      </c>
      <c r="B1134">
        <v>38489</v>
      </c>
      <c r="C1134" t="s">
        <v>1256</v>
      </c>
      <c r="D1134" s="25">
        <v>23572</v>
      </c>
      <c r="E1134" t="s">
        <v>79</v>
      </c>
      <c r="F1134" t="s">
        <v>80</v>
      </c>
      <c r="G1134" t="s">
        <v>89</v>
      </c>
      <c r="H1134" s="25">
        <v>41319</v>
      </c>
      <c r="I1134" s="26" t="str">
        <f t="shared" si="136"/>
        <v>Thu</v>
      </c>
      <c r="J1134" s="1">
        <f t="shared" si="137"/>
        <v>1</v>
      </c>
      <c r="K1134" s="1" t="str">
        <f t="shared" si="138"/>
        <v>7D</v>
      </c>
      <c r="L1134" s="25">
        <v>41320</v>
      </c>
      <c r="M1134" s="26" t="str">
        <f t="shared" si="139"/>
        <v>Fri</v>
      </c>
      <c r="N1134" s="25">
        <v>41324</v>
      </c>
      <c r="O1134" s="1">
        <f t="shared" si="140"/>
        <v>4</v>
      </c>
      <c r="P1134" s="27">
        <f t="shared" si="141"/>
        <v>2013</v>
      </c>
      <c r="Q1134" s="1">
        <f t="shared" si="142"/>
        <v>2</v>
      </c>
      <c r="R1134" s="1">
        <f t="shared" si="143"/>
        <v>15</v>
      </c>
      <c r="S1134" t="s">
        <v>72</v>
      </c>
      <c r="T1134" s="2">
        <v>27771696.600000001</v>
      </c>
      <c r="U1134">
        <v>23464701.600000001</v>
      </c>
      <c r="V1134" s="2">
        <v>20439098.399999999</v>
      </c>
      <c r="W1134" s="2">
        <v>3606130.8</v>
      </c>
      <c r="X1134" s="2">
        <v>0</v>
      </c>
      <c r="Y1134" s="2">
        <v>0</v>
      </c>
      <c r="Z1134" s="2">
        <v>3726467.4</v>
      </c>
      <c r="AA1134">
        <v>8</v>
      </c>
      <c r="AB1134">
        <v>0</v>
      </c>
      <c r="AC1134">
        <v>0</v>
      </c>
      <c r="AD1134">
        <v>0</v>
      </c>
      <c r="AE1134">
        <v>8</v>
      </c>
      <c r="AF1134">
        <v>8</v>
      </c>
      <c r="AG1134">
        <v>4</v>
      </c>
      <c r="AH1134" s="2">
        <v>5109774.5999999996</v>
      </c>
    </row>
    <row r="1135" spans="1:34" x14ac:dyDescent="0.5">
      <c r="A1135">
        <v>9628</v>
      </c>
      <c r="B1135">
        <v>38490</v>
      </c>
      <c r="C1135" t="s">
        <v>1257</v>
      </c>
      <c r="D1135" s="25">
        <v>23254</v>
      </c>
      <c r="E1135" t="s">
        <v>79</v>
      </c>
      <c r="F1135" t="s">
        <v>80</v>
      </c>
      <c r="G1135" t="s">
        <v>89</v>
      </c>
      <c r="H1135" s="25">
        <v>41319</v>
      </c>
      <c r="I1135" s="26" t="str">
        <f t="shared" si="136"/>
        <v>Thu</v>
      </c>
      <c r="J1135" s="1">
        <f t="shared" si="137"/>
        <v>1</v>
      </c>
      <c r="K1135" s="1" t="str">
        <f t="shared" si="138"/>
        <v>7D</v>
      </c>
      <c r="L1135" s="25">
        <v>41320</v>
      </c>
      <c r="M1135" s="26" t="str">
        <f t="shared" si="139"/>
        <v>Fri</v>
      </c>
      <c r="N1135" s="25">
        <v>41324</v>
      </c>
      <c r="O1135" s="1">
        <f t="shared" si="140"/>
        <v>4</v>
      </c>
      <c r="P1135" s="27">
        <f t="shared" si="141"/>
        <v>2013</v>
      </c>
      <c r="Q1135" s="1">
        <f t="shared" si="142"/>
        <v>2</v>
      </c>
      <c r="R1135" s="1">
        <f t="shared" si="143"/>
        <v>15</v>
      </c>
      <c r="S1135" t="s">
        <v>72</v>
      </c>
      <c r="T1135" s="2">
        <v>29569755.5</v>
      </c>
      <c r="U1135">
        <v>23464701.600000001</v>
      </c>
      <c r="V1135" s="2">
        <v>20039098.399999999</v>
      </c>
      <c r="W1135" s="2">
        <v>5497330.7999999998</v>
      </c>
      <c r="X1135" s="2">
        <v>0</v>
      </c>
      <c r="Y1135" s="2">
        <v>68839</v>
      </c>
      <c r="Z1135" s="2">
        <v>3964487.3</v>
      </c>
      <c r="AA1135">
        <v>8</v>
      </c>
      <c r="AB1135">
        <v>0</v>
      </c>
      <c r="AC1135">
        <v>0</v>
      </c>
      <c r="AD1135">
        <v>0</v>
      </c>
      <c r="AE1135">
        <v>8</v>
      </c>
      <c r="AF1135">
        <v>8</v>
      </c>
      <c r="AG1135">
        <v>4</v>
      </c>
      <c r="AH1135" s="2">
        <v>5009774.5999999996</v>
      </c>
    </row>
    <row r="1136" spans="1:34" x14ac:dyDescent="0.5">
      <c r="A1136">
        <v>9654</v>
      </c>
      <c r="B1136">
        <v>38659</v>
      </c>
      <c r="C1136" t="s">
        <v>1258</v>
      </c>
      <c r="D1136" s="25">
        <v>25982</v>
      </c>
      <c r="E1136" t="s">
        <v>113</v>
      </c>
      <c r="F1136" t="s">
        <v>80</v>
      </c>
      <c r="G1136" t="s">
        <v>89</v>
      </c>
      <c r="H1136" s="25">
        <v>41321</v>
      </c>
      <c r="I1136" s="26" t="str">
        <f t="shared" si="136"/>
        <v>Sat</v>
      </c>
      <c r="J1136" s="1">
        <f t="shared" si="137"/>
        <v>36</v>
      </c>
      <c r="K1136" s="1" t="str">
        <f t="shared" si="138"/>
        <v>45D</v>
      </c>
      <c r="L1136" s="25">
        <v>41357</v>
      </c>
      <c r="M1136" s="26" t="str">
        <f t="shared" si="139"/>
        <v>Sun</v>
      </c>
      <c r="N1136" s="25">
        <v>41362</v>
      </c>
      <c r="O1136" s="1">
        <f t="shared" si="140"/>
        <v>5</v>
      </c>
      <c r="P1136" s="27">
        <f t="shared" si="141"/>
        <v>2013</v>
      </c>
      <c r="Q1136" s="1">
        <f t="shared" si="142"/>
        <v>3</v>
      </c>
      <c r="R1136" s="1">
        <f t="shared" si="143"/>
        <v>24</v>
      </c>
      <c r="S1136" t="s">
        <v>72</v>
      </c>
      <c r="T1136" s="2">
        <v>14801917.5</v>
      </c>
      <c r="U1136">
        <v>0</v>
      </c>
      <c r="V1136" s="2">
        <v>5212500</v>
      </c>
      <c r="W1136" s="2">
        <v>6676000</v>
      </c>
      <c r="X1136" s="2">
        <v>0</v>
      </c>
      <c r="Y1136" s="2">
        <v>927012.98</v>
      </c>
      <c r="Z1136" s="2">
        <v>1986404.52</v>
      </c>
      <c r="AA1136">
        <v>10</v>
      </c>
      <c r="AB1136">
        <v>5</v>
      </c>
      <c r="AC1136">
        <v>5</v>
      </c>
      <c r="AD1136">
        <v>0</v>
      </c>
      <c r="AE1136">
        <v>15</v>
      </c>
      <c r="AF1136">
        <v>20</v>
      </c>
      <c r="AG1136">
        <v>5</v>
      </c>
      <c r="AH1136" s="2">
        <v>1042500</v>
      </c>
    </row>
    <row r="1137" spans="1:34" x14ac:dyDescent="0.5">
      <c r="A1137">
        <v>9677</v>
      </c>
      <c r="B1137">
        <v>38764</v>
      </c>
      <c r="C1137" t="s">
        <v>1259</v>
      </c>
      <c r="D1137" s="25">
        <v>25463</v>
      </c>
      <c r="E1137" t="s">
        <v>69</v>
      </c>
      <c r="F1137" t="s">
        <v>84</v>
      </c>
      <c r="G1137" t="s">
        <v>112</v>
      </c>
      <c r="H1137" s="25">
        <v>41324</v>
      </c>
      <c r="I1137" s="26" t="str">
        <f t="shared" si="136"/>
        <v>Tue</v>
      </c>
      <c r="J1137" s="1">
        <f t="shared" si="137"/>
        <v>25</v>
      </c>
      <c r="K1137" s="1" t="str">
        <f t="shared" si="138"/>
        <v>30D</v>
      </c>
      <c r="L1137" s="25">
        <v>41349</v>
      </c>
      <c r="M1137" s="26" t="str">
        <f t="shared" si="139"/>
        <v>Sat</v>
      </c>
      <c r="N1137" s="25">
        <v>41351</v>
      </c>
      <c r="O1137" s="1">
        <f t="shared" si="140"/>
        <v>2</v>
      </c>
      <c r="P1137" s="27">
        <f t="shared" si="141"/>
        <v>2013</v>
      </c>
      <c r="Q1137" s="1">
        <f t="shared" si="142"/>
        <v>3</v>
      </c>
      <c r="R1137" s="1">
        <f t="shared" si="143"/>
        <v>16</v>
      </c>
      <c r="S1137" t="s">
        <v>72</v>
      </c>
      <c r="T1137" s="2">
        <v>8813120</v>
      </c>
      <c r="U1137">
        <v>8000000</v>
      </c>
      <c r="V1137" s="2">
        <v>5575757</v>
      </c>
      <c r="W1137" s="2">
        <v>1258112</v>
      </c>
      <c r="X1137" s="2">
        <v>0</v>
      </c>
      <c r="Y1137" s="2">
        <v>696636</v>
      </c>
      <c r="Z1137" s="2">
        <v>1282615</v>
      </c>
      <c r="AA1137">
        <v>4</v>
      </c>
      <c r="AB1137">
        <v>0</v>
      </c>
      <c r="AC1137">
        <v>0</v>
      </c>
      <c r="AD1137">
        <v>0</v>
      </c>
      <c r="AE1137">
        <v>4</v>
      </c>
      <c r="AF1137">
        <v>4</v>
      </c>
      <c r="AG1137">
        <v>2</v>
      </c>
      <c r="AH1137" s="2">
        <v>2787878.5</v>
      </c>
    </row>
    <row r="1138" spans="1:34" x14ac:dyDescent="0.5">
      <c r="A1138">
        <v>9677</v>
      </c>
      <c r="B1138">
        <v>38765</v>
      </c>
      <c r="C1138" t="s">
        <v>1260</v>
      </c>
      <c r="D1138" s="25">
        <v>33233</v>
      </c>
      <c r="E1138" t="s">
        <v>69</v>
      </c>
      <c r="F1138" t="s">
        <v>84</v>
      </c>
      <c r="G1138" t="s">
        <v>112</v>
      </c>
      <c r="H1138" s="25">
        <v>41324</v>
      </c>
      <c r="I1138" s="26" t="str">
        <f t="shared" si="136"/>
        <v>Tue</v>
      </c>
      <c r="J1138" s="1">
        <f t="shared" si="137"/>
        <v>25</v>
      </c>
      <c r="K1138" s="1" t="str">
        <f t="shared" si="138"/>
        <v>30D</v>
      </c>
      <c r="L1138" s="25">
        <v>41349</v>
      </c>
      <c r="M1138" s="26" t="str">
        <f t="shared" si="139"/>
        <v>Sat</v>
      </c>
      <c r="N1138" s="25">
        <v>41351</v>
      </c>
      <c r="O1138" s="1">
        <f t="shared" si="140"/>
        <v>2</v>
      </c>
      <c r="P1138" s="27">
        <f t="shared" si="141"/>
        <v>2013</v>
      </c>
      <c r="Q1138" s="1">
        <f t="shared" si="142"/>
        <v>3</v>
      </c>
      <c r="R1138" s="1">
        <f t="shared" si="143"/>
        <v>16</v>
      </c>
      <c r="S1138" t="s">
        <v>72</v>
      </c>
      <c r="T1138" s="2">
        <v>8000000</v>
      </c>
      <c r="U1138">
        <v>8000000</v>
      </c>
      <c r="V1138" s="2">
        <v>5575757</v>
      </c>
      <c r="W1138" s="2">
        <v>554112</v>
      </c>
      <c r="X1138" s="2">
        <v>0</v>
      </c>
      <c r="Y1138" s="2">
        <v>696636</v>
      </c>
      <c r="Z1138" s="2">
        <v>1173495</v>
      </c>
      <c r="AA1138">
        <v>4</v>
      </c>
      <c r="AB1138">
        <v>0</v>
      </c>
      <c r="AC1138">
        <v>0</v>
      </c>
      <c r="AD1138">
        <v>0</v>
      </c>
      <c r="AE1138">
        <v>4</v>
      </c>
      <c r="AF1138">
        <v>4</v>
      </c>
      <c r="AG1138">
        <v>2</v>
      </c>
      <c r="AH1138" s="2">
        <v>2787878.5</v>
      </c>
    </row>
    <row r="1139" spans="1:34" x14ac:dyDescent="0.5">
      <c r="A1139">
        <v>9707</v>
      </c>
      <c r="B1139">
        <v>38894</v>
      </c>
      <c r="C1139" t="s">
        <v>1261</v>
      </c>
      <c r="D1139" s="25">
        <v>15667</v>
      </c>
      <c r="E1139" t="s">
        <v>79</v>
      </c>
      <c r="F1139" t="s">
        <v>105</v>
      </c>
      <c r="G1139" t="s">
        <v>106</v>
      </c>
      <c r="H1139" s="25">
        <v>41325</v>
      </c>
      <c r="I1139" s="26" t="str">
        <f t="shared" si="136"/>
        <v>Wed</v>
      </c>
      <c r="J1139" s="1">
        <f t="shared" si="137"/>
        <v>78</v>
      </c>
      <c r="K1139" s="1" t="str">
        <f t="shared" si="138"/>
        <v>90D</v>
      </c>
      <c r="L1139" s="25">
        <v>41403</v>
      </c>
      <c r="M1139" s="26" t="str">
        <f t="shared" si="139"/>
        <v>Thu</v>
      </c>
      <c r="N1139" s="25">
        <v>41411</v>
      </c>
      <c r="O1139" s="1">
        <f t="shared" si="140"/>
        <v>8</v>
      </c>
      <c r="P1139" s="27">
        <f t="shared" si="141"/>
        <v>2013</v>
      </c>
      <c r="Q1139" s="1">
        <f t="shared" si="142"/>
        <v>5</v>
      </c>
      <c r="R1139" s="1">
        <f t="shared" si="143"/>
        <v>9</v>
      </c>
      <c r="S1139" t="s">
        <v>72</v>
      </c>
      <c r="T1139" s="2">
        <v>16858244.260000002</v>
      </c>
      <c r="U1139">
        <v>4765200</v>
      </c>
      <c r="V1139" s="2">
        <v>5691297.2000000002</v>
      </c>
      <c r="W1139" s="2">
        <v>7439949.0099999998</v>
      </c>
      <c r="X1139" s="2">
        <v>0</v>
      </c>
      <c r="Y1139" s="2">
        <v>1464502.15</v>
      </c>
      <c r="Z1139" s="2">
        <v>2262495.9</v>
      </c>
      <c r="AA1139">
        <v>32</v>
      </c>
      <c r="AB1139">
        <v>0</v>
      </c>
      <c r="AC1139">
        <v>0</v>
      </c>
      <c r="AD1139">
        <v>0</v>
      </c>
      <c r="AE1139">
        <v>32</v>
      </c>
      <c r="AF1139">
        <v>32</v>
      </c>
      <c r="AG1139">
        <v>15</v>
      </c>
      <c r="AH1139" s="2">
        <v>379419.81</v>
      </c>
    </row>
    <row r="1140" spans="1:34" x14ac:dyDescent="0.5">
      <c r="A1140">
        <v>9694</v>
      </c>
      <c r="B1140">
        <v>38824</v>
      </c>
      <c r="C1140" t="s">
        <v>1262</v>
      </c>
      <c r="D1140" s="25">
        <v>21483</v>
      </c>
      <c r="E1140" t="s">
        <v>79</v>
      </c>
      <c r="F1140" t="s">
        <v>70</v>
      </c>
      <c r="G1140" t="s">
        <v>74</v>
      </c>
      <c r="H1140" s="25">
        <v>41325</v>
      </c>
      <c r="I1140" s="26" t="str">
        <f t="shared" si="136"/>
        <v>Wed</v>
      </c>
      <c r="J1140" s="1">
        <f t="shared" si="137"/>
        <v>136</v>
      </c>
      <c r="K1140" s="1" t="str">
        <f t="shared" si="138"/>
        <v>120D</v>
      </c>
      <c r="L1140" s="25">
        <v>41461</v>
      </c>
      <c r="M1140" s="26" t="str">
        <f t="shared" si="139"/>
        <v>Sat</v>
      </c>
      <c r="N1140" s="25">
        <v>41467</v>
      </c>
      <c r="O1140" s="1">
        <f t="shared" si="140"/>
        <v>6</v>
      </c>
      <c r="P1140" s="27">
        <f t="shared" si="141"/>
        <v>2013</v>
      </c>
      <c r="Q1140" s="1">
        <f t="shared" si="142"/>
        <v>7</v>
      </c>
      <c r="R1140" s="1">
        <f t="shared" si="143"/>
        <v>6</v>
      </c>
      <c r="S1140" t="s">
        <v>72</v>
      </c>
      <c r="T1140" s="2">
        <v>39379804.140000001</v>
      </c>
      <c r="U1140">
        <v>32986800</v>
      </c>
      <c r="V1140" s="2">
        <v>27174720</v>
      </c>
      <c r="W1140" s="2">
        <v>4004325.14</v>
      </c>
      <c r="X1140" s="2">
        <v>0</v>
      </c>
      <c r="Y1140" s="2">
        <v>2916023.38</v>
      </c>
      <c r="Z1140" s="2">
        <v>5284735.62</v>
      </c>
      <c r="AA1140">
        <v>10</v>
      </c>
      <c r="AB1140">
        <v>0</v>
      </c>
      <c r="AC1140">
        <v>0</v>
      </c>
      <c r="AD1140">
        <v>0</v>
      </c>
      <c r="AE1140">
        <v>10</v>
      </c>
      <c r="AF1140">
        <v>10</v>
      </c>
      <c r="AG1140">
        <v>6</v>
      </c>
      <c r="AH1140" s="2">
        <v>4529120</v>
      </c>
    </row>
    <row r="1141" spans="1:34" x14ac:dyDescent="0.5">
      <c r="A1141">
        <v>9702</v>
      </c>
      <c r="B1141">
        <v>38888</v>
      </c>
      <c r="C1141" t="s">
        <v>1263</v>
      </c>
      <c r="D1141" s="25">
        <v>28680</v>
      </c>
      <c r="E1141" t="s">
        <v>69</v>
      </c>
      <c r="F1141" t="s">
        <v>75</v>
      </c>
      <c r="G1141" t="s">
        <v>91</v>
      </c>
      <c r="H1141" s="25">
        <v>41325</v>
      </c>
      <c r="I1141" s="26" t="str">
        <f t="shared" si="136"/>
        <v>Wed</v>
      </c>
      <c r="J1141" s="1">
        <f t="shared" si="137"/>
        <v>66</v>
      </c>
      <c r="K1141" s="1" t="str">
        <f t="shared" si="138"/>
        <v>90D</v>
      </c>
      <c r="L1141" s="25">
        <v>41391</v>
      </c>
      <c r="M1141" s="26" t="str">
        <f t="shared" si="139"/>
        <v>Sat</v>
      </c>
      <c r="N1141" s="25">
        <v>41394</v>
      </c>
      <c r="O1141" s="1">
        <f t="shared" si="140"/>
        <v>3</v>
      </c>
      <c r="P1141" s="27">
        <f t="shared" si="141"/>
        <v>2013</v>
      </c>
      <c r="Q1141" s="1">
        <f t="shared" si="142"/>
        <v>4</v>
      </c>
      <c r="R1141" s="1">
        <f t="shared" si="143"/>
        <v>27</v>
      </c>
      <c r="S1141" t="s">
        <v>72</v>
      </c>
      <c r="T1141" s="2">
        <v>3900000</v>
      </c>
      <c r="U1141">
        <v>0</v>
      </c>
      <c r="V1141" s="2">
        <v>3000000</v>
      </c>
      <c r="W1141" s="2">
        <v>376623.37</v>
      </c>
      <c r="X1141" s="2">
        <v>0</v>
      </c>
      <c r="Y1141" s="2">
        <v>0</v>
      </c>
      <c r="Z1141" s="2">
        <v>523376.63</v>
      </c>
      <c r="AA1141">
        <v>6</v>
      </c>
      <c r="AB1141">
        <v>3</v>
      </c>
      <c r="AC1141">
        <v>3</v>
      </c>
      <c r="AD1141">
        <v>0</v>
      </c>
      <c r="AE1141">
        <v>9</v>
      </c>
      <c r="AF1141">
        <v>12</v>
      </c>
      <c r="AG1141">
        <v>3</v>
      </c>
      <c r="AH1141" s="2">
        <v>1000000</v>
      </c>
    </row>
    <row r="1142" spans="1:34" x14ac:dyDescent="0.5">
      <c r="A1142">
        <v>9715</v>
      </c>
      <c r="B1142">
        <v>38917</v>
      </c>
      <c r="C1142" t="s">
        <v>1264</v>
      </c>
      <c r="D1142" s="25">
        <v>27317</v>
      </c>
      <c r="E1142" t="s">
        <v>69</v>
      </c>
      <c r="F1142" t="s">
        <v>75</v>
      </c>
      <c r="G1142" t="s">
        <v>91</v>
      </c>
      <c r="H1142" s="25">
        <v>41326</v>
      </c>
      <c r="I1142" s="26" t="str">
        <f t="shared" si="136"/>
        <v>Thu</v>
      </c>
      <c r="J1142" s="1">
        <f t="shared" si="137"/>
        <v>66</v>
      </c>
      <c r="K1142" s="1" t="str">
        <f t="shared" si="138"/>
        <v>90D</v>
      </c>
      <c r="L1142" s="25">
        <v>41392</v>
      </c>
      <c r="M1142" s="26" t="str">
        <f t="shared" si="139"/>
        <v>Sun</v>
      </c>
      <c r="N1142" s="25">
        <v>41394</v>
      </c>
      <c r="O1142" s="1">
        <f t="shared" si="140"/>
        <v>2</v>
      </c>
      <c r="P1142" s="27">
        <f t="shared" si="141"/>
        <v>2013</v>
      </c>
      <c r="Q1142" s="1">
        <f t="shared" si="142"/>
        <v>4</v>
      </c>
      <c r="R1142" s="1">
        <f t="shared" si="143"/>
        <v>28</v>
      </c>
      <c r="S1142" t="s">
        <v>72</v>
      </c>
      <c r="T1142" s="2">
        <v>11152298.25</v>
      </c>
      <c r="U1142">
        <v>0</v>
      </c>
      <c r="V1142" s="2">
        <v>3600000</v>
      </c>
      <c r="W1142" s="2">
        <v>6055669.4800000004</v>
      </c>
      <c r="X1142" s="2">
        <v>0</v>
      </c>
      <c r="Y1142" s="2">
        <v>0</v>
      </c>
      <c r="Z1142" s="2">
        <v>1496628.77</v>
      </c>
      <c r="AA1142">
        <v>4</v>
      </c>
      <c r="AB1142">
        <v>2</v>
      </c>
      <c r="AC1142">
        <v>2</v>
      </c>
      <c r="AD1142">
        <v>0</v>
      </c>
      <c r="AE1142">
        <v>6</v>
      </c>
      <c r="AF1142">
        <v>8</v>
      </c>
      <c r="AG1142">
        <v>2</v>
      </c>
      <c r="AH1142" s="2">
        <v>1800000</v>
      </c>
    </row>
    <row r="1143" spans="1:34" x14ac:dyDescent="0.5">
      <c r="A1143">
        <v>9710</v>
      </c>
      <c r="B1143">
        <v>38899</v>
      </c>
      <c r="C1143" t="s">
        <v>1265</v>
      </c>
      <c r="D1143" s="25">
        <v>19516</v>
      </c>
      <c r="E1143" t="s">
        <v>69</v>
      </c>
      <c r="F1143" t="s">
        <v>80</v>
      </c>
      <c r="G1143" t="s">
        <v>81</v>
      </c>
      <c r="H1143" s="25">
        <v>41326</v>
      </c>
      <c r="I1143" s="26" t="str">
        <f t="shared" si="136"/>
        <v>Thu</v>
      </c>
      <c r="J1143" s="1">
        <f t="shared" si="137"/>
        <v>1</v>
      </c>
      <c r="K1143" s="1" t="str">
        <f t="shared" si="138"/>
        <v>7D</v>
      </c>
      <c r="L1143" s="25">
        <v>41327</v>
      </c>
      <c r="M1143" s="26" t="str">
        <f t="shared" si="139"/>
        <v>Fri</v>
      </c>
      <c r="N1143" s="25">
        <v>41328</v>
      </c>
      <c r="O1143" s="1">
        <f t="shared" si="140"/>
        <v>1</v>
      </c>
      <c r="P1143" s="27">
        <f t="shared" si="141"/>
        <v>2013</v>
      </c>
      <c r="Q1143" s="1">
        <f t="shared" si="142"/>
        <v>2</v>
      </c>
      <c r="R1143" s="1">
        <f t="shared" si="143"/>
        <v>22</v>
      </c>
      <c r="S1143" t="s">
        <v>72</v>
      </c>
      <c r="T1143" s="2">
        <v>12508650</v>
      </c>
      <c r="U1143">
        <v>12046650</v>
      </c>
      <c r="V1143" s="2">
        <v>10102728</v>
      </c>
      <c r="W1143" s="2">
        <v>727272</v>
      </c>
      <c r="X1143" s="2">
        <v>0</v>
      </c>
      <c r="Y1143" s="2">
        <v>0</v>
      </c>
      <c r="Z1143" s="2">
        <v>1678650</v>
      </c>
      <c r="AA1143">
        <v>2</v>
      </c>
      <c r="AB1143">
        <v>0</v>
      </c>
      <c r="AC1143">
        <v>1</v>
      </c>
      <c r="AD1143">
        <v>0</v>
      </c>
      <c r="AE1143">
        <v>2</v>
      </c>
      <c r="AF1143">
        <v>3</v>
      </c>
      <c r="AG1143">
        <v>1</v>
      </c>
      <c r="AH1143" s="2">
        <v>10102728</v>
      </c>
    </row>
    <row r="1144" spans="1:34" x14ac:dyDescent="0.5">
      <c r="A1144">
        <v>9739</v>
      </c>
      <c r="B1144">
        <v>38976</v>
      </c>
      <c r="C1144" t="s">
        <v>1266</v>
      </c>
      <c r="D1144" s="25">
        <v>21254</v>
      </c>
      <c r="E1144" t="s">
        <v>113</v>
      </c>
      <c r="F1144" t="s">
        <v>80</v>
      </c>
      <c r="G1144" t="s">
        <v>81</v>
      </c>
      <c r="H1144" s="25">
        <v>41327</v>
      </c>
      <c r="I1144" s="26" t="str">
        <f t="shared" si="136"/>
        <v>Fri</v>
      </c>
      <c r="J1144" s="1">
        <f t="shared" si="137"/>
        <v>42</v>
      </c>
      <c r="K1144" s="1" t="str">
        <f t="shared" si="138"/>
        <v>45D</v>
      </c>
      <c r="L1144" s="25">
        <v>41369</v>
      </c>
      <c r="M1144" s="26" t="str">
        <f t="shared" si="139"/>
        <v>Fri</v>
      </c>
      <c r="N1144" s="25">
        <v>41373</v>
      </c>
      <c r="O1144" s="1">
        <f t="shared" si="140"/>
        <v>4</v>
      </c>
      <c r="P1144" s="27">
        <f t="shared" si="141"/>
        <v>2013</v>
      </c>
      <c r="Q1144" s="1">
        <f t="shared" si="142"/>
        <v>4</v>
      </c>
      <c r="R1144" s="1">
        <f t="shared" si="143"/>
        <v>5</v>
      </c>
      <c r="S1144" t="s">
        <v>72</v>
      </c>
      <c r="T1144" s="2">
        <v>44803449.07</v>
      </c>
      <c r="U1144">
        <v>42273000</v>
      </c>
      <c r="V1144" s="2">
        <v>34383551.719999999</v>
      </c>
      <c r="W1144" s="2">
        <v>4112313.28</v>
      </c>
      <c r="X1144" s="2">
        <v>0</v>
      </c>
      <c r="Y1144" s="2">
        <v>295000</v>
      </c>
      <c r="Z1144" s="2">
        <v>6012584.0700000003</v>
      </c>
      <c r="AA1144">
        <v>14</v>
      </c>
      <c r="AB1144">
        <v>0</v>
      </c>
      <c r="AC1144">
        <v>0</v>
      </c>
      <c r="AD1144">
        <v>0</v>
      </c>
      <c r="AE1144">
        <v>14</v>
      </c>
      <c r="AF1144">
        <v>14</v>
      </c>
      <c r="AG1144">
        <v>7</v>
      </c>
      <c r="AH1144" s="2">
        <v>4911935.96</v>
      </c>
    </row>
    <row r="1145" spans="1:34" x14ac:dyDescent="0.5">
      <c r="A1145">
        <v>9739</v>
      </c>
      <c r="B1145">
        <v>38976</v>
      </c>
      <c r="C1145" t="s">
        <v>1266</v>
      </c>
      <c r="D1145" s="25">
        <v>21254</v>
      </c>
      <c r="E1145" t="s">
        <v>113</v>
      </c>
      <c r="F1145" t="s">
        <v>80</v>
      </c>
      <c r="G1145" t="s">
        <v>81</v>
      </c>
      <c r="H1145" s="25">
        <v>41327</v>
      </c>
      <c r="I1145" s="26" t="str">
        <f t="shared" si="136"/>
        <v>Fri</v>
      </c>
      <c r="J1145" s="1">
        <f t="shared" si="137"/>
        <v>46</v>
      </c>
      <c r="K1145" s="1" t="str">
        <f t="shared" si="138"/>
        <v>60D</v>
      </c>
      <c r="L1145" s="25">
        <v>41373</v>
      </c>
      <c r="M1145" s="26" t="str">
        <f t="shared" si="139"/>
        <v>Tue</v>
      </c>
      <c r="N1145" s="25">
        <v>41376</v>
      </c>
      <c r="O1145" s="1">
        <f t="shared" si="140"/>
        <v>3</v>
      </c>
      <c r="P1145" s="27">
        <f t="shared" si="141"/>
        <v>2013</v>
      </c>
      <c r="Q1145" s="1">
        <f t="shared" si="142"/>
        <v>4</v>
      </c>
      <c r="R1145" s="1">
        <f t="shared" si="143"/>
        <v>9</v>
      </c>
      <c r="S1145" t="s">
        <v>72</v>
      </c>
      <c r="T1145" s="2">
        <v>44803449.07</v>
      </c>
      <c r="U1145">
        <v>42273000</v>
      </c>
      <c r="V1145" s="2">
        <v>34383551.719999999</v>
      </c>
      <c r="W1145" s="2">
        <v>4112313.28</v>
      </c>
      <c r="X1145" s="2">
        <v>0</v>
      </c>
      <c r="Y1145" s="2">
        <v>295000</v>
      </c>
      <c r="Z1145" s="2">
        <v>6012584.0700000003</v>
      </c>
      <c r="AA1145">
        <v>14</v>
      </c>
      <c r="AB1145">
        <v>0</v>
      </c>
      <c r="AC1145">
        <v>0</v>
      </c>
      <c r="AD1145">
        <v>0</v>
      </c>
      <c r="AE1145">
        <v>14</v>
      </c>
      <c r="AF1145">
        <v>14</v>
      </c>
      <c r="AG1145">
        <v>7</v>
      </c>
      <c r="AH1145" s="2">
        <v>4911935.96</v>
      </c>
    </row>
    <row r="1146" spans="1:34" x14ac:dyDescent="0.5">
      <c r="A1146">
        <v>9728</v>
      </c>
      <c r="B1146">
        <v>38943</v>
      </c>
      <c r="C1146" t="s">
        <v>1267</v>
      </c>
      <c r="D1146" s="25">
        <v>15278</v>
      </c>
      <c r="E1146" t="s">
        <v>134</v>
      </c>
      <c r="F1146" t="s">
        <v>80</v>
      </c>
      <c r="G1146" t="s">
        <v>89</v>
      </c>
      <c r="H1146" s="25">
        <v>41327</v>
      </c>
      <c r="I1146" s="26" t="str">
        <f t="shared" si="136"/>
        <v>Fri</v>
      </c>
      <c r="J1146" s="1">
        <f t="shared" si="137"/>
        <v>2</v>
      </c>
      <c r="K1146" s="1" t="str">
        <f t="shared" si="138"/>
        <v>7D</v>
      </c>
      <c r="L1146" s="25">
        <v>41329</v>
      </c>
      <c r="M1146" s="26" t="str">
        <f t="shared" si="139"/>
        <v>Sun</v>
      </c>
      <c r="N1146" s="25">
        <v>41330</v>
      </c>
      <c r="O1146" s="1">
        <f t="shared" si="140"/>
        <v>1</v>
      </c>
      <c r="P1146" s="27">
        <f t="shared" si="141"/>
        <v>2013</v>
      </c>
      <c r="Q1146" s="1">
        <f t="shared" si="142"/>
        <v>2</v>
      </c>
      <c r="R1146" s="1">
        <f t="shared" si="143"/>
        <v>24</v>
      </c>
      <c r="S1146" t="s">
        <v>72</v>
      </c>
      <c r="T1146" s="2">
        <v>45029755</v>
      </c>
      <c r="U1146">
        <v>35978250</v>
      </c>
      <c r="V1146" s="2">
        <v>29210607.719999999</v>
      </c>
      <c r="W1146" s="2">
        <v>7505392.2800000003</v>
      </c>
      <c r="X1146" s="2">
        <v>0</v>
      </c>
      <c r="Y1146" s="2">
        <v>2071000.67</v>
      </c>
      <c r="Z1146" s="2">
        <v>6242754.3300000001</v>
      </c>
      <c r="AA1146">
        <v>12</v>
      </c>
      <c r="AB1146">
        <v>0</v>
      </c>
      <c r="AC1146">
        <v>0</v>
      </c>
      <c r="AD1146">
        <v>0</v>
      </c>
      <c r="AE1146">
        <v>12</v>
      </c>
      <c r="AF1146">
        <v>12</v>
      </c>
      <c r="AG1146">
        <v>6</v>
      </c>
      <c r="AH1146" s="2">
        <v>4868434.62</v>
      </c>
    </row>
    <row r="1147" spans="1:34" x14ac:dyDescent="0.5">
      <c r="A1147">
        <v>9725</v>
      </c>
      <c r="B1147">
        <v>38940</v>
      </c>
      <c r="C1147" t="s">
        <v>1268</v>
      </c>
      <c r="D1147" s="25">
        <v>24427</v>
      </c>
      <c r="E1147" t="s">
        <v>73</v>
      </c>
      <c r="F1147" t="s">
        <v>80</v>
      </c>
      <c r="G1147" t="s">
        <v>81</v>
      </c>
      <c r="H1147" s="25">
        <v>41327</v>
      </c>
      <c r="I1147" s="26" t="str">
        <f t="shared" si="136"/>
        <v>Fri</v>
      </c>
      <c r="J1147" s="1">
        <f t="shared" si="137"/>
        <v>61</v>
      </c>
      <c r="K1147" s="1" t="str">
        <f t="shared" si="138"/>
        <v>90D</v>
      </c>
      <c r="L1147" s="25">
        <v>41388</v>
      </c>
      <c r="M1147" s="26" t="str">
        <f t="shared" si="139"/>
        <v>Wed</v>
      </c>
      <c r="N1147" s="25">
        <v>41390</v>
      </c>
      <c r="O1147" s="1">
        <f t="shared" si="140"/>
        <v>2</v>
      </c>
      <c r="P1147" s="27">
        <f t="shared" si="141"/>
        <v>2013</v>
      </c>
      <c r="Q1147" s="1">
        <f t="shared" si="142"/>
        <v>4</v>
      </c>
      <c r="R1147" s="1">
        <f t="shared" si="143"/>
        <v>24</v>
      </c>
      <c r="S1147" t="s">
        <v>72</v>
      </c>
      <c r="T1147" s="2">
        <v>44244471.890000001</v>
      </c>
      <c r="U1147">
        <v>37422000</v>
      </c>
      <c r="V1147" s="2">
        <v>31568832</v>
      </c>
      <c r="W1147" s="2">
        <v>3691057.07</v>
      </c>
      <c r="X1147" s="2">
        <v>0</v>
      </c>
      <c r="Y1147" s="2">
        <v>2747312.69</v>
      </c>
      <c r="Z1147" s="2">
        <v>6237270.1299999999</v>
      </c>
      <c r="AA1147">
        <v>2</v>
      </c>
      <c r="AB1147">
        <v>0</v>
      </c>
      <c r="AC1147">
        <v>0</v>
      </c>
      <c r="AD1147">
        <v>0</v>
      </c>
      <c r="AE1147">
        <v>2</v>
      </c>
      <c r="AF1147">
        <v>2</v>
      </c>
      <c r="AG1147">
        <v>2</v>
      </c>
      <c r="AH1147" s="2">
        <v>15784416</v>
      </c>
    </row>
    <row r="1148" spans="1:34" x14ac:dyDescent="0.5">
      <c r="A1148">
        <v>9740</v>
      </c>
      <c r="B1148">
        <v>39005</v>
      </c>
      <c r="C1148" t="s">
        <v>1269</v>
      </c>
      <c r="D1148" s="25">
        <v>26665</v>
      </c>
      <c r="E1148" t="s">
        <v>69</v>
      </c>
      <c r="F1148" t="s">
        <v>70</v>
      </c>
      <c r="G1148" t="s">
        <v>74</v>
      </c>
      <c r="H1148" s="25">
        <v>41328</v>
      </c>
      <c r="I1148" s="26" t="str">
        <f t="shared" si="136"/>
        <v>Sat</v>
      </c>
      <c r="J1148" s="1">
        <f t="shared" si="137"/>
        <v>1</v>
      </c>
      <c r="K1148" s="1" t="str">
        <f t="shared" si="138"/>
        <v>7D</v>
      </c>
      <c r="L1148" s="25">
        <v>41329</v>
      </c>
      <c r="M1148" s="26" t="str">
        <f t="shared" si="139"/>
        <v>Sun</v>
      </c>
      <c r="N1148" s="25">
        <v>41330</v>
      </c>
      <c r="O1148" s="1">
        <f t="shared" si="140"/>
        <v>1</v>
      </c>
      <c r="P1148" s="27">
        <f t="shared" si="141"/>
        <v>2013</v>
      </c>
      <c r="Q1148" s="1">
        <f t="shared" si="142"/>
        <v>2</v>
      </c>
      <c r="R1148" s="1">
        <f t="shared" si="143"/>
        <v>24</v>
      </c>
      <c r="S1148" t="s">
        <v>72</v>
      </c>
      <c r="T1148" s="2">
        <v>31427550</v>
      </c>
      <c r="U1148">
        <v>20674500</v>
      </c>
      <c r="V1148" s="2">
        <v>26018832</v>
      </c>
      <c r="W1148" s="2">
        <v>901168</v>
      </c>
      <c r="X1148" s="2">
        <v>0</v>
      </c>
      <c r="Y1148" s="2">
        <v>290000</v>
      </c>
      <c r="Z1148" s="2">
        <v>4217550</v>
      </c>
      <c r="AA1148">
        <v>2</v>
      </c>
      <c r="AB1148">
        <v>0</v>
      </c>
      <c r="AC1148">
        <v>0</v>
      </c>
      <c r="AD1148">
        <v>0</v>
      </c>
      <c r="AE1148">
        <v>2</v>
      </c>
      <c r="AF1148">
        <v>2</v>
      </c>
      <c r="AG1148">
        <v>1</v>
      </c>
      <c r="AH1148" s="2">
        <v>26018832</v>
      </c>
    </row>
    <row r="1149" spans="1:34" x14ac:dyDescent="0.5">
      <c r="A1149">
        <v>9810</v>
      </c>
      <c r="B1149">
        <v>39294</v>
      </c>
      <c r="C1149" t="s">
        <v>1270</v>
      </c>
      <c r="D1149" s="25">
        <v>20200</v>
      </c>
      <c r="E1149" t="s">
        <v>79</v>
      </c>
      <c r="F1149" t="s">
        <v>105</v>
      </c>
      <c r="G1149" t="s">
        <v>106</v>
      </c>
      <c r="H1149" s="25">
        <v>41330</v>
      </c>
      <c r="I1149" s="26" t="str">
        <f t="shared" si="136"/>
        <v>Mon</v>
      </c>
      <c r="J1149" s="1">
        <f t="shared" si="137"/>
        <v>140</v>
      </c>
      <c r="K1149" s="1" t="str">
        <f t="shared" si="138"/>
        <v>120D</v>
      </c>
      <c r="L1149" s="25">
        <v>41470</v>
      </c>
      <c r="M1149" s="26" t="str">
        <f t="shared" si="139"/>
        <v>Mon</v>
      </c>
      <c r="N1149" s="25">
        <v>41476</v>
      </c>
      <c r="O1149" s="1">
        <f t="shared" si="140"/>
        <v>6</v>
      </c>
      <c r="P1149" s="27">
        <f t="shared" si="141"/>
        <v>2013</v>
      </c>
      <c r="Q1149" s="1">
        <f t="shared" si="142"/>
        <v>7</v>
      </c>
      <c r="R1149" s="1">
        <f t="shared" si="143"/>
        <v>15</v>
      </c>
      <c r="S1149" t="s">
        <v>72</v>
      </c>
      <c r="T1149" s="2">
        <v>16743825.4</v>
      </c>
      <c r="U1149">
        <v>0</v>
      </c>
      <c r="V1149" s="2">
        <v>6679617.2000000002</v>
      </c>
      <c r="W1149" s="2">
        <v>7058671.3300000001</v>
      </c>
      <c r="X1149" s="2">
        <v>0</v>
      </c>
      <c r="Y1149" s="2">
        <v>759307.36</v>
      </c>
      <c r="Z1149" s="2">
        <v>2246229.5099999998</v>
      </c>
      <c r="AA1149">
        <v>12</v>
      </c>
      <c r="AB1149">
        <v>6</v>
      </c>
      <c r="AC1149">
        <v>6</v>
      </c>
      <c r="AD1149">
        <v>0</v>
      </c>
      <c r="AE1149">
        <v>18</v>
      </c>
      <c r="AF1149">
        <v>24</v>
      </c>
      <c r="AG1149">
        <v>6</v>
      </c>
      <c r="AH1149" s="2">
        <v>1113269.53</v>
      </c>
    </row>
    <row r="1150" spans="1:34" x14ac:dyDescent="0.5">
      <c r="A1150">
        <v>9806</v>
      </c>
      <c r="B1150">
        <v>11773</v>
      </c>
      <c r="C1150" t="s">
        <v>381</v>
      </c>
      <c r="D1150" s="25">
        <v>20373</v>
      </c>
      <c r="E1150" t="s">
        <v>79</v>
      </c>
      <c r="F1150" t="s">
        <v>105</v>
      </c>
      <c r="G1150" t="s">
        <v>106</v>
      </c>
      <c r="H1150" s="25">
        <v>41330</v>
      </c>
      <c r="I1150" s="26" t="str">
        <f t="shared" si="136"/>
        <v>Mon</v>
      </c>
      <c r="J1150" s="1">
        <f t="shared" si="137"/>
        <v>213</v>
      </c>
      <c r="K1150" s="1" t="str">
        <f t="shared" si="138"/>
        <v>120D</v>
      </c>
      <c r="L1150" s="25">
        <v>41543</v>
      </c>
      <c r="M1150" s="26" t="str">
        <f t="shared" si="139"/>
        <v>Thu</v>
      </c>
      <c r="N1150" s="25">
        <v>41551</v>
      </c>
      <c r="O1150" s="1">
        <f t="shared" si="140"/>
        <v>8</v>
      </c>
      <c r="P1150" s="27">
        <f t="shared" si="141"/>
        <v>2013</v>
      </c>
      <c r="Q1150" s="1">
        <f t="shared" si="142"/>
        <v>9</v>
      </c>
      <c r="R1150" s="1">
        <f t="shared" si="143"/>
        <v>26</v>
      </c>
      <c r="S1150" t="s">
        <v>72</v>
      </c>
      <c r="T1150" s="2">
        <v>55568422.380000003</v>
      </c>
      <c r="U1150">
        <v>0</v>
      </c>
      <c r="V1150" s="2">
        <v>2185264.4</v>
      </c>
      <c r="W1150" s="2">
        <v>39928758.18</v>
      </c>
      <c r="X1150" s="2">
        <v>0</v>
      </c>
      <c r="Y1150" s="2">
        <v>5997876.25</v>
      </c>
      <c r="Z1150" s="2">
        <v>7456523.5499999998</v>
      </c>
      <c r="AA1150">
        <v>56</v>
      </c>
      <c r="AB1150">
        <v>0</v>
      </c>
      <c r="AC1150">
        <v>0</v>
      </c>
      <c r="AD1150">
        <v>0</v>
      </c>
      <c r="AE1150">
        <v>56</v>
      </c>
      <c r="AF1150">
        <v>56</v>
      </c>
      <c r="AG1150">
        <v>28</v>
      </c>
      <c r="AH1150" s="2">
        <v>78045.16</v>
      </c>
    </row>
    <row r="1151" spans="1:34" x14ac:dyDescent="0.5">
      <c r="A1151">
        <v>9819</v>
      </c>
      <c r="B1151">
        <v>39309</v>
      </c>
      <c r="C1151" t="s">
        <v>1271</v>
      </c>
      <c r="D1151" s="25">
        <v>26843</v>
      </c>
      <c r="E1151" t="s">
        <v>79</v>
      </c>
      <c r="F1151" t="s">
        <v>80</v>
      </c>
      <c r="G1151" t="s">
        <v>81</v>
      </c>
      <c r="H1151" s="25">
        <v>41330</v>
      </c>
      <c r="I1151" s="26" t="str">
        <f t="shared" si="136"/>
        <v>Mon</v>
      </c>
      <c r="J1151" s="1">
        <f t="shared" si="137"/>
        <v>119</v>
      </c>
      <c r="K1151" s="1" t="str">
        <f t="shared" si="138"/>
        <v>120D</v>
      </c>
      <c r="L1151" s="25">
        <v>41449</v>
      </c>
      <c r="M1151" s="26" t="str">
        <f t="shared" si="139"/>
        <v>Mon</v>
      </c>
      <c r="N1151" s="25">
        <v>41453</v>
      </c>
      <c r="O1151" s="1">
        <f t="shared" si="140"/>
        <v>4</v>
      </c>
      <c r="P1151" s="27">
        <f t="shared" si="141"/>
        <v>2013</v>
      </c>
      <c r="Q1151" s="1">
        <f t="shared" si="142"/>
        <v>6</v>
      </c>
      <c r="R1151" s="1">
        <f t="shared" si="143"/>
        <v>24</v>
      </c>
      <c r="S1151" t="s">
        <v>72</v>
      </c>
      <c r="T1151" s="2">
        <v>26323298.07</v>
      </c>
      <c r="U1151">
        <v>24093300</v>
      </c>
      <c r="V1151" s="2">
        <v>19751776</v>
      </c>
      <c r="W1151" s="2">
        <v>3038958.25</v>
      </c>
      <c r="X1151" s="2">
        <v>0</v>
      </c>
      <c r="Y1151" s="2">
        <v>0</v>
      </c>
      <c r="Z1151" s="2">
        <v>3532563.82</v>
      </c>
      <c r="AA1151">
        <v>8</v>
      </c>
      <c r="AB1151">
        <v>0</v>
      </c>
      <c r="AC1151">
        <v>0</v>
      </c>
      <c r="AD1151">
        <v>0</v>
      </c>
      <c r="AE1151">
        <v>8</v>
      </c>
      <c r="AF1151">
        <v>8</v>
      </c>
      <c r="AG1151">
        <v>4</v>
      </c>
      <c r="AH1151" s="2">
        <v>4937944</v>
      </c>
    </row>
    <row r="1152" spans="1:34" x14ac:dyDescent="0.5">
      <c r="A1152">
        <v>9766</v>
      </c>
      <c r="B1152">
        <v>39197</v>
      </c>
      <c r="C1152" t="s">
        <v>1272</v>
      </c>
      <c r="D1152" s="25">
        <v>24321</v>
      </c>
      <c r="E1152" t="s">
        <v>144</v>
      </c>
      <c r="F1152" t="s">
        <v>80</v>
      </c>
      <c r="G1152" t="s">
        <v>89</v>
      </c>
      <c r="H1152" s="25">
        <v>41330</v>
      </c>
      <c r="I1152" s="26" t="str">
        <f t="shared" ref="I1152:I1215" si="144">TEXT(H1152,"ddd")</f>
        <v>Mon</v>
      </c>
      <c r="J1152" s="1">
        <f t="shared" ref="J1152:J1215" si="145">L1152-H1152</f>
        <v>100</v>
      </c>
      <c r="K1152" s="1" t="str">
        <f t="shared" ref="K1152:K1215" si="146">IF(J1152&lt;=7,"7D",IF(J1152&lt;=14,"14D",IF(J1152&lt;=30,"30D",IF(J1152&lt;=45,"45D",IF(J1152&lt;=60,"60D",IF(J1152&lt;=90,"90D","120D"))))))</f>
        <v>120D</v>
      </c>
      <c r="L1152" s="25">
        <v>41430</v>
      </c>
      <c r="M1152" s="26" t="str">
        <f t="shared" ref="M1152:M1215" si="147">TEXT(L1152,"ddd")</f>
        <v>Wed</v>
      </c>
      <c r="N1152" s="25">
        <v>41440</v>
      </c>
      <c r="O1152" s="1">
        <f t="shared" ref="O1152:O1215" si="148">N1152-L1152</f>
        <v>10</v>
      </c>
      <c r="P1152" s="27">
        <f t="shared" ref="P1152:P1215" si="149">YEAR(L1152)</f>
        <v>2013</v>
      </c>
      <c r="Q1152" s="1">
        <f t="shared" ref="Q1152:Q1215" si="150">MONTH(L1152)</f>
        <v>6</v>
      </c>
      <c r="R1152" s="1">
        <f t="shared" ref="R1152:R1215" si="151">DAY(L1152)</f>
        <v>5</v>
      </c>
      <c r="S1152" t="s">
        <v>72</v>
      </c>
      <c r="T1152" s="2">
        <v>68272375.129999995</v>
      </c>
      <c r="U1152">
        <v>60571126.799999997</v>
      </c>
      <c r="V1152" s="2">
        <v>49727217.799999997</v>
      </c>
      <c r="W1152" s="2">
        <v>9038155.7100000009</v>
      </c>
      <c r="X1152" s="2">
        <v>0</v>
      </c>
      <c r="Y1152" s="2">
        <v>346320.35</v>
      </c>
      <c r="Z1152" s="2">
        <v>9160681.2699999996</v>
      </c>
      <c r="AA1152">
        <v>20</v>
      </c>
      <c r="AB1152">
        <v>0</v>
      </c>
      <c r="AC1152">
        <v>0</v>
      </c>
      <c r="AD1152">
        <v>0</v>
      </c>
      <c r="AE1152">
        <v>20</v>
      </c>
      <c r="AF1152">
        <v>20</v>
      </c>
      <c r="AG1152">
        <v>10</v>
      </c>
      <c r="AH1152" s="2">
        <v>4972721.78</v>
      </c>
    </row>
    <row r="1153" spans="1:34" x14ac:dyDescent="0.5">
      <c r="A1153">
        <v>9800</v>
      </c>
      <c r="B1153">
        <v>39254</v>
      </c>
      <c r="C1153" t="s">
        <v>1273</v>
      </c>
      <c r="D1153" s="25">
        <v>30068</v>
      </c>
      <c r="E1153" t="s">
        <v>69</v>
      </c>
      <c r="F1153" t="s">
        <v>80</v>
      </c>
      <c r="G1153" t="s">
        <v>89</v>
      </c>
      <c r="H1153" s="25">
        <v>41330</v>
      </c>
      <c r="I1153" s="26" t="str">
        <f t="shared" si="144"/>
        <v>Mon</v>
      </c>
      <c r="J1153" s="1">
        <f t="shared" si="145"/>
        <v>59</v>
      </c>
      <c r="K1153" s="1" t="str">
        <f t="shared" si="146"/>
        <v>60D</v>
      </c>
      <c r="L1153" s="25">
        <v>41389</v>
      </c>
      <c r="M1153" s="26" t="str">
        <f t="shared" si="147"/>
        <v>Thu</v>
      </c>
      <c r="N1153" s="25">
        <v>41392</v>
      </c>
      <c r="O1153" s="1">
        <f t="shared" si="148"/>
        <v>3</v>
      </c>
      <c r="P1153" s="27">
        <f t="shared" si="149"/>
        <v>2013</v>
      </c>
      <c r="Q1153" s="1">
        <f t="shared" si="150"/>
        <v>4</v>
      </c>
      <c r="R1153" s="1">
        <f t="shared" si="151"/>
        <v>25</v>
      </c>
      <c r="S1153" t="s">
        <v>72</v>
      </c>
      <c r="T1153" s="2">
        <v>3465000</v>
      </c>
      <c r="U1153">
        <v>0</v>
      </c>
      <c r="V1153" s="2">
        <v>3000000</v>
      </c>
      <c r="W1153" s="2">
        <v>0</v>
      </c>
      <c r="X1153" s="2">
        <v>0</v>
      </c>
      <c r="Y1153" s="2">
        <v>0</v>
      </c>
      <c r="Z1153" s="2">
        <v>465000</v>
      </c>
      <c r="AA1153">
        <v>6</v>
      </c>
      <c r="AB1153">
        <v>3</v>
      </c>
      <c r="AC1153">
        <v>3</v>
      </c>
      <c r="AD1153">
        <v>0</v>
      </c>
      <c r="AE1153">
        <v>9</v>
      </c>
      <c r="AF1153">
        <v>12</v>
      </c>
      <c r="AG1153">
        <v>3</v>
      </c>
      <c r="AH1153" s="2">
        <v>1000000</v>
      </c>
    </row>
    <row r="1154" spans="1:34" x14ac:dyDescent="0.5">
      <c r="A1154">
        <v>9775</v>
      </c>
      <c r="B1154">
        <v>39216</v>
      </c>
      <c r="C1154" t="s">
        <v>1274</v>
      </c>
      <c r="D1154" s="25">
        <v>27987</v>
      </c>
      <c r="E1154" t="s">
        <v>79</v>
      </c>
      <c r="F1154" t="s">
        <v>105</v>
      </c>
      <c r="G1154" t="s">
        <v>106</v>
      </c>
      <c r="H1154" s="25">
        <v>41330</v>
      </c>
      <c r="I1154" s="26" t="str">
        <f t="shared" si="144"/>
        <v>Mon</v>
      </c>
      <c r="J1154" s="1">
        <f t="shared" si="145"/>
        <v>127</v>
      </c>
      <c r="K1154" s="1" t="str">
        <f t="shared" si="146"/>
        <v>120D</v>
      </c>
      <c r="L1154" s="25">
        <v>41457</v>
      </c>
      <c r="M1154" s="26" t="str">
        <f t="shared" si="147"/>
        <v>Tue</v>
      </c>
      <c r="N1154" s="25">
        <v>41463</v>
      </c>
      <c r="O1154" s="1">
        <f t="shared" si="148"/>
        <v>6</v>
      </c>
      <c r="P1154" s="27">
        <f t="shared" si="149"/>
        <v>2013</v>
      </c>
      <c r="Q1154" s="1">
        <f t="shared" si="150"/>
        <v>7</v>
      </c>
      <c r="R1154" s="1">
        <f t="shared" si="151"/>
        <v>2</v>
      </c>
      <c r="S1154" t="s">
        <v>72</v>
      </c>
      <c r="T1154" s="2">
        <v>10053307.960000001</v>
      </c>
      <c r="U1154">
        <v>0</v>
      </c>
      <c r="V1154" s="2">
        <v>6674335.2000000002</v>
      </c>
      <c r="W1154" s="2">
        <v>1944024.2</v>
      </c>
      <c r="X1154" s="2">
        <v>0</v>
      </c>
      <c r="Y1154" s="2">
        <v>86580.09</v>
      </c>
      <c r="Z1154" s="2">
        <v>1348368.47</v>
      </c>
      <c r="AA1154">
        <v>12</v>
      </c>
      <c r="AB1154">
        <v>6</v>
      </c>
      <c r="AC1154">
        <v>6</v>
      </c>
      <c r="AD1154">
        <v>0</v>
      </c>
      <c r="AE1154">
        <v>18</v>
      </c>
      <c r="AF1154">
        <v>24</v>
      </c>
      <c r="AG1154">
        <v>6</v>
      </c>
      <c r="AH1154" s="2">
        <v>1112389.2</v>
      </c>
    </row>
    <row r="1155" spans="1:34" x14ac:dyDescent="0.5">
      <c r="A1155">
        <v>9855</v>
      </c>
      <c r="B1155">
        <v>39404</v>
      </c>
      <c r="C1155" t="s">
        <v>1275</v>
      </c>
      <c r="D1155" s="25">
        <v>25947</v>
      </c>
      <c r="E1155" t="s">
        <v>79</v>
      </c>
      <c r="F1155" t="s">
        <v>105</v>
      </c>
      <c r="G1155" t="s">
        <v>106</v>
      </c>
      <c r="H1155" s="25">
        <v>41331</v>
      </c>
      <c r="I1155" s="26" t="str">
        <f t="shared" si="144"/>
        <v>Tue</v>
      </c>
      <c r="J1155" s="1">
        <f t="shared" si="145"/>
        <v>118</v>
      </c>
      <c r="K1155" s="1" t="str">
        <f t="shared" si="146"/>
        <v>120D</v>
      </c>
      <c r="L1155" s="25">
        <v>41449</v>
      </c>
      <c r="M1155" s="26" t="str">
        <f t="shared" si="147"/>
        <v>Mon</v>
      </c>
      <c r="N1155" s="25">
        <v>41457</v>
      </c>
      <c r="O1155" s="1">
        <f t="shared" si="148"/>
        <v>8</v>
      </c>
      <c r="P1155" s="27">
        <f t="shared" si="149"/>
        <v>2013</v>
      </c>
      <c r="Q1155" s="1">
        <f t="shared" si="150"/>
        <v>6</v>
      </c>
      <c r="R1155" s="1">
        <f t="shared" si="151"/>
        <v>24</v>
      </c>
      <c r="S1155" t="s">
        <v>72</v>
      </c>
      <c r="T1155" s="2">
        <v>23527404.34</v>
      </c>
      <c r="U1155">
        <v>0</v>
      </c>
      <c r="V1155" s="2">
        <v>8868478</v>
      </c>
      <c r="W1155" s="2">
        <v>9770999.3900000006</v>
      </c>
      <c r="X1155" s="2">
        <v>0</v>
      </c>
      <c r="Y1155" s="2">
        <v>1391941.39</v>
      </c>
      <c r="Z1155" s="2">
        <v>3495985.56</v>
      </c>
      <c r="AA1155">
        <v>16</v>
      </c>
      <c r="AB1155">
        <v>8</v>
      </c>
      <c r="AC1155">
        <v>8</v>
      </c>
      <c r="AD1155">
        <v>0</v>
      </c>
      <c r="AE1155">
        <v>24</v>
      </c>
      <c r="AF1155">
        <v>32</v>
      </c>
      <c r="AG1155">
        <v>8</v>
      </c>
      <c r="AH1155" s="2">
        <v>1108559.75</v>
      </c>
    </row>
    <row r="1156" spans="1:34" x14ac:dyDescent="0.5">
      <c r="A1156">
        <v>9824</v>
      </c>
      <c r="B1156">
        <v>39319</v>
      </c>
      <c r="C1156" t="s">
        <v>1276</v>
      </c>
      <c r="D1156" s="25">
        <v>19943</v>
      </c>
      <c r="E1156" t="s">
        <v>79</v>
      </c>
      <c r="F1156" t="s">
        <v>105</v>
      </c>
      <c r="G1156" t="s">
        <v>106</v>
      </c>
      <c r="H1156" s="25">
        <v>41331</v>
      </c>
      <c r="I1156" s="26" t="str">
        <f t="shared" si="144"/>
        <v>Tue</v>
      </c>
      <c r="J1156" s="1">
        <f t="shared" si="145"/>
        <v>97</v>
      </c>
      <c r="K1156" s="1" t="str">
        <f t="shared" si="146"/>
        <v>120D</v>
      </c>
      <c r="L1156" s="25">
        <v>41428</v>
      </c>
      <c r="M1156" s="26" t="str">
        <f t="shared" si="147"/>
        <v>Mon</v>
      </c>
      <c r="N1156" s="25">
        <v>41434</v>
      </c>
      <c r="O1156" s="1">
        <f t="shared" si="148"/>
        <v>6</v>
      </c>
      <c r="P1156" s="27">
        <f t="shared" si="149"/>
        <v>2013</v>
      </c>
      <c r="Q1156" s="1">
        <f t="shared" si="150"/>
        <v>6</v>
      </c>
      <c r="R1156" s="1">
        <f t="shared" si="151"/>
        <v>3</v>
      </c>
      <c r="S1156" t="s">
        <v>72</v>
      </c>
      <c r="T1156" s="2">
        <v>12080393</v>
      </c>
      <c r="U1156">
        <v>0</v>
      </c>
      <c r="V1156" s="2">
        <v>3135750</v>
      </c>
      <c r="W1156" s="2">
        <v>4606922.46</v>
      </c>
      <c r="X1156" s="2">
        <v>0</v>
      </c>
      <c r="Y1156" s="2">
        <v>2268477.0699999998</v>
      </c>
      <c r="Z1156" s="2">
        <v>2069243.47</v>
      </c>
      <c r="AA1156">
        <v>12</v>
      </c>
      <c r="AB1156">
        <v>0</v>
      </c>
      <c r="AC1156">
        <v>0</v>
      </c>
      <c r="AD1156">
        <v>0</v>
      </c>
      <c r="AE1156">
        <v>12</v>
      </c>
      <c r="AF1156">
        <v>12</v>
      </c>
      <c r="AG1156">
        <v>6</v>
      </c>
      <c r="AH1156" s="2">
        <v>522625</v>
      </c>
    </row>
    <row r="1157" spans="1:34" x14ac:dyDescent="0.5">
      <c r="A1157">
        <v>9873</v>
      </c>
      <c r="B1157">
        <v>39438</v>
      </c>
      <c r="C1157" t="s">
        <v>1277</v>
      </c>
      <c r="D1157" s="25">
        <v>18920</v>
      </c>
      <c r="E1157" t="s">
        <v>79</v>
      </c>
      <c r="F1157" t="s">
        <v>105</v>
      </c>
      <c r="G1157" t="s">
        <v>106</v>
      </c>
      <c r="H1157" s="25">
        <v>41331</v>
      </c>
      <c r="I1157" s="26" t="str">
        <f t="shared" si="144"/>
        <v>Tue</v>
      </c>
      <c r="J1157" s="1">
        <f t="shared" si="145"/>
        <v>207</v>
      </c>
      <c r="K1157" s="1" t="str">
        <f t="shared" si="146"/>
        <v>120D</v>
      </c>
      <c r="L1157" s="25">
        <v>41538</v>
      </c>
      <c r="M1157" s="26" t="str">
        <f t="shared" si="147"/>
        <v>Sat</v>
      </c>
      <c r="N1157" s="25">
        <v>41544</v>
      </c>
      <c r="O1157" s="1">
        <f t="shared" si="148"/>
        <v>6</v>
      </c>
      <c r="P1157" s="27">
        <f t="shared" si="149"/>
        <v>2013</v>
      </c>
      <c r="Q1157" s="1">
        <f t="shared" si="150"/>
        <v>9</v>
      </c>
      <c r="R1157" s="1">
        <f t="shared" si="151"/>
        <v>21</v>
      </c>
      <c r="S1157" t="s">
        <v>72</v>
      </c>
      <c r="T1157" s="2">
        <v>34433765.049999997</v>
      </c>
      <c r="U1157">
        <v>0</v>
      </c>
      <c r="V1157" s="2">
        <v>6770121.5999999996</v>
      </c>
      <c r="W1157" s="2">
        <v>14148169.539999999</v>
      </c>
      <c r="X1157" s="2">
        <v>0</v>
      </c>
      <c r="Y1157" s="2">
        <v>8534895.5800000001</v>
      </c>
      <c r="Z1157" s="2">
        <v>4980578.33</v>
      </c>
      <c r="AA1157">
        <v>18</v>
      </c>
      <c r="AB1157">
        <v>0</v>
      </c>
      <c r="AC1157">
        <v>0</v>
      </c>
      <c r="AD1157">
        <v>0</v>
      </c>
      <c r="AE1157">
        <v>18</v>
      </c>
      <c r="AF1157">
        <v>18</v>
      </c>
      <c r="AG1157">
        <v>6</v>
      </c>
      <c r="AH1157" s="2">
        <v>1128353.6000000001</v>
      </c>
    </row>
    <row r="1158" spans="1:34" x14ac:dyDescent="0.5">
      <c r="A1158">
        <v>9873</v>
      </c>
      <c r="B1158">
        <v>39440</v>
      </c>
      <c r="C1158" t="s">
        <v>1278</v>
      </c>
      <c r="D1158" s="25">
        <v>26744</v>
      </c>
      <c r="E1158" t="s">
        <v>79</v>
      </c>
      <c r="F1158" t="s">
        <v>105</v>
      </c>
      <c r="G1158" t="s">
        <v>106</v>
      </c>
      <c r="H1158" s="25">
        <v>41331</v>
      </c>
      <c r="I1158" s="26" t="str">
        <f t="shared" si="144"/>
        <v>Tue</v>
      </c>
      <c r="J1158" s="1">
        <f t="shared" si="145"/>
        <v>207</v>
      </c>
      <c r="K1158" s="1" t="str">
        <f t="shared" si="146"/>
        <v>120D</v>
      </c>
      <c r="L1158" s="25">
        <v>41538</v>
      </c>
      <c r="M1158" s="26" t="str">
        <f t="shared" si="147"/>
        <v>Sat</v>
      </c>
      <c r="N1158" s="25">
        <v>41544</v>
      </c>
      <c r="O1158" s="1">
        <f t="shared" si="148"/>
        <v>6</v>
      </c>
      <c r="P1158" s="27">
        <f t="shared" si="149"/>
        <v>2013</v>
      </c>
      <c r="Q1158" s="1">
        <f t="shared" si="150"/>
        <v>9</v>
      </c>
      <c r="R1158" s="1">
        <f t="shared" si="151"/>
        <v>21</v>
      </c>
      <c r="S1158" t="s">
        <v>72</v>
      </c>
      <c r="T1158" s="2">
        <v>8642657.9900000002</v>
      </c>
      <c r="U1158">
        <v>0</v>
      </c>
      <c r="V1158" s="2">
        <v>5241547.2</v>
      </c>
      <c r="W1158" s="2">
        <v>1941470.11</v>
      </c>
      <c r="X1158" s="2">
        <v>0</v>
      </c>
      <c r="Y1158" s="2">
        <v>300000</v>
      </c>
      <c r="Z1158" s="2">
        <v>1159640.68</v>
      </c>
      <c r="AA1158">
        <v>12</v>
      </c>
      <c r="AB1158">
        <v>6</v>
      </c>
      <c r="AC1158">
        <v>0</v>
      </c>
      <c r="AD1158">
        <v>0</v>
      </c>
      <c r="AE1158">
        <v>18</v>
      </c>
      <c r="AF1158">
        <v>18</v>
      </c>
      <c r="AG1158">
        <v>6</v>
      </c>
      <c r="AH1158" s="2">
        <v>873591.2</v>
      </c>
    </row>
    <row r="1159" spans="1:34" x14ac:dyDescent="0.5">
      <c r="A1159">
        <v>9843</v>
      </c>
      <c r="B1159">
        <v>39383</v>
      </c>
      <c r="C1159" t="s">
        <v>1279</v>
      </c>
      <c r="D1159" s="25">
        <v>20902</v>
      </c>
      <c r="E1159" t="s">
        <v>69</v>
      </c>
      <c r="F1159" t="s">
        <v>75</v>
      </c>
      <c r="G1159" t="s">
        <v>76</v>
      </c>
      <c r="H1159" s="25">
        <v>41331</v>
      </c>
      <c r="I1159" s="26" t="str">
        <f t="shared" si="144"/>
        <v>Tue</v>
      </c>
      <c r="J1159" s="1">
        <f t="shared" si="145"/>
        <v>4</v>
      </c>
      <c r="K1159" s="1" t="str">
        <f t="shared" si="146"/>
        <v>7D</v>
      </c>
      <c r="L1159" s="25">
        <v>41335</v>
      </c>
      <c r="M1159" s="26" t="str">
        <f t="shared" si="147"/>
        <v>Sat</v>
      </c>
      <c r="N1159" s="25">
        <v>41337</v>
      </c>
      <c r="O1159" s="1">
        <f t="shared" si="148"/>
        <v>2</v>
      </c>
      <c r="P1159" s="27">
        <f t="shared" si="149"/>
        <v>2013</v>
      </c>
      <c r="Q1159" s="1">
        <f t="shared" si="150"/>
        <v>3</v>
      </c>
      <c r="R1159" s="1">
        <f t="shared" si="151"/>
        <v>2</v>
      </c>
      <c r="S1159" t="s">
        <v>72</v>
      </c>
      <c r="T1159" s="2">
        <v>369600</v>
      </c>
      <c r="U1159">
        <v>0</v>
      </c>
      <c r="V1159" s="2">
        <v>200000</v>
      </c>
      <c r="W1159" s="2">
        <v>0</v>
      </c>
      <c r="X1159" s="2">
        <v>0</v>
      </c>
      <c r="Y1159" s="2">
        <v>120000</v>
      </c>
      <c r="Z1159" s="2">
        <v>49600</v>
      </c>
      <c r="AA1159">
        <v>4</v>
      </c>
      <c r="AB1159">
        <v>0</v>
      </c>
      <c r="AC1159">
        <v>0</v>
      </c>
      <c r="AD1159">
        <v>2</v>
      </c>
      <c r="AE1159">
        <v>4</v>
      </c>
      <c r="AF1159">
        <v>6</v>
      </c>
      <c r="AG1159">
        <v>2</v>
      </c>
      <c r="AH1159" s="2">
        <v>100000</v>
      </c>
    </row>
    <row r="1160" spans="1:34" x14ac:dyDescent="0.5">
      <c r="A1160">
        <v>9839</v>
      </c>
      <c r="B1160">
        <v>39376</v>
      </c>
      <c r="C1160" t="s">
        <v>1280</v>
      </c>
      <c r="D1160" s="25">
        <v>30570</v>
      </c>
      <c r="E1160" t="s">
        <v>79</v>
      </c>
      <c r="F1160" t="s">
        <v>80</v>
      </c>
      <c r="G1160" t="s">
        <v>81</v>
      </c>
      <c r="H1160" s="25">
        <v>41331</v>
      </c>
      <c r="I1160" s="26" t="str">
        <f t="shared" si="144"/>
        <v>Tue</v>
      </c>
      <c r="J1160" s="1">
        <f t="shared" si="145"/>
        <v>192</v>
      </c>
      <c r="K1160" s="1" t="str">
        <f t="shared" si="146"/>
        <v>120D</v>
      </c>
      <c r="L1160" s="25">
        <v>41523</v>
      </c>
      <c r="M1160" s="26" t="str">
        <f t="shared" si="147"/>
        <v>Fri</v>
      </c>
      <c r="N1160" s="25">
        <v>41526</v>
      </c>
      <c r="O1160" s="1">
        <f t="shared" si="148"/>
        <v>3</v>
      </c>
      <c r="P1160" s="27">
        <f t="shared" si="149"/>
        <v>2013</v>
      </c>
      <c r="Q1160" s="1">
        <f t="shared" si="150"/>
        <v>9</v>
      </c>
      <c r="R1160" s="1">
        <f t="shared" si="151"/>
        <v>6</v>
      </c>
      <c r="S1160" t="s">
        <v>72</v>
      </c>
      <c r="T1160" s="2">
        <v>22251448.289999999</v>
      </c>
      <c r="U1160">
        <v>15419250</v>
      </c>
      <c r="V1160" s="2">
        <v>12518832</v>
      </c>
      <c r="W1160" s="2">
        <v>5863374.3099999996</v>
      </c>
      <c r="X1160" s="2">
        <v>0</v>
      </c>
      <c r="Y1160" s="2">
        <v>883116.88</v>
      </c>
      <c r="Z1160" s="2">
        <v>2986125.1</v>
      </c>
      <c r="AA1160">
        <v>6</v>
      </c>
      <c r="AB1160">
        <v>0</v>
      </c>
      <c r="AC1160">
        <v>0</v>
      </c>
      <c r="AD1160">
        <v>0</v>
      </c>
      <c r="AE1160">
        <v>6</v>
      </c>
      <c r="AF1160">
        <v>6</v>
      </c>
      <c r="AG1160">
        <v>3</v>
      </c>
      <c r="AH1160" s="2">
        <v>4172944</v>
      </c>
    </row>
    <row r="1161" spans="1:34" x14ac:dyDescent="0.5">
      <c r="A1161">
        <v>9876</v>
      </c>
      <c r="B1161">
        <v>39441</v>
      </c>
      <c r="C1161" t="s">
        <v>1281</v>
      </c>
      <c r="D1161" s="25">
        <v>28355</v>
      </c>
      <c r="E1161" t="s">
        <v>79</v>
      </c>
      <c r="F1161" t="s">
        <v>80</v>
      </c>
      <c r="G1161" t="s">
        <v>89</v>
      </c>
      <c r="H1161" s="25">
        <v>41331</v>
      </c>
      <c r="I1161" s="26" t="str">
        <f t="shared" si="144"/>
        <v>Tue</v>
      </c>
      <c r="J1161" s="1">
        <f t="shared" si="145"/>
        <v>23</v>
      </c>
      <c r="K1161" s="1" t="str">
        <f t="shared" si="146"/>
        <v>30D</v>
      </c>
      <c r="L1161" s="25">
        <v>41354</v>
      </c>
      <c r="M1161" s="26" t="str">
        <f t="shared" si="147"/>
        <v>Thu</v>
      </c>
      <c r="N1161" s="25">
        <v>41356</v>
      </c>
      <c r="O1161" s="1">
        <f t="shared" si="148"/>
        <v>2</v>
      </c>
      <c r="P1161" s="27">
        <f t="shared" si="149"/>
        <v>2013</v>
      </c>
      <c r="Q1161" s="1">
        <f t="shared" si="150"/>
        <v>3</v>
      </c>
      <c r="R1161" s="1">
        <f t="shared" si="151"/>
        <v>21</v>
      </c>
      <c r="S1161" t="s">
        <v>72</v>
      </c>
      <c r="T1161" s="2">
        <v>8814382.5</v>
      </c>
      <c r="U1161">
        <v>0</v>
      </c>
      <c r="V1161" s="2">
        <v>2000000</v>
      </c>
      <c r="W1161" s="2">
        <v>4646500</v>
      </c>
      <c r="X1161" s="2">
        <v>0</v>
      </c>
      <c r="Y1161" s="2">
        <v>985000</v>
      </c>
      <c r="Z1161" s="2">
        <v>1182882.5</v>
      </c>
      <c r="AA1161">
        <v>4</v>
      </c>
      <c r="AB1161">
        <v>0</v>
      </c>
      <c r="AC1161">
        <v>0</v>
      </c>
      <c r="AD1161">
        <v>0</v>
      </c>
      <c r="AE1161">
        <v>4</v>
      </c>
      <c r="AF1161">
        <v>4</v>
      </c>
      <c r="AG1161">
        <v>2</v>
      </c>
      <c r="AH1161" s="2">
        <v>1000000</v>
      </c>
    </row>
    <row r="1162" spans="1:34" x14ac:dyDescent="0.5">
      <c r="A1162">
        <v>9860</v>
      </c>
      <c r="B1162">
        <v>39412</v>
      </c>
      <c r="C1162" t="s">
        <v>1282</v>
      </c>
      <c r="D1162" s="25">
        <v>28470</v>
      </c>
      <c r="E1162" t="s">
        <v>79</v>
      </c>
      <c r="F1162" t="s">
        <v>105</v>
      </c>
      <c r="G1162" t="s">
        <v>106</v>
      </c>
      <c r="H1162" s="25">
        <v>41331</v>
      </c>
      <c r="I1162" s="26" t="str">
        <f t="shared" si="144"/>
        <v>Tue</v>
      </c>
      <c r="J1162" s="1">
        <f t="shared" si="145"/>
        <v>87</v>
      </c>
      <c r="K1162" s="1" t="str">
        <f t="shared" si="146"/>
        <v>90D</v>
      </c>
      <c r="L1162" s="25">
        <v>41418</v>
      </c>
      <c r="M1162" s="26" t="str">
        <f t="shared" si="147"/>
        <v>Fri</v>
      </c>
      <c r="N1162" s="25">
        <v>41424</v>
      </c>
      <c r="O1162" s="1">
        <f t="shared" si="148"/>
        <v>6</v>
      </c>
      <c r="P1162" s="27">
        <f t="shared" si="149"/>
        <v>2013</v>
      </c>
      <c r="Q1162" s="1">
        <f t="shared" si="150"/>
        <v>5</v>
      </c>
      <c r="R1162" s="1">
        <f t="shared" si="151"/>
        <v>24</v>
      </c>
      <c r="S1162" t="s">
        <v>72</v>
      </c>
      <c r="T1162" s="2">
        <v>20527091.920000002</v>
      </c>
      <c r="U1162">
        <v>0</v>
      </c>
      <c r="V1162" s="2">
        <v>6620458.7999999998</v>
      </c>
      <c r="W1162" s="2">
        <v>7759300.3799999999</v>
      </c>
      <c r="X1162" s="2">
        <v>0</v>
      </c>
      <c r="Y1162" s="2">
        <v>3393385.27</v>
      </c>
      <c r="Z1162" s="2">
        <v>2753947.47</v>
      </c>
      <c r="AA1162">
        <v>12</v>
      </c>
      <c r="AB1162">
        <v>6</v>
      </c>
      <c r="AC1162">
        <v>6</v>
      </c>
      <c r="AD1162">
        <v>0</v>
      </c>
      <c r="AE1162">
        <v>18</v>
      </c>
      <c r="AF1162">
        <v>24</v>
      </c>
      <c r="AG1162">
        <v>6</v>
      </c>
      <c r="AH1162" s="2">
        <v>1103409.8</v>
      </c>
    </row>
    <row r="1163" spans="1:34" x14ac:dyDescent="0.5">
      <c r="A1163">
        <v>9845</v>
      </c>
      <c r="B1163">
        <v>39488</v>
      </c>
      <c r="C1163" t="s">
        <v>1283</v>
      </c>
      <c r="D1163" s="25">
        <v>32798</v>
      </c>
      <c r="E1163" t="s">
        <v>69</v>
      </c>
      <c r="F1163" t="s">
        <v>70</v>
      </c>
      <c r="G1163" t="s">
        <v>74</v>
      </c>
      <c r="H1163" s="25">
        <v>41331</v>
      </c>
      <c r="I1163" s="26" t="str">
        <f t="shared" si="144"/>
        <v>Tue</v>
      </c>
      <c r="J1163" s="1">
        <f t="shared" si="145"/>
        <v>2</v>
      </c>
      <c r="K1163" s="1" t="str">
        <f t="shared" si="146"/>
        <v>7D</v>
      </c>
      <c r="L1163" s="25">
        <v>41333</v>
      </c>
      <c r="M1163" s="26" t="str">
        <f t="shared" si="147"/>
        <v>Thu</v>
      </c>
      <c r="N1163" s="25">
        <v>41335</v>
      </c>
      <c r="O1163" s="1">
        <f t="shared" si="148"/>
        <v>2</v>
      </c>
      <c r="P1163" s="27">
        <f t="shared" si="149"/>
        <v>2013</v>
      </c>
      <c r="Q1163" s="1">
        <f t="shared" si="150"/>
        <v>2</v>
      </c>
      <c r="R1163" s="1">
        <f t="shared" si="151"/>
        <v>28</v>
      </c>
      <c r="S1163" t="s">
        <v>72</v>
      </c>
      <c r="T1163" s="2">
        <v>36451800</v>
      </c>
      <c r="U1163">
        <v>35343000</v>
      </c>
      <c r="V1163" s="2">
        <v>28937664</v>
      </c>
      <c r="W1163" s="2">
        <v>1782336</v>
      </c>
      <c r="X1163" s="2">
        <v>0</v>
      </c>
      <c r="Y1163" s="2">
        <v>840000</v>
      </c>
      <c r="Z1163" s="2">
        <v>4891800</v>
      </c>
      <c r="AA1163">
        <v>4</v>
      </c>
      <c r="AB1163">
        <v>0</v>
      </c>
      <c r="AC1163">
        <v>0</v>
      </c>
      <c r="AD1163">
        <v>0</v>
      </c>
      <c r="AE1163">
        <v>4</v>
      </c>
      <c r="AF1163">
        <v>4</v>
      </c>
      <c r="AG1163">
        <v>2</v>
      </c>
      <c r="AH1163" s="2">
        <v>14468832</v>
      </c>
    </row>
    <row r="1164" spans="1:34" x14ac:dyDescent="0.5">
      <c r="A1164">
        <v>9878</v>
      </c>
      <c r="B1164">
        <v>39444</v>
      </c>
      <c r="C1164" t="s">
        <v>1284</v>
      </c>
      <c r="D1164" s="25">
        <v>15725</v>
      </c>
      <c r="E1164" t="s">
        <v>79</v>
      </c>
      <c r="F1164" t="s">
        <v>105</v>
      </c>
      <c r="G1164" t="s">
        <v>106</v>
      </c>
      <c r="H1164" s="25">
        <v>41331</v>
      </c>
      <c r="I1164" s="26" t="str">
        <f t="shared" si="144"/>
        <v>Tue</v>
      </c>
      <c r="J1164" s="1">
        <f t="shared" si="145"/>
        <v>172</v>
      </c>
      <c r="K1164" s="1" t="str">
        <f t="shared" si="146"/>
        <v>120D</v>
      </c>
      <c r="L1164" s="25">
        <v>41503</v>
      </c>
      <c r="M1164" s="26" t="str">
        <f t="shared" si="147"/>
        <v>Sat</v>
      </c>
      <c r="N1164" s="25">
        <v>41511</v>
      </c>
      <c r="O1164" s="1">
        <f t="shared" si="148"/>
        <v>8</v>
      </c>
      <c r="P1164" s="27">
        <f t="shared" si="149"/>
        <v>2013</v>
      </c>
      <c r="Q1164" s="1">
        <f t="shared" si="150"/>
        <v>8</v>
      </c>
      <c r="R1164" s="1">
        <f t="shared" si="151"/>
        <v>17</v>
      </c>
      <c r="S1164" t="s">
        <v>72</v>
      </c>
      <c r="T1164" s="2">
        <v>35139910.149999999</v>
      </c>
      <c r="U1164">
        <v>16616926.800000001</v>
      </c>
      <c r="V1164" s="2">
        <v>11420906.4</v>
      </c>
      <c r="W1164" s="2">
        <v>9455916.1999999993</v>
      </c>
      <c r="X1164" s="2">
        <v>0</v>
      </c>
      <c r="Y1164" s="2">
        <v>8348894.0499999998</v>
      </c>
      <c r="Z1164" s="2">
        <v>5914193.5</v>
      </c>
      <c r="AA1164">
        <v>22</v>
      </c>
      <c r="AB1164">
        <v>0</v>
      </c>
      <c r="AC1164">
        <v>0</v>
      </c>
      <c r="AD1164">
        <v>0</v>
      </c>
      <c r="AE1164">
        <v>22</v>
      </c>
      <c r="AF1164">
        <v>22</v>
      </c>
      <c r="AG1164">
        <v>11</v>
      </c>
      <c r="AH1164" s="2">
        <v>1038264.22</v>
      </c>
    </row>
    <row r="1165" spans="1:34" x14ac:dyDescent="0.5">
      <c r="A1165">
        <v>9904</v>
      </c>
      <c r="B1165">
        <v>39506</v>
      </c>
      <c r="C1165" t="s">
        <v>1285</v>
      </c>
      <c r="D1165" s="25">
        <v>12777</v>
      </c>
      <c r="E1165" t="s">
        <v>79</v>
      </c>
      <c r="F1165" t="s">
        <v>105</v>
      </c>
      <c r="G1165" t="s">
        <v>106</v>
      </c>
      <c r="H1165" s="25">
        <v>41332</v>
      </c>
      <c r="I1165" s="26" t="str">
        <f t="shared" si="144"/>
        <v>Wed</v>
      </c>
      <c r="J1165" s="1">
        <f t="shared" si="145"/>
        <v>233</v>
      </c>
      <c r="K1165" s="1" t="str">
        <f t="shared" si="146"/>
        <v>120D</v>
      </c>
      <c r="L1165" s="25">
        <v>41565</v>
      </c>
      <c r="M1165" s="26" t="str">
        <f t="shared" si="147"/>
        <v>Fri</v>
      </c>
      <c r="N1165" s="25">
        <v>41571</v>
      </c>
      <c r="O1165" s="1">
        <f t="shared" si="148"/>
        <v>6</v>
      </c>
      <c r="P1165" s="27">
        <f t="shared" si="149"/>
        <v>2013</v>
      </c>
      <c r="Q1165" s="1">
        <f t="shared" si="150"/>
        <v>10</v>
      </c>
      <c r="R1165" s="1">
        <f t="shared" si="151"/>
        <v>18</v>
      </c>
      <c r="S1165" t="s">
        <v>72</v>
      </c>
      <c r="T1165" s="2">
        <v>29398402.800000001</v>
      </c>
      <c r="U1165">
        <v>0</v>
      </c>
      <c r="V1165" s="2">
        <v>6771195.2000000002</v>
      </c>
      <c r="W1165" s="2">
        <v>8032898.5</v>
      </c>
      <c r="X1165" s="2">
        <v>0</v>
      </c>
      <c r="Y1165" s="2">
        <v>9336425.2400000002</v>
      </c>
      <c r="Z1165" s="2">
        <v>5257883.8600000003</v>
      </c>
      <c r="AA1165">
        <v>18</v>
      </c>
      <c r="AB1165">
        <v>0</v>
      </c>
      <c r="AC1165">
        <v>0</v>
      </c>
      <c r="AD1165">
        <v>0</v>
      </c>
      <c r="AE1165">
        <v>18</v>
      </c>
      <c r="AF1165">
        <v>18</v>
      </c>
      <c r="AG1165">
        <v>6</v>
      </c>
      <c r="AH1165" s="2">
        <v>1128532.53</v>
      </c>
    </row>
    <row r="1166" spans="1:34" x14ac:dyDescent="0.5">
      <c r="A1166">
        <v>9913</v>
      </c>
      <c r="B1166">
        <v>39522</v>
      </c>
      <c r="C1166" t="s">
        <v>1286</v>
      </c>
      <c r="D1166" s="25">
        <v>27380</v>
      </c>
      <c r="E1166" t="s">
        <v>79</v>
      </c>
      <c r="F1166" t="s">
        <v>105</v>
      </c>
      <c r="G1166" t="s">
        <v>106</v>
      </c>
      <c r="H1166" s="25">
        <v>41332</v>
      </c>
      <c r="I1166" s="26" t="str">
        <f t="shared" si="144"/>
        <v>Wed</v>
      </c>
      <c r="J1166" s="1">
        <f t="shared" si="145"/>
        <v>129</v>
      </c>
      <c r="K1166" s="1" t="str">
        <f t="shared" si="146"/>
        <v>120D</v>
      </c>
      <c r="L1166" s="25">
        <v>41461</v>
      </c>
      <c r="M1166" s="26" t="str">
        <f t="shared" si="147"/>
        <v>Sat</v>
      </c>
      <c r="N1166" s="25">
        <v>41467</v>
      </c>
      <c r="O1166" s="1">
        <f t="shared" si="148"/>
        <v>6</v>
      </c>
      <c r="P1166" s="27">
        <f t="shared" si="149"/>
        <v>2013</v>
      </c>
      <c r="Q1166" s="1">
        <f t="shared" si="150"/>
        <v>7</v>
      </c>
      <c r="R1166" s="1">
        <f t="shared" si="151"/>
        <v>6</v>
      </c>
      <c r="S1166" t="s">
        <v>72</v>
      </c>
      <c r="T1166" s="2">
        <v>14542537.73</v>
      </c>
      <c r="U1166">
        <v>0</v>
      </c>
      <c r="V1166" s="2">
        <v>5256508.8</v>
      </c>
      <c r="W1166" s="2">
        <v>5324240.45</v>
      </c>
      <c r="X1166" s="2">
        <v>0</v>
      </c>
      <c r="Y1166" s="2">
        <v>2010389.63</v>
      </c>
      <c r="Z1166" s="2">
        <v>1951398.85</v>
      </c>
      <c r="AA1166">
        <v>12</v>
      </c>
      <c r="AB1166">
        <v>6</v>
      </c>
      <c r="AC1166">
        <v>0</v>
      </c>
      <c r="AD1166">
        <v>6</v>
      </c>
      <c r="AE1166">
        <v>18</v>
      </c>
      <c r="AF1166">
        <v>24</v>
      </c>
      <c r="AG1166">
        <v>6</v>
      </c>
      <c r="AH1166" s="2">
        <v>876084.8</v>
      </c>
    </row>
    <row r="1167" spans="1:34" x14ac:dyDescent="0.5">
      <c r="A1167">
        <v>9939</v>
      </c>
      <c r="B1167">
        <v>39587</v>
      </c>
      <c r="C1167" t="s">
        <v>1287</v>
      </c>
      <c r="D1167" s="25">
        <v>35260</v>
      </c>
      <c r="E1167" t="s">
        <v>79</v>
      </c>
      <c r="F1167" t="s">
        <v>105</v>
      </c>
      <c r="G1167" t="s">
        <v>106</v>
      </c>
      <c r="H1167" s="25">
        <v>41332</v>
      </c>
      <c r="I1167" s="26" t="str">
        <f t="shared" si="144"/>
        <v>Wed</v>
      </c>
      <c r="J1167" s="1">
        <f t="shared" si="145"/>
        <v>37</v>
      </c>
      <c r="K1167" s="1" t="str">
        <f t="shared" si="146"/>
        <v>45D</v>
      </c>
      <c r="L1167" s="25">
        <v>41369</v>
      </c>
      <c r="M1167" s="26" t="str">
        <f t="shared" si="147"/>
        <v>Fri</v>
      </c>
      <c r="N1167" s="25">
        <v>41377</v>
      </c>
      <c r="O1167" s="1">
        <f t="shared" si="148"/>
        <v>8</v>
      </c>
      <c r="P1167" s="27">
        <f t="shared" si="149"/>
        <v>2013</v>
      </c>
      <c r="Q1167" s="1">
        <f t="shared" si="150"/>
        <v>4</v>
      </c>
      <c r="R1167" s="1">
        <f t="shared" si="151"/>
        <v>5</v>
      </c>
      <c r="S1167" t="s">
        <v>72</v>
      </c>
      <c r="T1167" s="2">
        <v>31276894.260000002</v>
      </c>
      <c r="U1167">
        <v>0</v>
      </c>
      <c r="V1167" s="2">
        <v>6927844.2000000002</v>
      </c>
      <c r="W1167" s="2">
        <v>13998240.93</v>
      </c>
      <c r="X1167" s="2">
        <v>0</v>
      </c>
      <c r="Y1167" s="2">
        <v>5174748.67</v>
      </c>
      <c r="Z1167" s="2">
        <v>5176060.46</v>
      </c>
      <c r="AA1167">
        <v>16</v>
      </c>
      <c r="AB1167">
        <v>8</v>
      </c>
      <c r="AC1167">
        <v>0</v>
      </c>
      <c r="AD1167">
        <v>0</v>
      </c>
      <c r="AE1167">
        <v>24</v>
      </c>
      <c r="AF1167">
        <v>24</v>
      </c>
      <c r="AG1167">
        <v>8</v>
      </c>
      <c r="AH1167" s="2">
        <v>865980.53</v>
      </c>
    </row>
    <row r="1168" spans="1:34" x14ac:dyDescent="0.5">
      <c r="A1168">
        <v>9918</v>
      </c>
      <c r="B1168">
        <v>39538</v>
      </c>
      <c r="C1168" t="s">
        <v>1288</v>
      </c>
      <c r="D1168" s="25">
        <v>30888</v>
      </c>
      <c r="E1168" t="s">
        <v>79</v>
      </c>
      <c r="F1168" t="s">
        <v>105</v>
      </c>
      <c r="G1168" t="s">
        <v>106</v>
      </c>
      <c r="H1168" s="25">
        <v>41332</v>
      </c>
      <c r="I1168" s="26" t="str">
        <f t="shared" si="144"/>
        <v>Wed</v>
      </c>
      <c r="J1168" s="1">
        <f t="shared" si="145"/>
        <v>219</v>
      </c>
      <c r="K1168" s="1" t="str">
        <f t="shared" si="146"/>
        <v>120D</v>
      </c>
      <c r="L1168" s="25">
        <v>41551</v>
      </c>
      <c r="M1168" s="26" t="str">
        <f t="shared" si="147"/>
        <v>Fri</v>
      </c>
      <c r="N1168" s="25">
        <v>41557</v>
      </c>
      <c r="O1168" s="1">
        <f t="shared" si="148"/>
        <v>6</v>
      </c>
      <c r="P1168" s="27">
        <f t="shared" si="149"/>
        <v>2013</v>
      </c>
      <c r="Q1168" s="1">
        <f t="shared" si="150"/>
        <v>10</v>
      </c>
      <c r="R1168" s="1">
        <f t="shared" si="151"/>
        <v>4</v>
      </c>
      <c r="S1168" t="s">
        <v>72</v>
      </c>
      <c r="T1168" s="2">
        <v>9163038.7599999998</v>
      </c>
      <c r="U1168">
        <v>0</v>
      </c>
      <c r="V1168" s="2">
        <v>1420223.8</v>
      </c>
      <c r="W1168" s="2">
        <v>3855713.2</v>
      </c>
      <c r="X1168" s="2">
        <v>0</v>
      </c>
      <c r="Y1168" s="2">
        <v>2658008.66</v>
      </c>
      <c r="Z1168" s="2">
        <v>1229093.1000000001</v>
      </c>
      <c r="AA1168">
        <v>12</v>
      </c>
      <c r="AB1168">
        <v>0</v>
      </c>
      <c r="AC1168">
        <v>6</v>
      </c>
      <c r="AD1168">
        <v>6</v>
      </c>
      <c r="AE1168">
        <v>12</v>
      </c>
      <c r="AF1168">
        <v>24</v>
      </c>
      <c r="AG1168">
        <v>6</v>
      </c>
      <c r="AH1168" s="2">
        <v>236703.97</v>
      </c>
    </row>
    <row r="1169" spans="1:34" x14ac:dyDescent="0.5">
      <c r="A1169">
        <v>9937</v>
      </c>
      <c r="B1169">
        <v>39581</v>
      </c>
      <c r="C1169" t="s">
        <v>1289</v>
      </c>
      <c r="D1169" s="25">
        <v>26403</v>
      </c>
      <c r="E1169" t="s">
        <v>79</v>
      </c>
      <c r="F1169" t="s">
        <v>105</v>
      </c>
      <c r="G1169" t="s">
        <v>106</v>
      </c>
      <c r="H1169" s="25">
        <v>41332</v>
      </c>
      <c r="I1169" s="26" t="str">
        <f t="shared" si="144"/>
        <v>Wed</v>
      </c>
      <c r="J1169" s="1">
        <f t="shared" si="145"/>
        <v>126</v>
      </c>
      <c r="K1169" s="1" t="str">
        <f t="shared" si="146"/>
        <v>120D</v>
      </c>
      <c r="L1169" s="25">
        <v>41458</v>
      </c>
      <c r="M1169" s="26" t="str">
        <f t="shared" si="147"/>
        <v>Wed</v>
      </c>
      <c r="N1169" s="25">
        <v>41466</v>
      </c>
      <c r="O1169" s="1">
        <f t="shared" si="148"/>
        <v>8</v>
      </c>
      <c r="P1169" s="27">
        <f t="shared" si="149"/>
        <v>2013</v>
      </c>
      <c r="Q1169" s="1">
        <f t="shared" si="150"/>
        <v>7</v>
      </c>
      <c r="R1169" s="1">
        <f t="shared" si="151"/>
        <v>3</v>
      </c>
      <c r="S1169" t="s">
        <v>72</v>
      </c>
      <c r="T1169" s="2">
        <v>22803763.190000001</v>
      </c>
      <c r="U1169">
        <v>0</v>
      </c>
      <c r="V1169" s="2">
        <v>7005353.5999999996</v>
      </c>
      <c r="W1169" s="2">
        <v>8432219.3599999994</v>
      </c>
      <c r="X1169" s="2">
        <v>0</v>
      </c>
      <c r="Y1169" s="2">
        <v>4126392.54</v>
      </c>
      <c r="Z1169" s="2">
        <v>3239797.69</v>
      </c>
      <c r="AA1169">
        <v>16</v>
      </c>
      <c r="AB1169">
        <v>8</v>
      </c>
      <c r="AC1169">
        <v>0</v>
      </c>
      <c r="AD1169">
        <v>0</v>
      </c>
      <c r="AE1169">
        <v>24</v>
      </c>
      <c r="AF1169">
        <v>24</v>
      </c>
      <c r="AG1169">
        <v>8</v>
      </c>
      <c r="AH1169" s="2">
        <v>875669.2</v>
      </c>
    </row>
    <row r="1170" spans="1:34" x14ac:dyDescent="0.5">
      <c r="A1170">
        <v>9929</v>
      </c>
      <c r="B1170">
        <v>74230</v>
      </c>
      <c r="C1170" t="s">
        <v>1290</v>
      </c>
      <c r="D1170" s="25">
        <v>20302</v>
      </c>
      <c r="E1170" t="s">
        <v>79</v>
      </c>
      <c r="F1170" t="s">
        <v>105</v>
      </c>
      <c r="G1170" t="s">
        <v>106</v>
      </c>
      <c r="H1170" s="25">
        <v>41332</v>
      </c>
      <c r="I1170" s="26" t="str">
        <f t="shared" si="144"/>
        <v>Wed</v>
      </c>
      <c r="J1170" s="1">
        <f t="shared" si="145"/>
        <v>107</v>
      </c>
      <c r="K1170" s="1" t="str">
        <f t="shared" si="146"/>
        <v>120D</v>
      </c>
      <c r="L1170" s="25">
        <v>41439</v>
      </c>
      <c r="M1170" s="26" t="str">
        <f t="shared" si="147"/>
        <v>Fri</v>
      </c>
      <c r="N1170" s="25">
        <v>41445</v>
      </c>
      <c r="O1170" s="1">
        <f t="shared" si="148"/>
        <v>6</v>
      </c>
      <c r="P1170" s="27">
        <f t="shared" si="149"/>
        <v>2013</v>
      </c>
      <c r="Q1170" s="1">
        <f t="shared" si="150"/>
        <v>6</v>
      </c>
      <c r="R1170" s="1">
        <f t="shared" si="151"/>
        <v>14</v>
      </c>
      <c r="S1170" t="s">
        <v>72</v>
      </c>
      <c r="T1170" s="2">
        <v>6360447.4299999997</v>
      </c>
      <c r="U1170">
        <v>0</v>
      </c>
      <c r="V1170" s="2">
        <v>2201718.4</v>
      </c>
      <c r="W1170" s="2">
        <v>3304025.92</v>
      </c>
      <c r="X1170" s="2">
        <v>0</v>
      </c>
      <c r="Y1170" s="2">
        <v>1725</v>
      </c>
      <c r="Z1170" s="2">
        <v>852978.11</v>
      </c>
      <c r="AA1170">
        <v>24</v>
      </c>
      <c r="AB1170">
        <v>0</v>
      </c>
      <c r="AC1170">
        <v>0</v>
      </c>
      <c r="AD1170">
        <v>0</v>
      </c>
      <c r="AE1170">
        <v>24</v>
      </c>
      <c r="AF1170">
        <v>24</v>
      </c>
      <c r="AG1170">
        <v>12</v>
      </c>
      <c r="AH1170" s="2">
        <v>183476.53</v>
      </c>
    </row>
    <row r="1171" spans="1:34" x14ac:dyDescent="0.5">
      <c r="A1171">
        <v>9921</v>
      </c>
      <c r="B1171">
        <v>39542</v>
      </c>
      <c r="C1171" t="s">
        <v>1291</v>
      </c>
      <c r="D1171" s="25">
        <v>23065</v>
      </c>
      <c r="E1171" t="s">
        <v>79</v>
      </c>
      <c r="F1171" t="s">
        <v>105</v>
      </c>
      <c r="G1171" t="s">
        <v>106</v>
      </c>
      <c r="H1171" s="25">
        <v>41332</v>
      </c>
      <c r="I1171" s="26" t="str">
        <f t="shared" si="144"/>
        <v>Wed</v>
      </c>
      <c r="J1171" s="1">
        <f t="shared" si="145"/>
        <v>38</v>
      </c>
      <c r="K1171" s="1" t="str">
        <f t="shared" si="146"/>
        <v>45D</v>
      </c>
      <c r="L1171" s="25">
        <v>41370</v>
      </c>
      <c r="M1171" s="26" t="str">
        <f t="shared" si="147"/>
        <v>Sat</v>
      </c>
      <c r="N1171" s="25">
        <v>41376</v>
      </c>
      <c r="O1171" s="1">
        <f t="shared" si="148"/>
        <v>6</v>
      </c>
      <c r="P1171" s="27">
        <f t="shared" si="149"/>
        <v>2013</v>
      </c>
      <c r="Q1171" s="1">
        <f t="shared" si="150"/>
        <v>4</v>
      </c>
      <c r="R1171" s="1">
        <f t="shared" si="151"/>
        <v>6</v>
      </c>
      <c r="S1171" t="s">
        <v>72</v>
      </c>
      <c r="T1171" s="2">
        <v>21348683.350000001</v>
      </c>
      <c r="U1171">
        <v>0</v>
      </c>
      <c r="V1171" s="2">
        <v>13317292.5</v>
      </c>
      <c r="W1171" s="2">
        <v>5167228</v>
      </c>
      <c r="X1171" s="2">
        <v>0</v>
      </c>
      <c r="Y1171" s="2">
        <v>0</v>
      </c>
      <c r="Z1171" s="2">
        <v>2864162.85</v>
      </c>
      <c r="AA1171">
        <v>12</v>
      </c>
      <c r="AB1171">
        <v>6</v>
      </c>
      <c r="AC1171">
        <v>6</v>
      </c>
      <c r="AD1171">
        <v>0</v>
      </c>
      <c r="AE1171">
        <v>18</v>
      </c>
      <c r="AF1171">
        <v>24</v>
      </c>
      <c r="AG1171">
        <v>6</v>
      </c>
      <c r="AH1171" s="2">
        <v>2219548.75</v>
      </c>
    </row>
    <row r="1172" spans="1:34" x14ac:dyDescent="0.5">
      <c r="A1172">
        <v>9962</v>
      </c>
      <c r="B1172">
        <v>39632</v>
      </c>
      <c r="C1172" t="s">
        <v>1292</v>
      </c>
      <c r="D1172" s="25">
        <v>24089</v>
      </c>
      <c r="E1172" t="s">
        <v>79</v>
      </c>
      <c r="F1172" t="s">
        <v>105</v>
      </c>
      <c r="G1172" t="s">
        <v>106</v>
      </c>
      <c r="H1172" s="25">
        <v>41333</v>
      </c>
      <c r="I1172" s="26" t="str">
        <f t="shared" si="144"/>
        <v>Thu</v>
      </c>
      <c r="J1172" s="1">
        <f t="shared" si="145"/>
        <v>17</v>
      </c>
      <c r="K1172" s="1" t="str">
        <f t="shared" si="146"/>
        <v>30D</v>
      </c>
      <c r="L1172" s="25">
        <v>41350</v>
      </c>
      <c r="M1172" s="26" t="str">
        <f t="shared" si="147"/>
        <v>Sun</v>
      </c>
      <c r="N1172" s="25">
        <v>41356</v>
      </c>
      <c r="O1172" s="1">
        <f t="shared" si="148"/>
        <v>6</v>
      </c>
      <c r="P1172" s="27">
        <f t="shared" si="149"/>
        <v>2013</v>
      </c>
      <c r="Q1172" s="1">
        <f t="shared" si="150"/>
        <v>3</v>
      </c>
      <c r="R1172" s="1">
        <f t="shared" si="151"/>
        <v>17</v>
      </c>
      <c r="S1172" t="s">
        <v>72</v>
      </c>
      <c r="T1172" s="2">
        <v>27417718.870000001</v>
      </c>
      <c r="U1172">
        <v>0</v>
      </c>
      <c r="V1172" s="2">
        <v>5199156</v>
      </c>
      <c r="W1172" s="2">
        <v>10026000</v>
      </c>
      <c r="X1172" s="2">
        <v>0</v>
      </c>
      <c r="Y1172" s="2">
        <v>8513500.6999999993</v>
      </c>
      <c r="Z1172" s="2">
        <v>3679062.17</v>
      </c>
      <c r="AA1172">
        <v>12</v>
      </c>
      <c r="AB1172">
        <v>6</v>
      </c>
      <c r="AC1172">
        <v>0</v>
      </c>
      <c r="AD1172">
        <v>0</v>
      </c>
      <c r="AE1172">
        <v>18</v>
      </c>
      <c r="AF1172">
        <v>18</v>
      </c>
      <c r="AG1172">
        <v>6</v>
      </c>
      <c r="AH1172" s="2">
        <v>866526</v>
      </c>
    </row>
    <row r="1173" spans="1:34" x14ac:dyDescent="0.5">
      <c r="A1173">
        <v>9941</v>
      </c>
      <c r="B1173">
        <v>39590</v>
      </c>
      <c r="C1173" t="s">
        <v>1293</v>
      </c>
      <c r="D1173" s="25">
        <v>27107</v>
      </c>
      <c r="E1173" t="s">
        <v>79</v>
      </c>
      <c r="F1173" t="s">
        <v>105</v>
      </c>
      <c r="G1173" t="s">
        <v>106</v>
      </c>
      <c r="H1173" s="25">
        <v>41333</v>
      </c>
      <c r="I1173" s="26" t="str">
        <f t="shared" si="144"/>
        <v>Thu</v>
      </c>
      <c r="J1173" s="1">
        <f t="shared" si="145"/>
        <v>128</v>
      </c>
      <c r="K1173" s="1" t="str">
        <f t="shared" si="146"/>
        <v>120D</v>
      </c>
      <c r="L1173" s="25">
        <v>41461</v>
      </c>
      <c r="M1173" s="26" t="str">
        <f t="shared" si="147"/>
        <v>Sat</v>
      </c>
      <c r="N1173" s="25">
        <v>41467</v>
      </c>
      <c r="O1173" s="1">
        <f t="shared" si="148"/>
        <v>6</v>
      </c>
      <c r="P1173" s="27">
        <f t="shared" si="149"/>
        <v>2013</v>
      </c>
      <c r="Q1173" s="1">
        <f t="shared" si="150"/>
        <v>7</v>
      </c>
      <c r="R1173" s="1">
        <f t="shared" si="151"/>
        <v>6</v>
      </c>
      <c r="S1173" t="s">
        <v>72</v>
      </c>
      <c r="T1173" s="2">
        <v>16516781.4</v>
      </c>
      <c r="U1173">
        <v>0</v>
      </c>
      <c r="V1173" s="2">
        <v>5256508.8</v>
      </c>
      <c r="W1173" s="2">
        <v>6898869.6200000001</v>
      </c>
      <c r="X1173" s="2">
        <v>0</v>
      </c>
      <c r="Y1173" s="2">
        <v>2145062.34</v>
      </c>
      <c r="Z1173" s="2">
        <v>2216340.64</v>
      </c>
      <c r="AA1173">
        <v>12</v>
      </c>
      <c r="AB1173">
        <v>6</v>
      </c>
      <c r="AC1173">
        <v>0</v>
      </c>
      <c r="AD1173">
        <v>0</v>
      </c>
      <c r="AE1173">
        <v>18</v>
      </c>
      <c r="AF1173">
        <v>18</v>
      </c>
      <c r="AG1173">
        <v>6</v>
      </c>
      <c r="AH1173" s="2">
        <v>876084.8</v>
      </c>
    </row>
    <row r="1174" spans="1:34" x14ac:dyDescent="0.5">
      <c r="A1174">
        <v>9989</v>
      </c>
      <c r="B1174">
        <v>39707</v>
      </c>
      <c r="C1174" t="s">
        <v>1294</v>
      </c>
      <c r="D1174" s="25">
        <v>16511</v>
      </c>
      <c r="E1174" t="s">
        <v>79</v>
      </c>
      <c r="F1174" t="s">
        <v>105</v>
      </c>
      <c r="G1174" t="s">
        <v>106</v>
      </c>
      <c r="H1174" s="25">
        <v>41334</v>
      </c>
      <c r="I1174" s="26" t="str">
        <f t="shared" si="144"/>
        <v>Fri</v>
      </c>
      <c r="J1174" s="1">
        <f t="shared" si="145"/>
        <v>252</v>
      </c>
      <c r="K1174" s="1" t="str">
        <f t="shared" si="146"/>
        <v>120D</v>
      </c>
      <c r="L1174" s="25">
        <v>41586</v>
      </c>
      <c r="M1174" s="26" t="str">
        <f t="shared" si="147"/>
        <v>Fri</v>
      </c>
      <c r="N1174" s="25">
        <v>41592</v>
      </c>
      <c r="O1174" s="1">
        <f t="shared" si="148"/>
        <v>6</v>
      </c>
      <c r="P1174" s="27">
        <f t="shared" si="149"/>
        <v>2013</v>
      </c>
      <c r="Q1174" s="1">
        <f t="shared" si="150"/>
        <v>11</v>
      </c>
      <c r="R1174" s="1">
        <f t="shared" si="151"/>
        <v>8</v>
      </c>
      <c r="S1174" t="s">
        <v>72</v>
      </c>
      <c r="T1174" s="2">
        <v>11947770.68</v>
      </c>
      <c r="U1174">
        <v>0</v>
      </c>
      <c r="V1174" s="2">
        <v>5674950</v>
      </c>
      <c r="W1174" s="2">
        <v>3423894.24</v>
      </c>
      <c r="X1174" s="2">
        <v>0</v>
      </c>
      <c r="Y1174" s="2">
        <v>1245000</v>
      </c>
      <c r="Z1174" s="2">
        <v>1603926.44</v>
      </c>
      <c r="AA1174">
        <v>12</v>
      </c>
      <c r="AB1174">
        <v>0</v>
      </c>
      <c r="AC1174">
        <v>0</v>
      </c>
      <c r="AD1174">
        <v>0</v>
      </c>
      <c r="AE1174">
        <v>12</v>
      </c>
      <c r="AF1174">
        <v>12</v>
      </c>
      <c r="AG1174">
        <v>6</v>
      </c>
      <c r="AH1174" s="2">
        <v>945825</v>
      </c>
    </row>
    <row r="1175" spans="1:34" x14ac:dyDescent="0.5">
      <c r="A1175">
        <v>9995</v>
      </c>
      <c r="B1175">
        <v>39722</v>
      </c>
      <c r="C1175" t="s">
        <v>1295</v>
      </c>
      <c r="D1175" s="25">
        <v>18685</v>
      </c>
      <c r="E1175" t="s">
        <v>79</v>
      </c>
      <c r="F1175" t="s">
        <v>105</v>
      </c>
      <c r="G1175" t="s">
        <v>106</v>
      </c>
      <c r="H1175" s="25">
        <v>41334</v>
      </c>
      <c r="I1175" s="26" t="str">
        <f t="shared" si="144"/>
        <v>Fri</v>
      </c>
      <c r="J1175" s="1">
        <f t="shared" si="145"/>
        <v>180</v>
      </c>
      <c r="K1175" s="1" t="str">
        <f t="shared" si="146"/>
        <v>120D</v>
      </c>
      <c r="L1175" s="25">
        <v>41514</v>
      </c>
      <c r="M1175" s="26" t="str">
        <f t="shared" si="147"/>
        <v>Wed</v>
      </c>
      <c r="N1175" s="25">
        <v>41520</v>
      </c>
      <c r="O1175" s="1">
        <f t="shared" si="148"/>
        <v>6</v>
      </c>
      <c r="P1175" s="27">
        <f t="shared" si="149"/>
        <v>2013</v>
      </c>
      <c r="Q1175" s="1">
        <f t="shared" si="150"/>
        <v>8</v>
      </c>
      <c r="R1175" s="1">
        <f t="shared" si="151"/>
        <v>28</v>
      </c>
      <c r="S1175" t="s">
        <v>72</v>
      </c>
      <c r="T1175" s="2">
        <v>26098020.18</v>
      </c>
      <c r="U1175">
        <v>6081075</v>
      </c>
      <c r="V1175" s="2">
        <v>4991430.5999999996</v>
      </c>
      <c r="W1175" s="2">
        <v>5780058.7300000004</v>
      </c>
      <c r="X1175" s="2">
        <v>0</v>
      </c>
      <c r="Y1175" s="2">
        <v>11224798.529999999</v>
      </c>
      <c r="Z1175" s="2">
        <v>4101732.32</v>
      </c>
      <c r="AA1175">
        <v>14</v>
      </c>
      <c r="AB1175">
        <v>0</v>
      </c>
      <c r="AC1175">
        <v>0</v>
      </c>
      <c r="AD1175">
        <v>0</v>
      </c>
      <c r="AE1175">
        <v>14</v>
      </c>
      <c r="AF1175">
        <v>14</v>
      </c>
      <c r="AG1175">
        <v>7</v>
      </c>
      <c r="AH1175" s="2">
        <v>713061.51</v>
      </c>
    </row>
    <row r="1176" spans="1:34" x14ac:dyDescent="0.5">
      <c r="A1176">
        <v>9991</v>
      </c>
      <c r="B1176">
        <v>39710</v>
      </c>
      <c r="C1176" t="s">
        <v>1296</v>
      </c>
      <c r="D1176" s="25">
        <v>25138</v>
      </c>
      <c r="E1176" t="s">
        <v>79</v>
      </c>
      <c r="F1176" t="s">
        <v>105</v>
      </c>
      <c r="G1176" t="s">
        <v>106</v>
      </c>
      <c r="H1176" s="25">
        <v>41334</v>
      </c>
      <c r="I1176" s="26" t="str">
        <f t="shared" si="144"/>
        <v>Fri</v>
      </c>
      <c r="J1176" s="1">
        <f t="shared" si="145"/>
        <v>123</v>
      </c>
      <c r="K1176" s="1" t="str">
        <f t="shared" si="146"/>
        <v>120D</v>
      </c>
      <c r="L1176" s="25">
        <v>41457</v>
      </c>
      <c r="M1176" s="26" t="str">
        <f t="shared" si="147"/>
        <v>Tue</v>
      </c>
      <c r="N1176" s="25">
        <v>41463</v>
      </c>
      <c r="O1176" s="1">
        <f t="shared" si="148"/>
        <v>6</v>
      </c>
      <c r="P1176" s="27">
        <f t="shared" si="149"/>
        <v>2013</v>
      </c>
      <c r="Q1176" s="1">
        <f t="shared" si="150"/>
        <v>7</v>
      </c>
      <c r="R1176" s="1">
        <f t="shared" si="151"/>
        <v>2</v>
      </c>
      <c r="S1176" t="s">
        <v>72</v>
      </c>
      <c r="T1176" s="2">
        <v>8826779.8900000006</v>
      </c>
      <c r="U1176">
        <v>0</v>
      </c>
      <c r="V1176" s="2">
        <v>5251521.5999999996</v>
      </c>
      <c r="W1176" s="2">
        <v>2090909</v>
      </c>
      <c r="X1176" s="2">
        <v>0</v>
      </c>
      <c r="Y1176" s="2">
        <v>300000</v>
      </c>
      <c r="Z1176" s="2">
        <v>1184349.29</v>
      </c>
      <c r="AA1176">
        <v>12</v>
      </c>
      <c r="AB1176">
        <v>6</v>
      </c>
      <c r="AC1176">
        <v>0</v>
      </c>
      <c r="AD1176">
        <v>0</v>
      </c>
      <c r="AE1176">
        <v>18</v>
      </c>
      <c r="AF1176">
        <v>18</v>
      </c>
      <c r="AG1176">
        <v>6</v>
      </c>
      <c r="AH1176" s="2">
        <v>875253.6</v>
      </c>
    </row>
    <row r="1177" spans="1:34" x14ac:dyDescent="0.5">
      <c r="A1177">
        <v>9999</v>
      </c>
      <c r="B1177">
        <v>46028</v>
      </c>
      <c r="C1177" t="s">
        <v>1297</v>
      </c>
      <c r="D1177" s="25">
        <v>16645</v>
      </c>
      <c r="E1177" t="s">
        <v>79</v>
      </c>
      <c r="F1177" t="s">
        <v>105</v>
      </c>
      <c r="G1177" t="s">
        <v>106</v>
      </c>
      <c r="H1177" s="25">
        <v>41334</v>
      </c>
      <c r="I1177" s="26" t="str">
        <f t="shared" si="144"/>
        <v>Fri</v>
      </c>
      <c r="J1177" s="1">
        <f t="shared" si="145"/>
        <v>205</v>
      </c>
      <c r="K1177" s="1" t="str">
        <f t="shared" si="146"/>
        <v>120D</v>
      </c>
      <c r="L1177" s="25">
        <v>41539</v>
      </c>
      <c r="M1177" s="26" t="str">
        <f t="shared" si="147"/>
        <v>Sun</v>
      </c>
      <c r="N1177" s="25">
        <v>41547</v>
      </c>
      <c r="O1177" s="1">
        <f t="shared" si="148"/>
        <v>8</v>
      </c>
      <c r="P1177" s="27">
        <f t="shared" si="149"/>
        <v>2013</v>
      </c>
      <c r="Q1177" s="1">
        <f t="shared" si="150"/>
        <v>9</v>
      </c>
      <c r="R1177" s="1">
        <f t="shared" si="151"/>
        <v>22</v>
      </c>
      <c r="S1177" t="s">
        <v>72</v>
      </c>
      <c r="T1177" s="2">
        <v>6279481.3499999996</v>
      </c>
      <c r="U1177">
        <v>0</v>
      </c>
      <c r="V1177" s="2">
        <v>1347078.6</v>
      </c>
      <c r="W1177" s="2">
        <v>4067745.51</v>
      </c>
      <c r="X1177" s="2">
        <v>0</v>
      </c>
      <c r="Y1177" s="2">
        <v>23459.35</v>
      </c>
      <c r="Z1177" s="2">
        <v>841197.89</v>
      </c>
      <c r="AA1177">
        <v>20</v>
      </c>
      <c r="AB1177">
        <v>0</v>
      </c>
      <c r="AC1177">
        <v>2</v>
      </c>
      <c r="AD1177">
        <v>0</v>
      </c>
      <c r="AE1177">
        <v>20</v>
      </c>
      <c r="AF1177">
        <v>22</v>
      </c>
      <c r="AG1177">
        <v>10</v>
      </c>
      <c r="AH1177" s="2">
        <v>134707.85999999999</v>
      </c>
    </row>
    <row r="1178" spans="1:34" x14ac:dyDescent="0.5">
      <c r="A1178">
        <v>10030</v>
      </c>
      <c r="B1178">
        <v>39849</v>
      </c>
      <c r="C1178" t="s">
        <v>1298</v>
      </c>
      <c r="D1178" s="25">
        <v>34354</v>
      </c>
      <c r="E1178" t="s">
        <v>79</v>
      </c>
      <c r="F1178" t="s">
        <v>105</v>
      </c>
      <c r="G1178" t="s">
        <v>106</v>
      </c>
      <c r="H1178" s="25">
        <v>41335</v>
      </c>
      <c r="I1178" s="26" t="str">
        <f t="shared" si="144"/>
        <v>Sat</v>
      </c>
      <c r="J1178" s="1">
        <f t="shared" si="145"/>
        <v>115</v>
      </c>
      <c r="K1178" s="1" t="str">
        <f t="shared" si="146"/>
        <v>120D</v>
      </c>
      <c r="L1178" s="25">
        <v>41450</v>
      </c>
      <c r="M1178" s="26" t="str">
        <f t="shared" si="147"/>
        <v>Tue</v>
      </c>
      <c r="N1178" s="25">
        <v>41458</v>
      </c>
      <c r="O1178" s="1">
        <f t="shared" si="148"/>
        <v>8</v>
      </c>
      <c r="P1178" s="27">
        <f t="shared" si="149"/>
        <v>2013</v>
      </c>
      <c r="Q1178" s="1">
        <f t="shared" si="150"/>
        <v>6</v>
      </c>
      <c r="R1178" s="1">
        <f t="shared" si="151"/>
        <v>25</v>
      </c>
      <c r="S1178" t="s">
        <v>72</v>
      </c>
      <c r="T1178" s="2">
        <v>30601983.940000001</v>
      </c>
      <c r="U1178">
        <v>0</v>
      </c>
      <c r="V1178" s="2">
        <v>6982080</v>
      </c>
      <c r="W1178" s="2">
        <v>12210857.07</v>
      </c>
      <c r="X1178" s="2">
        <v>0</v>
      </c>
      <c r="Y1178" s="2">
        <v>6243607.3300000001</v>
      </c>
      <c r="Z1178" s="2">
        <v>5165439.54</v>
      </c>
      <c r="AA1178">
        <v>16</v>
      </c>
      <c r="AB1178">
        <v>8</v>
      </c>
      <c r="AC1178">
        <v>0</v>
      </c>
      <c r="AD1178">
        <v>0</v>
      </c>
      <c r="AE1178">
        <v>24</v>
      </c>
      <c r="AF1178">
        <v>24</v>
      </c>
      <c r="AG1178">
        <v>8</v>
      </c>
      <c r="AH1178" s="2">
        <v>872760</v>
      </c>
    </row>
    <row r="1179" spans="1:34" x14ac:dyDescent="0.5">
      <c r="A1179">
        <v>10031</v>
      </c>
      <c r="B1179">
        <v>10998</v>
      </c>
      <c r="C1179" t="s">
        <v>330</v>
      </c>
      <c r="D1179" s="25">
        <v>27955</v>
      </c>
      <c r="E1179" t="s">
        <v>79</v>
      </c>
      <c r="F1179" t="s">
        <v>105</v>
      </c>
      <c r="G1179" t="s">
        <v>106</v>
      </c>
      <c r="H1179" s="25">
        <v>41335</v>
      </c>
      <c r="I1179" s="26" t="str">
        <f t="shared" si="144"/>
        <v>Sat</v>
      </c>
      <c r="J1179" s="1">
        <f t="shared" si="145"/>
        <v>122</v>
      </c>
      <c r="K1179" s="1" t="str">
        <f t="shared" si="146"/>
        <v>120D</v>
      </c>
      <c r="L1179" s="25">
        <v>41457</v>
      </c>
      <c r="M1179" s="26" t="str">
        <f t="shared" si="147"/>
        <v>Tue</v>
      </c>
      <c r="N1179" s="25">
        <v>41463</v>
      </c>
      <c r="O1179" s="1">
        <f t="shared" si="148"/>
        <v>6</v>
      </c>
      <c r="P1179" s="27">
        <f t="shared" si="149"/>
        <v>2013</v>
      </c>
      <c r="Q1179" s="1">
        <f t="shared" si="150"/>
        <v>7</v>
      </c>
      <c r="R1179" s="1">
        <f t="shared" si="151"/>
        <v>2</v>
      </c>
      <c r="S1179" t="s">
        <v>72</v>
      </c>
      <c r="T1179" s="2">
        <v>11448731.92</v>
      </c>
      <c r="U1179">
        <v>0</v>
      </c>
      <c r="V1179" s="2">
        <v>5206526.0999999996</v>
      </c>
      <c r="W1179" s="2">
        <v>4415278.05</v>
      </c>
      <c r="X1179" s="2">
        <v>0</v>
      </c>
      <c r="Y1179" s="2">
        <v>290758.92</v>
      </c>
      <c r="Z1179" s="2">
        <v>1536168.85</v>
      </c>
      <c r="AA1179">
        <v>12</v>
      </c>
      <c r="AB1179">
        <v>0</v>
      </c>
      <c r="AC1179">
        <v>0</v>
      </c>
      <c r="AD1179">
        <v>0</v>
      </c>
      <c r="AE1179">
        <v>12</v>
      </c>
      <c r="AF1179">
        <v>12</v>
      </c>
      <c r="AG1179">
        <v>6</v>
      </c>
      <c r="AH1179" s="2">
        <v>867754.35</v>
      </c>
    </row>
    <row r="1180" spans="1:34" x14ac:dyDescent="0.5">
      <c r="A1180">
        <v>10038</v>
      </c>
      <c r="B1180">
        <v>39881</v>
      </c>
      <c r="C1180" t="s">
        <v>1299</v>
      </c>
      <c r="D1180" s="25">
        <v>30181</v>
      </c>
      <c r="E1180" t="s">
        <v>69</v>
      </c>
      <c r="F1180" t="s">
        <v>80</v>
      </c>
      <c r="G1180" t="s">
        <v>89</v>
      </c>
      <c r="H1180" s="25">
        <v>41335</v>
      </c>
      <c r="I1180" s="26" t="str">
        <f t="shared" si="144"/>
        <v>Sat</v>
      </c>
      <c r="J1180" s="1">
        <f t="shared" si="145"/>
        <v>53</v>
      </c>
      <c r="K1180" s="1" t="str">
        <f t="shared" si="146"/>
        <v>60D</v>
      </c>
      <c r="L1180" s="25">
        <v>41388</v>
      </c>
      <c r="M1180" s="26" t="str">
        <f t="shared" si="147"/>
        <v>Wed</v>
      </c>
      <c r="N1180" s="25">
        <v>41389</v>
      </c>
      <c r="O1180" s="1">
        <f t="shared" si="148"/>
        <v>1</v>
      </c>
      <c r="P1180" s="27">
        <f t="shared" si="149"/>
        <v>2013</v>
      </c>
      <c r="Q1180" s="1">
        <f t="shared" si="150"/>
        <v>4</v>
      </c>
      <c r="R1180" s="1">
        <f t="shared" si="151"/>
        <v>24</v>
      </c>
      <c r="S1180" t="s">
        <v>72</v>
      </c>
      <c r="T1180" s="2">
        <v>1408815.87</v>
      </c>
      <c r="U1180">
        <v>0</v>
      </c>
      <c r="V1180" s="2">
        <v>200000</v>
      </c>
      <c r="W1180" s="2">
        <v>1019754</v>
      </c>
      <c r="X1180" s="2">
        <v>0</v>
      </c>
      <c r="Y1180" s="2">
        <v>0</v>
      </c>
      <c r="Z1180" s="2">
        <v>189061.87</v>
      </c>
      <c r="AA1180">
        <v>2</v>
      </c>
      <c r="AB1180">
        <v>0</v>
      </c>
      <c r="AC1180">
        <v>1</v>
      </c>
      <c r="AD1180">
        <v>0</v>
      </c>
      <c r="AE1180">
        <v>2</v>
      </c>
      <c r="AF1180">
        <v>3</v>
      </c>
      <c r="AG1180">
        <v>1</v>
      </c>
      <c r="AH1180" s="2">
        <v>200000</v>
      </c>
    </row>
    <row r="1181" spans="1:34" x14ac:dyDescent="0.5">
      <c r="A1181">
        <v>10088</v>
      </c>
      <c r="B1181">
        <v>40003</v>
      </c>
      <c r="C1181" t="s">
        <v>1300</v>
      </c>
      <c r="D1181" s="25">
        <v>16102</v>
      </c>
      <c r="E1181" t="s">
        <v>79</v>
      </c>
      <c r="F1181" t="s">
        <v>105</v>
      </c>
      <c r="G1181" t="s">
        <v>106</v>
      </c>
      <c r="H1181" s="25">
        <v>41337</v>
      </c>
      <c r="I1181" s="26" t="str">
        <f t="shared" si="144"/>
        <v>Mon</v>
      </c>
      <c r="J1181" s="1">
        <f t="shared" si="145"/>
        <v>265</v>
      </c>
      <c r="K1181" s="1" t="str">
        <f t="shared" si="146"/>
        <v>120D</v>
      </c>
      <c r="L1181" s="25">
        <v>41602</v>
      </c>
      <c r="M1181" s="26" t="str">
        <f t="shared" si="147"/>
        <v>Sun</v>
      </c>
      <c r="N1181" s="25">
        <v>41608</v>
      </c>
      <c r="O1181" s="1">
        <f t="shared" si="148"/>
        <v>6</v>
      </c>
      <c r="P1181" s="27">
        <f t="shared" si="149"/>
        <v>2013</v>
      </c>
      <c r="Q1181" s="1">
        <f t="shared" si="150"/>
        <v>11</v>
      </c>
      <c r="R1181" s="1">
        <f t="shared" si="151"/>
        <v>24</v>
      </c>
      <c r="S1181" t="s">
        <v>72</v>
      </c>
      <c r="T1181" s="2">
        <v>5559180.4100000001</v>
      </c>
      <c r="U1181">
        <v>0</v>
      </c>
      <c r="V1181" s="2">
        <v>2254008.65</v>
      </c>
      <c r="W1181" s="2">
        <v>1009351</v>
      </c>
      <c r="X1181" s="2">
        <v>0</v>
      </c>
      <c r="Y1181" s="2">
        <v>1549783.47</v>
      </c>
      <c r="Z1181" s="2">
        <v>746037.29</v>
      </c>
      <c r="AA1181">
        <v>14</v>
      </c>
      <c r="AB1181">
        <v>0</v>
      </c>
      <c r="AC1181">
        <v>0</v>
      </c>
      <c r="AD1181">
        <v>0</v>
      </c>
      <c r="AE1181">
        <v>14</v>
      </c>
      <c r="AF1181">
        <v>14</v>
      </c>
      <c r="AG1181">
        <v>6</v>
      </c>
      <c r="AH1181" s="2">
        <v>375668.11</v>
      </c>
    </row>
    <row r="1182" spans="1:34" x14ac:dyDescent="0.5">
      <c r="A1182">
        <v>10064</v>
      </c>
      <c r="B1182">
        <v>39954</v>
      </c>
      <c r="C1182" t="s">
        <v>1301</v>
      </c>
      <c r="D1182" s="25">
        <v>30455</v>
      </c>
      <c r="E1182" t="s">
        <v>788</v>
      </c>
      <c r="F1182" t="s">
        <v>80</v>
      </c>
      <c r="G1182" t="s">
        <v>89</v>
      </c>
      <c r="H1182" s="25">
        <v>41337</v>
      </c>
      <c r="I1182" s="26" t="str">
        <f t="shared" si="144"/>
        <v>Mon</v>
      </c>
      <c r="J1182" s="1">
        <f t="shared" si="145"/>
        <v>38</v>
      </c>
      <c r="K1182" s="1" t="str">
        <f t="shared" si="146"/>
        <v>45D</v>
      </c>
      <c r="L1182" s="25">
        <v>41375</v>
      </c>
      <c r="M1182" s="26" t="str">
        <f t="shared" si="147"/>
        <v>Thu</v>
      </c>
      <c r="N1182" s="25">
        <v>41377</v>
      </c>
      <c r="O1182" s="1">
        <f t="shared" si="148"/>
        <v>2</v>
      </c>
      <c r="P1182" s="27">
        <f t="shared" si="149"/>
        <v>2013</v>
      </c>
      <c r="Q1182" s="1">
        <f t="shared" si="150"/>
        <v>4</v>
      </c>
      <c r="R1182" s="1">
        <f t="shared" si="151"/>
        <v>11</v>
      </c>
      <c r="S1182" t="s">
        <v>72</v>
      </c>
      <c r="T1182" s="2">
        <v>12383737.460000001</v>
      </c>
      <c r="U1182">
        <v>9418539.9000000004</v>
      </c>
      <c r="V1182" s="2">
        <v>7614131.0499999998</v>
      </c>
      <c r="W1182" s="2">
        <v>2667719.56</v>
      </c>
      <c r="X1182" s="2">
        <v>0</v>
      </c>
      <c r="Y1182" s="2">
        <v>440000</v>
      </c>
      <c r="Z1182" s="2">
        <v>1661886.85</v>
      </c>
      <c r="AA1182">
        <v>4</v>
      </c>
      <c r="AB1182">
        <v>0</v>
      </c>
      <c r="AC1182">
        <v>0</v>
      </c>
      <c r="AD1182">
        <v>0</v>
      </c>
      <c r="AE1182">
        <v>4</v>
      </c>
      <c r="AF1182">
        <v>4</v>
      </c>
      <c r="AG1182">
        <v>2</v>
      </c>
      <c r="AH1182" s="2">
        <v>3807065.53</v>
      </c>
    </row>
    <row r="1183" spans="1:34" x14ac:dyDescent="0.5">
      <c r="A1183">
        <v>10090</v>
      </c>
      <c r="B1183">
        <v>40006</v>
      </c>
      <c r="C1183" t="s">
        <v>1302</v>
      </c>
      <c r="D1183" s="25">
        <v>28452</v>
      </c>
      <c r="E1183" t="s">
        <v>100</v>
      </c>
      <c r="F1183" t="s">
        <v>70</v>
      </c>
      <c r="G1183" t="s">
        <v>96</v>
      </c>
      <c r="H1183" s="25">
        <v>41337</v>
      </c>
      <c r="I1183" s="26" t="str">
        <f t="shared" si="144"/>
        <v>Mon</v>
      </c>
      <c r="J1183" s="1">
        <f t="shared" si="145"/>
        <v>2</v>
      </c>
      <c r="K1183" s="1" t="str">
        <f t="shared" si="146"/>
        <v>7D</v>
      </c>
      <c r="L1183" s="25">
        <v>41339</v>
      </c>
      <c r="M1183" s="26" t="str">
        <f t="shared" si="147"/>
        <v>Wed</v>
      </c>
      <c r="N1183" s="25">
        <v>41340</v>
      </c>
      <c r="O1183" s="1">
        <f t="shared" si="148"/>
        <v>1</v>
      </c>
      <c r="P1183" s="27">
        <f t="shared" si="149"/>
        <v>2013</v>
      </c>
      <c r="Q1183" s="1">
        <f t="shared" si="150"/>
        <v>3</v>
      </c>
      <c r="R1183" s="1">
        <f t="shared" si="151"/>
        <v>6</v>
      </c>
      <c r="S1183" t="s">
        <v>72</v>
      </c>
      <c r="T1183" s="2">
        <v>15355725</v>
      </c>
      <c r="U1183">
        <v>10395000</v>
      </c>
      <c r="V1183" s="2">
        <v>8722944</v>
      </c>
      <c r="W1183" s="2">
        <v>372056</v>
      </c>
      <c r="X1183" s="2">
        <v>0</v>
      </c>
      <c r="Y1183" s="2">
        <v>4200000</v>
      </c>
      <c r="Z1183" s="2">
        <v>2060725</v>
      </c>
      <c r="AA1183">
        <v>1</v>
      </c>
      <c r="AB1183">
        <v>0</v>
      </c>
      <c r="AC1183">
        <v>0</v>
      </c>
      <c r="AD1183">
        <v>0</v>
      </c>
      <c r="AE1183">
        <v>1</v>
      </c>
      <c r="AF1183">
        <v>1</v>
      </c>
      <c r="AG1183">
        <v>1</v>
      </c>
      <c r="AH1183" s="2">
        <v>8722944</v>
      </c>
    </row>
    <row r="1184" spans="1:34" x14ac:dyDescent="0.5">
      <c r="A1184">
        <v>10079</v>
      </c>
      <c r="B1184">
        <v>39985</v>
      </c>
      <c r="C1184" t="s">
        <v>1303</v>
      </c>
      <c r="D1184" s="25">
        <v>21797</v>
      </c>
      <c r="E1184" t="s">
        <v>79</v>
      </c>
      <c r="F1184" t="s">
        <v>105</v>
      </c>
      <c r="G1184" t="s">
        <v>106</v>
      </c>
      <c r="H1184" s="25">
        <v>41337</v>
      </c>
      <c r="I1184" s="26" t="str">
        <f t="shared" si="144"/>
        <v>Mon</v>
      </c>
      <c r="J1184" s="1">
        <f t="shared" si="145"/>
        <v>114</v>
      </c>
      <c r="K1184" s="1" t="str">
        <f t="shared" si="146"/>
        <v>120D</v>
      </c>
      <c r="L1184" s="25">
        <v>41451</v>
      </c>
      <c r="M1184" s="26" t="str">
        <f t="shared" si="147"/>
        <v>Wed</v>
      </c>
      <c r="N1184" s="25">
        <v>41459</v>
      </c>
      <c r="O1184" s="1">
        <f t="shared" si="148"/>
        <v>8</v>
      </c>
      <c r="P1184" s="27">
        <f t="shared" si="149"/>
        <v>2013</v>
      </c>
      <c r="Q1184" s="1">
        <f t="shared" si="150"/>
        <v>6</v>
      </c>
      <c r="R1184" s="1">
        <f t="shared" si="151"/>
        <v>26</v>
      </c>
      <c r="S1184" t="s">
        <v>72</v>
      </c>
      <c r="T1184" s="2">
        <v>26725055</v>
      </c>
      <c r="U1184">
        <v>0</v>
      </c>
      <c r="V1184" s="2">
        <v>9023608</v>
      </c>
      <c r="W1184" s="2">
        <v>13333329.029999999</v>
      </c>
      <c r="X1184" s="2">
        <v>0</v>
      </c>
      <c r="Y1184" s="2">
        <v>602000.53</v>
      </c>
      <c r="Z1184" s="2">
        <v>3766117.44</v>
      </c>
      <c r="AA1184">
        <v>24</v>
      </c>
      <c r="AB1184">
        <v>0</v>
      </c>
      <c r="AC1184">
        <v>0</v>
      </c>
      <c r="AD1184">
        <v>0</v>
      </c>
      <c r="AE1184">
        <v>24</v>
      </c>
      <c r="AF1184">
        <v>24</v>
      </c>
      <c r="AG1184">
        <v>8</v>
      </c>
      <c r="AH1184" s="2">
        <v>1127951</v>
      </c>
    </row>
    <row r="1185" spans="1:34" x14ac:dyDescent="0.5">
      <c r="A1185">
        <v>10052</v>
      </c>
      <c r="B1185">
        <v>44266</v>
      </c>
      <c r="C1185" t="s">
        <v>1304</v>
      </c>
      <c r="D1185" s="25">
        <v>28326</v>
      </c>
      <c r="E1185" t="s">
        <v>79</v>
      </c>
      <c r="F1185" t="s">
        <v>105</v>
      </c>
      <c r="G1185" t="s">
        <v>106</v>
      </c>
      <c r="H1185" s="25">
        <v>41337</v>
      </c>
      <c r="I1185" s="26" t="str">
        <f t="shared" si="144"/>
        <v>Mon</v>
      </c>
      <c r="J1185" s="1">
        <f t="shared" si="145"/>
        <v>38</v>
      </c>
      <c r="K1185" s="1" t="str">
        <f t="shared" si="146"/>
        <v>45D</v>
      </c>
      <c r="L1185" s="25">
        <v>41375</v>
      </c>
      <c r="M1185" s="26" t="str">
        <f t="shared" si="147"/>
        <v>Thu</v>
      </c>
      <c r="N1185" s="25">
        <v>41383</v>
      </c>
      <c r="O1185" s="1">
        <f t="shared" si="148"/>
        <v>8</v>
      </c>
      <c r="P1185" s="27">
        <f t="shared" si="149"/>
        <v>2013</v>
      </c>
      <c r="Q1185" s="1">
        <f t="shared" si="150"/>
        <v>4</v>
      </c>
      <c r="R1185" s="1">
        <f t="shared" si="151"/>
        <v>11</v>
      </c>
      <c r="S1185" t="s">
        <v>72</v>
      </c>
      <c r="T1185" s="2">
        <v>64931970.18</v>
      </c>
      <c r="U1185">
        <v>19404000</v>
      </c>
      <c r="V1185" s="2">
        <v>27238864.100000001</v>
      </c>
      <c r="W1185" s="2">
        <v>18309319.09</v>
      </c>
      <c r="X1185" s="2">
        <v>0</v>
      </c>
      <c r="Y1185" s="2">
        <v>9592074.5800000001</v>
      </c>
      <c r="Z1185" s="2">
        <v>9791712.4100000001</v>
      </c>
      <c r="AA1185">
        <v>22</v>
      </c>
      <c r="AB1185">
        <v>11</v>
      </c>
      <c r="AC1185">
        <v>11</v>
      </c>
      <c r="AD1185">
        <v>0</v>
      </c>
      <c r="AE1185">
        <v>33</v>
      </c>
      <c r="AF1185">
        <v>44</v>
      </c>
      <c r="AG1185">
        <v>11</v>
      </c>
      <c r="AH1185" s="2">
        <v>2476260.37</v>
      </c>
    </row>
    <row r="1186" spans="1:34" x14ac:dyDescent="0.5">
      <c r="A1186">
        <v>10054</v>
      </c>
      <c r="B1186">
        <v>39929</v>
      </c>
      <c r="C1186" t="s">
        <v>1305</v>
      </c>
      <c r="D1186" s="25">
        <v>25649</v>
      </c>
      <c r="E1186" t="s">
        <v>122</v>
      </c>
      <c r="F1186" t="s">
        <v>80</v>
      </c>
      <c r="G1186" t="s">
        <v>81</v>
      </c>
      <c r="H1186" s="25">
        <v>41337</v>
      </c>
      <c r="I1186" s="26" t="str">
        <f t="shared" si="144"/>
        <v>Mon</v>
      </c>
      <c r="J1186" s="1">
        <f t="shared" si="145"/>
        <v>46</v>
      </c>
      <c r="K1186" s="1" t="str">
        <f t="shared" si="146"/>
        <v>60D</v>
      </c>
      <c r="L1186" s="25">
        <v>41383</v>
      </c>
      <c r="M1186" s="26" t="str">
        <f t="shared" si="147"/>
        <v>Fri</v>
      </c>
      <c r="N1186" s="25">
        <v>41385</v>
      </c>
      <c r="O1186" s="1">
        <f t="shared" si="148"/>
        <v>2</v>
      </c>
      <c r="P1186" s="27">
        <f t="shared" si="149"/>
        <v>2013</v>
      </c>
      <c r="Q1186" s="1">
        <f t="shared" si="150"/>
        <v>4</v>
      </c>
      <c r="R1186" s="1">
        <f t="shared" si="151"/>
        <v>19</v>
      </c>
      <c r="S1186" t="s">
        <v>72</v>
      </c>
      <c r="T1186" s="2">
        <v>15569498.529999999</v>
      </c>
      <c r="U1186">
        <v>10279500</v>
      </c>
      <c r="V1186" s="2">
        <v>9999568</v>
      </c>
      <c r="W1186" s="2">
        <v>2181816</v>
      </c>
      <c r="X1186" s="2">
        <v>0</v>
      </c>
      <c r="Y1186" s="2">
        <v>999001</v>
      </c>
      <c r="Z1186" s="2">
        <v>2389113.5299999998</v>
      </c>
      <c r="AA1186">
        <v>4</v>
      </c>
      <c r="AB1186">
        <v>2</v>
      </c>
      <c r="AC1186">
        <v>2</v>
      </c>
      <c r="AD1186">
        <v>0</v>
      </c>
      <c r="AE1186">
        <v>6</v>
      </c>
      <c r="AF1186">
        <v>8</v>
      </c>
      <c r="AG1186">
        <v>2</v>
      </c>
      <c r="AH1186" s="2">
        <v>4999784</v>
      </c>
    </row>
    <row r="1187" spans="1:34" x14ac:dyDescent="0.5">
      <c r="A1187">
        <v>10076</v>
      </c>
      <c r="B1187">
        <v>39979</v>
      </c>
      <c r="C1187" t="s">
        <v>1306</v>
      </c>
      <c r="D1187" s="25">
        <v>19885</v>
      </c>
      <c r="E1187" t="s">
        <v>79</v>
      </c>
      <c r="F1187" t="s">
        <v>105</v>
      </c>
      <c r="G1187" t="s">
        <v>106</v>
      </c>
      <c r="H1187" s="25">
        <v>41337</v>
      </c>
      <c r="I1187" s="26" t="str">
        <f t="shared" si="144"/>
        <v>Mon</v>
      </c>
      <c r="J1187" s="1">
        <f t="shared" si="145"/>
        <v>4</v>
      </c>
      <c r="K1187" s="1" t="str">
        <f t="shared" si="146"/>
        <v>7D</v>
      </c>
      <c r="L1187" s="25">
        <v>41341</v>
      </c>
      <c r="M1187" s="26" t="str">
        <f t="shared" si="147"/>
        <v>Fri</v>
      </c>
      <c r="N1187" s="25">
        <v>41347</v>
      </c>
      <c r="O1187" s="1">
        <f t="shared" si="148"/>
        <v>6</v>
      </c>
      <c r="P1187" s="27">
        <f t="shared" si="149"/>
        <v>2013</v>
      </c>
      <c r="Q1187" s="1">
        <f t="shared" si="150"/>
        <v>3</v>
      </c>
      <c r="R1187" s="1">
        <f t="shared" si="151"/>
        <v>8</v>
      </c>
      <c r="S1187" t="s">
        <v>72</v>
      </c>
      <c r="T1187" s="2">
        <v>10954010.01</v>
      </c>
      <c r="U1187">
        <v>6006000</v>
      </c>
      <c r="V1187" s="2">
        <v>4922944</v>
      </c>
      <c r="W1187" s="2">
        <v>3219056</v>
      </c>
      <c r="X1187" s="2">
        <v>0</v>
      </c>
      <c r="Y1187" s="2">
        <v>1341991.3500000001</v>
      </c>
      <c r="Z1187" s="2">
        <v>1470018.66</v>
      </c>
      <c r="AA1187">
        <v>14</v>
      </c>
      <c r="AB1187">
        <v>0</v>
      </c>
      <c r="AC1187">
        <v>0</v>
      </c>
      <c r="AD1187">
        <v>0</v>
      </c>
      <c r="AE1187">
        <v>14</v>
      </c>
      <c r="AF1187">
        <v>14</v>
      </c>
      <c r="AG1187">
        <v>7</v>
      </c>
      <c r="AH1187" s="2">
        <v>703277.71</v>
      </c>
    </row>
    <row r="1188" spans="1:34" x14ac:dyDescent="0.5">
      <c r="A1188">
        <v>10100</v>
      </c>
      <c r="B1188">
        <v>40023</v>
      </c>
      <c r="C1188" t="s">
        <v>1307</v>
      </c>
      <c r="D1188" s="25">
        <v>29898</v>
      </c>
      <c r="E1188" t="s">
        <v>79</v>
      </c>
      <c r="F1188" t="s">
        <v>105</v>
      </c>
      <c r="G1188" t="s">
        <v>106</v>
      </c>
      <c r="H1188" s="25">
        <v>41337</v>
      </c>
      <c r="I1188" s="26" t="str">
        <f t="shared" si="144"/>
        <v>Mon</v>
      </c>
      <c r="J1188" s="1">
        <f t="shared" si="145"/>
        <v>159</v>
      </c>
      <c r="K1188" s="1" t="str">
        <f t="shared" si="146"/>
        <v>120D</v>
      </c>
      <c r="L1188" s="25">
        <v>41496</v>
      </c>
      <c r="M1188" s="26" t="str">
        <f t="shared" si="147"/>
        <v>Sat</v>
      </c>
      <c r="N1188" s="25">
        <v>41504</v>
      </c>
      <c r="O1188" s="1">
        <f t="shared" si="148"/>
        <v>8</v>
      </c>
      <c r="P1188" s="27">
        <f t="shared" si="149"/>
        <v>2013</v>
      </c>
      <c r="Q1188" s="1">
        <f t="shared" si="150"/>
        <v>8</v>
      </c>
      <c r="R1188" s="1">
        <f t="shared" si="151"/>
        <v>10</v>
      </c>
      <c r="S1188" t="s">
        <v>72</v>
      </c>
      <c r="T1188" s="2">
        <v>11502633.220000001</v>
      </c>
      <c r="U1188">
        <v>0</v>
      </c>
      <c r="V1188" s="2">
        <v>874006.8</v>
      </c>
      <c r="W1188" s="2">
        <v>7968132.6500000004</v>
      </c>
      <c r="X1188" s="2">
        <v>0</v>
      </c>
      <c r="Y1188" s="2">
        <v>973026.97</v>
      </c>
      <c r="Z1188" s="2">
        <v>1687466.8</v>
      </c>
      <c r="AA1188">
        <v>16</v>
      </c>
      <c r="AB1188">
        <v>8</v>
      </c>
      <c r="AC1188">
        <v>0</v>
      </c>
      <c r="AD1188">
        <v>8</v>
      </c>
      <c r="AE1188">
        <v>24</v>
      </c>
      <c r="AF1188">
        <v>32</v>
      </c>
      <c r="AG1188">
        <v>8</v>
      </c>
      <c r="AH1188" s="2">
        <v>109250.85</v>
      </c>
    </row>
    <row r="1189" spans="1:34" x14ac:dyDescent="0.5">
      <c r="A1189">
        <v>10113</v>
      </c>
      <c r="B1189">
        <v>40063</v>
      </c>
      <c r="C1189" t="s">
        <v>1308</v>
      </c>
      <c r="D1189" s="25">
        <v>27178</v>
      </c>
      <c r="E1189" t="s">
        <v>79</v>
      </c>
      <c r="F1189" t="s">
        <v>80</v>
      </c>
      <c r="G1189" t="s">
        <v>81</v>
      </c>
      <c r="H1189" s="25">
        <v>41338</v>
      </c>
      <c r="I1189" s="26" t="str">
        <f t="shared" si="144"/>
        <v>Tue</v>
      </c>
      <c r="J1189" s="1">
        <f t="shared" si="145"/>
        <v>8</v>
      </c>
      <c r="K1189" s="1" t="str">
        <f t="shared" si="146"/>
        <v>14D</v>
      </c>
      <c r="L1189" s="25">
        <v>41346</v>
      </c>
      <c r="M1189" s="26" t="str">
        <f t="shared" si="147"/>
        <v>Wed</v>
      </c>
      <c r="N1189" s="25">
        <v>41351</v>
      </c>
      <c r="O1189" s="1">
        <f t="shared" si="148"/>
        <v>5</v>
      </c>
      <c r="P1189" s="27">
        <f t="shared" si="149"/>
        <v>2013</v>
      </c>
      <c r="Q1189" s="1">
        <f t="shared" si="150"/>
        <v>3</v>
      </c>
      <c r="R1189" s="1">
        <f t="shared" si="151"/>
        <v>13</v>
      </c>
      <c r="S1189" t="s">
        <v>72</v>
      </c>
      <c r="T1189" s="2">
        <v>30301656</v>
      </c>
      <c r="U1189">
        <v>25698750</v>
      </c>
      <c r="V1189" s="2">
        <v>20864720</v>
      </c>
      <c r="W1189" s="2">
        <v>5370480</v>
      </c>
      <c r="X1189" s="2">
        <v>0</v>
      </c>
      <c r="Y1189" s="2">
        <v>0</v>
      </c>
      <c r="Z1189" s="2">
        <v>4066456</v>
      </c>
      <c r="AA1189">
        <v>10</v>
      </c>
      <c r="AB1189">
        <v>0</v>
      </c>
      <c r="AC1189">
        <v>0</v>
      </c>
      <c r="AD1189">
        <v>0</v>
      </c>
      <c r="AE1189">
        <v>10</v>
      </c>
      <c r="AF1189">
        <v>10</v>
      </c>
      <c r="AG1189">
        <v>5</v>
      </c>
      <c r="AH1189" s="2">
        <v>4172944</v>
      </c>
    </row>
    <row r="1190" spans="1:34" x14ac:dyDescent="0.5">
      <c r="A1190">
        <v>10111</v>
      </c>
      <c r="B1190">
        <v>40060</v>
      </c>
      <c r="C1190" t="s">
        <v>1309</v>
      </c>
      <c r="D1190" s="25">
        <v>20314</v>
      </c>
      <c r="E1190" t="s">
        <v>79</v>
      </c>
      <c r="F1190" t="s">
        <v>80</v>
      </c>
      <c r="G1190" t="s">
        <v>89</v>
      </c>
      <c r="H1190" s="25">
        <v>41338</v>
      </c>
      <c r="I1190" s="26" t="str">
        <f t="shared" si="144"/>
        <v>Tue</v>
      </c>
      <c r="J1190" s="1">
        <f t="shared" si="145"/>
        <v>166</v>
      </c>
      <c r="K1190" s="1" t="str">
        <f t="shared" si="146"/>
        <v>120D</v>
      </c>
      <c r="L1190" s="25">
        <v>41504</v>
      </c>
      <c r="M1190" s="26" t="str">
        <f t="shared" si="147"/>
        <v>Sun</v>
      </c>
      <c r="N1190" s="25">
        <v>41509</v>
      </c>
      <c r="O1190" s="1">
        <f t="shared" si="148"/>
        <v>5</v>
      </c>
      <c r="P1190" s="27">
        <f t="shared" si="149"/>
        <v>2013</v>
      </c>
      <c r="Q1190" s="1">
        <f t="shared" si="150"/>
        <v>8</v>
      </c>
      <c r="R1190" s="1">
        <f t="shared" si="151"/>
        <v>18</v>
      </c>
      <c r="S1190" t="s">
        <v>72</v>
      </c>
      <c r="T1190" s="2">
        <v>42925208.659999996</v>
      </c>
      <c r="U1190">
        <v>34574561.25</v>
      </c>
      <c r="V1190" s="2">
        <v>28569821.25</v>
      </c>
      <c r="W1190" s="2">
        <v>8214619.1299999999</v>
      </c>
      <c r="X1190" s="2">
        <v>0</v>
      </c>
      <c r="Y1190" s="2">
        <v>380952.38</v>
      </c>
      <c r="Z1190" s="2">
        <v>5759815.9000000004</v>
      </c>
      <c r="AA1190">
        <v>10</v>
      </c>
      <c r="AB1190">
        <v>0</v>
      </c>
      <c r="AC1190">
        <v>0</v>
      </c>
      <c r="AD1190">
        <v>0</v>
      </c>
      <c r="AE1190">
        <v>10</v>
      </c>
      <c r="AF1190">
        <v>10</v>
      </c>
      <c r="AG1190">
        <v>5</v>
      </c>
      <c r="AH1190" s="2">
        <v>5713964.25</v>
      </c>
    </row>
    <row r="1191" spans="1:34" x14ac:dyDescent="0.5">
      <c r="A1191">
        <v>10147</v>
      </c>
      <c r="B1191">
        <v>40182</v>
      </c>
      <c r="C1191" t="s">
        <v>1310</v>
      </c>
      <c r="D1191" s="25">
        <v>28916</v>
      </c>
      <c r="E1191" t="s">
        <v>69</v>
      </c>
      <c r="F1191" t="s">
        <v>75</v>
      </c>
      <c r="G1191" t="s">
        <v>76</v>
      </c>
      <c r="H1191" s="25">
        <v>41338</v>
      </c>
      <c r="I1191" s="26" t="str">
        <f t="shared" si="144"/>
        <v>Tue</v>
      </c>
      <c r="J1191" s="1">
        <f t="shared" si="145"/>
        <v>59</v>
      </c>
      <c r="K1191" s="1" t="str">
        <f t="shared" si="146"/>
        <v>60D</v>
      </c>
      <c r="L1191" s="25">
        <v>41397</v>
      </c>
      <c r="M1191" s="26" t="str">
        <f t="shared" si="147"/>
        <v>Fri</v>
      </c>
      <c r="N1191" s="25">
        <v>41399</v>
      </c>
      <c r="O1191" s="1">
        <f t="shared" si="148"/>
        <v>2</v>
      </c>
      <c r="P1191" s="27">
        <f t="shared" si="149"/>
        <v>2013</v>
      </c>
      <c r="Q1191" s="1">
        <f t="shared" si="150"/>
        <v>5</v>
      </c>
      <c r="R1191" s="1">
        <f t="shared" si="151"/>
        <v>3</v>
      </c>
      <c r="S1191" t="s">
        <v>72</v>
      </c>
      <c r="T1191" s="2">
        <v>3535216</v>
      </c>
      <c r="U1191">
        <v>0</v>
      </c>
      <c r="V1191" s="2">
        <v>2000000</v>
      </c>
      <c r="W1191" s="2">
        <v>1060793.07</v>
      </c>
      <c r="X1191" s="2">
        <v>0</v>
      </c>
      <c r="Y1191" s="2">
        <v>0</v>
      </c>
      <c r="Z1191" s="2">
        <v>474422.93</v>
      </c>
      <c r="AA1191">
        <v>4</v>
      </c>
      <c r="AB1191">
        <v>0</v>
      </c>
      <c r="AC1191">
        <v>0</v>
      </c>
      <c r="AD1191">
        <v>2</v>
      </c>
      <c r="AE1191">
        <v>4</v>
      </c>
      <c r="AF1191">
        <v>6</v>
      </c>
      <c r="AG1191">
        <v>2</v>
      </c>
      <c r="AH1191" s="2">
        <v>1000000</v>
      </c>
    </row>
    <row r="1192" spans="1:34" x14ac:dyDescent="0.5">
      <c r="A1192">
        <v>10132</v>
      </c>
      <c r="B1192">
        <v>40114</v>
      </c>
      <c r="C1192" t="s">
        <v>1311</v>
      </c>
      <c r="D1192" s="25">
        <v>14474</v>
      </c>
      <c r="E1192" t="s">
        <v>79</v>
      </c>
      <c r="F1192" t="s">
        <v>105</v>
      </c>
      <c r="G1192" t="s">
        <v>106</v>
      </c>
      <c r="H1192" s="25">
        <v>41338</v>
      </c>
      <c r="I1192" s="26" t="str">
        <f t="shared" si="144"/>
        <v>Tue</v>
      </c>
      <c r="J1192" s="1">
        <f t="shared" si="145"/>
        <v>84</v>
      </c>
      <c r="K1192" s="1" t="str">
        <f t="shared" si="146"/>
        <v>90D</v>
      </c>
      <c r="L1192" s="25">
        <v>41422</v>
      </c>
      <c r="M1192" s="26" t="str">
        <f t="shared" si="147"/>
        <v>Tue</v>
      </c>
      <c r="N1192" s="25">
        <v>41430</v>
      </c>
      <c r="O1192" s="1">
        <f t="shared" si="148"/>
        <v>8</v>
      </c>
      <c r="P1192" s="27">
        <f t="shared" si="149"/>
        <v>2013</v>
      </c>
      <c r="Q1192" s="1">
        <f t="shared" si="150"/>
        <v>5</v>
      </c>
      <c r="R1192" s="1">
        <f t="shared" si="151"/>
        <v>28</v>
      </c>
      <c r="S1192" t="s">
        <v>72</v>
      </c>
      <c r="T1192" s="2">
        <v>34512893.670000002</v>
      </c>
      <c r="U1192">
        <v>0</v>
      </c>
      <c r="V1192" s="2">
        <v>8973685.5999999996</v>
      </c>
      <c r="W1192" s="2">
        <v>14870340.82</v>
      </c>
      <c r="X1192" s="2">
        <v>0</v>
      </c>
      <c r="Y1192" s="2">
        <v>5857504.5</v>
      </c>
      <c r="Z1192" s="2">
        <v>4811362.75</v>
      </c>
      <c r="AA1192">
        <v>24</v>
      </c>
      <c r="AB1192">
        <v>0</v>
      </c>
      <c r="AC1192">
        <v>0</v>
      </c>
      <c r="AD1192">
        <v>0</v>
      </c>
      <c r="AE1192">
        <v>24</v>
      </c>
      <c r="AF1192">
        <v>24</v>
      </c>
      <c r="AG1192">
        <v>8</v>
      </c>
      <c r="AH1192" s="2">
        <v>1121710.7</v>
      </c>
    </row>
    <row r="1193" spans="1:34" x14ac:dyDescent="0.5">
      <c r="A1193">
        <v>10140</v>
      </c>
      <c r="B1193">
        <v>85567</v>
      </c>
      <c r="C1193" t="s">
        <v>1312</v>
      </c>
      <c r="D1193" s="25">
        <v>37391</v>
      </c>
      <c r="E1193" t="s">
        <v>69</v>
      </c>
      <c r="F1193" t="s">
        <v>75</v>
      </c>
      <c r="G1193" t="s">
        <v>91</v>
      </c>
      <c r="H1193" s="25">
        <v>41338</v>
      </c>
      <c r="I1193" s="26" t="str">
        <f t="shared" si="144"/>
        <v>Tue</v>
      </c>
      <c r="J1193" s="1">
        <f t="shared" si="145"/>
        <v>53</v>
      </c>
      <c r="K1193" s="1" t="str">
        <f t="shared" si="146"/>
        <v>60D</v>
      </c>
      <c r="L1193" s="25">
        <v>41391</v>
      </c>
      <c r="M1193" s="26" t="str">
        <f t="shared" si="147"/>
        <v>Sat</v>
      </c>
      <c r="N1193" s="25">
        <v>41395</v>
      </c>
      <c r="O1193" s="1">
        <f t="shared" si="148"/>
        <v>4</v>
      </c>
      <c r="P1193" s="27">
        <f t="shared" si="149"/>
        <v>2013</v>
      </c>
      <c r="Q1193" s="1">
        <f t="shared" si="150"/>
        <v>4</v>
      </c>
      <c r="R1193" s="1">
        <f t="shared" si="151"/>
        <v>27</v>
      </c>
      <c r="S1193" t="s">
        <v>72</v>
      </c>
      <c r="T1193" s="2">
        <v>2238300</v>
      </c>
      <c r="U1193">
        <v>0</v>
      </c>
      <c r="V1193" s="2">
        <v>1600000</v>
      </c>
      <c r="W1193" s="2">
        <v>337922.08</v>
      </c>
      <c r="X1193" s="2">
        <v>0</v>
      </c>
      <c r="Y1193" s="2">
        <v>0</v>
      </c>
      <c r="Z1193" s="2">
        <v>300377.92</v>
      </c>
      <c r="AA1193">
        <v>8</v>
      </c>
      <c r="AB1193">
        <v>0</v>
      </c>
      <c r="AC1193">
        <v>4</v>
      </c>
      <c r="AD1193">
        <v>0</v>
      </c>
      <c r="AE1193">
        <v>8</v>
      </c>
      <c r="AF1193">
        <v>12</v>
      </c>
      <c r="AG1193">
        <v>4</v>
      </c>
      <c r="AH1193" s="2">
        <v>400000</v>
      </c>
    </row>
    <row r="1194" spans="1:34" x14ac:dyDescent="0.5">
      <c r="A1194">
        <v>10136</v>
      </c>
      <c r="B1194">
        <v>40120</v>
      </c>
      <c r="C1194" t="s">
        <v>1313</v>
      </c>
      <c r="D1194" s="25">
        <v>20715</v>
      </c>
      <c r="E1194" t="s">
        <v>79</v>
      </c>
      <c r="F1194" t="s">
        <v>105</v>
      </c>
      <c r="G1194" t="s">
        <v>106</v>
      </c>
      <c r="H1194" s="25">
        <v>41338</v>
      </c>
      <c r="I1194" s="26" t="str">
        <f t="shared" si="144"/>
        <v>Tue</v>
      </c>
      <c r="J1194" s="1">
        <f t="shared" si="145"/>
        <v>234</v>
      </c>
      <c r="K1194" s="1" t="str">
        <f t="shared" si="146"/>
        <v>120D</v>
      </c>
      <c r="L1194" s="25">
        <v>41572</v>
      </c>
      <c r="M1194" s="26" t="str">
        <f t="shared" si="147"/>
        <v>Fri</v>
      </c>
      <c r="N1194" s="25">
        <v>41580</v>
      </c>
      <c r="O1194" s="1">
        <f t="shared" si="148"/>
        <v>8</v>
      </c>
      <c r="P1194" s="27">
        <f t="shared" si="149"/>
        <v>2013</v>
      </c>
      <c r="Q1194" s="1">
        <f t="shared" si="150"/>
        <v>10</v>
      </c>
      <c r="R1194" s="1">
        <f t="shared" si="151"/>
        <v>25</v>
      </c>
      <c r="S1194" t="s">
        <v>72</v>
      </c>
      <c r="T1194" s="2">
        <v>9916886.2799999993</v>
      </c>
      <c r="U1194">
        <v>0</v>
      </c>
      <c r="V1194" s="2">
        <v>3500000</v>
      </c>
      <c r="W1194" s="2">
        <v>2980431.41</v>
      </c>
      <c r="X1194" s="2">
        <v>0</v>
      </c>
      <c r="Y1194" s="2">
        <v>1925797.13</v>
      </c>
      <c r="Z1194" s="2">
        <v>1510657.74</v>
      </c>
      <c r="AA1194">
        <v>16</v>
      </c>
      <c r="AB1194">
        <v>0</v>
      </c>
      <c r="AC1194">
        <v>0</v>
      </c>
      <c r="AD1194">
        <v>0</v>
      </c>
      <c r="AE1194">
        <v>16</v>
      </c>
      <c r="AF1194">
        <v>16</v>
      </c>
      <c r="AG1194">
        <v>8</v>
      </c>
      <c r="AH1194" s="2">
        <v>437500</v>
      </c>
    </row>
    <row r="1195" spans="1:34" x14ac:dyDescent="0.5">
      <c r="A1195">
        <v>10173</v>
      </c>
      <c r="B1195">
        <v>40219</v>
      </c>
      <c r="C1195" t="s">
        <v>1314</v>
      </c>
      <c r="D1195" s="25">
        <v>27780</v>
      </c>
      <c r="E1195" t="s">
        <v>79</v>
      </c>
      <c r="F1195" t="s">
        <v>105</v>
      </c>
      <c r="G1195" t="s">
        <v>106</v>
      </c>
      <c r="H1195" s="25">
        <v>41338</v>
      </c>
      <c r="I1195" s="26" t="str">
        <f t="shared" si="144"/>
        <v>Tue</v>
      </c>
      <c r="J1195" s="1">
        <f t="shared" si="145"/>
        <v>127</v>
      </c>
      <c r="K1195" s="1" t="str">
        <f t="shared" si="146"/>
        <v>120D</v>
      </c>
      <c r="L1195" s="25">
        <v>41465</v>
      </c>
      <c r="M1195" s="26" t="str">
        <f t="shared" si="147"/>
        <v>Wed</v>
      </c>
      <c r="N1195" s="25">
        <v>41473</v>
      </c>
      <c r="O1195" s="1">
        <f t="shared" si="148"/>
        <v>8</v>
      </c>
      <c r="P1195" s="27">
        <f t="shared" si="149"/>
        <v>2013</v>
      </c>
      <c r="Q1195" s="1">
        <f t="shared" si="150"/>
        <v>7</v>
      </c>
      <c r="R1195" s="1">
        <f t="shared" si="151"/>
        <v>10</v>
      </c>
      <c r="S1195" t="s">
        <v>72</v>
      </c>
      <c r="T1195" s="2">
        <v>22178487.239999998</v>
      </c>
      <c r="U1195">
        <v>0</v>
      </c>
      <c r="V1195" s="2">
        <v>7009094</v>
      </c>
      <c r="W1195" s="2">
        <v>7122759.5199999996</v>
      </c>
      <c r="X1195" s="2">
        <v>0</v>
      </c>
      <c r="Y1195" s="2">
        <v>4688944.37</v>
      </c>
      <c r="Z1195" s="2">
        <v>3357689.35</v>
      </c>
      <c r="AA1195">
        <v>16</v>
      </c>
      <c r="AB1195">
        <v>8</v>
      </c>
      <c r="AC1195">
        <v>0</v>
      </c>
      <c r="AD1195">
        <v>0</v>
      </c>
      <c r="AE1195">
        <v>24</v>
      </c>
      <c r="AF1195">
        <v>24</v>
      </c>
      <c r="AG1195">
        <v>8</v>
      </c>
      <c r="AH1195" s="2">
        <v>876136.75</v>
      </c>
    </row>
    <row r="1196" spans="1:34" x14ac:dyDescent="0.5">
      <c r="A1196">
        <v>10137</v>
      </c>
      <c r="B1196">
        <v>40123</v>
      </c>
      <c r="C1196" t="s">
        <v>1315</v>
      </c>
      <c r="D1196" s="25">
        <v>32158</v>
      </c>
      <c r="E1196" t="s">
        <v>79</v>
      </c>
      <c r="F1196" t="s">
        <v>105</v>
      </c>
      <c r="G1196" t="s">
        <v>106</v>
      </c>
      <c r="H1196" s="25">
        <v>41338</v>
      </c>
      <c r="I1196" s="26" t="str">
        <f t="shared" si="144"/>
        <v>Tue</v>
      </c>
      <c r="J1196" s="1">
        <f t="shared" si="145"/>
        <v>84</v>
      </c>
      <c r="K1196" s="1" t="str">
        <f t="shared" si="146"/>
        <v>90D</v>
      </c>
      <c r="L1196" s="25">
        <v>41422</v>
      </c>
      <c r="M1196" s="26" t="str">
        <f t="shared" si="147"/>
        <v>Tue</v>
      </c>
      <c r="N1196" s="25">
        <v>41428</v>
      </c>
      <c r="O1196" s="1">
        <f t="shared" si="148"/>
        <v>6</v>
      </c>
      <c r="P1196" s="27">
        <f t="shared" si="149"/>
        <v>2013</v>
      </c>
      <c r="Q1196" s="1">
        <f t="shared" si="150"/>
        <v>5</v>
      </c>
      <c r="R1196" s="1">
        <f t="shared" si="151"/>
        <v>28</v>
      </c>
      <c r="S1196" t="s">
        <v>72</v>
      </c>
      <c r="T1196" s="2">
        <v>26401991.940000001</v>
      </c>
      <c r="U1196">
        <v>5127241.5999999996</v>
      </c>
      <c r="V1196" s="2">
        <v>11712309.699999999</v>
      </c>
      <c r="W1196" s="2">
        <v>9697110.2699999996</v>
      </c>
      <c r="X1196" s="2">
        <v>0</v>
      </c>
      <c r="Y1196" s="2">
        <v>1450522.07</v>
      </c>
      <c r="Z1196" s="2">
        <v>3542049.9</v>
      </c>
      <c r="AA1196">
        <v>12</v>
      </c>
      <c r="AB1196">
        <v>6</v>
      </c>
      <c r="AC1196">
        <v>6</v>
      </c>
      <c r="AD1196">
        <v>0</v>
      </c>
      <c r="AE1196">
        <v>18</v>
      </c>
      <c r="AF1196">
        <v>24</v>
      </c>
      <c r="AG1196">
        <v>6</v>
      </c>
      <c r="AH1196" s="2">
        <v>1952051.62</v>
      </c>
    </row>
    <row r="1197" spans="1:34" x14ac:dyDescent="0.5">
      <c r="A1197">
        <v>10124</v>
      </c>
      <c r="B1197">
        <v>40099</v>
      </c>
      <c r="C1197" t="s">
        <v>1316</v>
      </c>
      <c r="D1197" s="25">
        <v>27311</v>
      </c>
      <c r="E1197" t="s">
        <v>79</v>
      </c>
      <c r="F1197" t="s">
        <v>105</v>
      </c>
      <c r="G1197" t="s">
        <v>106</v>
      </c>
      <c r="H1197" s="25">
        <v>41338</v>
      </c>
      <c r="I1197" s="26" t="str">
        <f t="shared" si="144"/>
        <v>Tue</v>
      </c>
      <c r="J1197" s="1">
        <f t="shared" si="145"/>
        <v>202</v>
      </c>
      <c r="K1197" s="1" t="str">
        <f t="shared" si="146"/>
        <v>120D</v>
      </c>
      <c r="L1197" s="25">
        <v>41540</v>
      </c>
      <c r="M1197" s="26" t="str">
        <f t="shared" si="147"/>
        <v>Mon</v>
      </c>
      <c r="N1197" s="25">
        <v>41546</v>
      </c>
      <c r="O1197" s="1">
        <f t="shared" si="148"/>
        <v>6</v>
      </c>
      <c r="P1197" s="27">
        <f t="shared" si="149"/>
        <v>2013</v>
      </c>
      <c r="Q1197" s="1">
        <f t="shared" si="150"/>
        <v>9</v>
      </c>
      <c r="R1197" s="1">
        <f t="shared" si="151"/>
        <v>23</v>
      </c>
      <c r="S1197" t="s">
        <v>72</v>
      </c>
      <c r="T1197" s="2">
        <v>15121212.93</v>
      </c>
      <c r="U1197">
        <v>0</v>
      </c>
      <c r="V1197" s="2">
        <v>1420336.4</v>
      </c>
      <c r="W1197" s="2">
        <v>7259647.5300000003</v>
      </c>
      <c r="X1197" s="2">
        <v>0</v>
      </c>
      <c r="Y1197" s="2">
        <v>3513453.21</v>
      </c>
      <c r="Z1197" s="2">
        <v>2927775.79</v>
      </c>
      <c r="AA1197">
        <v>12</v>
      </c>
      <c r="AB1197">
        <v>0</v>
      </c>
      <c r="AC1197">
        <v>6</v>
      </c>
      <c r="AD1197">
        <v>6</v>
      </c>
      <c r="AE1197">
        <v>12</v>
      </c>
      <c r="AF1197">
        <v>24</v>
      </c>
      <c r="AG1197">
        <v>6</v>
      </c>
      <c r="AH1197" s="2">
        <v>236722.73</v>
      </c>
    </row>
    <row r="1198" spans="1:34" x14ac:dyDescent="0.5">
      <c r="A1198">
        <v>10145</v>
      </c>
      <c r="B1198">
        <v>40147</v>
      </c>
      <c r="C1198" t="s">
        <v>1317</v>
      </c>
      <c r="D1198" s="25">
        <v>23853</v>
      </c>
      <c r="E1198" t="s">
        <v>79</v>
      </c>
      <c r="F1198" t="s">
        <v>105</v>
      </c>
      <c r="G1198" t="s">
        <v>106</v>
      </c>
      <c r="H1198" s="25">
        <v>41338</v>
      </c>
      <c r="I1198" s="26" t="str">
        <f t="shared" si="144"/>
        <v>Tue</v>
      </c>
      <c r="J1198" s="1">
        <f t="shared" si="145"/>
        <v>61</v>
      </c>
      <c r="K1198" s="1" t="str">
        <f t="shared" si="146"/>
        <v>90D</v>
      </c>
      <c r="L1198" s="25">
        <v>41399</v>
      </c>
      <c r="M1198" s="26" t="str">
        <f t="shared" si="147"/>
        <v>Sun</v>
      </c>
      <c r="N1198" s="25">
        <v>41407</v>
      </c>
      <c r="O1198" s="1">
        <f t="shared" si="148"/>
        <v>8</v>
      </c>
      <c r="P1198" s="27">
        <f t="shared" si="149"/>
        <v>2013</v>
      </c>
      <c r="Q1198" s="1">
        <f t="shared" si="150"/>
        <v>5</v>
      </c>
      <c r="R1198" s="1">
        <f t="shared" si="151"/>
        <v>5</v>
      </c>
      <c r="S1198" t="s">
        <v>72</v>
      </c>
      <c r="T1198" s="2">
        <v>30833084.16</v>
      </c>
      <c r="U1198">
        <v>0</v>
      </c>
      <c r="V1198" s="2">
        <v>6922233.5999999996</v>
      </c>
      <c r="W1198" s="2">
        <v>15200206.689999999</v>
      </c>
      <c r="X1198" s="2">
        <v>0</v>
      </c>
      <c r="Y1198" s="2">
        <v>4231204.3</v>
      </c>
      <c r="Z1198" s="2">
        <v>4479439.57</v>
      </c>
      <c r="AA1198">
        <v>16</v>
      </c>
      <c r="AB1198">
        <v>0</v>
      </c>
      <c r="AC1198">
        <v>0</v>
      </c>
      <c r="AD1198">
        <v>0</v>
      </c>
      <c r="AE1198">
        <v>16</v>
      </c>
      <c r="AF1198">
        <v>16</v>
      </c>
      <c r="AG1198">
        <v>8</v>
      </c>
      <c r="AH1198" s="2">
        <v>865279.2</v>
      </c>
    </row>
    <row r="1199" spans="1:34" x14ac:dyDescent="0.5">
      <c r="A1199">
        <v>10186</v>
      </c>
      <c r="B1199">
        <v>39420</v>
      </c>
      <c r="C1199" t="s">
        <v>1318</v>
      </c>
      <c r="D1199" s="25">
        <v>29224</v>
      </c>
      <c r="E1199" t="s">
        <v>69</v>
      </c>
      <c r="F1199" t="s">
        <v>75</v>
      </c>
      <c r="G1199" t="s">
        <v>91</v>
      </c>
      <c r="H1199" s="25">
        <v>41339</v>
      </c>
      <c r="I1199" s="26" t="str">
        <f t="shared" si="144"/>
        <v>Wed</v>
      </c>
      <c r="J1199" s="1">
        <f t="shared" si="145"/>
        <v>6</v>
      </c>
      <c r="K1199" s="1" t="str">
        <f t="shared" si="146"/>
        <v>7D</v>
      </c>
      <c r="L1199" s="25">
        <v>41345</v>
      </c>
      <c r="M1199" s="26" t="str">
        <f t="shared" si="147"/>
        <v>Tue</v>
      </c>
      <c r="N1199" s="25">
        <v>41346</v>
      </c>
      <c r="O1199" s="1">
        <f t="shared" si="148"/>
        <v>1</v>
      </c>
      <c r="P1199" s="27">
        <f t="shared" si="149"/>
        <v>2013</v>
      </c>
      <c r="Q1199" s="1">
        <f t="shared" si="150"/>
        <v>3</v>
      </c>
      <c r="R1199" s="1">
        <f t="shared" si="151"/>
        <v>12</v>
      </c>
      <c r="S1199" t="s">
        <v>72</v>
      </c>
      <c r="T1199" s="2">
        <v>4321000</v>
      </c>
      <c r="U1199">
        <v>4090000</v>
      </c>
      <c r="V1199" s="2">
        <v>3377489</v>
      </c>
      <c r="W1199" s="2">
        <v>363636</v>
      </c>
      <c r="X1199" s="2">
        <v>0</v>
      </c>
      <c r="Y1199" s="2">
        <v>0</v>
      </c>
      <c r="Z1199" s="2">
        <v>579875</v>
      </c>
      <c r="AA1199">
        <v>2</v>
      </c>
      <c r="AB1199">
        <v>0</v>
      </c>
      <c r="AC1199">
        <v>1</v>
      </c>
      <c r="AD1199">
        <v>0</v>
      </c>
      <c r="AE1199">
        <v>2</v>
      </c>
      <c r="AF1199">
        <v>3</v>
      </c>
      <c r="AG1199">
        <v>1</v>
      </c>
      <c r="AH1199" s="2">
        <v>3377489</v>
      </c>
    </row>
    <row r="1200" spans="1:34" x14ac:dyDescent="0.5">
      <c r="A1200">
        <v>10185</v>
      </c>
      <c r="B1200">
        <v>40248</v>
      </c>
      <c r="C1200" t="s">
        <v>1319</v>
      </c>
      <c r="D1200" s="25">
        <v>34955</v>
      </c>
      <c r="E1200" t="s">
        <v>69</v>
      </c>
      <c r="F1200" t="s">
        <v>80</v>
      </c>
      <c r="G1200" t="s">
        <v>89</v>
      </c>
      <c r="H1200" s="25">
        <v>41339</v>
      </c>
      <c r="I1200" s="26" t="str">
        <f t="shared" si="144"/>
        <v>Wed</v>
      </c>
      <c r="J1200" s="1">
        <f t="shared" si="145"/>
        <v>54</v>
      </c>
      <c r="K1200" s="1" t="str">
        <f t="shared" si="146"/>
        <v>60D</v>
      </c>
      <c r="L1200" s="25">
        <v>41393</v>
      </c>
      <c r="M1200" s="26" t="str">
        <f t="shared" si="147"/>
        <v>Mon</v>
      </c>
      <c r="N1200" s="25">
        <v>41396</v>
      </c>
      <c r="O1200" s="1">
        <f t="shared" si="148"/>
        <v>3</v>
      </c>
      <c r="P1200" s="27">
        <f t="shared" si="149"/>
        <v>2013</v>
      </c>
      <c r="Q1200" s="1">
        <f t="shared" si="150"/>
        <v>4</v>
      </c>
      <c r="R1200" s="1">
        <f t="shared" si="151"/>
        <v>29</v>
      </c>
      <c r="S1200" t="s">
        <v>72</v>
      </c>
      <c r="T1200" s="2">
        <v>3465000</v>
      </c>
      <c r="U1200">
        <v>0</v>
      </c>
      <c r="V1200" s="2">
        <v>3000000</v>
      </c>
      <c r="W1200" s="2">
        <v>0</v>
      </c>
      <c r="X1200" s="2">
        <v>0</v>
      </c>
      <c r="Y1200" s="2">
        <v>0</v>
      </c>
      <c r="Z1200" s="2">
        <v>465000</v>
      </c>
      <c r="AA1200">
        <v>9</v>
      </c>
      <c r="AB1200">
        <v>0</v>
      </c>
      <c r="AC1200">
        <v>0</v>
      </c>
      <c r="AD1200">
        <v>0</v>
      </c>
      <c r="AE1200">
        <v>9</v>
      </c>
      <c r="AF1200">
        <v>9</v>
      </c>
      <c r="AG1200">
        <v>3</v>
      </c>
      <c r="AH1200" s="2">
        <v>1000000</v>
      </c>
    </row>
    <row r="1201" spans="1:34" x14ac:dyDescent="0.5">
      <c r="A1201">
        <v>10269</v>
      </c>
      <c r="B1201">
        <v>40585</v>
      </c>
      <c r="C1201" t="s">
        <v>1320</v>
      </c>
      <c r="D1201" s="25">
        <v>20525</v>
      </c>
      <c r="E1201" t="s">
        <v>79</v>
      </c>
      <c r="F1201" t="s">
        <v>105</v>
      </c>
      <c r="G1201" t="s">
        <v>106</v>
      </c>
      <c r="H1201" s="25">
        <v>41340</v>
      </c>
      <c r="I1201" s="26" t="str">
        <f t="shared" si="144"/>
        <v>Thu</v>
      </c>
      <c r="J1201" s="1">
        <f t="shared" si="145"/>
        <v>207</v>
      </c>
      <c r="K1201" s="1" t="str">
        <f t="shared" si="146"/>
        <v>120D</v>
      </c>
      <c r="L1201" s="25">
        <v>41547</v>
      </c>
      <c r="M1201" s="26" t="str">
        <f t="shared" si="147"/>
        <v>Mon</v>
      </c>
      <c r="N1201" s="25">
        <v>41552</v>
      </c>
      <c r="O1201" s="1">
        <f t="shared" si="148"/>
        <v>5</v>
      </c>
      <c r="P1201" s="27">
        <f t="shared" si="149"/>
        <v>2013</v>
      </c>
      <c r="Q1201" s="1">
        <f t="shared" si="150"/>
        <v>9</v>
      </c>
      <c r="R1201" s="1">
        <f t="shared" si="151"/>
        <v>30</v>
      </c>
      <c r="S1201" t="s">
        <v>72</v>
      </c>
      <c r="T1201" s="2">
        <v>18717215.710000001</v>
      </c>
      <c r="U1201">
        <v>0</v>
      </c>
      <c r="V1201" s="2">
        <v>5642304.7999999998</v>
      </c>
      <c r="W1201" s="2">
        <v>10312030.92</v>
      </c>
      <c r="X1201" s="2">
        <v>0</v>
      </c>
      <c r="Y1201" s="2">
        <v>251082.25</v>
      </c>
      <c r="Z1201" s="2">
        <v>2511797.7400000002</v>
      </c>
      <c r="AA1201">
        <v>10</v>
      </c>
      <c r="AB1201">
        <v>0</v>
      </c>
      <c r="AC1201">
        <v>0</v>
      </c>
      <c r="AD1201">
        <v>0</v>
      </c>
      <c r="AE1201">
        <v>10</v>
      </c>
      <c r="AF1201">
        <v>10</v>
      </c>
      <c r="AG1201">
        <v>5</v>
      </c>
      <c r="AH1201" s="2">
        <v>1128460.96</v>
      </c>
    </row>
    <row r="1202" spans="1:34" x14ac:dyDescent="0.5">
      <c r="A1202">
        <v>10279</v>
      </c>
      <c r="B1202">
        <v>40611</v>
      </c>
      <c r="C1202" t="s">
        <v>1321</v>
      </c>
      <c r="D1202" s="25">
        <v>25750</v>
      </c>
      <c r="E1202" t="s">
        <v>79</v>
      </c>
      <c r="F1202" t="s">
        <v>105</v>
      </c>
      <c r="G1202" t="s">
        <v>106</v>
      </c>
      <c r="H1202" s="25">
        <v>41340</v>
      </c>
      <c r="I1202" s="26" t="str">
        <f t="shared" si="144"/>
        <v>Thu</v>
      </c>
      <c r="J1202" s="1">
        <f t="shared" si="145"/>
        <v>189</v>
      </c>
      <c r="K1202" s="1" t="str">
        <f t="shared" si="146"/>
        <v>120D</v>
      </c>
      <c r="L1202" s="25">
        <v>41529</v>
      </c>
      <c r="M1202" s="26" t="str">
        <f t="shared" si="147"/>
        <v>Thu</v>
      </c>
      <c r="N1202" s="25">
        <v>41535</v>
      </c>
      <c r="O1202" s="1">
        <f t="shared" si="148"/>
        <v>6</v>
      </c>
      <c r="P1202" s="27">
        <f t="shared" si="149"/>
        <v>2013</v>
      </c>
      <c r="Q1202" s="1">
        <f t="shared" si="150"/>
        <v>9</v>
      </c>
      <c r="R1202" s="1">
        <f t="shared" si="151"/>
        <v>12</v>
      </c>
      <c r="S1202" t="s">
        <v>72</v>
      </c>
      <c r="T1202" s="2">
        <v>7062037.3499999996</v>
      </c>
      <c r="U1202">
        <v>0</v>
      </c>
      <c r="V1202" s="2">
        <v>1420786.8</v>
      </c>
      <c r="W1202" s="2">
        <v>3724413.28</v>
      </c>
      <c r="X1202" s="2">
        <v>0</v>
      </c>
      <c r="Y1202" s="2">
        <v>789876.7</v>
      </c>
      <c r="Z1202" s="2">
        <v>1126960.57</v>
      </c>
      <c r="AA1202">
        <v>12</v>
      </c>
      <c r="AB1202">
        <v>0</v>
      </c>
      <c r="AC1202">
        <v>6</v>
      </c>
      <c r="AD1202">
        <v>6</v>
      </c>
      <c r="AE1202">
        <v>12</v>
      </c>
      <c r="AF1202">
        <v>24</v>
      </c>
      <c r="AG1202">
        <v>6</v>
      </c>
      <c r="AH1202" s="2">
        <v>236797.8</v>
      </c>
    </row>
    <row r="1203" spans="1:34" x14ac:dyDescent="0.5">
      <c r="A1203">
        <v>10230</v>
      </c>
      <c r="B1203">
        <v>40493</v>
      </c>
      <c r="C1203" t="s">
        <v>1322</v>
      </c>
      <c r="D1203" s="25">
        <v>25091</v>
      </c>
      <c r="E1203" t="s">
        <v>69</v>
      </c>
      <c r="F1203" t="s">
        <v>80</v>
      </c>
      <c r="G1203" t="s">
        <v>89</v>
      </c>
      <c r="H1203" s="25">
        <v>41340</v>
      </c>
      <c r="I1203" s="26" t="str">
        <f t="shared" si="144"/>
        <v>Thu</v>
      </c>
      <c r="J1203" s="1">
        <f t="shared" si="145"/>
        <v>54</v>
      </c>
      <c r="K1203" s="1" t="str">
        <f t="shared" si="146"/>
        <v>60D</v>
      </c>
      <c r="L1203" s="25">
        <v>41394</v>
      </c>
      <c r="M1203" s="26" t="str">
        <f t="shared" si="147"/>
        <v>Tue</v>
      </c>
      <c r="N1203" s="25">
        <v>41399</v>
      </c>
      <c r="O1203" s="1">
        <f t="shared" si="148"/>
        <v>5</v>
      </c>
      <c r="P1203" s="27">
        <f t="shared" si="149"/>
        <v>2013</v>
      </c>
      <c r="Q1203" s="1">
        <f t="shared" si="150"/>
        <v>4</v>
      </c>
      <c r="R1203" s="1">
        <f t="shared" si="151"/>
        <v>30</v>
      </c>
      <c r="S1203" t="s">
        <v>72</v>
      </c>
      <c r="T1203" s="2">
        <v>38126945.740000002</v>
      </c>
      <c r="U1203">
        <v>39842492.799999997</v>
      </c>
      <c r="V1203" s="2">
        <v>29251643.399999999</v>
      </c>
      <c r="W1203" s="2">
        <v>3759306.62</v>
      </c>
      <c r="X1203" s="2">
        <v>0</v>
      </c>
      <c r="Y1203" s="2">
        <v>0</v>
      </c>
      <c r="Z1203" s="2">
        <v>5115995.72</v>
      </c>
      <c r="AA1203">
        <v>10</v>
      </c>
      <c r="AB1203">
        <v>0</v>
      </c>
      <c r="AC1203">
        <v>0</v>
      </c>
      <c r="AD1203">
        <v>5</v>
      </c>
      <c r="AE1203">
        <v>10</v>
      </c>
      <c r="AF1203">
        <v>15</v>
      </c>
      <c r="AG1203">
        <v>5</v>
      </c>
      <c r="AH1203" s="2">
        <v>5850328.6799999997</v>
      </c>
    </row>
    <row r="1204" spans="1:34" x14ac:dyDescent="0.5">
      <c r="A1204">
        <v>10266</v>
      </c>
      <c r="B1204">
        <v>40580</v>
      </c>
      <c r="C1204" t="s">
        <v>1323</v>
      </c>
      <c r="D1204" s="25">
        <v>24223</v>
      </c>
      <c r="E1204" t="s">
        <v>113</v>
      </c>
      <c r="F1204" t="s">
        <v>75</v>
      </c>
      <c r="G1204" t="s">
        <v>91</v>
      </c>
      <c r="H1204" s="25">
        <v>41340</v>
      </c>
      <c r="I1204" s="26" t="str">
        <f t="shared" si="144"/>
        <v>Thu</v>
      </c>
      <c r="J1204" s="1">
        <f t="shared" si="145"/>
        <v>74</v>
      </c>
      <c r="K1204" s="1" t="str">
        <f t="shared" si="146"/>
        <v>90D</v>
      </c>
      <c r="L1204" s="25">
        <v>41414</v>
      </c>
      <c r="M1204" s="26" t="str">
        <f t="shared" si="147"/>
        <v>Mon</v>
      </c>
      <c r="N1204" s="25">
        <v>41417</v>
      </c>
      <c r="O1204" s="1">
        <f t="shared" si="148"/>
        <v>3</v>
      </c>
      <c r="P1204" s="27">
        <f t="shared" si="149"/>
        <v>2013</v>
      </c>
      <c r="Q1204" s="1">
        <f t="shared" si="150"/>
        <v>5</v>
      </c>
      <c r="R1204" s="1">
        <f t="shared" si="151"/>
        <v>20</v>
      </c>
      <c r="S1204" t="s">
        <v>72</v>
      </c>
      <c r="T1204" s="2">
        <v>2104011.67</v>
      </c>
      <c r="U1204">
        <v>0</v>
      </c>
      <c r="V1204" s="2">
        <v>600000</v>
      </c>
      <c r="W1204" s="2">
        <v>1220778.93</v>
      </c>
      <c r="X1204" s="2">
        <v>0</v>
      </c>
      <c r="Y1204" s="2">
        <v>920</v>
      </c>
      <c r="Z1204" s="2">
        <v>282312.74</v>
      </c>
      <c r="AA1204">
        <v>6</v>
      </c>
      <c r="AB1204">
        <v>3</v>
      </c>
      <c r="AC1204">
        <v>0</v>
      </c>
      <c r="AD1204">
        <v>0</v>
      </c>
      <c r="AE1204">
        <v>9</v>
      </c>
      <c r="AF1204">
        <v>9</v>
      </c>
      <c r="AG1204">
        <v>3</v>
      </c>
      <c r="AH1204" s="2">
        <v>200000</v>
      </c>
    </row>
    <row r="1205" spans="1:34" x14ac:dyDescent="0.5">
      <c r="A1205">
        <v>10219</v>
      </c>
      <c r="B1205">
        <v>40462</v>
      </c>
      <c r="C1205" t="s">
        <v>1324</v>
      </c>
      <c r="D1205" s="25">
        <v>27827</v>
      </c>
      <c r="E1205" t="s">
        <v>79</v>
      </c>
      <c r="F1205" t="s">
        <v>105</v>
      </c>
      <c r="G1205" t="s">
        <v>106</v>
      </c>
      <c r="H1205" s="25">
        <v>41340</v>
      </c>
      <c r="I1205" s="26" t="str">
        <f t="shared" si="144"/>
        <v>Thu</v>
      </c>
      <c r="J1205" s="1">
        <f t="shared" si="145"/>
        <v>69</v>
      </c>
      <c r="K1205" s="1" t="str">
        <f t="shared" si="146"/>
        <v>90D</v>
      </c>
      <c r="L1205" s="25">
        <v>41409</v>
      </c>
      <c r="M1205" s="26" t="str">
        <f t="shared" si="147"/>
        <v>Wed</v>
      </c>
      <c r="N1205" s="25">
        <v>41425</v>
      </c>
      <c r="O1205" s="1">
        <f t="shared" si="148"/>
        <v>16</v>
      </c>
      <c r="P1205" s="27">
        <f t="shared" si="149"/>
        <v>2013</v>
      </c>
      <c r="Q1205" s="1">
        <f t="shared" si="150"/>
        <v>5</v>
      </c>
      <c r="R1205" s="1">
        <f t="shared" si="151"/>
        <v>15</v>
      </c>
      <c r="S1205" t="s">
        <v>72</v>
      </c>
      <c r="T1205" s="2">
        <v>26673338.890000001</v>
      </c>
      <c r="U1205">
        <v>0</v>
      </c>
      <c r="V1205" s="2">
        <v>13876884</v>
      </c>
      <c r="W1205" s="2">
        <v>5187659.32</v>
      </c>
      <c r="X1205" s="2">
        <v>0</v>
      </c>
      <c r="Y1205" s="2">
        <v>4029966.98</v>
      </c>
      <c r="Z1205" s="2">
        <v>3578828.59</v>
      </c>
      <c r="AA1205">
        <v>32</v>
      </c>
      <c r="AB1205">
        <v>16</v>
      </c>
      <c r="AC1205">
        <v>0</v>
      </c>
      <c r="AD1205">
        <v>0</v>
      </c>
      <c r="AE1205">
        <v>48</v>
      </c>
      <c r="AF1205">
        <v>48</v>
      </c>
      <c r="AG1205">
        <v>16</v>
      </c>
      <c r="AH1205" s="2">
        <v>867305.25</v>
      </c>
    </row>
    <row r="1206" spans="1:34" x14ac:dyDescent="0.5">
      <c r="A1206">
        <v>10255</v>
      </c>
      <c r="B1206">
        <v>40559</v>
      </c>
      <c r="C1206" t="s">
        <v>1325</v>
      </c>
      <c r="D1206" s="25">
        <v>25435</v>
      </c>
      <c r="E1206" t="s">
        <v>69</v>
      </c>
      <c r="F1206" t="s">
        <v>75</v>
      </c>
      <c r="G1206" t="s">
        <v>91</v>
      </c>
      <c r="H1206" s="25">
        <v>41340</v>
      </c>
      <c r="I1206" s="26" t="str">
        <f t="shared" si="144"/>
        <v>Thu</v>
      </c>
      <c r="J1206" s="1">
        <f t="shared" si="145"/>
        <v>53</v>
      </c>
      <c r="K1206" s="1" t="str">
        <f t="shared" si="146"/>
        <v>60D</v>
      </c>
      <c r="L1206" s="25">
        <v>41393</v>
      </c>
      <c r="M1206" s="26" t="str">
        <f t="shared" si="147"/>
        <v>Mon</v>
      </c>
      <c r="N1206" s="25">
        <v>41395</v>
      </c>
      <c r="O1206" s="1">
        <f t="shared" si="148"/>
        <v>2</v>
      </c>
      <c r="P1206" s="27">
        <f t="shared" si="149"/>
        <v>2013</v>
      </c>
      <c r="Q1206" s="1">
        <f t="shared" si="150"/>
        <v>4</v>
      </c>
      <c r="R1206" s="1">
        <f t="shared" si="151"/>
        <v>29</v>
      </c>
      <c r="S1206" t="s">
        <v>72</v>
      </c>
      <c r="T1206" s="2">
        <v>2310000</v>
      </c>
      <c r="U1206">
        <v>0</v>
      </c>
      <c r="V1206" s="2">
        <v>2000000</v>
      </c>
      <c r="W1206" s="2">
        <v>0</v>
      </c>
      <c r="X1206" s="2">
        <v>0</v>
      </c>
      <c r="Y1206" s="2">
        <v>0</v>
      </c>
      <c r="Z1206" s="2">
        <v>310000</v>
      </c>
      <c r="AA1206">
        <v>6</v>
      </c>
      <c r="AB1206">
        <v>0</v>
      </c>
      <c r="AC1206">
        <v>0</v>
      </c>
      <c r="AD1206">
        <v>0</v>
      </c>
      <c r="AE1206">
        <v>6</v>
      </c>
      <c r="AF1206">
        <v>6</v>
      </c>
      <c r="AG1206">
        <v>2</v>
      </c>
      <c r="AH1206" s="2">
        <v>1000000</v>
      </c>
    </row>
    <row r="1207" spans="1:34" x14ac:dyDescent="0.5">
      <c r="A1207">
        <v>10273</v>
      </c>
      <c r="B1207">
        <v>40600</v>
      </c>
      <c r="C1207" t="s">
        <v>1326</v>
      </c>
      <c r="D1207" s="25">
        <v>26324</v>
      </c>
      <c r="E1207" t="s">
        <v>233</v>
      </c>
      <c r="F1207" t="s">
        <v>105</v>
      </c>
      <c r="G1207" t="s">
        <v>106</v>
      </c>
      <c r="H1207" s="25">
        <v>41340</v>
      </c>
      <c r="I1207" s="26" t="str">
        <f t="shared" si="144"/>
        <v>Thu</v>
      </c>
      <c r="J1207" s="1">
        <f t="shared" si="145"/>
        <v>113</v>
      </c>
      <c r="K1207" s="1" t="str">
        <f t="shared" si="146"/>
        <v>120D</v>
      </c>
      <c r="L1207" s="25">
        <v>41453</v>
      </c>
      <c r="M1207" s="26" t="str">
        <f t="shared" si="147"/>
        <v>Fri</v>
      </c>
      <c r="N1207" s="25">
        <v>41459</v>
      </c>
      <c r="O1207" s="1">
        <f t="shared" si="148"/>
        <v>6</v>
      </c>
      <c r="P1207" s="27">
        <f t="shared" si="149"/>
        <v>2013</v>
      </c>
      <c r="Q1207" s="1">
        <f t="shared" si="150"/>
        <v>6</v>
      </c>
      <c r="R1207" s="1">
        <f t="shared" si="151"/>
        <v>28</v>
      </c>
      <c r="S1207" t="s">
        <v>72</v>
      </c>
      <c r="T1207" s="2">
        <v>16716521.380000001</v>
      </c>
      <c r="U1207">
        <v>0</v>
      </c>
      <c r="V1207" s="2">
        <v>6665884</v>
      </c>
      <c r="W1207" s="2">
        <v>3812118.07</v>
      </c>
      <c r="X1207" s="2">
        <v>0</v>
      </c>
      <c r="Y1207" s="2">
        <v>3995952.38</v>
      </c>
      <c r="Z1207" s="2">
        <v>2242566.9300000002</v>
      </c>
      <c r="AA1207">
        <v>12</v>
      </c>
      <c r="AB1207">
        <v>6</v>
      </c>
      <c r="AC1207">
        <v>6</v>
      </c>
      <c r="AD1207">
        <v>0</v>
      </c>
      <c r="AE1207">
        <v>18</v>
      </c>
      <c r="AF1207">
        <v>24</v>
      </c>
      <c r="AG1207">
        <v>6</v>
      </c>
      <c r="AH1207" s="2">
        <v>1110980.67</v>
      </c>
    </row>
    <row r="1208" spans="1:34" x14ac:dyDescent="0.5">
      <c r="A1208">
        <v>10242</v>
      </c>
      <c r="B1208">
        <v>40517</v>
      </c>
      <c r="C1208" t="s">
        <v>1327</v>
      </c>
      <c r="D1208" s="25">
        <v>20293</v>
      </c>
      <c r="E1208" t="s">
        <v>69</v>
      </c>
      <c r="F1208" t="s">
        <v>84</v>
      </c>
      <c r="G1208" t="s">
        <v>112</v>
      </c>
      <c r="H1208" s="25">
        <v>41340</v>
      </c>
      <c r="I1208" s="26" t="str">
        <f t="shared" si="144"/>
        <v>Thu</v>
      </c>
      <c r="J1208" s="1">
        <f t="shared" si="145"/>
        <v>0</v>
      </c>
      <c r="K1208" s="1" t="str">
        <f t="shared" si="146"/>
        <v>7D</v>
      </c>
      <c r="L1208" s="25">
        <v>41340</v>
      </c>
      <c r="M1208" s="26" t="str">
        <f t="shared" si="147"/>
        <v>Thu</v>
      </c>
      <c r="N1208" s="25">
        <v>41341</v>
      </c>
      <c r="O1208" s="1">
        <f t="shared" si="148"/>
        <v>1</v>
      </c>
      <c r="P1208" s="27">
        <f t="shared" si="149"/>
        <v>2013</v>
      </c>
      <c r="Q1208" s="1">
        <f t="shared" si="150"/>
        <v>3</v>
      </c>
      <c r="R1208" s="1">
        <f t="shared" si="151"/>
        <v>7</v>
      </c>
      <c r="S1208" t="s">
        <v>72</v>
      </c>
      <c r="T1208" s="2">
        <v>41346150</v>
      </c>
      <c r="U1208">
        <v>28840000</v>
      </c>
      <c r="V1208" s="2">
        <v>34636363.509999998</v>
      </c>
      <c r="W1208" s="2">
        <v>831168</v>
      </c>
      <c r="X1208" s="2">
        <v>0</v>
      </c>
      <c r="Y1208" s="2">
        <v>330000</v>
      </c>
      <c r="Z1208" s="2">
        <v>5548618.4900000002</v>
      </c>
      <c r="AA1208">
        <v>1</v>
      </c>
      <c r="AB1208">
        <v>0</v>
      </c>
      <c r="AC1208">
        <v>0</v>
      </c>
      <c r="AD1208">
        <v>0</v>
      </c>
      <c r="AE1208">
        <v>1</v>
      </c>
      <c r="AF1208">
        <v>1</v>
      </c>
      <c r="AG1208">
        <v>1</v>
      </c>
      <c r="AH1208" s="2">
        <v>34636363.509999998</v>
      </c>
    </row>
    <row r="1209" spans="1:34" x14ac:dyDescent="0.5">
      <c r="A1209">
        <v>10213</v>
      </c>
      <c r="B1209">
        <v>40449</v>
      </c>
      <c r="C1209" t="s">
        <v>1328</v>
      </c>
      <c r="D1209" s="25">
        <v>12940</v>
      </c>
      <c r="E1209" t="s">
        <v>79</v>
      </c>
      <c r="F1209" t="s">
        <v>105</v>
      </c>
      <c r="G1209" t="s">
        <v>106</v>
      </c>
      <c r="H1209" s="25">
        <v>41340</v>
      </c>
      <c r="I1209" s="26" t="str">
        <f t="shared" si="144"/>
        <v>Thu</v>
      </c>
      <c r="J1209" s="1">
        <f t="shared" si="145"/>
        <v>145</v>
      </c>
      <c r="K1209" s="1" t="str">
        <f t="shared" si="146"/>
        <v>120D</v>
      </c>
      <c r="L1209" s="25">
        <v>41485</v>
      </c>
      <c r="M1209" s="26" t="str">
        <f t="shared" si="147"/>
        <v>Tue</v>
      </c>
      <c r="N1209" s="25">
        <v>41493</v>
      </c>
      <c r="O1209" s="1">
        <f t="shared" si="148"/>
        <v>8</v>
      </c>
      <c r="P1209" s="27">
        <f t="shared" si="149"/>
        <v>2013</v>
      </c>
      <c r="Q1209" s="1">
        <f t="shared" si="150"/>
        <v>7</v>
      </c>
      <c r="R1209" s="1">
        <f t="shared" si="151"/>
        <v>30</v>
      </c>
      <c r="S1209" t="s">
        <v>72</v>
      </c>
      <c r="T1209" s="2">
        <v>12721466.880000001</v>
      </c>
      <c r="U1209">
        <v>5569120.7000000002</v>
      </c>
      <c r="V1209" s="2">
        <v>4548875.0999999996</v>
      </c>
      <c r="W1209" s="2">
        <v>4546336.51</v>
      </c>
      <c r="X1209" s="2">
        <v>0</v>
      </c>
      <c r="Y1209" s="2">
        <v>1709300.69</v>
      </c>
      <c r="Z1209" s="2">
        <v>1916954.58</v>
      </c>
      <c r="AA1209">
        <v>18</v>
      </c>
      <c r="AB1209">
        <v>0</v>
      </c>
      <c r="AC1209">
        <v>0</v>
      </c>
      <c r="AD1209">
        <v>0</v>
      </c>
      <c r="AE1209">
        <v>18</v>
      </c>
      <c r="AF1209">
        <v>18</v>
      </c>
      <c r="AG1209">
        <v>9</v>
      </c>
      <c r="AH1209" s="2">
        <v>505430.57</v>
      </c>
    </row>
    <row r="1210" spans="1:34" x14ac:dyDescent="0.5">
      <c r="A1210">
        <v>10330</v>
      </c>
      <c r="B1210">
        <v>40712</v>
      </c>
      <c r="C1210" t="s">
        <v>1329</v>
      </c>
      <c r="D1210" s="25">
        <v>27727</v>
      </c>
      <c r="E1210" t="s">
        <v>79</v>
      </c>
      <c r="F1210" t="s">
        <v>105</v>
      </c>
      <c r="G1210" t="s">
        <v>106</v>
      </c>
      <c r="H1210" s="25">
        <v>41341</v>
      </c>
      <c r="I1210" s="26" t="str">
        <f t="shared" si="144"/>
        <v>Fri</v>
      </c>
      <c r="J1210" s="1">
        <f t="shared" si="145"/>
        <v>120</v>
      </c>
      <c r="K1210" s="1" t="str">
        <f t="shared" si="146"/>
        <v>120D</v>
      </c>
      <c r="L1210" s="25">
        <v>41461</v>
      </c>
      <c r="M1210" s="26" t="str">
        <f t="shared" si="147"/>
        <v>Sat</v>
      </c>
      <c r="N1210" s="25">
        <v>41467</v>
      </c>
      <c r="O1210" s="1">
        <f t="shared" si="148"/>
        <v>6</v>
      </c>
      <c r="P1210" s="27">
        <f t="shared" si="149"/>
        <v>2013</v>
      </c>
      <c r="Q1210" s="1">
        <f t="shared" si="150"/>
        <v>7</v>
      </c>
      <c r="R1210" s="1">
        <f t="shared" si="151"/>
        <v>6</v>
      </c>
      <c r="S1210" t="s">
        <v>72</v>
      </c>
      <c r="T1210" s="2">
        <v>18820959.84</v>
      </c>
      <c r="U1210">
        <v>0</v>
      </c>
      <c r="V1210" s="2">
        <v>3283548.8</v>
      </c>
      <c r="W1210" s="2">
        <v>10866355.16</v>
      </c>
      <c r="X1210" s="2">
        <v>0</v>
      </c>
      <c r="Y1210" s="2">
        <v>2145217.09</v>
      </c>
      <c r="Z1210" s="2">
        <v>2525838.79</v>
      </c>
      <c r="AA1210">
        <v>12</v>
      </c>
      <c r="AB1210">
        <v>0</v>
      </c>
      <c r="AC1210">
        <v>0</v>
      </c>
      <c r="AD1210">
        <v>0</v>
      </c>
      <c r="AE1210">
        <v>12</v>
      </c>
      <c r="AF1210">
        <v>12</v>
      </c>
      <c r="AG1210">
        <v>6</v>
      </c>
      <c r="AH1210" s="2">
        <v>547258.13</v>
      </c>
    </row>
    <row r="1211" spans="1:34" x14ac:dyDescent="0.5">
      <c r="A1211">
        <v>10321</v>
      </c>
      <c r="B1211">
        <v>40693</v>
      </c>
      <c r="C1211" t="s">
        <v>1330</v>
      </c>
      <c r="D1211" s="25">
        <v>26933</v>
      </c>
      <c r="E1211" t="s">
        <v>113</v>
      </c>
      <c r="F1211" t="s">
        <v>80</v>
      </c>
      <c r="G1211" t="s">
        <v>81</v>
      </c>
      <c r="H1211" s="25">
        <v>41341</v>
      </c>
      <c r="I1211" s="26" t="str">
        <f t="shared" si="144"/>
        <v>Fri</v>
      </c>
      <c r="J1211" s="1">
        <f t="shared" si="145"/>
        <v>24</v>
      </c>
      <c r="K1211" s="1" t="str">
        <f t="shared" si="146"/>
        <v>30D</v>
      </c>
      <c r="L1211" s="25">
        <v>41365</v>
      </c>
      <c r="M1211" s="26" t="str">
        <f t="shared" si="147"/>
        <v>Mon</v>
      </c>
      <c r="N1211" s="25">
        <v>41366</v>
      </c>
      <c r="O1211" s="1">
        <f t="shared" si="148"/>
        <v>1</v>
      </c>
      <c r="P1211" s="27">
        <f t="shared" si="149"/>
        <v>2013</v>
      </c>
      <c r="Q1211" s="1">
        <f t="shared" si="150"/>
        <v>4</v>
      </c>
      <c r="R1211" s="1">
        <f t="shared" si="151"/>
        <v>1</v>
      </c>
      <c r="S1211" t="s">
        <v>72</v>
      </c>
      <c r="T1211" s="2">
        <v>9299217.7599999998</v>
      </c>
      <c r="U1211">
        <v>7005075</v>
      </c>
      <c r="V1211" s="2">
        <v>5787944</v>
      </c>
      <c r="W1211" s="2">
        <v>1821564</v>
      </c>
      <c r="X1211" s="2">
        <v>0</v>
      </c>
      <c r="Y1211" s="2">
        <v>441850.93</v>
      </c>
      <c r="Z1211" s="2">
        <v>1247858.83</v>
      </c>
      <c r="AA1211">
        <v>2</v>
      </c>
      <c r="AB1211">
        <v>0</v>
      </c>
      <c r="AC1211">
        <v>0</v>
      </c>
      <c r="AD1211">
        <v>0</v>
      </c>
      <c r="AE1211">
        <v>2</v>
      </c>
      <c r="AF1211">
        <v>2</v>
      </c>
      <c r="AG1211">
        <v>1</v>
      </c>
      <c r="AH1211" s="2">
        <v>5787944</v>
      </c>
    </row>
    <row r="1212" spans="1:34" x14ac:dyDescent="0.5">
      <c r="A1212">
        <v>10288</v>
      </c>
      <c r="B1212">
        <v>40634</v>
      </c>
      <c r="C1212" t="s">
        <v>1331</v>
      </c>
      <c r="D1212" s="25">
        <v>28446</v>
      </c>
      <c r="E1212" t="s">
        <v>79</v>
      </c>
      <c r="F1212" t="s">
        <v>105</v>
      </c>
      <c r="G1212" t="s">
        <v>106</v>
      </c>
      <c r="H1212" s="25">
        <v>41341</v>
      </c>
      <c r="I1212" s="26" t="str">
        <f t="shared" si="144"/>
        <v>Fri</v>
      </c>
      <c r="J1212" s="1">
        <f t="shared" si="145"/>
        <v>107</v>
      </c>
      <c r="K1212" s="1" t="str">
        <f t="shared" si="146"/>
        <v>120D</v>
      </c>
      <c r="L1212" s="25">
        <v>41448</v>
      </c>
      <c r="M1212" s="26" t="str">
        <f t="shared" si="147"/>
        <v>Sun</v>
      </c>
      <c r="N1212" s="25">
        <v>41454</v>
      </c>
      <c r="O1212" s="1">
        <f t="shared" si="148"/>
        <v>6</v>
      </c>
      <c r="P1212" s="27">
        <f t="shared" si="149"/>
        <v>2013</v>
      </c>
      <c r="Q1212" s="1">
        <f t="shared" si="150"/>
        <v>6</v>
      </c>
      <c r="R1212" s="1">
        <f t="shared" si="151"/>
        <v>23</v>
      </c>
      <c r="S1212" t="s">
        <v>72</v>
      </c>
      <c r="T1212" s="2">
        <v>20206310.280000001</v>
      </c>
      <c r="U1212">
        <v>0</v>
      </c>
      <c r="V1212" s="2">
        <v>11313000</v>
      </c>
      <c r="W1212" s="2">
        <v>5384015.8300000001</v>
      </c>
      <c r="X1212" s="2">
        <v>0</v>
      </c>
      <c r="Y1212" s="2">
        <v>652680.48</v>
      </c>
      <c r="Z1212" s="2">
        <v>2856613.97</v>
      </c>
      <c r="AA1212">
        <v>12</v>
      </c>
      <c r="AB1212">
        <v>0</v>
      </c>
      <c r="AC1212">
        <v>0</v>
      </c>
      <c r="AD1212">
        <v>0</v>
      </c>
      <c r="AE1212">
        <v>12</v>
      </c>
      <c r="AF1212">
        <v>12</v>
      </c>
      <c r="AG1212">
        <v>6</v>
      </c>
      <c r="AH1212" s="2">
        <v>1885500</v>
      </c>
    </row>
    <row r="1213" spans="1:34" x14ac:dyDescent="0.5">
      <c r="A1213">
        <v>10309</v>
      </c>
      <c r="B1213">
        <v>40668</v>
      </c>
      <c r="C1213" t="s">
        <v>1332</v>
      </c>
      <c r="D1213" s="25">
        <v>25891</v>
      </c>
      <c r="E1213" t="s">
        <v>79</v>
      </c>
      <c r="F1213" t="s">
        <v>105</v>
      </c>
      <c r="G1213" t="s">
        <v>106</v>
      </c>
      <c r="H1213" s="25">
        <v>41341</v>
      </c>
      <c r="I1213" s="26" t="str">
        <f t="shared" si="144"/>
        <v>Fri</v>
      </c>
      <c r="J1213" s="1">
        <f t="shared" si="145"/>
        <v>199</v>
      </c>
      <c r="K1213" s="1" t="str">
        <f t="shared" si="146"/>
        <v>120D</v>
      </c>
      <c r="L1213" s="25">
        <v>41540</v>
      </c>
      <c r="M1213" s="26" t="str">
        <f t="shared" si="147"/>
        <v>Mon</v>
      </c>
      <c r="N1213" s="25">
        <v>41546</v>
      </c>
      <c r="O1213" s="1">
        <f t="shared" si="148"/>
        <v>6</v>
      </c>
      <c r="P1213" s="27">
        <f t="shared" si="149"/>
        <v>2013</v>
      </c>
      <c r="Q1213" s="1">
        <f t="shared" si="150"/>
        <v>9</v>
      </c>
      <c r="R1213" s="1">
        <f t="shared" si="151"/>
        <v>23</v>
      </c>
      <c r="S1213" t="s">
        <v>72</v>
      </c>
      <c r="T1213" s="2">
        <v>8968554</v>
      </c>
      <c r="U1213">
        <v>0</v>
      </c>
      <c r="V1213" s="2">
        <v>7765178.4000000004</v>
      </c>
      <c r="W1213" s="2">
        <v>0</v>
      </c>
      <c r="X1213" s="2">
        <v>0</v>
      </c>
      <c r="Y1213" s="2">
        <v>0</v>
      </c>
      <c r="Z1213" s="2">
        <v>1203375.6000000001</v>
      </c>
      <c r="AA1213">
        <v>12</v>
      </c>
      <c r="AB1213">
        <v>6</v>
      </c>
      <c r="AC1213">
        <v>0</v>
      </c>
      <c r="AD1213">
        <v>0</v>
      </c>
      <c r="AE1213">
        <v>18</v>
      </c>
      <c r="AF1213">
        <v>18</v>
      </c>
      <c r="AG1213">
        <v>6</v>
      </c>
      <c r="AH1213" s="2">
        <v>1294196.3999999999</v>
      </c>
    </row>
    <row r="1214" spans="1:34" x14ac:dyDescent="0.5">
      <c r="A1214">
        <v>10322</v>
      </c>
      <c r="B1214">
        <v>40694</v>
      </c>
      <c r="C1214" t="s">
        <v>1333</v>
      </c>
      <c r="D1214" s="25">
        <v>25290</v>
      </c>
      <c r="E1214" t="s">
        <v>79</v>
      </c>
      <c r="F1214" t="s">
        <v>105</v>
      </c>
      <c r="G1214" t="s">
        <v>106</v>
      </c>
      <c r="H1214" s="25">
        <v>41341</v>
      </c>
      <c r="I1214" s="26" t="str">
        <f t="shared" si="144"/>
        <v>Fri</v>
      </c>
      <c r="J1214" s="1">
        <f t="shared" si="145"/>
        <v>116</v>
      </c>
      <c r="K1214" s="1" t="str">
        <f t="shared" si="146"/>
        <v>120D</v>
      </c>
      <c r="L1214" s="25">
        <v>41457</v>
      </c>
      <c r="M1214" s="26" t="str">
        <f t="shared" si="147"/>
        <v>Tue</v>
      </c>
      <c r="N1214" s="25">
        <v>41463</v>
      </c>
      <c r="O1214" s="1">
        <f t="shared" si="148"/>
        <v>6</v>
      </c>
      <c r="P1214" s="27">
        <f t="shared" si="149"/>
        <v>2013</v>
      </c>
      <c r="Q1214" s="1">
        <f t="shared" si="150"/>
        <v>7</v>
      </c>
      <c r="R1214" s="1">
        <f t="shared" si="151"/>
        <v>2</v>
      </c>
      <c r="S1214" t="s">
        <v>72</v>
      </c>
      <c r="T1214" s="2">
        <v>58423502.149999999</v>
      </c>
      <c r="U1214">
        <v>33494245.199999999</v>
      </c>
      <c r="V1214" s="2">
        <v>27358203.600000001</v>
      </c>
      <c r="W1214" s="2">
        <v>11758944.539999999</v>
      </c>
      <c r="X1214" s="2">
        <v>0</v>
      </c>
      <c r="Y1214" s="2">
        <v>10787026.300000001</v>
      </c>
      <c r="Z1214" s="2">
        <v>8519327.7100000009</v>
      </c>
      <c r="AA1214">
        <v>12</v>
      </c>
      <c r="AB1214">
        <v>0</v>
      </c>
      <c r="AC1214">
        <v>0</v>
      </c>
      <c r="AD1214">
        <v>0</v>
      </c>
      <c r="AE1214">
        <v>12</v>
      </c>
      <c r="AF1214">
        <v>12</v>
      </c>
      <c r="AG1214">
        <v>6</v>
      </c>
      <c r="AH1214" s="2">
        <v>4559700.5999999996</v>
      </c>
    </row>
    <row r="1215" spans="1:34" x14ac:dyDescent="0.5">
      <c r="A1215">
        <v>10333</v>
      </c>
      <c r="B1215">
        <v>40726</v>
      </c>
      <c r="C1215" t="s">
        <v>1334</v>
      </c>
      <c r="D1215" s="25">
        <v>21630</v>
      </c>
      <c r="E1215" t="s">
        <v>79</v>
      </c>
      <c r="F1215" t="s">
        <v>105</v>
      </c>
      <c r="G1215" t="s">
        <v>106</v>
      </c>
      <c r="H1215" s="25">
        <v>41341</v>
      </c>
      <c r="I1215" s="26" t="str">
        <f t="shared" si="144"/>
        <v>Fri</v>
      </c>
      <c r="J1215" s="1">
        <f t="shared" si="145"/>
        <v>94</v>
      </c>
      <c r="K1215" s="1" t="str">
        <f t="shared" si="146"/>
        <v>120D</v>
      </c>
      <c r="L1215" s="25">
        <v>41435</v>
      </c>
      <c r="M1215" s="26" t="str">
        <f t="shared" si="147"/>
        <v>Mon</v>
      </c>
      <c r="N1215" s="25">
        <v>41441</v>
      </c>
      <c r="O1215" s="1">
        <f t="shared" si="148"/>
        <v>6</v>
      </c>
      <c r="P1215" s="27">
        <f t="shared" si="149"/>
        <v>2013</v>
      </c>
      <c r="Q1215" s="1">
        <f t="shared" si="150"/>
        <v>6</v>
      </c>
      <c r="R1215" s="1">
        <f t="shared" si="151"/>
        <v>10</v>
      </c>
      <c r="S1215" t="s">
        <v>72</v>
      </c>
      <c r="T1215" s="2">
        <v>9710997.9000000004</v>
      </c>
      <c r="U1215">
        <v>3951000</v>
      </c>
      <c r="V1215" s="2">
        <v>3143723</v>
      </c>
      <c r="W1215" s="2">
        <v>2666664.56</v>
      </c>
      <c r="X1215" s="2">
        <v>0</v>
      </c>
      <c r="Y1215" s="2">
        <v>2597402.6</v>
      </c>
      <c r="Z1215" s="2">
        <v>1303207.74</v>
      </c>
      <c r="AA1215">
        <v>14</v>
      </c>
      <c r="AB1215">
        <v>0</v>
      </c>
      <c r="AC1215">
        <v>0</v>
      </c>
      <c r="AD1215">
        <v>0</v>
      </c>
      <c r="AE1215">
        <v>14</v>
      </c>
      <c r="AF1215">
        <v>14</v>
      </c>
      <c r="AG1215">
        <v>7</v>
      </c>
      <c r="AH1215" s="2">
        <v>449103.29</v>
      </c>
    </row>
    <row r="1216" spans="1:34" x14ac:dyDescent="0.5">
      <c r="A1216">
        <v>10333</v>
      </c>
      <c r="B1216">
        <v>40727</v>
      </c>
      <c r="C1216" t="s">
        <v>1335</v>
      </c>
      <c r="D1216" s="25">
        <v>19746</v>
      </c>
      <c r="E1216" t="s">
        <v>79</v>
      </c>
      <c r="F1216" t="s">
        <v>105</v>
      </c>
      <c r="G1216" t="s">
        <v>106</v>
      </c>
      <c r="H1216" s="25">
        <v>41341</v>
      </c>
      <c r="I1216" s="26" t="str">
        <f t="shared" ref="I1216:I1279" si="152">TEXT(H1216,"ddd")</f>
        <v>Fri</v>
      </c>
      <c r="J1216" s="1">
        <f t="shared" ref="J1216:J1279" si="153">L1216-H1216</f>
        <v>94</v>
      </c>
      <c r="K1216" s="1" t="str">
        <f t="shared" ref="K1216:K1279" si="154">IF(J1216&lt;=7,"7D",IF(J1216&lt;=14,"14D",IF(J1216&lt;=30,"30D",IF(J1216&lt;=45,"45D",IF(J1216&lt;=60,"60D",IF(J1216&lt;=90,"90D","120D"))))))</f>
        <v>120D</v>
      </c>
      <c r="L1216" s="25">
        <v>41435</v>
      </c>
      <c r="M1216" s="26" t="str">
        <f t="shared" ref="M1216:M1279" si="155">TEXT(L1216,"ddd")</f>
        <v>Mon</v>
      </c>
      <c r="N1216" s="25">
        <v>41441</v>
      </c>
      <c r="O1216" s="1">
        <f t="shared" ref="O1216:O1279" si="156">N1216-L1216</f>
        <v>6</v>
      </c>
      <c r="P1216" s="27">
        <f t="shared" ref="P1216:P1279" si="157">YEAR(L1216)</f>
        <v>2013</v>
      </c>
      <c r="Q1216" s="1">
        <f t="shared" ref="Q1216:Q1279" si="158">MONTH(L1216)</f>
        <v>6</v>
      </c>
      <c r="R1216" s="1">
        <f t="shared" ref="R1216:R1279" si="159">DAY(L1216)</f>
        <v>10</v>
      </c>
      <c r="S1216" t="s">
        <v>72</v>
      </c>
      <c r="T1216" s="2">
        <v>6318982.0300000003</v>
      </c>
      <c r="U1216">
        <v>3951000</v>
      </c>
      <c r="V1216" s="2">
        <v>3143723</v>
      </c>
      <c r="W1216" s="2">
        <v>2255409.27</v>
      </c>
      <c r="X1216" s="2">
        <v>0</v>
      </c>
      <c r="Y1216" s="2">
        <v>75440</v>
      </c>
      <c r="Z1216" s="2">
        <v>844409.76</v>
      </c>
      <c r="AA1216">
        <v>14</v>
      </c>
      <c r="AB1216">
        <v>0</v>
      </c>
      <c r="AC1216">
        <v>0</v>
      </c>
      <c r="AD1216">
        <v>0</v>
      </c>
      <c r="AE1216">
        <v>14</v>
      </c>
      <c r="AF1216">
        <v>14</v>
      </c>
      <c r="AG1216">
        <v>7</v>
      </c>
      <c r="AH1216" s="2">
        <v>449103.29</v>
      </c>
    </row>
    <row r="1217" spans="1:34" x14ac:dyDescent="0.5">
      <c r="A1217">
        <v>10318</v>
      </c>
      <c r="B1217">
        <v>40687</v>
      </c>
      <c r="C1217" t="s">
        <v>1336</v>
      </c>
      <c r="D1217" s="25">
        <v>24817</v>
      </c>
      <c r="E1217" t="s">
        <v>79</v>
      </c>
      <c r="F1217" t="s">
        <v>105</v>
      </c>
      <c r="G1217" t="s">
        <v>106</v>
      </c>
      <c r="H1217" s="25">
        <v>41341</v>
      </c>
      <c r="I1217" s="26" t="str">
        <f t="shared" si="152"/>
        <v>Fri</v>
      </c>
      <c r="J1217" s="1">
        <f t="shared" si="153"/>
        <v>217</v>
      </c>
      <c r="K1217" s="1" t="str">
        <f t="shared" si="154"/>
        <v>120D</v>
      </c>
      <c r="L1217" s="25">
        <v>41558</v>
      </c>
      <c r="M1217" s="26" t="str">
        <f t="shared" si="155"/>
        <v>Fri</v>
      </c>
      <c r="N1217" s="25">
        <v>41566</v>
      </c>
      <c r="O1217" s="1">
        <f t="shared" si="156"/>
        <v>8</v>
      </c>
      <c r="P1217" s="27">
        <f t="shared" si="157"/>
        <v>2013</v>
      </c>
      <c r="Q1217" s="1">
        <f t="shared" si="158"/>
        <v>10</v>
      </c>
      <c r="R1217" s="1">
        <f t="shared" si="159"/>
        <v>11</v>
      </c>
      <c r="S1217" t="s">
        <v>72</v>
      </c>
      <c r="T1217" s="2">
        <v>16876007.949999999</v>
      </c>
      <c r="U1217">
        <v>0</v>
      </c>
      <c r="V1217" s="2">
        <v>4000000</v>
      </c>
      <c r="W1217" s="2">
        <v>6973048.46</v>
      </c>
      <c r="X1217" s="2">
        <v>0</v>
      </c>
      <c r="Y1217" s="2">
        <v>2799145.48</v>
      </c>
      <c r="Z1217" s="2">
        <v>3103814.01</v>
      </c>
      <c r="AA1217">
        <v>16</v>
      </c>
      <c r="AB1217">
        <v>0</v>
      </c>
      <c r="AC1217">
        <v>0</v>
      </c>
      <c r="AD1217">
        <v>0</v>
      </c>
      <c r="AE1217">
        <v>16</v>
      </c>
      <c r="AF1217">
        <v>16</v>
      </c>
      <c r="AG1217">
        <v>8</v>
      </c>
      <c r="AH1217" s="2">
        <v>500000</v>
      </c>
    </row>
    <row r="1218" spans="1:34" x14ac:dyDescent="0.5">
      <c r="A1218">
        <v>10329</v>
      </c>
      <c r="B1218">
        <v>40711</v>
      </c>
      <c r="C1218" t="s">
        <v>1337</v>
      </c>
      <c r="D1218" s="25">
        <v>27453</v>
      </c>
      <c r="E1218" t="s">
        <v>69</v>
      </c>
      <c r="F1218" t="s">
        <v>70</v>
      </c>
      <c r="G1218" t="s">
        <v>74</v>
      </c>
      <c r="H1218" s="25">
        <v>41341</v>
      </c>
      <c r="I1218" s="26" t="str">
        <f t="shared" si="152"/>
        <v>Fri</v>
      </c>
      <c r="J1218" s="1">
        <f t="shared" si="153"/>
        <v>0</v>
      </c>
      <c r="K1218" s="1" t="str">
        <f t="shared" si="154"/>
        <v>7D</v>
      </c>
      <c r="L1218" s="25">
        <v>41341</v>
      </c>
      <c r="M1218" s="26" t="str">
        <f t="shared" si="155"/>
        <v>Fri</v>
      </c>
      <c r="N1218" s="25">
        <v>41343</v>
      </c>
      <c r="O1218" s="1">
        <f t="shared" si="156"/>
        <v>2</v>
      </c>
      <c r="P1218" s="27">
        <f t="shared" si="157"/>
        <v>2013</v>
      </c>
      <c r="Q1218" s="1">
        <f t="shared" si="158"/>
        <v>3</v>
      </c>
      <c r="R1218" s="1">
        <f t="shared" si="159"/>
        <v>8</v>
      </c>
      <c r="S1218" t="s">
        <v>72</v>
      </c>
      <c r="T1218" s="2">
        <v>65915850</v>
      </c>
      <c r="U1218">
        <v>65835000</v>
      </c>
      <c r="V1218" s="2">
        <v>55891774</v>
      </c>
      <c r="W1218" s="2">
        <v>1178226</v>
      </c>
      <c r="X1218" s="2">
        <v>0</v>
      </c>
      <c r="Y1218" s="2">
        <v>0</v>
      </c>
      <c r="Z1218" s="2">
        <v>8845850</v>
      </c>
      <c r="AA1218">
        <v>8</v>
      </c>
      <c r="AB1218">
        <v>0</v>
      </c>
      <c r="AC1218">
        <v>0</v>
      </c>
      <c r="AD1218">
        <v>0</v>
      </c>
      <c r="AE1218">
        <v>8</v>
      </c>
      <c r="AF1218">
        <v>8</v>
      </c>
      <c r="AG1218">
        <v>2</v>
      </c>
      <c r="AH1218" s="2">
        <v>27945887</v>
      </c>
    </row>
    <row r="1219" spans="1:34" x14ac:dyDescent="0.5">
      <c r="A1219">
        <v>10317</v>
      </c>
      <c r="B1219">
        <v>40685</v>
      </c>
      <c r="C1219" t="s">
        <v>1338</v>
      </c>
      <c r="D1219" s="25">
        <v>26446</v>
      </c>
      <c r="E1219" t="s">
        <v>79</v>
      </c>
      <c r="F1219" t="s">
        <v>105</v>
      </c>
      <c r="G1219" t="s">
        <v>106</v>
      </c>
      <c r="H1219" s="25">
        <v>41341</v>
      </c>
      <c r="I1219" s="26" t="str">
        <f t="shared" si="152"/>
        <v>Fri</v>
      </c>
      <c r="J1219" s="1">
        <f t="shared" si="153"/>
        <v>119</v>
      </c>
      <c r="K1219" s="1" t="str">
        <f t="shared" si="154"/>
        <v>120D</v>
      </c>
      <c r="L1219" s="25">
        <v>41460</v>
      </c>
      <c r="M1219" s="26" t="str">
        <f t="shared" si="155"/>
        <v>Fri</v>
      </c>
      <c r="N1219" s="25">
        <v>41466</v>
      </c>
      <c r="O1219" s="1">
        <f t="shared" si="156"/>
        <v>6</v>
      </c>
      <c r="P1219" s="27">
        <f t="shared" si="157"/>
        <v>2013</v>
      </c>
      <c r="Q1219" s="1">
        <f t="shared" si="158"/>
        <v>7</v>
      </c>
      <c r="R1219" s="1">
        <f t="shared" si="159"/>
        <v>5</v>
      </c>
      <c r="S1219" t="s">
        <v>72</v>
      </c>
      <c r="T1219" s="2">
        <v>13839606.34</v>
      </c>
      <c r="U1219">
        <v>0</v>
      </c>
      <c r="V1219" s="2">
        <v>11380500</v>
      </c>
      <c r="W1219" s="2">
        <v>588744.53</v>
      </c>
      <c r="X1219" s="2">
        <v>0</v>
      </c>
      <c r="Y1219" s="2">
        <v>12604</v>
      </c>
      <c r="Z1219" s="2">
        <v>1857757.81</v>
      </c>
      <c r="AA1219">
        <v>12</v>
      </c>
      <c r="AB1219">
        <v>0</v>
      </c>
      <c r="AC1219">
        <v>0</v>
      </c>
      <c r="AD1219">
        <v>0</v>
      </c>
      <c r="AE1219">
        <v>12</v>
      </c>
      <c r="AF1219">
        <v>12</v>
      </c>
      <c r="AG1219">
        <v>6</v>
      </c>
      <c r="AH1219" s="2">
        <v>1896750</v>
      </c>
    </row>
    <row r="1220" spans="1:34" x14ac:dyDescent="0.5">
      <c r="A1220">
        <v>10326</v>
      </c>
      <c r="B1220">
        <v>40706</v>
      </c>
      <c r="C1220" t="s">
        <v>1339</v>
      </c>
      <c r="D1220" s="25">
        <v>17207</v>
      </c>
      <c r="E1220" t="s">
        <v>79</v>
      </c>
      <c r="F1220" t="s">
        <v>105</v>
      </c>
      <c r="G1220" t="s">
        <v>106</v>
      </c>
      <c r="H1220" s="25">
        <v>41341</v>
      </c>
      <c r="I1220" s="26" t="str">
        <f t="shared" si="152"/>
        <v>Fri</v>
      </c>
      <c r="J1220" s="1">
        <f t="shared" si="153"/>
        <v>75</v>
      </c>
      <c r="K1220" s="1" t="str">
        <f t="shared" si="154"/>
        <v>90D</v>
      </c>
      <c r="L1220" s="25">
        <v>41416</v>
      </c>
      <c r="M1220" s="26" t="str">
        <f t="shared" si="155"/>
        <v>Wed</v>
      </c>
      <c r="N1220" s="25">
        <v>41422</v>
      </c>
      <c r="O1220" s="1">
        <f t="shared" si="156"/>
        <v>6</v>
      </c>
      <c r="P1220" s="27">
        <f t="shared" si="157"/>
        <v>2013</v>
      </c>
      <c r="Q1220" s="1">
        <f t="shared" si="158"/>
        <v>5</v>
      </c>
      <c r="R1220" s="1">
        <f t="shared" si="159"/>
        <v>22</v>
      </c>
      <c r="S1220" t="s">
        <v>72</v>
      </c>
      <c r="T1220" s="2">
        <v>13987499.369999999</v>
      </c>
      <c r="U1220">
        <v>0</v>
      </c>
      <c r="V1220" s="2">
        <v>3133250</v>
      </c>
      <c r="W1220" s="2">
        <v>4722768.7699999996</v>
      </c>
      <c r="X1220" s="2">
        <v>0</v>
      </c>
      <c r="Y1220" s="2">
        <v>3874229.23</v>
      </c>
      <c r="Z1220" s="2">
        <v>2257251.37</v>
      </c>
      <c r="AA1220">
        <v>12</v>
      </c>
      <c r="AB1220">
        <v>0</v>
      </c>
      <c r="AC1220">
        <v>0</v>
      </c>
      <c r="AD1220">
        <v>0</v>
      </c>
      <c r="AE1220">
        <v>12</v>
      </c>
      <c r="AF1220">
        <v>12</v>
      </c>
      <c r="AG1220">
        <v>6</v>
      </c>
      <c r="AH1220" s="2">
        <v>522208.33</v>
      </c>
    </row>
    <row r="1221" spans="1:34" x14ac:dyDescent="0.5">
      <c r="A1221">
        <v>10326</v>
      </c>
      <c r="B1221">
        <v>40707</v>
      </c>
      <c r="C1221" t="s">
        <v>1340</v>
      </c>
      <c r="D1221" s="25">
        <v>19503</v>
      </c>
      <c r="E1221" t="s">
        <v>79</v>
      </c>
      <c r="F1221" t="s">
        <v>105</v>
      </c>
      <c r="G1221" t="s">
        <v>106</v>
      </c>
      <c r="H1221" s="25">
        <v>41341</v>
      </c>
      <c r="I1221" s="26" t="str">
        <f t="shared" si="152"/>
        <v>Fri</v>
      </c>
      <c r="J1221" s="1">
        <f t="shared" si="153"/>
        <v>75</v>
      </c>
      <c r="K1221" s="1" t="str">
        <f t="shared" si="154"/>
        <v>90D</v>
      </c>
      <c r="L1221" s="25">
        <v>41416</v>
      </c>
      <c r="M1221" s="26" t="str">
        <f t="shared" si="155"/>
        <v>Wed</v>
      </c>
      <c r="N1221" s="25">
        <v>41422</v>
      </c>
      <c r="O1221" s="1">
        <f t="shared" si="156"/>
        <v>6</v>
      </c>
      <c r="P1221" s="27">
        <f t="shared" si="157"/>
        <v>2013</v>
      </c>
      <c r="Q1221" s="1">
        <f t="shared" si="158"/>
        <v>5</v>
      </c>
      <c r="R1221" s="1">
        <f t="shared" si="159"/>
        <v>22</v>
      </c>
      <c r="S1221" t="s">
        <v>72</v>
      </c>
      <c r="T1221" s="2">
        <v>8271729.9900000002</v>
      </c>
      <c r="U1221">
        <v>0</v>
      </c>
      <c r="V1221" s="2">
        <v>3133250</v>
      </c>
      <c r="W1221" s="2">
        <v>1724848.11</v>
      </c>
      <c r="X1221" s="2">
        <v>0</v>
      </c>
      <c r="Y1221" s="2">
        <v>2303030.31</v>
      </c>
      <c r="Z1221" s="2">
        <v>1110601.57</v>
      </c>
      <c r="AA1221">
        <v>6</v>
      </c>
      <c r="AB1221">
        <v>0</v>
      </c>
      <c r="AC1221">
        <v>0</v>
      </c>
      <c r="AD1221">
        <v>0</v>
      </c>
      <c r="AE1221">
        <v>6</v>
      </c>
      <c r="AF1221">
        <v>6</v>
      </c>
      <c r="AG1221">
        <v>6</v>
      </c>
      <c r="AH1221" s="2">
        <v>522208.33</v>
      </c>
    </row>
    <row r="1222" spans="1:34" x14ac:dyDescent="0.5">
      <c r="A1222">
        <v>10369</v>
      </c>
      <c r="B1222">
        <v>40843</v>
      </c>
      <c r="C1222" t="s">
        <v>1341</v>
      </c>
      <c r="D1222" s="25">
        <v>22911</v>
      </c>
      <c r="E1222" t="s">
        <v>110</v>
      </c>
      <c r="F1222" t="s">
        <v>80</v>
      </c>
      <c r="G1222" t="s">
        <v>89</v>
      </c>
      <c r="H1222" s="25">
        <v>41342</v>
      </c>
      <c r="I1222" s="26" t="str">
        <f t="shared" si="152"/>
        <v>Sat</v>
      </c>
      <c r="J1222" s="1">
        <f t="shared" si="153"/>
        <v>28</v>
      </c>
      <c r="K1222" s="1" t="str">
        <f t="shared" si="154"/>
        <v>30D</v>
      </c>
      <c r="L1222" s="25">
        <v>41370</v>
      </c>
      <c r="M1222" s="26" t="str">
        <f t="shared" si="155"/>
        <v>Sat</v>
      </c>
      <c r="N1222" s="25">
        <v>41379</v>
      </c>
      <c r="O1222" s="1">
        <f t="shared" si="156"/>
        <v>9</v>
      </c>
      <c r="P1222" s="27">
        <f t="shared" si="157"/>
        <v>2013</v>
      </c>
      <c r="Q1222" s="1">
        <f t="shared" si="158"/>
        <v>4</v>
      </c>
      <c r="R1222" s="1">
        <f t="shared" si="159"/>
        <v>6</v>
      </c>
      <c r="S1222" t="s">
        <v>72</v>
      </c>
      <c r="T1222" s="2">
        <v>45088020.299999997</v>
      </c>
      <c r="U1222">
        <v>45088020.299999997</v>
      </c>
      <c r="V1222" s="2">
        <v>36602385.149999999</v>
      </c>
      <c r="W1222" s="2">
        <v>2434910.5499999998</v>
      </c>
      <c r="X1222" s="2">
        <v>0</v>
      </c>
      <c r="Y1222" s="2">
        <v>0</v>
      </c>
      <c r="Z1222" s="2">
        <v>6050724.5999999996</v>
      </c>
      <c r="AA1222">
        <v>18</v>
      </c>
      <c r="AB1222">
        <v>0</v>
      </c>
      <c r="AC1222">
        <v>0</v>
      </c>
      <c r="AD1222">
        <v>0</v>
      </c>
      <c r="AE1222">
        <v>18</v>
      </c>
      <c r="AF1222">
        <v>18</v>
      </c>
      <c r="AG1222">
        <v>9</v>
      </c>
      <c r="AH1222" s="2">
        <v>4066931.68</v>
      </c>
    </row>
    <row r="1223" spans="1:34" x14ac:dyDescent="0.5">
      <c r="A1223">
        <v>10363</v>
      </c>
      <c r="B1223">
        <v>40836</v>
      </c>
      <c r="C1223" t="s">
        <v>1342</v>
      </c>
      <c r="D1223" s="25">
        <v>24745</v>
      </c>
      <c r="E1223" t="s">
        <v>79</v>
      </c>
      <c r="F1223" t="s">
        <v>105</v>
      </c>
      <c r="G1223" t="s">
        <v>106</v>
      </c>
      <c r="H1223" s="25">
        <v>41342</v>
      </c>
      <c r="I1223" s="26" t="str">
        <f t="shared" si="152"/>
        <v>Sat</v>
      </c>
      <c r="J1223" s="1">
        <f t="shared" si="153"/>
        <v>113</v>
      </c>
      <c r="K1223" s="1" t="str">
        <f t="shared" si="154"/>
        <v>120D</v>
      </c>
      <c r="L1223" s="25">
        <v>41455</v>
      </c>
      <c r="M1223" s="26" t="str">
        <f t="shared" si="155"/>
        <v>Sun</v>
      </c>
      <c r="N1223" s="25">
        <v>41461</v>
      </c>
      <c r="O1223" s="1">
        <f t="shared" si="156"/>
        <v>6</v>
      </c>
      <c r="P1223" s="27">
        <f t="shared" si="157"/>
        <v>2013</v>
      </c>
      <c r="Q1223" s="1">
        <f t="shared" si="158"/>
        <v>6</v>
      </c>
      <c r="R1223" s="1">
        <f t="shared" si="159"/>
        <v>30</v>
      </c>
      <c r="S1223" t="s">
        <v>72</v>
      </c>
      <c r="T1223" s="2">
        <v>16202597.970000001</v>
      </c>
      <c r="U1223">
        <v>0</v>
      </c>
      <c r="V1223" s="2">
        <v>7200000</v>
      </c>
      <c r="W1223" s="2">
        <v>5922162.7400000002</v>
      </c>
      <c r="X1223" s="2">
        <v>0</v>
      </c>
      <c r="Y1223" s="2">
        <v>906060.61</v>
      </c>
      <c r="Z1223" s="2">
        <v>2174374.62</v>
      </c>
      <c r="AA1223">
        <v>12</v>
      </c>
      <c r="AB1223">
        <v>6</v>
      </c>
      <c r="AC1223">
        <v>6</v>
      </c>
      <c r="AD1223">
        <v>0</v>
      </c>
      <c r="AE1223">
        <v>18</v>
      </c>
      <c r="AF1223">
        <v>24</v>
      </c>
      <c r="AG1223">
        <v>6</v>
      </c>
      <c r="AH1223" s="2">
        <v>1200000</v>
      </c>
    </row>
    <row r="1224" spans="1:34" x14ac:dyDescent="0.5">
      <c r="A1224">
        <v>10336</v>
      </c>
      <c r="B1224">
        <v>40735</v>
      </c>
      <c r="C1224" t="s">
        <v>1343</v>
      </c>
      <c r="D1224" s="25">
        <v>22749</v>
      </c>
      <c r="E1224" t="s">
        <v>69</v>
      </c>
      <c r="F1224" t="s">
        <v>78</v>
      </c>
      <c r="G1224" t="s">
        <v>104</v>
      </c>
      <c r="H1224" s="25">
        <v>41342</v>
      </c>
      <c r="I1224" s="26" t="str">
        <f t="shared" si="152"/>
        <v>Sat</v>
      </c>
      <c r="J1224" s="1">
        <f t="shared" si="153"/>
        <v>27</v>
      </c>
      <c r="K1224" s="1" t="str">
        <f t="shared" si="154"/>
        <v>30D</v>
      </c>
      <c r="L1224" s="25">
        <v>41369</v>
      </c>
      <c r="M1224" s="26" t="str">
        <f t="shared" si="155"/>
        <v>Fri</v>
      </c>
      <c r="N1224" s="25">
        <v>41371</v>
      </c>
      <c r="O1224" s="1">
        <f t="shared" si="156"/>
        <v>2</v>
      </c>
      <c r="P1224" s="27">
        <f t="shared" si="157"/>
        <v>2013</v>
      </c>
      <c r="Q1224" s="1">
        <f t="shared" si="158"/>
        <v>4</v>
      </c>
      <c r="R1224" s="1">
        <f t="shared" si="159"/>
        <v>5</v>
      </c>
      <c r="S1224" t="s">
        <v>72</v>
      </c>
      <c r="T1224" s="2">
        <v>400000</v>
      </c>
      <c r="U1224">
        <v>0</v>
      </c>
      <c r="V1224" s="2">
        <v>346320</v>
      </c>
      <c r="W1224" s="2">
        <v>0</v>
      </c>
      <c r="X1224" s="2">
        <v>0</v>
      </c>
      <c r="Y1224" s="2">
        <v>0</v>
      </c>
      <c r="Z1224" s="2">
        <v>53680</v>
      </c>
      <c r="AA1224">
        <v>4</v>
      </c>
      <c r="AB1224">
        <v>0</v>
      </c>
      <c r="AC1224">
        <v>2</v>
      </c>
      <c r="AD1224">
        <v>0</v>
      </c>
      <c r="AE1224">
        <v>4</v>
      </c>
      <c r="AF1224">
        <v>6</v>
      </c>
      <c r="AG1224">
        <v>2</v>
      </c>
      <c r="AH1224" s="2">
        <v>173160</v>
      </c>
    </row>
    <row r="1225" spans="1:34" x14ac:dyDescent="0.5">
      <c r="A1225">
        <v>10341</v>
      </c>
      <c r="B1225">
        <v>40742</v>
      </c>
      <c r="C1225" t="s">
        <v>1344</v>
      </c>
      <c r="D1225" s="25">
        <v>28460</v>
      </c>
      <c r="E1225" t="s">
        <v>79</v>
      </c>
      <c r="F1225" t="s">
        <v>105</v>
      </c>
      <c r="G1225" t="s">
        <v>106</v>
      </c>
      <c r="H1225" s="25">
        <v>41342</v>
      </c>
      <c r="I1225" s="26" t="str">
        <f t="shared" si="152"/>
        <v>Sat</v>
      </c>
      <c r="J1225" s="1">
        <f t="shared" si="153"/>
        <v>189</v>
      </c>
      <c r="K1225" s="1" t="str">
        <f t="shared" si="154"/>
        <v>120D</v>
      </c>
      <c r="L1225" s="25">
        <v>41531</v>
      </c>
      <c r="M1225" s="26" t="str">
        <f t="shared" si="155"/>
        <v>Sat</v>
      </c>
      <c r="N1225" s="25">
        <v>41537</v>
      </c>
      <c r="O1225" s="1">
        <f t="shared" si="156"/>
        <v>6</v>
      </c>
      <c r="P1225" s="27">
        <f t="shared" si="157"/>
        <v>2013</v>
      </c>
      <c r="Q1225" s="1">
        <f t="shared" si="158"/>
        <v>9</v>
      </c>
      <c r="R1225" s="1">
        <f t="shared" si="159"/>
        <v>14</v>
      </c>
      <c r="S1225" t="s">
        <v>72</v>
      </c>
      <c r="T1225" s="2">
        <v>11157957.550000001</v>
      </c>
      <c r="U1225">
        <v>0</v>
      </c>
      <c r="V1225" s="2">
        <v>5244872</v>
      </c>
      <c r="W1225" s="2">
        <v>3465886.6</v>
      </c>
      <c r="X1225" s="2">
        <v>0</v>
      </c>
      <c r="Y1225" s="2">
        <v>950049.85</v>
      </c>
      <c r="Z1225" s="2">
        <v>1497149.1</v>
      </c>
      <c r="AA1225">
        <v>12</v>
      </c>
      <c r="AB1225">
        <v>6</v>
      </c>
      <c r="AC1225">
        <v>0</v>
      </c>
      <c r="AD1225">
        <v>6</v>
      </c>
      <c r="AE1225">
        <v>18</v>
      </c>
      <c r="AF1225">
        <v>24</v>
      </c>
      <c r="AG1225">
        <v>6</v>
      </c>
      <c r="AH1225" s="2">
        <v>874145.33</v>
      </c>
    </row>
    <row r="1226" spans="1:34" x14ac:dyDescent="0.5">
      <c r="A1226">
        <v>10338</v>
      </c>
      <c r="B1226">
        <v>40740</v>
      </c>
      <c r="C1226" t="s">
        <v>1345</v>
      </c>
      <c r="D1226" s="25">
        <v>27454</v>
      </c>
      <c r="E1226" t="s">
        <v>100</v>
      </c>
      <c r="F1226" t="s">
        <v>80</v>
      </c>
      <c r="G1226" t="s">
        <v>81</v>
      </c>
      <c r="H1226" s="25">
        <v>41342</v>
      </c>
      <c r="I1226" s="26" t="str">
        <f t="shared" si="152"/>
        <v>Sat</v>
      </c>
      <c r="J1226" s="1">
        <f t="shared" si="153"/>
        <v>7</v>
      </c>
      <c r="K1226" s="1" t="str">
        <f t="shared" si="154"/>
        <v>7D</v>
      </c>
      <c r="L1226" s="25">
        <v>41349</v>
      </c>
      <c r="M1226" s="26" t="str">
        <f t="shared" si="155"/>
        <v>Sat</v>
      </c>
      <c r="N1226" s="25">
        <v>41352</v>
      </c>
      <c r="O1226" s="1">
        <f t="shared" si="156"/>
        <v>3</v>
      </c>
      <c r="P1226" s="27">
        <f t="shared" si="157"/>
        <v>2013</v>
      </c>
      <c r="Q1226" s="1">
        <f t="shared" si="158"/>
        <v>3</v>
      </c>
      <c r="R1226" s="1">
        <f t="shared" si="159"/>
        <v>16</v>
      </c>
      <c r="S1226" t="s">
        <v>72</v>
      </c>
      <c r="T1226" s="2">
        <v>15326850</v>
      </c>
      <c r="U1226">
        <v>14726250</v>
      </c>
      <c r="V1226" s="2">
        <v>12334416</v>
      </c>
      <c r="W1226" s="2">
        <v>495584</v>
      </c>
      <c r="X1226" s="2">
        <v>0</v>
      </c>
      <c r="Y1226" s="2">
        <v>440000</v>
      </c>
      <c r="Z1226" s="2">
        <v>2056850</v>
      </c>
      <c r="AA1226">
        <v>3</v>
      </c>
      <c r="AB1226">
        <v>0</v>
      </c>
      <c r="AC1226">
        <v>0</v>
      </c>
      <c r="AD1226">
        <v>0</v>
      </c>
      <c r="AE1226">
        <v>3</v>
      </c>
      <c r="AF1226">
        <v>3</v>
      </c>
      <c r="AG1226">
        <v>3</v>
      </c>
      <c r="AH1226" s="2">
        <v>4111472</v>
      </c>
    </row>
    <row r="1227" spans="1:34" x14ac:dyDescent="0.5">
      <c r="A1227">
        <v>10339</v>
      </c>
      <c r="B1227">
        <v>40739</v>
      </c>
      <c r="C1227" t="s">
        <v>1346</v>
      </c>
      <c r="D1227" s="25">
        <v>27070</v>
      </c>
      <c r="E1227" t="s">
        <v>79</v>
      </c>
      <c r="F1227" t="s">
        <v>105</v>
      </c>
      <c r="G1227" t="s">
        <v>106</v>
      </c>
      <c r="H1227" s="25">
        <v>41342</v>
      </c>
      <c r="I1227" s="26" t="str">
        <f t="shared" si="152"/>
        <v>Sat</v>
      </c>
      <c r="J1227" s="1">
        <f t="shared" si="153"/>
        <v>113</v>
      </c>
      <c r="K1227" s="1" t="str">
        <f t="shared" si="154"/>
        <v>120D</v>
      </c>
      <c r="L1227" s="25">
        <v>41455</v>
      </c>
      <c r="M1227" s="26" t="str">
        <f t="shared" si="155"/>
        <v>Sun</v>
      </c>
      <c r="N1227" s="25">
        <v>41461</v>
      </c>
      <c r="O1227" s="1">
        <f t="shared" si="156"/>
        <v>6</v>
      </c>
      <c r="P1227" s="27">
        <f t="shared" si="157"/>
        <v>2013</v>
      </c>
      <c r="Q1227" s="1">
        <f t="shared" si="158"/>
        <v>6</v>
      </c>
      <c r="R1227" s="1">
        <f t="shared" si="159"/>
        <v>30</v>
      </c>
      <c r="S1227" t="s">
        <v>72</v>
      </c>
      <c r="T1227" s="2">
        <v>7527306.9100000001</v>
      </c>
      <c r="U1227">
        <v>0</v>
      </c>
      <c r="V1227" s="2">
        <v>3948763.2</v>
      </c>
      <c r="W1227" s="2">
        <v>2339912.2000000002</v>
      </c>
      <c r="X1227" s="2">
        <v>0</v>
      </c>
      <c r="Y1227" s="2">
        <v>240505.74</v>
      </c>
      <c r="Z1227" s="2">
        <v>998125.77</v>
      </c>
      <c r="AA1227">
        <v>6</v>
      </c>
      <c r="AB1227">
        <v>6</v>
      </c>
      <c r="AC1227">
        <v>6</v>
      </c>
      <c r="AD1227">
        <v>0</v>
      </c>
      <c r="AE1227">
        <v>12</v>
      </c>
      <c r="AF1227">
        <v>18</v>
      </c>
      <c r="AG1227">
        <v>6</v>
      </c>
      <c r="AH1227" s="2">
        <v>658127.19999999995</v>
      </c>
    </row>
    <row r="1228" spans="1:34" x14ac:dyDescent="0.5">
      <c r="A1228">
        <v>10357</v>
      </c>
      <c r="B1228">
        <v>39979</v>
      </c>
      <c r="C1228" t="s">
        <v>1306</v>
      </c>
      <c r="D1228" s="25">
        <v>19885</v>
      </c>
      <c r="E1228" t="s">
        <v>79</v>
      </c>
      <c r="F1228" t="s">
        <v>70</v>
      </c>
      <c r="G1228" t="s">
        <v>74</v>
      </c>
      <c r="H1228" s="25">
        <v>41342</v>
      </c>
      <c r="I1228" s="26" t="str">
        <f t="shared" si="152"/>
        <v>Sat</v>
      </c>
      <c r="J1228" s="1">
        <f t="shared" si="153"/>
        <v>5</v>
      </c>
      <c r="K1228" s="1" t="str">
        <f t="shared" si="154"/>
        <v>7D</v>
      </c>
      <c r="L1228" s="25">
        <v>41347</v>
      </c>
      <c r="M1228" s="26" t="str">
        <f t="shared" si="155"/>
        <v>Thu</v>
      </c>
      <c r="N1228" s="25">
        <v>41348</v>
      </c>
      <c r="O1228" s="1">
        <f t="shared" si="156"/>
        <v>1</v>
      </c>
      <c r="P1228" s="27">
        <f t="shared" si="157"/>
        <v>2013</v>
      </c>
      <c r="Q1228" s="1">
        <f t="shared" si="158"/>
        <v>3</v>
      </c>
      <c r="R1228" s="1">
        <f t="shared" si="159"/>
        <v>14</v>
      </c>
      <c r="S1228" t="s">
        <v>72</v>
      </c>
      <c r="T1228" s="2">
        <v>10954010.01</v>
      </c>
      <c r="U1228">
        <v>6006000</v>
      </c>
      <c r="V1228" s="2">
        <v>4922944</v>
      </c>
      <c r="W1228" s="2">
        <v>3219056</v>
      </c>
      <c r="X1228" s="2">
        <v>0</v>
      </c>
      <c r="Y1228" s="2">
        <v>1341991.3500000001</v>
      </c>
      <c r="Z1228" s="2">
        <v>1470018.66</v>
      </c>
      <c r="AA1228">
        <v>14</v>
      </c>
      <c r="AB1228">
        <v>0</v>
      </c>
      <c r="AC1228">
        <v>0</v>
      </c>
      <c r="AD1228">
        <v>0</v>
      </c>
      <c r="AE1228">
        <v>14</v>
      </c>
      <c r="AF1228">
        <v>14</v>
      </c>
      <c r="AG1228">
        <v>7</v>
      </c>
      <c r="AH1228" s="2">
        <v>703277.71</v>
      </c>
    </row>
    <row r="1229" spans="1:34" x14ac:dyDescent="0.5">
      <c r="A1229">
        <v>10337</v>
      </c>
      <c r="B1229">
        <v>40737</v>
      </c>
      <c r="C1229" t="s">
        <v>1347</v>
      </c>
      <c r="D1229" s="25">
        <v>27392</v>
      </c>
      <c r="E1229" t="s">
        <v>110</v>
      </c>
      <c r="F1229" t="s">
        <v>80</v>
      </c>
      <c r="G1229" t="s">
        <v>81</v>
      </c>
      <c r="H1229" s="25">
        <v>41342</v>
      </c>
      <c r="I1229" s="26" t="str">
        <f t="shared" si="152"/>
        <v>Sat</v>
      </c>
      <c r="J1229" s="1">
        <f t="shared" si="153"/>
        <v>51</v>
      </c>
      <c r="K1229" s="1" t="str">
        <f t="shared" si="154"/>
        <v>60D</v>
      </c>
      <c r="L1229" s="25">
        <v>41393</v>
      </c>
      <c r="M1229" s="26" t="str">
        <f t="shared" si="155"/>
        <v>Mon</v>
      </c>
      <c r="N1229" s="25">
        <v>41407</v>
      </c>
      <c r="O1229" s="1">
        <f t="shared" si="156"/>
        <v>14</v>
      </c>
      <c r="P1229" s="27">
        <f t="shared" si="157"/>
        <v>2013</v>
      </c>
      <c r="Q1229" s="1">
        <f t="shared" si="158"/>
        <v>4</v>
      </c>
      <c r="R1229" s="1">
        <f t="shared" si="159"/>
        <v>29</v>
      </c>
      <c r="S1229" t="s">
        <v>72</v>
      </c>
      <c r="T1229" s="2">
        <v>130984600.23</v>
      </c>
      <c r="U1229">
        <v>93324000</v>
      </c>
      <c r="V1229" s="2">
        <v>76921215.719999999</v>
      </c>
      <c r="W1229" s="2">
        <v>27610905.640000001</v>
      </c>
      <c r="X1229" s="2">
        <v>0</v>
      </c>
      <c r="Y1229" s="2">
        <v>6976356.9800000004</v>
      </c>
      <c r="Z1229" s="2">
        <v>19476121.890000001</v>
      </c>
      <c r="AA1229">
        <v>28</v>
      </c>
      <c r="AB1229">
        <v>0</v>
      </c>
      <c r="AC1229">
        <v>0</v>
      </c>
      <c r="AD1229">
        <v>0</v>
      </c>
      <c r="AE1229">
        <v>28</v>
      </c>
      <c r="AF1229">
        <v>28</v>
      </c>
      <c r="AG1229">
        <v>14</v>
      </c>
      <c r="AH1229" s="2">
        <v>5494372.5499999998</v>
      </c>
    </row>
    <row r="1230" spans="1:34" x14ac:dyDescent="0.5">
      <c r="A1230">
        <v>10372</v>
      </c>
      <c r="B1230">
        <v>40848</v>
      </c>
      <c r="C1230" t="s">
        <v>1348</v>
      </c>
      <c r="D1230" s="25">
        <v>17230</v>
      </c>
      <c r="E1230" t="s">
        <v>79</v>
      </c>
      <c r="F1230" t="s">
        <v>70</v>
      </c>
      <c r="G1230" t="s">
        <v>97</v>
      </c>
      <c r="H1230" s="25">
        <v>41343</v>
      </c>
      <c r="I1230" s="26" t="str">
        <f t="shared" si="152"/>
        <v>Sun</v>
      </c>
      <c r="J1230" s="1">
        <f t="shared" si="153"/>
        <v>1</v>
      </c>
      <c r="K1230" s="1" t="str">
        <f t="shared" si="154"/>
        <v>7D</v>
      </c>
      <c r="L1230" s="25">
        <v>41344</v>
      </c>
      <c r="M1230" s="26" t="str">
        <f t="shared" si="155"/>
        <v>Mon</v>
      </c>
      <c r="N1230" s="25">
        <v>41345</v>
      </c>
      <c r="O1230" s="1">
        <f t="shared" si="156"/>
        <v>1</v>
      </c>
      <c r="P1230" s="27">
        <f t="shared" si="157"/>
        <v>2013</v>
      </c>
      <c r="Q1230" s="1">
        <f t="shared" si="158"/>
        <v>3</v>
      </c>
      <c r="R1230" s="1">
        <f t="shared" si="159"/>
        <v>11</v>
      </c>
      <c r="S1230" t="s">
        <v>72</v>
      </c>
      <c r="T1230" s="2">
        <v>33875139.020000003</v>
      </c>
      <c r="U1230">
        <v>12012000</v>
      </c>
      <c r="V1230" s="2">
        <v>11367483.6</v>
      </c>
      <c r="W1230" s="2">
        <v>7502692</v>
      </c>
      <c r="X1230" s="2">
        <v>0</v>
      </c>
      <c r="Y1230" s="2">
        <v>9548434.9900000002</v>
      </c>
      <c r="Z1230" s="2">
        <v>5456528.4299999997</v>
      </c>
      <c r="AA1230">
        <v>2</v>
      </c>
      <c r="AB1230">
        <v>0</v>
      </c>
      <c r="AC1230">
        <v>1</v>
      </c>
      <c r="AD1230">
        <v>0</v>
      </c>
      <c r="AE1230">
        <v>2</v>
      </c>
      <c r="AF1230">
        <v>3</v>
      </c>
      <c r="AG1230">
        <v>1</v>
      </c>
      <c r="AH1230" s="2">
        <v>11367483.6</v>
      </c>
    </row>
    <row r="1231" spans="1:34" x14ac:dyDescent="0.5">
      <c r="A1231">
        <v>10406</v>
      </c>
      <c r="B1231">
        <v>40948</v>
      </c>
      <c r="C1231" t="s">
        <v>1349</v>
      </c>
      <c r="D1231" s="25">
        <v>25552</v>
      </c>
      <c r="E1231" t="s">
        <v>79</v>
      </c>
      <c r="F1231" t="s">
        <v>105</v>
      </c>
      <c r="G1231" t="s">
        <v>106</v>
      </c>
      <c r="H1231" s="25">
        <v>41344</v>
      </c>
      <c r="I1231" s="26" t="str">
        <f t="shared" si="152"/>
        <v>Mon</v>
      </c>
      <c r="J1231" s="1">
        <f t="shared" si="153"/>
        <v>188</v>
      </c>
      <c r="K1231" s="1" t="str">
        <f t="shared" si="154"/>
        <v>120D</v>
      </c>
      <c r="L1231" s="25">
        <v>41532</v>
      </c>
      <c r="M1231" s="26" t="str">
        <f t="shared" si="155"/>
        <v>Sun</v>
      </c>
      <c r="N1231" s="25">
        <v>41540</v>
      </c>
      <c r="O1231" s="1">
        <f t="shared" si="156"/>
        <v>8</v>
      </c>
      <c r="P1231" s="27">
        <f t="shared" si="157"/>
        <v>2013</v>
      </c>
      <c r="Q1231" s="1">
        <f t="shared" si="158"/>
        <v>9</v>
      </c>
      <c r="R1231" s="1">
        <f t="shared" si="159"/>
        <v>15</v>
      </c>
      <c r="S1231" t="s">
        <v>72</v>
      </c>
      <c r="T1231" s="2">
        <v>7232312.2800000003</v>
      </c>
      <c r="U1231">
        <v>0</v>
      </c>
      <c r="V1231" s="2">
        <v>1894551.3</v>
      </c>
      <c r="W1231" s="2">
        <v>3891772.54</v>
      </c>
      <c r="X1231" s="2">
        <v>0</v>
      </c>
      <c r="Y1231" s="2">
        <v>476190.48</v>
      </c>
      <c r="Z1231" s="2">
        <v>969797.96</v>
      </c>
      <c r="AA1231">
        <v>16</v>
      </c>
      <c r="AB1231">
        <v>0</v>
      </c>
      <c r="AC1231">
        <v>8</v>
      </c>
      <c r="AD1231">
        <v>0</v>
      </c>
      <c r="AE1231">
        <v>16</v>
      </c>
      <c r="AF1231">
        <v>24</v>
      </c>
      <c r="AG1231">
        <v>8</v>
      </c>
      <c r="AH1231" s="2">
        <v>236818.91</v>
      </c>
    </row>
    <row r="1232" spans="1:34" x14ac:dyDescent="0.5">
      <c r="A1232">
        <v>10389</v>
      </c>
      <c r="B1232">
        <v>40917</v>
      </c>
      <c r="C1232" t="s">
        <v>1350</v>
      </c>
      <c r="D1232" s="25">
        <v>21716</v>
      </c>
      <c r="E1232" t="s">
        <v>79</v>
      </c>
      <c r="F1232" t="s">
        <v>105</v>
      </c>
      <c r="G1232" t="s">
        <v>106</v>
      </c>
      <c r="H1232" s="25">
        <v>41344</v>
      </c>
      <c r="I1232" s="26" t="str">
        <f t="shared" si="152"/>
        <v>Mon</v>
      </c>
      <c r="J1232" s="1">
        <f t="shared" si="153"/>
        <v>115</v>
      </c>
      <c r="K1232" s="1" t="str">
        <f t="shared" si="154"/>
        <v>120D</v>
      </c>
      <c r="L1232" s="25">
        <v>41459</v>
      </c>
      <c r="M1232" s="26" t="str">
        <f t="shared" si="155"/>
        <v>Thu</v>
      </c>
      <c r="N1232" s="25">
        <v>41465</v>
      </c>
      <c r="O1232" s="1">
        <f t="shared" si="156"/>
        <v>6</v>
      </c>
      <c r="P1232" s="27">
        <f t="shared" si="157"/>
        <v>2013</v>
      </c>
      <c r="Q1232" s="1">
        <f t="shared" si="158"/>
        <v>7</v>
      </c>
      <c r="R1232" s="1">
        <f t="shared" si="159"/>
        <v>4</v>
      </c>
      <c r="S1232" t="s">
        <v>72</v>
      </c>
      <c r="T1232" s="2">
        <v>9233038.7599999998</v>
      </c>
      <c r="U1232">
        <v>0</v>
      </c>
      <c r="V1232" s="2">
        <v>6786225.5999999996</v>
      </c>
      <c r="W1232" s="2">
        <v>1207791.1200000001</v>
      </c>
      <c r="X1232" s="2">
        <v>0</v>
      </c>
      <c r="Y1232" s="2">
        <v>0</v>
      </c>
      <c r="Z1232" s="2">
        <v>1239022.04</v>
      </c>
      <c r="AA1232">
        <v>18</v>
      </c>
      <c r="AB1232">
        <v>0</v>
      </c>
      <c r="AC1232">
        <v>0</v>
      </c>
      <c r="AD1232">
        <v>0</v>
      </c>
      <c r="AE1232">
        <v>18</v>
      </c>
      <c r="AF1232">
        <v>18</v>
      </c>
      <c r="AG1232">
        <v>6</v>
      </c>
      <c r="AH1232" s="2">
        <v>1131037.6000000001</v>
      </c>
    </row>
    <row r="1233" spans="1:34" x14ac:dyDescent="0.5">
      <c r="A1233">
        <v>9265</v>
      </c>
      <c r="B1233">
        <v>40937</v>
      </c>
      <c r="C1233" t="s">
        <v>1351</v>
      </c>
      <c r="D1233" s="25">
        <v>27320</v>
      </c>
      <c r="E1233" t="s">
        <v>69</v>
      </c>
      <c r="F1233" t="s">
        <v>127</v>
      </c>
      <c r="G1233" t="s">
        <v>128</v>
      </c>
      <c r="H1233" s="25">
        <v>41344</v>
      </c>
      <c r="I1233" s="26" t="str">
        <f t="shared" si="152"/>
        <v>Mon</v>
      </c>
      <c r="J1233" s="1">
        <f t="shared" si="153"/>
        <v>47</v>
      </c>
      <c r="K1233" s="1" t="str">
        <f t="shared" si="154"/>
        <v>60D</v>
      </c>
      <c r="L1233" s="25">
        <v>41391</v>
      </c>
      <c r="M1233" s="26" t="str">
        <f t="shared" si="155"/>
        <v>Sat</v>
      </c>
      <c r="N1233" s="25">
        <v>41394</v>
      </c>
      <c r="O1233" s="1">
        <f t="shared" si="156"/>
        <v>3</v>
      </c>
      <c r="P1233" s="27">
        <f t="shared" si="157"/>
        <v>2013</v>
      </c>
      <c r="Q1233" s="1">
        <f t="shared" si="158"/>
        <v>4</v>
      </c>
      <c r="R1233" s="1">
        <f t="shared" si="159"/>
        <v>27</v>
      </c>
      <c r="S1233" t="s">
        <v>72</v>
      </c>
      <c r="T1233" s="2">
        <v>3465000</v>
      </c>
      <c r="U1233">
        <v>0</v>
      </c>
      <c r="V1233" s="2">
        <v>3000000</v>
      </c>
      <c r="W1233" s="2">
        <v>0</v>
      </c>
      <c r="X1233" s="2">
        <v>0</v>
      </c>
      <c r="Y1233" s="2">
        <v>0</v>
      </c>
      <c r="Z1233" s="2">
        <v>465000</v>
      </c>
      <c r="AA1233">
        <v>6</v>
      </c>
      <c r="AB1233">
        <v>3</v>
      </c>
      <c r="AC1233">
        <v>3</v>
      </c>
      <c r="AD1233">
        <v>0</v>
      </c>
      <c r="AE1233">
        <v>9</v>
      </c>
      <c r="AF1233">
        <v>12</v>
      </c>
      <c r="AG1233">
        <v>3</v>
      </c>
      <c r="AH1233" s="2">
        <v>1000000</v>
      </c>
    </row>
    <row r="1234" spans="1:34" x14ac:dyDescent="0.5">
      <c r="A1234">
        <v>10411</v>
      </c>
      <c r="B1234">
        <v>40957</v>
      </c>
      <c r="C1234" t="s">
        <v>1352</v>
      </c>
      <c r="D1234" s="25">
        <v>19694</v>
      </c>
      <c r="E1234" t="s">
        <v>100</v>
      </c>
      <c r="F1234" t="s">
        <v>80</v>
      </c>
      <c r="G1234" t="s">
        <v>89</v>
      </c>
      <c r="H1234" s="25">
        <v>41344</v>
      </c>
      <c r="I1234" s="26" t="str">
        <f t="shared" si="152"/>
        <v>Mon</v>
      </c>
      <c r="J1234" s="1">
        <f t="shared" si="153"/>
        <v>121</v>
      </c>
      <c r="K1234" s="1" t="str">
        <f t="shared" si="154"/>
        <v>120D</v>
      </c>
      <c r="L1234" s="25">
        <v>41465</v>
      </c>
      <c r="M1234" s="26" t="str">
        <f t="shared" si="155"/>
        <v>Wed</v>
      </c>
      <c r="N1234" s="25">
        <v>41469</v>
      </c>
      <c r="O1234" s="1">
        <f t="shared" si="156"/>
        <v>4</v>
      </c>
      <c r="P1234" s="27">
        <f t="shared" si="157"/>
        <v>2013</v>
      </c>
      <c r="Q1234" s="1">
        <f t="shared" si="158"/>
        <v>7</v>
      </c>
      <c r="R1234" s="1">
        <f t="shared" si="159"/>
        <v>10</v>
      </c>
      <c r="S1234" t="s">
        <v>72</v>
      </c>
      <c r="T1234" s="2">
        <v>29623000</v>
      </c>
      <c r="U1234">
        <v>24024000</v>
      </c>
      <c r="V1234" s="2">
        <v>23591344</v>
      </c>
      <c r="W1234" s="2">
        <v>2056275.05</v>
      </c>
      <c r="X1234" s="2">
        <v>0</v>
      </c>
      <c r="Y1234" s="2">
        <v>0</v>
      </c>
      <c r="Z1234" s="2">
        <v>3975380.95</v>
      </c>
      <c r="AA1234">
        <v>12</v>
      </c>
      <c r="AB1234">
        <v>0</v>
      </c>
      <c r="AC1234">
        <v>4</v>
      </c>
      <c r="AD1234">
        <v>0</v>
      </c>
      <c r="AE1234">
        <v>12</v>
      </c>
      <c r="AF1234">
        <v>16</v>
      </c>
      <c r="AG1234">
        <v>4</v>
      </c>
      <c r="AH1234" s="2">
        <v>5897836</v>
      </c>
    </row>
    <row r="1235" spans="1:34" x14ac:dyDescent="0.5">
      <c r="A1235">
        <v>10378</v>
      </c>
      <c r="B1235">
        <v>40865</v>
      </c>
      <c r="C1235" t="s">
        <v>1353</v>
      </c>
      <c r="D1235" s="25">
        <v>29168</v>
      </c>
      <c r="E1235" t="s">
        <v>79</v>
      </c>
      <c r="F1235" t="s">
        <v>105</v>
      </c>
      <c r="G1235" t="s">
        <v>106</v>
      </c>
      <c r="H1235" s="25">
        <v>41344</v>
      </c>
      <c r="I1235" s="26" t="str">
        <f t="shared" si="152"/>
        <v>Mon</v>
      </c>
      <c r="J1235" s="1">
        <f t="shared" si="153"/>
        <v>195</v>
      </c>
      <c r="K1235" s="1" t="str">
        <f t="shared" si="154"/>
        <v>120D</v>
      </c>
      <c r="L1235" s="25">
        <v>41539</v>
      </c>
      <c r="M1235" s="26" t="str">
        <f t="shared" si="155"/>
        <v>Sun</v>
      </c>
      <c r="N1235" s="25">
        <v>41545</v>
      </c>
      <c r="O1235" s="1">
        <f t="shared" si="156"/>
        <v>6</v>
      </c>
      <c r="P1235" s="27">
        <f t="shared" si="157"/>
        <v>2013</v>
      </c>
      <c r="Q1235" s="1">
        <f t="shared" si="158"/>
        <v>9</v>
      </c>
      <c r="R1235" s="1">
        <f t="shared" si="159"/>
        <v>22</v>
      </c>
      <c r="S1235" t="s">
        <v>72</v>
      </c>
      <c r="T1235" s="2">
        <v>4853601.8099999996</v>
      </c>
      <c r="U1235">
        <v>0</v>
      </c>
      <c r="V1235" s="2">
        <v>2522600</v>
      </c>
      <c r="W1235" s="2">
        <v>1679652.65</v>
      </c>
      <c r="X1235" s="2">
        <v>0</v>
      </c>
      <c r="Y1235" s="2">
        <v>0</v>
      </c>
      <c r="Z1235" s="2">
        <v>651349.16</v>
      </c>
      <c r="AA1235">
        <v>12</v>
      </c>
      <c r="AB1235">
        <v>0</v>
      </c>
      <c r="AC1235">
        <v>0</v>
      </c>
      <c r="AD1235">
        <v>0</v>
      </c>
      <c r="AE1235">
        <v>12</v>
      </c>
      <c r="AF1235">
        <v>12</v>
      </c>
      <c r="AG1235">
        <v>6</v>
      </c>
      <c r="AH1235" s="2">
        <v>420433.33</v>
      </c>
    </row>
    <row r="1236" spans="1:34" x14ac:dyDescent="0.5">
      <c r="A1236">
        <v>10400</v>
      </c>
      <c r="B1236">
        <v>40933</v>
      </c>
      <c r="C1236" t="s">
        <v>1354</v>
      </c>
      <c r="D1236" s="25">
        <v>25771</v>
      </c>
      <c r="E1236" t="s">
        <v>79</v>
      </c>
      <c r="F1236" t="s">
        <v>105</v>
      </c>
      <c r="G1236" t="s">
        <v>106</v>
      </c>
      <c r="H1236" s="25">
        <v>41344</v>
      </c>
      <c r="I1236" s="26" t="str">
        <f t="shared" si="152"/>
        <v>Mon</v>
      </c>
      <c r="J1236" s="1">
        <f t="shared" si="153"/>
        <v>140</v>
      </c>
      <c r="K1236" s="1" t="str">
        <f t="shared" si="154"/>
        <v>120D</v>
      </c>
      <c r="L1236" s="25">
        <v>41484</v>
      </c>
      <c r="M1236" s="26" t="str">
        <f t="shared" si="155"/>
        <v>Mon</v>
      </c>
      <c r="N1236" s="25">
        <v>41492</v>
      </c>
      <c r="O1236" s="1">
        <f t="shared" si="156"/>
        <v>8</v>
      </c>
      <c r="P1236" s="27">
        <f t="shared" si="157"/>
        <v>2013</v>
      </c>
      <c r="Q1236" s="1">
        <f t="shared" si="158"/>
        <v>7</v>
      </c>
      <c r="R1236" s="1">
        <f t="shared" si="159"/>
        <v>29</v>
      </c>
      <c r="S1236" t="s">
        <v>72</v>
      </c>
      <c r="T1236" s="2">
        <v>10476773.310000001</v>
      </c>
      <c r="U1236">
        <v>0</v>
      </c>
      <c r="V1236" s="2">
        <v>4208125</v>
      </c>
      <c r="W1236" s="2">
        <v>3390084.23</v>
      </c>
      <c r="X1236" s="2">
        <v>0</v>
      </c>
      <c r="Y1236" s="2">
        <v>1132201.1299999999</v>
      </c>
      <c r="Z1236" s="2">
        <v>1746362.95</v>
      </c>
      <c r="AA1236">
        <v>16</v>
      </c>
      <c r="AB1236">
        <v>0</v>
      </c>
      <c r="AC1236">
        <v>0</v>
      </c>
      <c r="AD1236">
        <v>0</v>
      </c>
      <c r="AE1236">
        <v>16</v>
      </c>
      <c r="AF1236">
        <v>16</v>
      </c>
      <c r="AG1236">
        <v>8</v>
      </c>
      <c r="AH1236" s="2">
        <v>526015.63</v>
      </c>
    </row>
    <row r="1237" spans="1:34" x14ac:dyDescent="0.5">
      <c r="A1237">
        <v>10374</v>
      </c>
      <c r="B1237">
        <v>40857</v>
      </c>
      <c r="C1237" t="s">
        <v>1355</v>
      </c>
      <c r="D1237" s="25">
        <v>19603</v>
      </c>
      <c r="E1237" t="s">
        <v>138</v>
      </c>
      <c r="F1237" t="s">
        <v>75</v>
      </c>
      <c r="G1237" t="s">
        <v>76</v>
      </c>
      <c r="H1237" s="25">
        <v>41344</v>
      </c>
      <c r="I1237" s="26" t="str">
        <f t="shared" si="152"/>
        <v>Mon</v>
      </c>
      <c r="J1237" s="1">
        <f t="shared" si="153"/>
        <v>2</v>
      </c>
      <c r="K1237" s="1" t="str">
        <f t="shared" si="154"/>
        <v>7D</v>
      </c>
      <c r="L1237" s="25">
        <v>41346</v>
      </c>
      <c r="M1237" s="26" t="str">
        <f t="shared" si="155"/>
        <v>Wed</v>
      </c>
      <c r="N1237" s="25">
        <v>41348</v>
      </c>
      <c r="O1237" s="1">
        <f t="shared" si="156"/>
        <v>2</v>
      </c>
      <c r="P1237" s="27">
        <f t="shared" si="157"/>
        <v>2013</v>
      </c>
      <c r="Q1237" s="1">
        <f t="shared" si="158"/>
        <v>3</v>
      </c>
      <c r="R1237" s="1">
        <f t="shared" si="159"/>
        <v>13</v>
      </c>
      <c r="S1237" t="s">
        <v>72</v>
      </c>
      <c r="T1237" s="2">
        <v>4158000</v>
      </c>
      <c r="U1237">
        <v>0</v>
      </c>
      <c r="V1237" s="2">
        <v>3600000</v>
      </c>
      <c r="W1237" s="2">
        <v>0</v>
      </c>
      <c r="X1237" s="2">
        <v>0</v>
      </c>
      <c r="Y1237" s="2">
        <v>0</v>
      </c>
      <c r="Z1237" s="2">
        <v>558000</v>
      </c>
      <c r="AA1237">
        <v>4</v>
      </c>
      <c r="AB1237">
        <v>0</v>
      </c>
      <c r="AC1237">
        <v>0</v>
      </c>
      <c r="AD1237">
        <v>0</v>
      </c>
      <c r="AE1237">
        <v>4</v>
      </c>
      <c r="AF1237">
        <v>4</v>
      </c>
      <c r="AG1237">
        <v>2</v>
      </c>
      <c r="AH1237" s="2">
        <v>1800000</v>
      </c>
    </row>
    <row r="1238" spans="1:34" x14ac:dyDescent="0.5">
      <c r="A1238">
        <v>10377</v>
      </c>
      <c r="B1238">
        <v>40860</v>
      </c>
      <c r="C1238" t="s">
        <v>1356</v>
      </c>
      <c r="D1238" s="25">
        <v>27116</v>
      </c>
      <c r="E1238" t="s">
        <v>79</v>
      </c>
      <c r="F1238" t="s">
        <v>105</v>
      </c>
      <c r="G1238" t="s">
        <v>106</v>
      </c>
      <c r="H1238" s="25">
        <v>41344</v>
      </c>
      <c r="I1238" s="26" t="str">
        <f t="shared" si="152"/>
        <v>Mon</v>
      </c>
      <c r="J1238" s="1">
        <f t="shared" si="153"/>
        <v>115</v>
      </c>
      <c r="K1238" s="1" t="str">
        <f t="shared" si="154"/>
        <v>120D</v>
      </c>
      <c r="L1238" s="25">
        <v>41459</v>
      </c>
      <c r="M1238" s="26" t="str">
        <f t="shared" si="155"/>
        <v>Thu</v>
      </c>
      <c r="N1238" s="25">
        <v>41465</v>
      </c>
      <c r="O1238" s="1">
        <f t="shared" si="156"/>
        <v>6</v>
      </c>
      <c r="P1238" s="27">
        <f t="shared" si="157"/>
        <v>2013</v>
      </c>
      <c r="Q1238" s="1">
        <f t="shared" si="158"/>
        <v>7</v>
      </c>
      <c r="R1238" s="1">
        <f t="shared" si="159"/>
        <v>4</v>
      </c>
      <c r="S1238" t="s">
        <v>72</v>
      </c>
      <c r="T1238" s="2">
        <v>15807890.310000001</v>
      </c>
      <c r="U1238">
        <v>0</v>
      </c>
      <c r="V1238" s="2">
        <v>5254015.2</v>
      </c>
      <c r="W1238" s="2">
        <v>4449433.8099999996</v>
      </c>
      <c r="X1238" s="2">
        <v>0</v>
      </c>
      <c r="Y1238" s="2">
        <v>3983260.56</v>
      </c>
      <c r="Z1238" s="2">
        <v>2121180.7400000002</v>
      </c>
      <c r="AA1238">
        <v>12</v>
      </c>
      <c r="AB1238">
        <v>6</v>
      </c>
      <c r="AC1238">
        <v>0</v>
      </c>
      <c r="AD1238">
        <v>0</v>
      </c>
      <c r="AE1238">
        <v>18</v>
      </c>
      <c r="AF1238">
        <v>18</v>
      </c>
      <c r="AG1238">
        <v>6</v>
      </c>
      <c r="AH1238" s="2">
        <v>875669.2</v>
      </c>
    </row>
    <row r="1239" spans="1:34" x14ac:dyDescent="0.5">
      <c r="A1239">
        <v>10418</v>
      </c>
      <c r="B1239">
        <v>40980</v>
      </c>
      <c r="C1239" t="s">
        <v>1357</v>
      </c>
      <c r="D1239" s="25">
        <v>25610</v>
      </c>
      <c r="E1239" t="s">
        <v>271</v>
      </c>
      <c r="F1239" t="s">
        <v>70</v>
      </c>
      <c r="G1239" t="s">
        <v>74</v>
      </c>
      <c r="H1239" s="25">
        <v>41344</v>
      </c>
      <c r="I1239" s="26" t="str">
        <f t="shared" si="152"/>
        <v>Mon</v>
      </c>
      <c r="J1239" s="1">
        <f t="shared" si="153"/>
        <v>12</v>
      </c>
      <c r="K1239" s="1" t="str">
        <f t="shared" si="154"/>
        <v>14D</v>
      </c>
      <c r="L1239" s="25">
        <v>41356</v>
      </c>
      <c r="M1239" s="26" t="str">
        <f t="shared" si="155"/>
        <v>Sat</v>
      </c>
      <c r="N1239" s="25">
        <v>41362</v>
      </c>
      <c r="O1239" s="1">
        <f t="shared" si="156"/>
        <v>6</v>
      </c>
      <c r="P1239" s="27">
        <f t="shared" si="157"/>
        <v>2013</v>
      </c>
      <c r="Q1239" s="1">
        <f t="shared" si="158"/>
        <v>3</v>
      </c>
      <c r="R1239" s="1">
        <f t="shared" si="159"/>
        <v>23</v>
      </c>
      <c r="S1239" t="s">
        <v>72</v>
      </c>
      <c r="T1239" s="2">
        <v>191120420.08000001</v>
      </c>
      <c r="U1239">
        <v>159390000</v>
      </c>
      <c r="V1239" s="2">
        <v>134121210</v>
      </c>
      <c r="W1239" s="2">
        <v>24856505.219999999</v>
      </c>
      <c r="X1239" s="2">
        <v>0</v>
      </c>
      <c r="Y1239" s="2">
        <v>6494542.8200000003</v>
      </c>
      <c r="Z1239" s="2">
        <v>25648162.039999999</v>
      </c>
      <c r="AA1239">
        <v>28</v>
      </c>
      <c r="AB1239">
        <v>0</v>
      </c>
      <c r="AC1239">
        <v>0</v>
      </c>
      <c r="AD1239">
        <v>0</v>
      </c>
      <c r="AE1239">
        <v>28</v>
      </c>
      <c r="AF1239">
        <v>28</v>
      </c>
      <c r="AG1239">
        <v>6</v>
      </c>
      <c r="AH1239" s="2">
        <v>22353535</v>
      </c>
    </row>
    <row r="1240" spans="1:34" x14ac:dyDescent="0.5">
      <c r="A1240">
        <v>10436</v>
      </c>
      <c r="B1240">
        <v>41042</v>
      </c>
      <c r="C1240" t="s">
        <v>1358</v>
      </c>
      <c r="D1240" s="25">
        <v>28841</v>
      </c>
      <c r="E1240" t="s">
        <v>79</v>
      </c>
      <c r="F1240" t="s">
        <v>105</v>
      </c>
      <c r="G1240" t="s">
        <v>106</v>
      </c>
      <c r="H1240" s="25">
        <v>41345</v>
      </c>
      <c r="I1240" s="26" t="str">
        <f t="shared" si="152"/>
        <v>Tue</v>
      </c>
      <c r="J1240" s="1">
        <f t="shared" si="153"/>
        <v>204</v>
      </c>
      <c r="K1240" s="1" t="str">
        <f t="shared" si="154"/>
        <v>120D</v>
      </c>
      <c r="L1240" s="25">
        <v>41549</v>
      </c>
      <c r="M1240" s="26" t="str">
        <f t="shared" si="155"/>
        <v>Wed</v>
      </c>
      <c r="N1240" s="25">
        <v>41558</v>
      </c>
      <c r="O1240" s="1">
        <f t="shared" si="156"/>
        <v>9</v>
      </c>
      <c r="P1240" s="27">
        <f t="shared" si="157"/>
        <v>2013</v>
      </c>
      <c r="Q1240" s="1">
        <f t="shared" si="158"/>
        <v>10</v>
      </c>
      <c r="R1240" s="1">
        <f t="shared" si="159"/>
        <v>2</v>
      </c>
      <c r="S1240" t="s">
        <v>72</v>
      </c>
      <c r="T1240" s="2">
        <v>23114271.5</v>
      </c>
      <c r="U1240">
        <v>13107055.5</v>
      </c>
      <c r="V1240" s="2">
        <v>18540880.550000001</v>
      </c>
      <c r="W1240" s="2">
        <v>636964.65</v>
      </c>
      <c r="X1240" s="2">
        <v>0</v>
      </c>
      <c r="Y1240" s="2">
        <v>834773.13</v>
      </c>
      <c r="Z1240" s="2">
        <v>3101653.17</v>
      </c>
      <c r="AA1240">
        <v>18</v>
      </c>
      <c r="AB1240">
        <v>9</v>
      </c>
      <c r="AC1240">
        <v>0</v>
      </c>
      <c r="AD1240">
        <v>0</v>
      </c>
      <c r="AE1240">
        <v>27</v>
      </c>
      <c r="AF1240">
        <v>27</v>
      </c>
      <c r="AG1240">
        <v>9</v>
      </c>
      <c r="AH1240" s="2">
        <v>2060097.84</v>
      </c>
    </row>
    <row r="1241" spans="1:34" x14ac:dyDescent="0.5">
      <c r="A1241">
        <v>10433</v>
      </c>
      <c r="B1241">
        <v>41033</v>
      </c>
      <c r="C1241" t="s">
        <v>1359</v>
      </c>
      <c r="D1241" s="25">
        <v>26478</v>
      </c>
      <c r="E1241" t="s">
        <v>79</v>
      </c>
      <c r="F1241" t="s">
        <v>105</v>
      </c>
      <c r="G1241" t="s">
        <v>106</v>
      </c>
      <c r="H1241" s="25">
        <v>41345</v>
      </c>
      <c r="I1241" s="26" t="str">
        <f t="shared" si="152"/>
        <v>Tue</v>
      </c>
      <c r="J1241" s="1">
        <f t="shared" si="153"/>
        <v>203</v>
      </c>
      <c r="K1241" s="1" t="str">
        <f t="shared" si="154"/>
        <v>120D</v>
      </c>
      <c r="L1241" s="25">
        <v>41548</v>
      </c>
      <c r="M1241" s="26" t="str">
        <f t="shared" si="155"/>
        <v>Tue</v>
      </c>
      <c r="N1241" s="25">
        <v>41554</v>
      </c>
      <c r="O1241" s="1">
        <f t="shared" si="156"/>
        <v>6</v>
      </c>
      <c r="P1241" s="27">
        <f t="shared" si="157"/>
        <v>2013</v>
      </c>
      <c r="Q1241" s="1">
        <f t="shared" si="158"/>
        <v>10</v>
      </c>
      <c r="R1241" s="1">
        <f t="shared" si="159"/>
        <v>1</v>
      </c>
      <c r="S1241" t="s">
        <v>72</v>
      </c>
      <c r="T1241" s="2">
        <v>12572494.42</v>
      </c>
      <c r="U1241">
        <v>0</v>
      </c>
      <c r="V1241" s="2">
        <v>5241547.2</v>
      </c>
      <c r="W1241" s="2">
        <v>2354976.11</v>
      </c>
      <c r="X1241" s="2">
        <v>0</v>
      </c>
      <c r="Y1241" s="2">
        <v>3288949.78</v>
      </c>
      <c r="Z1241" s="2">
        <v>1687021.33</v>
      </c>
      <c r="AA1241">
        <v>12</v>
      </c>
      <c r="AB1241">
        <v>0</v>
      </c>
      <c r="AC1241">
        <v>6</v>
      </c>
      <c r="AD1241">
        <v>0</v>
      </c>
      <c r="AE1241">
        <v>12</v>
      </c>
      <c r="AF1241">
        <v>18</v>
      </c>
      <c r="AG1241">
        <v>6</v>
      </c>
      <c r="AH1241" s="2">
        <v>873591.2</v>
      </c>
    </row>
    <row r="1242" spans="1:34" x14ac:dyDescent="0.5">
      <c r="A1242">
        <v>10455</v>
      </c>
      <c r="B1242">
        <v>47799</v>
      </c>
      <c r="C1242" t="s">
        <v>1360</v>
      </c>
      <c r="D1242" s="25">
        <v>33097</v>
      </c>
      <c r="E1242" t="s">
        <v>69</v>
      </c>
      <c r="F1242" t="s">
        <v>75</v>
      </c>
      <c r="G1242" t="s">
        <v>91</v>
      </c>
      <c r="H1242" s="25">
        <v>41346</v>
      </c>
      <c r="I1242" s="26" t="str">
        <f t="shared" si="152"/>
        <v>Wed</v>
      </c>
      <c r="J1242" s="1">
        <f t="shared" si="153"/>
        <v>76</v>
      </c>
      <c r="K1242" s="1" t="str">
        <f t="shared" si="154"/>
        <v>90D</v>
      </c>
      <c r="L1242" s="25">
        <v>41422</v>
      </c>
      <c r="M1242" s="26" t="str">
        <f t="shared" si="155"/>
        <v>Tue</v>
      </c>
      <c r="N1242" s="25">
        <v>41425</v>
      </c>
      <c r="O1242" s="1">
        <f t="shared" si="156"/>
        <v>3</v>
      </c>
      <c r="P1242" s="27">
        <f t="shared" si="157"/>
        <v>2013</v>
      </c>
      <c r="Q1242" s="1">
        <f t="shared" si="158"/>
        <v>5</v>
      </c>
      <c r="R1242" s="1">
        <f t="shared" si="159"/>
        <v>28</v>
      </c>
      <c r="S1242" t="s">
        <v>72</v>
      </c>
      <c r="T1242" s="2">
        <v>928000</v>
      </c>
      <c r="U1242">
        <v>0</v>
      </c>
      <c r="V1242" s="2">
        <v>600000</v>
      </c>
      <c r="W1242" s="2">
        <v>203463.2</v>
      </c>
      <c r="X1242" s="2">
        <v>0</v>
      </c>
      <c r="Y1242" s="2">
        <v>0</v>
      </c>
      <c r="Z1242" s="2">
        <v>124536.8</v>
      </c>
      <c r="AA1242">
        <v>6</v>
      </c>
      <c r="AB1242">
        <v>0</v>
      </c>
      <c r="AC1242">
        <v>3</v>
      </c>
      <c r="AD1242">
        <v>3</v>
      </c>
      <c r="AE1242">
        <v>6</v>
      </c>
      <c r="AF1242">
        <v>12</v>
      </c>
      <c r="AG1242">
        <v>3</v>
      </c>
      <c r="AH1242" s="2">
        <v>200000</v>
      </c>
    </row>
    <row r="1243" spans="1:34" x14ac:dyDescent="0.5">
      <c r="A1243">
        <v>10500</v>
      </c>
      <c r="B1243">
        <v>41261</v>
      </c>
      <c r="C1243" t="s">
        <v>1361</v>
      </c>
      <c r="D1243" s="25">
        <v>24525</v>
      </c>
      <c r="E1243" t="s">
        <v>79</v>
      </c>
      <c r="F1243" t="s">
        <v>105</v>
      </c>
      <c r="G1243" t="s">
        <v>106</v>
      </c>
      <c r="H1243" s="25">
        <v>41347</v>
      </c>
      <c r="I1243" s="26" t="str">
        <f t="shared" si="152"/>
        <v>Thu</v>
      </c>
      <c r="J1243" s="1">
        <f t="shared" si="153"/>
        <v>151</v>
      </c>
      <c r="K1243" s="1" t="str">
        <f t="shared" si="154"/>
        <v>120D</v>
      </c>
      <c r="L1243" s="25">
        <v>41498</v>
      </c>
      <c r="M1243" s="26" t="str">
        <f t="shared" si="155"/>
        <v>Mon</v>
      </c>
      <c r="N1243" s="25">
        <v>41506</v>
      </c>
      <c r="O1243" s="1">
        <f t="shared" si="156"/>
        <v>8</v>
      </c>
      <c r="P1243" s="27">
        <f t="shared" si="157"/>
        <v>2013</v>
      </c>
      <c r="Q1243" s="1">
        <f t="shared" si="158"/>
        <v>8</v>
      </c>
      <c r="R1243" s="1">
        <f t="shared" si="159"/>
        <v>12</v>
      </c>
      <c r="S1243" t="s">
        <v>72</v>
      </c>
      <c r="T1243" s="2">
        <v>45579018.520000003</v>
      </c>
      <c r="U1243">
        <v>11146193.5</v>
      </c>
      <c r="V1243" s="2">
        <v>23209861.600000001</v>
      </c>
      <c r="W1243" s="2">
        <v>16124005.41</v>
      </c>
      <c r="X1243" s="2">
        <v>0</v>
      </c>
      <c r="Y1243" s="2">
        <v>129870.13</v>
      </c>
      <c r="Z1243" s="2">
        <v>6115281.3799999999</v>
      </c>
      <c r="AA1243">
        <v>20</v>
      </c>
      <c r="AB1243">
        <v>10</v>
      </c>
      <c r="AC1243">
        <v>10</v>
      </c>
      <c r="AD1243">
        <v>0</v>
      </c>
      <c r="AE1243">
        <v>30</v>
      </c>
      <c r="AF1243">
        <v>40</v>
      </c>
      <c r="AG1243">
        <v>10</v>
      </c>
      <c r="AH1243" s="2">
        <v>2320986.16</v>
      </c>
    </row>
    <row r="1244" spans="1:34" x14ac:dyDescent="0.5">
      <c r="A1244">
        <v>10511</v>
      </c>
      <c r="B1244">
        <v>41289</v>
      </c>
      <c r="C1244" t="s">
        <v>1362</v>
      </c>
      <c r="D1244" s="25">
        <v>29839</v>
      </c>
      <c r="E1244" t="s">
        <v>69</v>
      </c>
      <c r="F1244" t="s">
        <v>75</v>
      </c>
      <c r="G1244" t="s">
        <v>91</v>
      </c>
      <c r="H1244" s="25">
        <v>41348</v>
      </c>
      <c r="I1244" s="26" t="str">
        <f t="shared" si="152"/>
        <v>Fri</v>
      </c>
      <c r="J1244" s="1">
        <f t="shared" si="153"/>
        <v>0</v>
      </c>
      <c r="K1244" s="1" t="str">
        <f t="shared" si="154"/>
        <v>7D</v>
      </c>
      <c r="L1244" s="25">
        <v>41348</v>
      </c>
      <c r="M1244" s="26" t="str">
        <f t="shared" si="155"/>
        <v>Fri</v>
      </c>
      <c r="N1244" s="25">
        <v>41350</v>
      </c>
      <c r="O1244" s="1">
        <f t="shared" si="156"/>
        <v>2</v>
      </c>
      <c r="P1244" s="27">
        <f t="shared" si="157"/>
        <v>2013</v>
      </c>
      <c r="Q1244" s="1">
        <f t="shared" si="158"/>
        <v>3</v>
      </c>
      <c r="R1244" s="1">
        <f t="shared" si="159"/>
        <v>15</v>
      </c>
      <c r="S1244" t="s">
        <v>72</v>
      </c>
      <c r="T1244" s="2">
        <v>2344650</v>
      </c>
      <c r="U1244">
        <v>0</v>
      </c>
      <c r="V1244" s="2">
        <v>400000</v>
      </c>
      <c r="W1244" s="2">
        <v>1630000</v>
      </c>
      <c r="X1244" s="2">
        <v>0</v>
      </c>
      <c r="Y1244" s="2">
        <v>0</v>
      </c>
      <c r="Z1244" s="2">
        <v>314650</v>
      </c>
      <c r="AA1244">
        <v>4</v>
      </c>
      <c r="AB1244">
        <v>0</v>
      </c>
      <c r="AC1244">
        <v>0</v>
      </c>
      <c r="AD1244">
        <v>0</v>
      </c>
      <c r="AE1244">
        <v>4</v>
      </c>
      <c r="AF1244">
        <v>4</v>
      </c>
      <c r="AG1244">
        <v>2</v>
      </c>
      <c r="AH1244" s="2">
        <v>200000</v>
      </c>
    </row>
    <row r="1245" spans="1:34" x14ac:dyDescent="0.5">
      <c r="A1245">
        <v>10515</v>
      </c>
      <c r="B1245">
        <v>41310</v>
      </c>
      <c r="C1245" t="s">
        <v>1363</v>
      </c>
      <c r="D1245" s="25">
        <v>18898</v>
      </c>
      <c r="E1245" t="s">
        <v>79</v>
      </c>
      <c r="F1245" t="s">
        <v>80</v>
      </c>
      <c r="G1245" t="s">
        <v>89</v>
      </c>
      <c r="H1245" s="25">
        <v>41348</v>
      </c>
      <c r="I1245" s="26" t="str">
        <f t="shared" si="152"/>
        <v>Fri</v>
      </c>
      <c r="J1245" s="1">
        <f t="shared" si="153"/>
        <v>66</v>
      </c>
      <c r="K1245" s="1" t="str">
        <f t="shared" si="154"/>
        <v>90D</v>
      </c>
      <c r="L1245" s="25">
        <v>41414</v>
      </c>
      <c r="M1245" s="26" t="str">
        <f t="shared" si="155"/>
        <v>Mon</v>
      </c>
      <c r="N1245" s="25">
        <v>41423</v>
      </c>
      <c r="O1245" s="1">
        <f t="shared" si="156"/>
        <v>9</v>
      </c>
      <c r="P1245" s="27">
        <f t="shared" si="157"/>
        <v>2013</v>
      </c>
      <c r="Q1245" s="1">
        <f t="shared" si="158"/>
        <v>5</v>
      </c>
      <c r="R1245" s="1">
        <f t="shared" si="159"/>
        <v>20</v>
      </c>
      <c r="S1245" t="s">
        <v>72</v>
      </c>
      <c r="T1245" s="2">
        <v>73676361.849999994</v>
      </c>
      <c r="U1245">
        <v>49819906.5</v>
      </c>
      <c r="V1245" s="2">
        <v>40693054.5</v>
      </c>
      <c r="W1245" s="2">
        <v>15114972.699999999</v>
      </c>
      <c r="X1245" s="2">
        <v>0</v>
      </c>
      <c r="Y1245" s="2">
        <v>7383169.3600000003</v>
      </c>
      <c r="Z1245" s="2">
        <v>10485165.289999999</v>
      </c>
      <c r="AA1245">
        <v>18</v>
      </c>
      <c r="AB1245">
        <v>0</v>
      </c>
      <c r="AC1245">
        <v>0</v>
      </c>
      <c r="AD1245">
        <v>0</v>
      </c>
      <c r="AE1245">
        <v>18</v>
      </c>
      <c r="AF1245">
        <v>18</v>
      </c>
      <c r="AG1245">
        <v>9</v>
      </c>
      <c r="AH1245" s="2">
        <v>4521450.5</v>
      </c>
    </row>
    <row r="1246" spans="1:34" x14ac:dyDescent="0.5">
      <c r="A1246">
        <v>10567</v>
      </c>
      <c r="B1246">
        <v>41449</v>
      </c>
      <c r="C1246" t="s">
        <v>1364</v>
      </c>
      <c r="D1246" s="25">
        <v>22767</v>
      </c>
      <c r="E1246" t="s">
        <v>79</v>
      </c>
      <c r="F1246" t="s">
        <v>105</v>
      </c>
      <c r="G1246" t="s">
        <v>106</v>
      </c>
      <c r="H1246" s="25">
        <v>41351</v>
      </c>
      <c r="I1246" s="26" t="str">
        <f t="shared" si="152"/>
        <v>Mon</v>
      </c>
      <c r="J1246" s="1">
        <f t="shared" si="153"/>
        <v>103</v>
      </c>
      <c r="K1246" s="1" t="str">
        <f t="shared" si="154"/>
        <v>120D</v>
      </c>
      <c r="L1246" s="25">
        <v>41454</v>
      </c>
      <c r="M1246" s="26" t="str">
        <f t="shared" si="155"/>
        <v>Sat</v>
      </c>
      <c r="N1246" s="25">
        <v>41460</v>
      </c>
      <c r="O1246" s="1">
        <f t="shared" si="156"/>
        <v>6</v>
      </c>
      <c r="P1246" s="27">
        <f t="shared" si="157"/>
        <v>2013</v>
      </c>
      <c r="Q1246" s="1">
        <f t="shared" si="158"/>
        <v>6</v>
      </c>
      <c r="R1246" s="1">
        <f t="shared" si="159"/>
        <v>29</v>
      </c>
      <c r="S1246" t="s">
        <v>72</v>
      </c>
      <c r="T1246" s="2">
        <v>21378871.77</v>
      </c>
      <c r="U1246">
        <v>0</v>
      </c>
      <c r="V1246" s="2">
        <v>6780320.7999999998</v>
      </c>
      <c r="W1246" s="2">
        <v>8955187.6600000001</v>
      </c>
      <c r="X1246" s="2">
        <v>0</v>
      </c>
      <c r="Y1246" s="2">
        <v>2564590.73</v>
      </c>
      <c r="Z1246" s="2">
        <v>3078772.58</v>
      </c>
      <c r="AA1246">
        <v>18</v>
      </c>
      <c r="AB1246">
        <v>0</v>
      </c>
      <c r="AC1246">
        <v>0</v>
      </c>
      <c r="AD1246">
        <v>0</v>
      </c>
      <c r="AE1246">
        <v>18</v>
      </c>
      <c r="AF1246">
        <v>18</v>
      </c>
      <c r="AG1246">
        <v>6</v>
      </c>
      <c r="AH1246" s="2">
        <v>1130053.47</v>
      </c>
    </row>
    <row r="1247" spans="1:34" x14ac:dyDescent="0.5">
      <c r="A1247">
        <v>10560</v>
      </c>
      <c r="B1247">
        <v>41430</v>
      </c>
      <c r="C1247" t="s">
        <v>1365</v>
      </c>
      <c r="D1247" s="25">
        <v>24678</v>
      </c>
      <c r="E1247" t="s">
        <v>79</v>
      </c>
      <c r="F1247" t="s">
        <v>70</v>
      </c>
      <c r="G1247" t="s">
        <v>74</v>
      </c>
      <c r="H1247" s="25">
        <v>41351</v>
      </c>
      <c r="I1247" s="26" t="str">
        <f t="shared" si="152"/>
        <v>Mon</v>
      </c>
      <c r="J1247" s="1">
        <f t="shared" si="153"/>
        <v>4</v>
      </c>
      <c r="K1247" s="1" t="str">
        <f t="shared" si="154"/>
        <v>7D</v>
      </c>
      <c r="L1247" s="25">
        <v>41355</v>
      </c>
      <c r="M1247" s="26" t="str">
        <f t="shared" si="155"/>
        <v>Fri</v>
      </c>
      <c r="N1247" s="25">
        <v>41356</v>
      </c>
      <c r="O1247" s="1">
        <f t="shared" si="156"/>
        <v>1</v>
      </c>
      <c r="P1247" s="27">
        <f t="shared" si="157"/>
        <v>2013</v>
      </c>
      <c r="Q1247" s="1">
        <f t="shared" si="158"/>
        <v>3</v>
      </c>
      <c r="R1247" s="1">
        <f t="shared" si="159"/>
        <v>22</v>
      </c>
      <c r="S1247" t="s">
        <v>72</v>
      </c>
      <c r="T1247" s="2">
        <v>18032196</v>
      </c>
      <c r="U1247">
        <v>11800266</v>
      </c>
      <c r="V1247" s="2">
        <v>9675234</v>
      </c>
      <c r="W1247" s="2">
        <v>5547683</v>
      </c>
      <c r="X1247" s="2">
        <v>0</v>
      </c>
      <c r="Y1247" s="2">
        <v>389610.39</v>
      </c>
      <c r="Z1247" s="2">
        <v>2419668.61</v>
      </c>
      <c r="AA1247">
        <v>14</v>
      </c>
      <c r="AB1247">
        <v>0</v>
      </c>
      <c r="AC1247">
        <v>0</v>
      </c>
      <c r="AD1247">
        <v>0</v>
      </c>
      <c r="AE1247">
        <v>14</v>
      </c>
      <c r="AF1247">
        <v>14</v>
      </c>
      <c r="AG1247">
        <v>7</v>
      </c>
      <c r="AH1247" s="2">
        <v>1382176.29</v>
      </c>
    </row>
    <row r="1248" spans="1:34" x14ac:dyDescent="0.5">
      <c r="A1248">
        <v>10562</v>
      </c>
      <c r="B1248">
        <v>41439</v>
      </c>
      <c r="C1248" t="s">
        <v>1366</v>
      </c>
      <c r="D1248" s="25">
        <v>29215</v>
      </c>
      <c r="E1248" t="s">
        <v>101</v>
      </c>
      <c r="F1248" t="s">
        <v>80</v>
      </c>
      <c r="G1248" t="s">
        <v>81</v>
      </c>
      <c r="H1248" s="25">
        <v>41351</v>
      </c>
      <c r="I1248" s="26" t="str">
        <f t="shared" si="152"/>
        <v>Mon</v>
      </c>
      <c r="J1248" s="1">
        <f t="shared" si="153"/>
        <v>10</v>
      </c>
      <c r="K1248" s="1" t="str">
        <f t="shared" si="154"/>
        <v>14D</v>
      </c>
      <c r="L1248" s="25">
        <v>41361</v>
      </c>
      <c r="M1248" s="26" t="str">
        <f t="shared" si="155"/>
        <v>Thu</v>
      </c>
      <c r="N1248" s="25">
        <v>41363</v>
      </c>
      <c r="O1248" s="1">
        <f t="shared" si="156"/>
        <v>2</v>
      </c>
      <c r="P1248" s="27">
        <f t="shared" si="157"/>
        <v>2013</v>
      </c>
      <c r="Q1248" s="1">
        <f t="shared" si="158"/>
        <v>3</v>
      </c>
      <c r="R1248" s="1">
        <f t="shared" si="159"/>
        <v>28</v>
      </c>
      <c r="S1248" t="s">
        <v>72</v>
      </c>
      <c r="T1248" s="2">
        <v>12717611</v>
      </c>
      <c r="U1248">
        <v>11064900</v>
      </c>
      <c r="V1248" s="2">
        <v>9025888</v>
      </c>
      <c r="W1248" s="2">
        <v>1970312</v>
      </c>
      <c r="X1248" s="2">
        <v>0</v>
      </c>
      <c r="Y1248" s="2">
        <v>14718.61</v>
      </c>
      <c r="Z1248" s="2">
        <v>1706692.39</v>
      </c>
      <c r="AA1248">
        <v>4</v>
      </c>
      <c r="AB1248">
        <v>0</v>
      </c>
      <c r="AC1248">
        <v>0</v>
      </c>
      <c r="AD1248">
        <v>0</v>
      </c>
      <c r="AE1248">
        <v>4</v>
      </c>
      <c r="AF1248">
        <v>4</v>
      </c>
      <c r="AG1248">
        <v>2</v>
      </c>
      <c r="AH1248" s="2">
        <v>4512944</v>
      </c>
    </row>
    <row r="1249" spans="1:34" x14ac:dyDescent="0.5">
      <c r="A1249">
        <v>10702</v>
      </c>
      <c r="B1249">
        <v>41261</v>
      </c>
      <c r="C1249" t="s">
        <v>1361</v>
      </c>
      <c r="D1249" s="25">
        <v>24525</v>
      </c>
      <c r="E1249" t="s">
        <v>79</v>
      </c>
      <c r="F1249" t="s">
        <v>70</v>
      </c>
      <c r="G1249" t="s">
        <v>74</v>
      </c>
      <c r="H1249" s="25">
        <v>41351</v>
      </c>
      <c r="I1249" s="26" t="str">
        <f t="shared" si="152"/>
        <v>Mon</v>
      </c>
      <c r="J1249" s="1">
        <f t="shared" si="153"/>
        <v>155</v>
      </c>
      <c r="K1249" s="1" t="str">
        <f t="shared" si="154"/>
        <v>120D</v>
      </c>
      <c r="L1249" s="25">
        <v>41506</v>
      </c>
      <c r="M1249" s="26" t="str">
        <f t="shared" si="155"/>
        <v>Tue</v>
      </c>
      <c r="N1249" s="25">
        <v>41508</v>
      </c>
      <c r="O1249" s="1">
        <f t="shared" si="156"/>
        <v>2</v>
      </c>
      <c r="P1249" s="27">
        <f t="shared" si="157"/>
        <v>2013</v>
      </c>
      <c r="Q1249" s="1">
        <f t="shared" si="158"/>
        <v>8</v>
      </c>
      <c r="R1249" s="1">
        <f t="shared" si="159"/>
        <v>20</v>
      </c>
      <c r="S1249" t="s">
        <v>72</v>
      </c>
      <c r="T1249" s="2">
        <v>45579018.520000003</v>
      </c>
      <c r="U1249">
        <v>11146193.5</v>
      </c>
      <c r="V1249" s="2">
        <v>23209861.600000001</v>
      </c>
      <c r="W1249" s="2">
        <v>16124005.41</v>
      </c>
      <c r="X1249" s="2">
        <v>0</v>
      </c>
      <c r="Y1249" s="2">
        <v>129870.13</v>
      </c>
      <c r="Z1249" s="2">
        <v>6115281.3799999999</v>
      </c>
      <c r="AA1249">
        <v>20</v>
      </c>
      <c r="AB1249">
        <v>10</v>
      </c>
      <c r="AC1249">
        <v>10</v>
      </c>
      <c r="AD1249">
        <v>0</v>
      </c>
      <c r="AE1249">
        <v>30</v>
      </c>
      <c r="AF1249">
        <v>40</v>
      </c>
      <c r="AG1249">
        <v>10</v>
      </c>
      <c r="AH1249" s="2">
        <v>2320986.16</v>
      </c>
    </row>
    <row r="1250" spans="1:34" x14ac:dyDescent="0.5">
      <c r="A1250">
        <v>10558</v>
      </c>
      <c r="B1250">
        <v>41427</v>
      </c>
      <c r="C1250" t="s">
        <v>1367</v>
      </c>
      <c r="D1250" s="25">
        <v>28060</v>
      </c>
      <c r="E1250" t="s">
        <v>79</v>
      </c>
      <c r="F1250" t="s">
        <v>105</v>
      </c>
      <c r="G1250" t="s">
        <v>106</v>
      </c>
      <c r="H1250" s="25">
        <v>41351</v>
      </c>
      <c r="I1250" s="26" t="str">
        <f t="shared" si="152"/>
        <v>Mon</v>
      </c>
      <c r="J1250" s="1">
        <f t="shared" si="153"/>
        <v>101</v>
      </c>
      <c r="K1250" s="1" t="str">
        <f t="shared" si="154"/>
        <v>120D</v>
      </c>
      <c r="L1250" s="25">
        <v>41452</v>
      </c>
      <c r="M1250" s="26" t="str">
        <f t="shared" si="155"/>
        <v>Thu</v>
      </c>
      <c r="N1250" s="25">
        <v>41458</v>
      </c>
      <c r="O1250" s="1">
        <f t="shared" si="156"/>
        <v>6</v>
      </c>
      <c r="P1250" s="27">
        <f t="shared" si="157"/>
        <v>2013</v>
      </c>
      <c r="Q1250" s="1">
        <f t="shared" si="158"/>
        <v>6</v>
      </c>
      <c r="R1250" s="1">
        <f t="shared" si="159"/>
        <v>27</v>
      </c>
      <c r="S1250" t="s">
        <v>72</v>
      </c>
      <c r="T1250" s="2">
        <v>38965645.259999998</v>
      </c>
      <c r="U1250">
        <v>0</v>
      </c>
      <c r="V1250" s="2">
        <v>6660602</v>
      </c>
      <c r="W1250" s="2">
        <v>14950212.33</v>
      </c>
      <c r="X1250" s="2">
        <v>0</v>
      </c>
      <c r="Y1250" s="2">
        <v>11107469.189999999</v>
      </c>
      <c r="Z1250" s="2">
        <v>6247361.7400000002</v>
      </c>
      <c r="AA1250">
        <v>12</v>
      </c>
      <c r="AB1250">
        <v>6</v>
      </c>
      <c r="AC1250">
        <v>6</v>
      </c>
      <c r="AD1250">
        <v>0</v>
      </c>
      <c r="AE1250">
        <v>18</v>
      </c>
      <c r="AF1250">
        <v>24</v>
      </c>
      <c r="AG1250">
        <v>6</v>
      </c>
      <c r="AH1250" s="2">
        <v>1110100.33</v>
      </c>
    </row>
    <row r="1251" spans="1:34" x14ac:dyDescent="0.5">
      <c r="A1251">
        <v>10603</v>
      </c>
      <c r="B1251">
        <v>50016</v>
      </c>
      <c r="C1251" t="s">
        <v>1368</v>
      </c>
      <c r="D1251" s="25">
        <v>28332</v>
      </c>
      <c r="E1251" t="s">
        <v>138</v>
      </c>
      <c r="F1251" t="s">
        <v>127</v>
      </c>
      <c r="G1251" t="s">
        <v>128</v>
      </c>
      <c r="H1251" s="25">
        <v>41352</v>
      </c>
      <c r="I1251" s="26" t="str">
        <f t="shared" si="152"/>
        <v>Tue</v>
      </c>
      <c r="J1251" s="1">
        <f t="shared" si="153"/>
        <v>92</v>
      </c>
      <c r="K1251" s="1" t="str">
        <f t="shared" si="154"/>
        <v>120D</v>
      </c>
      <c r="L1251" s="25">
        <v>41444</v>
      </c>
      <c r="M1251" s="26" t="str">
        <f t="shared" si="155"/>
        <v>Wed</v>
      </c>
      <c r="N1251" s="25">
        <v>41446</v>
      </c>
      <c r="O1251" s="1">
        <f t="shared" si="156"/>
        <v>2</v>
      </c>
      <c r="P1251" s="27">
        <f t="shared" si="157"/>
        <v>2013</v>
      </c>
      <c r="Q1251" s="1">
        <f t="shared" si="158"/>
        <v>6</v>
      </c>
      <c r="R1251" s="1">
        <f t="shared" si="159"/>
        <v>19</v>
      </c>
      <c r="S1251" t="s">
        <v>72</v>
      </c>
      <c r="T1251" s="2">
        <v>3811999.99</v>
      </c>
      <c r="U1251">
        <v>0</v>
      </c>
      <c r="V1251" s="2">
        <v>2865801</v>
      </c>
      <c r="W1251" s="2">
        <v>207792.2</v>
      </c>
      <c r="X1251" s="2">
        <v>0</v>
      </c>
      <c r="Y1251" s="2">
        <v>226839.83</v>
      </c>
      <c r="Z1251" s="2">
        <v>511566.96</v>
      </c>
      <c r="AA1251">
        <v>12</v>
      </c>
      <c r="AB1251">
        <v>0</v>
      </c>
      <c r="AC1251">
        <v>0</v>
      </c>
      <c r="AD1251">
        <v>4</v>
      </c>
      <c r="AE1251">
        <v>12</v>
      </c>
      <c r="AF1251">
        <v>16</v>
      </c>
      <c r="AG1251">
        <v>6</v>
      </c>
      <c r="AH1251" s="2">
        <v>477633.5</v>
      </c>
    </row>
    <row r="1252" spans="1:34" x14ac:dyDescent="0.5">
      <c r="A1252">
        <v>10583</v>
      </c>
      <c r="B1252">
        <v>41579</v>
      </c>
      <c r="C1252" t="s">
        <v>1369</v>
      </c>
      <c r="D1252" s="25">
        <v>29594</v>
      </c>
      <c r="E1252" t="s">
        <v>138</v>
      </c>
      <c r="F1252" t="s">
        <v>75</v>
      </c>
      <c r="G1252" t="s">
        <v>91</v>
      </c>
      <c r="H1252" s="25">
        <v>41352</v>
      </c>
      <c r="I1252" s="26" t="str">
        <f t="shared" si="152"/>
        <v>Tue</v>
      </c>
      <c r="J1252" s="1">
        <f t="shared" si="153"/>
        <v>123</v>
      </c>
      <c r="K1252" s="1" t="str">
        <f t="shared" si="154"/>
        <v>120D</v>
      </c>
      <c r="L1252" s="25">
        <v>41475</v>
      </c>
      <c r="M1252" s="26" t="str">
        <f t="shared" si="155"/>
        <v>Sat</v>
      </c>
      <c r="N1252" s="25">
        <v>41479</v>
      </c>
      <c r="O1252" s="1">
        <f t="shared" si="156"/>
        <v>4</v>
      </c>
      <c r="P1252" s="27">
        <f t="shared" si="157"/>
        <v>2013</v>
      </c>
      <c r="Q1252" s="1">
        <f t="shared" si="158"/>
        <v>7</v>
      </c>
      <c r="R1252" s="1">
        <f t="shared" si="159"/>
        <v>20</v>
      </c>
      <c r="S1252" t="s">
        <v>72</v>
      </c>
      <c r="T1252" s="2">
        <v>59696000</v>
      </c>
      <c r="U1252">
        <v>58896000</v>
      </c>
      <c r="V1252" s="2">
        <v>46905632</v>
      </c>
      <c r="W1252" s="2">
        <v>4779216</v>
      </c>
      <c r="X1252" s="2">
        <v>0</v>
      </c>
      <c r="Y1252" s="2">
        <v>0</v>
      </c>
      <c r="Z1252" s="2">
        <v>8011152</v>
      </c>
      <c r="AA1252">
        <v>8</v>
      </c>
      <c r="AB1252">
        <v>0</v>
      </c>
      <c r="AC1252">
        <v>0</v>
      </c>
      <c r="AD1252">
        <v>4</v>
      </c>
      <c r="AE1252">
        <v>8</v>
      </c>
      <c r="AF1252">
        <v>12</v>
      </c>
      <c r="AG1252">
        <v>4</v>
      </c>
      <c r="AH1252" s="2">
        <v>11726408</v>
      </c>
    </row>
    <row r="1253" spans="1:34" x14ac:dyDescent="0.5">
      <c r="A1253">
        <v>10585</v>
      </c>
      <c r="B1253">
        <v>41496</v>
      </c>
      <c r="C1253" t="s">
        <v>1370</v>
      </c>
      <c r="D1253" s="25">
        <v>28694</v>
      </c>
      <c r="E1253" t="s">
        <v>1371</v>
      </c>
      <c r="F1253" t="s">
        <v>80</v>
      </c>
      <c r="G1253" t="s">
        <v>81</v>
      </c>
      <c r="H1253" s="25">
        <v>41352</v>
      </c>
      <c r="I1253" s="26" t="str">
        <f t="shared" si="152"/>
        <v>Tue</v>
      </c>
      <c r="J1253" s="1">
        <f t="shared" si="153"/>
        <v>24</v>
      </c>
      <c r="K1253" s="1" t="str">
        <f t="shared" si="154"/>
        <v>30D</v>
      </c>
      <c r="L1253" s="25">
        <v>41376</v>
      </c>
      <c r="M1253" s="26" t="str">
        <f t="shared" si="155"/>
        <v>Fri</v>
      </c>
      <c r="N1253" s="25">
        <v>41377</v>
      </c>
      <c r="O1253" s="1">
        <f t="shared" si="156"/>
        <v>1</v>
      </c>
      <c r="P1253" s="27">
        <f t="shared" si="157"/>
        <v>2013</v>
      </c>
      <c r="Q1253" s="1">
        <f t="shared" si="158"/>
        <v>4</v>
      </c>
      <c r="R1253" s="1">
        <f t="shared" si="159"/>
        <v>12</v>
      </c>
      <c r="S1253" t="s">
        <v>72</v>
      </c>
      <c r="T1253" s="2">
        <v>6294095.9800000004</v>
      </c>
      <c r="U1253">
        <v>6024096</v>
      </c>
      <c r="V1253" s="2">
        <v>4945616</v>
      </c>
      <c r="W1253" s="2">
        <v>503958.22</v>
      </c>
      <c r="X1253" s="2">
        <v>0</v>
      </c>
      <c r="Y1253" s="2">
        <v>0</v>
      </c>
      <c r="Z1253" s="2">
        <v>844521.76</v>
      </c>
      <c r="AA1253">
        <v>2</v>
      </c>
      <c r="AB1253">
        <v>0</v>
      </c>
      <c r="AC1253">
        <v>0</v>
      </c>
      <c r="AD1253">
        <v>0</v>
      </c>
      <c r="AE1253">
        <v>2</v>
      </c>
      <c r="AF1253">
        <v>2</v>
      </c>
      <c r="AG1253">
        <v>1</v>
      </c>
      <c r="AH1253" s="2">
        <v>4945616</v>
      </c>
    </row>
    <row r="1254" spans="1:34" x14ac:dyDescent="0.5">
      <c r="A1254">
        <v>10575</v>
      </c>
      <c r="B1254">
        <v>41464</v>
      </c>
      <c r="C1254" t="s">
        <v>1372</v>
      </c>
      <c r="D1254" s="25">
        <v>15553</v>
      </c>
      <c r="E1254" t="s">
        <v>161</v>
      </c>
      <c r="F1254" t="s">
        <v>75</v>
      </c>
      <c r="G1254" t="s">
        <v>76</v>
      </c>
      <c r="H1254" s="25">
        <v>41352</v>
      </c>
      <c r="I1254" s="26" t="str">
        <f t="shared" si="152"/>
        <v>Tue</v>
      </c>
      <c r="J1254" s="1">
        <f t="shared" si="153"/>
        <v>44</v>
      </c>
      <c r="K1254" s="1" t="str">
        <f t="shared" si="154"/>
        <v>45D</v>
      </c>
      <c r="L1254" s="25">
        <v>41396</v>
      </c>
      <c r="M1254" s="26" t="str">
        <f t="shared" si="155"/>
        <v>Thu</v>
      </c>
      <c r="N1254" s="25">
        <v>41402</v>
      </c>
      <c r="O1254" s="1">
        <f t="shared" si="156"/>
        <v>6</v>
      </c>
      <c r="P1254" s="27">
        <f t="shared" si="157"/>
        <v>2013</v>
      </c>
      <c r="Q1254" s="1">
        <f t="shared" si="158"/>
        <v>5</v>
      </c>
      <c r="R1254" s="1">
        <f t="shared" si="159"/>
        <v>2</v>
      </c>
      <c r="S1254" t="s">
        <v>72</v>
      </c>
      <c r="T1254" s="2">
        <v>8946153.0899999999</v>
      </c>
      <c r="U1254">
        <v>0</v>
      </c>
      <c r="V1254" s="2">
        <v>3000000</v>
      </c>
      <c r="W1254" s="2">
        <v>3767962.34</v>
      </c>
      <c r="X1254" s="2">
        <v>0</v>
      </c>
      <c r="Y1254" s="2">
        <v>977755.99</v>
      </c>
      <c r="Z1254" s="2">
        <v>1200434.76</v>
      </c>
      <c r="AA1254">
        <v>18</v>
      </c>
      <c r="AB1254">
        <v>0</v>
      </c>
      <c r="AC1254">
        <v>0</v>
      </c>
      <c r="AD1254">
        <v>0</v>
      </c>
      <c r="AE1254">
        <v>18</v>
      </c>
      <c r="AF1254">
        <v>18</v>
      </c>
      <c r="AG1254">
        <v>6</v>
      </c>
      <c r="AH1254" s="2">
        <v>500000</v>
      </c>
    </row>
    <row r="1255" spans="1:34" x14ac:dyDescent="0.5">
      <c r="A1255">
        <v>10604</v>
      </c>
      <c r="B1255">
        <v>40449</v>
      </c>
      <c r="C1255" t="s">
        <v>1328</v>
      </c>
      <c r="D1255" s="25">
        <v>12940</v>
      </c>
      <c r="E1255" t="s">
        <v>79</v>
      </c>
      <c r="F1255" t="s">
        <v>70</v>
      </c>
      <c r="G1255" t="s">
        <v>74</v>
      </c>
      <c r="H1255" s="25">
        <v>41352</v>
      </c>
      <c r="I1255" s="26" t="str">
        <f t="shared" si="152"/>
        <v>Tue</v>
      </c>
      <c r="J1255" s="1">
        <f t="shared" si="153"/>
        <v>141</v>
      </c>
      <c r="K1255" s="1" t="str">
        <f t="shared" si="154"/>
        <v>120D</v>
      </c>
      <c r="L1255" s="25">
        <v>41493</v>
      </c>
      <c r="M1255" s="26" t="str">
        <f t="shared" si="155"/>
        <v>Wed</v>
      </c>
      <c r="N1255" s="25">
        <v>41494</v>
      </c>
      <c r="O1255" s="1">
        <f t="shared" si="156"/>
        <v>1</v>
      </c>
      <c r="P1255" s="27">
        <f t="shared" si="157"/>
        <v>2013</v>
      </c>
      <c r="Q1255" s="1">
        <f t="shared" si="158"/>
        <v>8</v>
      </c>
      <c r="R1255" s="1">
        <f t="shared" si="159"/>
        <v>7</v>
      </c>
      <c r="S1255" t="s">
        <v>72</v>
      </c>
      <c r="T1255" s="2">
        <v>12721466.880000001</v>
      </c>
      <c r="U1255">
        <v>5569120.7000000002</v>
      </c>
      <c r="V1255" s="2">
        <v>4548875.0999999996</v>
      </c>
      <c r="W1255" s="2">
        <v>4546336.51</v>
      </c>
      <c r="X1255" s="2">
        <v>0</v>
      </c>
      <c r="Y1255" s="2">
        <v>1709300.69</v>
      </c>
      <c r="Z1255" s="2">
        <v>1916954.58</v>
      </c>
      <c r="AA1255">
        <v>18</v>
      </c>
      <c r="AB1255">
        <v>0</v>
      </c>
      <c r="AC1255">
        <v>0</v>
      </c>
      <c r="AD1255">
        <v>0</v>
      </c>
      <c r="AE1255">
        <v>18</v>
      </c>
      <c r="AF1255">
        <v>18</v>
      </c>
      <c r="AG1255">
        <v>9</v>
      </c>
      <c r="AH1255" s="2">
        <v>505430.57</v>
      </c>
    </row>
    <row r="1256" spans="1:34" x14ac:dyDescent="0.5">
      <c r="A1256">
        <v>10576</v>
      </c>
      <c r="B1256">
        <v>41466</v>
      </c>
      <c r="C1256" t="s">
        <v>1373</v>
      </c>
      <c r="D1256" s="25">
        <v>17513</v>
      </c>
      <c r="E1256" t="s">
        <v>79</v>
      </c>
      <c r="F1256" t="s">
        <v>105</v>
      </c>
      <c r="G1256" t="s">
        <v>106</v>
      </c>
      <c r="H1256" s="25">
        <v>41352</v>
      </c>
      <c r="I1256" s="26" t="str">
        <f t="shared" si="152"/>
        <v>Tue</v>
      </c>
      <c r="J1256" s="1">
        <f t="shared" si="153"/>
        <v>47</v>
      </c>
      <c r="K1256" s="1" t="str">
        <f t="shared" si="154"/>
        <v>60D</v>
      </c>
      <c r="L1256" s="25">
        <v>41399</v>
      </c>
      <c r="M1256" s="26" t="str">
        <f t="shared" si="155"/>
        <v>Sun</v>
      </c>
      <c r="N1256" s="25">
        <v>41405</v>
      </c>
      <c r="O1256" s="1">
        <f t="shared" si="156"/>
        <v>6</v>
      </c>
      <c r="P1256" s="27">
        <f t="shared" si="157"/>
        <v>2013</v>
      </c>
      <c r="Q1256" s="1">
        <f t="shared" si="158"/>
        <v>5</v>
      </c>
      <c r="R1256" s="1">
        <f t="shared" si="159"/>
        <v>5</v>
      </c>
      <c r="S1256" t="s">
        <v>72</v>
      </c>
      <c r="T1256" s="2">
        <v>3059458.17</v>
      </c>
      <c r="U1256">
        <v>0</v>
      </c>
      <c r="V1256" s="2">
        <v>1000000</v>
      </c>
      <c r="W1256" s="2">
        <v>1516449</v>
      </c>
      <c r="X1256" s="2">
        <v>0</v>
      </c>
      <c r="Y1256" s="2">
        <v>132560.65</v>
      </c>
      <c r="Z1256" s="2">
        <v>410448.52</v>
      </c>
      <c r="AA1256">
        <v>13</v>
      </c>
      <c r="AB1256">
        <v>0</v>
      </c>
      <c r="AC1256">
        <v>0</v>
      </c>
      <c r="AD1256">
        <v>0</v>
      </c>
      <c r="AE1256">
        <v>13</v>
      </c>
      <c r="AF1256">
        <v>13</v>
      </c>
      <c r="AG1256">
        <v>6</v>
      </c>
      <c r="AH1256" s="2">
        <v>166666.67000000001</v>
      </c>
    </row>
    <row r="1257" spans="1:34" x14ac:dyDescent="0.5">
      <c r="A1257">
        <v>10606</v>
      </c>
      <c r="B1257">
        <v>35488</v>
      </c>
      <c r="C1257" t="s">
        <v>1151</v>
      </c>
      <c r="D1257" s="25">
        <v>31602</v>
      </c>
      <c r="E1257" t="s">
        <v>79</v>
      </c>
      <c r="F1257" t="s">
        <v>70</v>
      </c>
      <c r="G1257" t="s">
        <v>74</v>
      </c>
      <c r="H1257" s="25">
        <v>41352</v>
      </c>
      <c r="I1257" s="26" t="str">
        <f t="shared" si="152"/>
        <v>Tue</v>
      </c>
      <c r="J1257" s="1">
        <f t="shared" si="153"/>
        <v>9</v>
      </c>
      <c r="K1257" s="1" t="str">
        <f t="shared" si="154"/>
        <v>14D</v>
      </c>
      <c r="L1257" s="25">
        <v>41361</v>
      </c>
      <c r="M1257" s="26" t="str">
        <f t="shared" si="155"/>
        <v>Thu</v>
      </c>
      <c r="N1257" s="25">
        <v>41363</v>
      </c>
      <c r="O1257" s="1">
        <f t="shared" si="156"/>
        <v>2</v>
      </c>
      <c r="P1257" s="27">
        <f t="shared" si="157"/>
        <v>2013</v>
      </c>
      <c r="Q1257" s="1">
        <f t="shared" si="158"/>
        <v>3</v>
      </c>
      <c r="R1257" s="1">
        <f t="shared" si="159"/>
        <v>28</v>
      </c>
      <c r="S1257" t="s">
        <v>72</v>
      </c>
      <c r="T1257" s="2">
        <v>22789573.510000002</v>
      </c>
      <c r="U1257">
        <v>10234848</v>
      </c>
      <c r="V1257" s="2">
        <v>8319567</v>
      </c>
      <c r="W1257" s="2">
        <v>9614396</v>
      </c>
      <c r="X1257" s="2">
        <v>0</v>
      </c>
      <c r="Y1257" s="2">
        <v>1797179.22</v>
      </c>
      <c r="Z1257" s="2">
        <v>3058431.29</v>
      </c>
      <c r="AA1257">
        <v>16</v>
      </c>
      <c r="AB1257">
        <v>0</v>
      </c>
      <c r="AC1257">
        <v>0</v>
      </c>
      <c r="AD1257">
        <v>0</v>
      </c>
      <c r="AE1257">
        <v>16</v>
      </c>
      <c r="AF1257">
        <v>16</v>
      </c>
      <c r="AG1257">
        <v>8</v>
      </c>
      <c r="AH1257" s="2">
        <v>1039945.88</v>
      </c>
    </row>
    <row r="1258" spans="1:34" x14ac:dyDescent="0.5">
      <c r="A1258">
        <v>10612</v>
      </c>
      <c r="B1258">
        <v>41591</v>
      </c>
      <c r="C1258" t="s">
        <v>1374</v>
      </c>
      <c r="D1258" s="25">
        <v>28321</v>
      </c>
      <c r="E1258" t="s">
        <v>133</v>
      </c>
      <c r="F1258" t="s">
        <v>80</v>
      </c>
      <c r="G1258" t="s">
        <v>89</v>
      </c>
      <c r="H1258" s="25">
        <v>41353</v>
      </c>
      <c r="I1258" s="26" t="str">
        <f t="shared" si="152"/>
        <v>Wed</v>
      </c>
      <c r="J1258" s="1">
        <f t="shared" si="153"/>
        <v>13</v>
      </c>
      <c r="K1258" s="1" t="str">
        <f t="shared" si="154"/>
        <v>14D</v>
      </c>
      <c r="L1258" s="25">
        <v>41366</v>
      </c>
      <c r="M1258" s="26" t="str">
        <f t="shared" si="155"/>
        <v>Tue</v>
      </c>
      <c r="N1258" s="25">
        <v>41371</v>
      </c>
      <c r="O1258" s="1">
        <f t="shared" si="156"/>
        <v>5</v>
      </c>
      <c r="P1258" s="27">
        <f t="shared" si="157"/>
        <v>2013</v>
      </c>
      <c r="Q1258" s="1">
        <f t="shared" si="158"/>
        <v>4</v>
      </c>
      <c r="R1258" s="1">
        <f t="shared" si="159"/>
        <v>2</v>
      </c>
      <c r="S1258" t="s">
        <v>72</v>
      </c>
      <c r="T1258" s="2">
        <v>9706130.8300000001</v>
      </c>
      <c r="U1258">
        <v>0</v>
      </c>
      <c r="V1258" s="2">
        <v>1000000</v>
      </c>
      <c r="W1258" s="2">
        <v>5834576.4500000002</v>
      </c>
      <c r="X1258" s="2">
        <v>0</v>
      </c>
      <c r="Y1258" s="2">
        <v>1569000</v>
      </c>
      <c r="Z1258" s="2">
        <v>1302554.3799999999</v>
      </c>
      <c r="AA1258">
        <v>10</v>
      </c>
      <c r="AB1258">
        <v>0</v>
      </c>
      <c r="AC1258">
        <v>5</v>
      </c>
      <c r="AD1258">
        <v>0</v>
      </c>
      <c r="AE1258">
        <v>10</v>
      </c>
      <c r="AF1258">
        <v>15</v>
      </c>
      <c r="AG1258">
        <v>5</v>
      </c>
      <c r="AH1258" s="2">
        <v>200000</v>
      </c>
    </row>
    <row r="1259" spans="1:34" x14ac:dyDescent="0.5">
      <c r="A1259">
        <v>10610</v>
      </c>
      <c r="B1259">
        <v>41568</v>
      </c>
      <c r="C1259" t="s">
        <v>1375</v>
      </c>
      <c r="D1259" s="25">
        <v>27099</v>
      </c>
      <c r="E1259" t="s">
        <v>73</v>
      </c>
      <c r="F1259" t="s">
        <v>75</v>
      </c>
      <c r="G1259" t="s">
        <v>76</v>
      </c>
      <c r="H1259" s="25">
        <v>41353</v>
      </c>
      <c r="I1259" s="26" t="str">
        <f t="shared" si="152"/>
        <v>Wed</v>
      </c>
      <c r="J1259" s="1">
        <f t="shared" si="153"/>
        <v>2</v>
      </c>
      <c r="K1259" s="1" t="str">
        <f t="shared" si="154"/>
        <v>7D</v>
      </c>
      <c r="L1259" s="25">
        <v>41355</v>
      </c>
      <c r="M1259" s="26" t="str">
        <f t="shared" si="155"/>
        <v>Fri</v>
      </c>
      <c r="N1259" s="25">
        <v>41358</v>
      </c>
      <c r="O1259" s="1">
        <f t="shared" si="156"/>
        <v>3</v>
      </c>
      <c r="P1259" s="27">
        <f t="shared" si="157"/>
        <v>2013</v>
      </c>
      <c r="Q1259" s="1">
        <f t="shared" si="158"/>
        <v>3</v>
      </c>
      <c r="R1259" s="1">
        <f t="shared" si="159"/>
        <v>22</v>
      </c>
      <c r="S1259" t="s">
        <v>72</v>
      </c>
      <c r="T1259" s="2">
        <v>3304500</v>
      </c>
      <c r="U1259">
        <v>0</v>
      </c>
      <c r="V1259" s="2">
        <v>1253680</v>
      </c>
      <c r="W1259" s="2">
        <v>300000</v>
      </c>
      <c r="X1259" s="2">
        <v>0</v>
      </c>
      <c r="Y1259" s="2">
        <v>1307359.3</v>
      </c>
      <c r="Z1259" s="2">
        <v>443460.7</v>
      </c>
      <c r="AA1259">
        <v>6</v>
      </c>
      <c r="AB1259">
        <v>0</v>
      </c>
      <c r="AC1259">
        <v>3</v>
      </c>
      <c r="AD1259">
        <v>0</v>
      </c>
      <c r="AE1259">
        <v>6</v>
      </c>
      <c r="AF1259">
        <v>9</v>
      </c>
      <c r="AG1259">
        <v>3</v>
      </c>
      <c r="AH1259" s="2">
        <v>417893.33</v>
      </c>
    </row>
    <row r="1260" spans="1:34" x14ac:dyDescent="0.5">
      <c r="A1260">
        <v>10627</v>
      </c>
      <c r="B1260">
        <v>41648</v>
      </c>
      <c r="C1260" t="s">
        <v>1376</v>
      </c>
      <c r="D1260" s="25">
        <v>26812</v>
      </c>
      <c r="E1260" t="s">
        <v>100</v>
      </c>
      <c r="F1260" t="s">
        <v>70</v>
      </c>
      <c r="G1260" t="s">
        <v>97</v>
      </c>
      <c r="H1260" s="25">
        <v>41353</v>
      </c>
      <c r="I1260" s="26" t="str">
        <f t="shared" si="152"/>
        <v>Wed</v>
      </c>
      <c r="J1260" s="1">
        <f t="shared" si="153"/>
        <v>0</v>
      </c>
      <c r="K1260" s="1" t="str">
        <f t="shared" si="154"/>
        <v>7D</v>
      </c>
      <c r="L1260" s="25">
        <v>41353</v>
      </c>
      <c r="M1260" s="26" t="str">
        <f t="shared" si="155"/>
        <v>Wed</v>
      </c>
      <c r="N1260" s="25">
        <v>41355</v>
      </c>
      <c r="O1260" s="1">
        <f t="shared" si="156"/>
        <v>2</v>
      </c>
      <c r="P1260" s="27">
        <f t="shared" si="157"/>
        <v>2013</v>
      </c>
      <c r="Q1260" s="1">
        <f t="shared" si="158"/>
        <v>3</v>
      </c>
      <c r="R1260" s="1">
        <f t="shared" si="159"/>
        <v>20</v>
      </c>
      <c r="S1260" t="s">
        <v>72</v>
      </c>
      <c r="T1260" s="2">
        <v>16204650</v>
      </c>
      <c r="U1260">
        <v>12936000</v>
      </c>
      <c r="V1260" s="2">
        <v>12368832</v>
      </c>
      <c r="W1260" s="2">
        <v>1061168</v>
      </c>
      <c r="X1260" s="2">
        <v>0</v>
      </c>
      <c r="Y1260" s="2">
        <v>600000</v>
      </c>
      <c r="Z1260" s="2">
        <v>2174650</v>
      </c>
      <c r="AA1260">
        <v>6</v>
      </c>
      <c r="AB1260">
        <v>0</v>
      </c>
      <c r="AC1260">
        <v>0</v>
      </c>
      <c r="AD1260">
        <v>2</v>
      </c>
      <c r="AE1260">
        <v>6</v>
      </c>
      <c r="AF1260">
        <v>8</v>
      </c>
      <c r="AG1260">
        <v>2</v>
      </c>
      <c r="AH1260" s="2">
        <v>6184416</v>
      </c>
    </row>
    <row r="1261" spans="1:34" x14ac:dyDescent="0.5">
      <c r="A1261">
        <v>10618</v>
      </c>
      <c r="B1261">
        <v>41623</v>
      </c>
      <c r="C1261" t="s">
        <v>1377</v>
      </c>
      <c r="D1261" s="25">
        <v>25128</v>
      </c>
      <c r="E1261" t="s">
        <v>69</v>
      </c>
      <c r="F1261" t="s">
        <v>78</v>
      </c>
      <c r="G1261" t="s">
        <v>104</v>
      </c>
      <c r="H1261" s="25">
        <v>41353</v>
      </c>
      <c r="I1261" s="26" t="str">
        <f t="shared" si="152"/>
        <v>Wed</v>
      </c>
      <c r="J1261" s="1">
        <f t="shared" si="153"/>
        <v>10</v>
      </c>
      <c r="K1261" s="1" t="str">
        <f t="shared" si="154"/>
        <v>14D</v>
      </c>
      <c r="L1261" s="25">
        <v>41363</v>
      </c>
      <c r="M1261" s="26" t="str">
        <f t="shared" si="155"/>
        <v>Sat</v>
      </c>
      <c r="N1261" s="25">
        <v>41365</v>
      </c>
      <c r="O1261" s="1">
        <f t="shared" si="156"/>
        <v>2</v>
      </c>
      <c r="P1261" s="27">
        <f t="shared" si="157"/>
        <v>2013</v>
      </c>
      <c r="Q1261" s="1">
        <f t="shared" si="158"/>
        <v>3</v>
      </c>
      <c r="R1261" s="1">
        <f t="shared" si="159"/>
        <v>30</v>
      </c>
      <c r="S1261" t="s">
        <v>72</v>
      </c>
      <c r="T1261" s="2">
        <v>3716565.93</v>
      </c>
      <c r="U1261">
        <v>0</v>
      </c>
      <c r="V1261" s="2">
        <v>2000000</v>
      </c>
      <c r="W1261" s="2">
        <v>1217806</v>
      </c>
      <c r="X1261" s="2">
        <v>0</v>
      </c>
      <c r="Y1261" s="2">
        <v>0</v>
      </c>
      <c r="Z1261" s="2">
        <v>498759.93</v>
      </c>
      <c r="AA1261">
        <v>6</v>
      </c>
      <c r="AB1261">
        <v>0</v>
      </c>
      <c r="AC1261">
        <v>0</v>
      </c>
      <c r="AD1261">
        <v>0</v>
      </c>
      <c r="AE1261">
        <v>6</v>
      </c>
      <c r="AF1261">
        <v>6</v>
      </c>
      <c r="AG1261">
        <v>2</v>
      </c>
      <c r="AH1261" s="2">
        <v>1000000</v>
      </c>
    </row>
    <row r="1262" spans="1:34" x14ac:dyDescent="0.5">
      <c r="A1262">
        <v>10619</v>
      </c>
      <c r="B1262">
        <v>41624</v>
      </c>
      <c r="C1262" t="s">
        <v>1378</v>
      </c>
      <c r="D1262" s="25">
        <v>26245</v>
      </c>
      <c r="E1262" t="s">
        <v>79</v>
      </c>
      <c r="F1262" t="s">
        <v>105</v>
      </c>
      <c r="G1262" t="s">
        <v>106</v>
      </c>
      <c r="H1262" s="25">
        <v>41353</v>
      </c>
      <c r="I1262" s="26" t="str">
        <f t="shared" si="152"/>
        <v>Wed</v>
      </c>
      <c r="J1262" s="1">
        <f t="shared" si="153"/>
        <v>56</v>
      </c>
      <c r="K1262" s="1" t="str">
        <f t="shared" si="154"/>
        <v>60D</v>
      </c>
      <c r="L1262" s="25">
        <v>41409</v>
      </c>
      <c r="M1262" s="26" t="str">
        <f t="shared" si="155"/>
        <v>Wed</v>
      </c>
      <c r="N1262" s="25">
        <v>41416</v>
      </c>
      <c r="O1262" s="1">
        <f t="shared" si="156"/>
        <v>7</v>
      </c>
      <c r="P1262" s="27">
        <f t="shared" si="157"/>
        <v>2013</v>
      </c>
      <c r="Q1262" s="1">
        <f t="shared" si="158"/>
        <v>5</v>
      </c>
      <c r="R1262" s="1">
        <f t="shared" si="159"/>
        <v>15</v>
      </c>
      <c r="S1262" t="s">
        <v>72</v>
      </c>
      <c r="T1262" s="2">
        <v>11287800.310000001</v>
      </c>
      <c r="U1262">
        <v>6511428</v>
      </c>
      <c r="V1262" s="2">
        <v>5366368.8</v>
      </c>
      <c r="W1262" s="2">
        <v>3007484.27</v>
      </c>
      <c r="X1262" s="2">
        <v>0</v>
      </c>
      <c r="Y1262" s="2">
        <v>1219314.02</v>
      </c>
      <c r="Z1262" s="2">
        <v>1694633.22</v>
      </c>
      <c r="AA1262">
        <v>16</v>
      </c>
      <c r="AB1262">
        <v>0</v>
      </c>
      <c r="AC1262">
        <v>0</v>
      </c>
      <c r="AD1262">
        <v>8</v>
      </c>
      <c r="AE1262">
        <v>16</v>
      </c>
      <c r="AF1262">
        <v>24</v>
      </c>
      <c r="AG1262">
        <v>8</v>
      </c>
      <c r="AH1262" s="2">
        <v>670796.1</v>
      </c>
    </row>
    <row r="1263" spans="1:34" x14ac:dyDescent="0.5">
      <c r="A1263">
        <v>10633</v>
      </c>
      <c r="B1263">
        <v>34411</v>
      </c>
      <c r="C1263" t="s">
        <v>1121</v>
      </c>
      <c r="D1263" s="25">
        <v>21251</v>
      </c>
      <c r="E1263" t="s">
        <v>79</v>
      </c>
      <c r="F1263" t="s">
        <v>70</v>
      </c>
      <c r="G1263" t="s">
        <v>74</v>
      </c>
      <c r="H1263" s="25">
        <v>41354</v>
      </c>
      <c r="I1263" s="26" t="str">
        <f t="shared" si="152"/>
        <v>Thu</v>
      </c>
      <c r="J1263" s="1">
        <f t="shared" si="153"/>
        <v>1</v>
      </c>
      <c r="K1263" s="1" t="str">
        <f t="shared" si="154"/>
        <v>7D</v>
      </c>
      <c r="L1263" s="25">
        <v>41355</v>
      </c>
      <c r="M1263" s="26" t="str">
        <f t="shared" si="155"/>
        <v>Fri</v>
      </c>
      <c r="N1263" s="25">
        <v>41356</v>
      </c>
      <c r="O1263" s="1">
        <f t="shared" si="156"/>
        <v>1</v>
      </c>
      <c r="P1263" s="27">
        <f t="shared" si="157"/>
        <v>2013</v>
      </c>
      <c r="Q1263" s="1">
        <f t="shared" si="158"/>
        <v>3</v>
      </c>
      <c r="R1263" s="1">
        <f t="shared" si="159"/>
        <v>22</v>
      </c>
      <c r="S1263" t="s">
        <v>72</v>
      </c>
      <c r="T1263" s="2">
        <v>22015008</v>
      </c>
      <c r="U1263">
        <v>12040875</v>
      </c>
      <c r="V1263" s="2">
        <v>10867228.5</v>
      </c>
      <c r="W1263" s="2">
        <v>7985599.5</v>
      </c>
      <c r="X1263" s="2">
        <v>0</v>
      </c>
      <c r="Y1263" s="2">
        <v>207792.21</v>
      </c>
      <c r="Z1263" s="2">
        <v>2954387.79</v>
      </c>
      <c r="AA1263">
        <v>14</v>
      </c>
      <c r="AB1263">
        <v>0</v>
      </c>
      <c r="AC1263">
        <v>0</v>
      </c>
      <c r="AD1263">
        <v>0</v>
      </c>
      <c r="AE1263">
        <v>14</v>
      </c>
      <c r="AF1263">
        <v>14</v>
      </c>
      <c r="AG1263">
        <v>7</v>
      </c>
      <c r="AH1263" s="2">
        <v>1552461.21</v>
      </c>
    </row>
    <row r="1264" spans="1:34" x14ac:dyDescent="0.5">
      <c r="A1264">
        <v>10633</v>
      </c>
      <c r="B1264">
        <v>34597</v>
      </c>
      <c r="C1264" t="s">
        <v>1124</v>
      </c>
      <c r="D1264" s="25">
        <v>31670</v>
      </c>
      <c r="E1264" t="s">
        <v>79</v>
      </c>
      <c r="F1264" t="s">
        <v>70</v>
      </c>
      <c r="G1264" t="s">
        <v>74</v>
      </c>
      <c r="H1264" s="25">
        <v>41354</v>
      </c>
      <c r="I1264" s="26" t="str">
        <f t="shared" si="152"/>
        <v>Thu</v>
      </c>
      <c r="J1264" s="1">
        <f t="shared" si="153"/>
        <v>1</v>
      </c>
      <c r="K1264" s="1" t="str">
        <f t="shared" si="154"/>
        <v>7D</v>
      </c>
      <c r="L1264" s="25">
        <v>41355</v>
      </c>
      <c r="M1264" s="26" t="str">
        <f t="shared" si="155"/>
        <v>Fri</v>
      </c>
      <c r="N1264" s="25">
        <v>41356</v>
      </c>
      <c r="O1264" s="1">
        <f t="shared" si="156"/>
        <v>1</v>
      </c>
      <c r="P1264" s="27">
        <f t="shared" si="157"/>
        <v>2013</v>
      </c>
      <c r="Q1264" s="1">
        <f t="shared" si="158"/>
        <v>3</v>
      </c>
      <c r="R1264" s="1">
        <f t="shared" si="159"/>
        <v>22</v>
      </c>
      <c r="S1264" t="s">
        <v>72</v>
      </c>
      <c r="T1264" s="2">
        <v>7756200</v>
      </c>
      <c r="U1264">
        <v>0</v>
      </c>
      <c r="V1264" s="2">
        <v>6715368</v>
      </c>
      <c r="W1264" s="2">
        <v>0</v>
      </c>
      <c r="X1264" s="2">
        <v>0</v>
      </c>
      <c r="Y1264" s="2">
        <v>0</v>
      </c>
      <c r="Z1264" s="2">
        <v>1040832</v>
      </c>
      <c r="AA1264">
        <v>21</v>
      </c>
      <c r="AB1264">
        <v>0</v>
      </c>
      <c r="AC1264">
        <v>0</v>
      </c>
      <c r="AD1264">
        <v>0</v>
      </c>
      <c r="AE1264">
        <v>21</v>
      </c>
      <c r="AF1264">
        <v>21</v>
      </c>
      <c r="AG1264">
        <v>7</v>
      </c>
      <c r="AH1264" s="2">
        <v>959338.29</v>
      </c>
    </row>
    <row r="1265" spans="1:34" x14ac:dyDescent="0.5">
      <c r="A1265">
        <v>10647</v>
      </c>
      <c r="B1265">
        <v>41737</v>
      </c>
      <c r="C1265" t="s">
        <v>1379</v>
      </c>
      <c r="D1265" s="25">
        <v>25624</v>
      </c>
      <c r="E1265" t="s">
        <v>138</v>
      </c>
      <c r="F1265" t="s">
        <v>75</v>
      </c>
      <c r="G1265" t="s">
        <v>76</v>
      </c>
      <c r="H1265" s="25">
        <v>41354</v>
      </c>
      <c r="I1265" s="26" t="str">
        <f t="shared" si="152"/>
        <v>Thu</v>
      </c>
      <c r="J1265" s="1">
        <f t="shared" si="153"/>
        <v>28</v>
      </c>
      <c r="K1265" s="1" t="str">
        <f t="shared" si="154"/>
        <v>30D</v>
      </c>
      <c r="L1265" s="25">
        <v>41382</v>
      </c>
      <c r="M1265" s="26" t="str">
        <f t="shared" si="155"/>
        <v>Thu</v>
      </c>
      <c r="N1265" s="25">
        <v>41384</v>
      </c>
      <c r="O1265" s="1">
        <f t="shared" si="156"/>
        <v>2</v>
      </c>
      <c r="P1265" s="27">
        <f t="shared" si="157"/>
        <v>2013</v>
      </c>
      <c r="Q1265" s="1">
        <f t="shared" si="158"/>
        <v>4</v>
      </c>
      <c r="R1265" s="1">
        <f t="shared" si="159"/>
        <v>18</v>
      </c>
      <c r="S1265" t="s">
        <v>72</v>
      </c>
      <c r="T1265" s="2">
        <v>714999.92</v>
      </c>
      <c r="U1265">
        <v>0</v>
      </c>
      <c r="V1265" s="2">
        <v>545454.55000000005</v>
      </c>
      <c r="W1265" s="2">
        <v>73593</v>
      </c>
      <c r="X1265" s="2">
        <v>0</v>
      </c>
      <c r="Y1265" s="2">
        <v>0</v>
      </c>
      <c r="Z1265" s="2">
        <v>95952.37</v>
      </c>
      <c r="AA1265">
        <v>4</v>
      </c>
      <c r="AB1265">
        <v>0</v>
      </c>
      <c r="AC1265">
        <v>0</v>
      </c>
      <c r="AD1265">
        <v>0</v>
      </c>
      <c r="AE1265">
        <v>4</v>
      </c>
      <c r="AF1265">
        <v>4</v>
      </c>
      <c r="AG1265">
        <v>2</v>
      </c>
      <c r="AH1265" s="2">
        <v>272727.28000000003</v>
      </c>
    </row>
    <row r="1266" spans="1:34" x14ac:dyDescent="0.5">
      <c r="A1266">
        <v>10641</v>
      </c>
      <c r="B1266">
        <v>37482</v>
      </c>
      <c r="C1266" t="s">
        <v>1380</v>
      </c>
      <c r="D1266" s="25">
        <v>25156</v>
      </c>
      <c r="E1266" t="s">
        <v>69</v>
      </c>
      <c r="F1266" t="s">
        <v>70</v>
      </c>
      <c r="G1266" t="s">
        <v>74</v>
      </c>
      <c r="H1266" s="25">
        <v>41354</v>
      </c>
      <c r="I1266" s="26" t="str">
        <f t="shared" si="152"/>
        <v>Thu</v>
      </c>
      <c r="J1266" s="1">
        <f t="shared" si="153"/>
        <v>25</v>
      </c>
      <c r="K1266" s="1" t="str">
        <f t="shared" si="154"/>
        <v>30D</v>
      </c>
      <c r="L1266" s="25">
        <v>41379</v>
      </c>
      <c r="M1266" s="26" t="str">
        <f t="shared" si="155"/>
        <v>Mon</v>
      </c>
      <c r="N1266" s="25">
        <v>41382</v>
      </c>
      <c r="O1266" s="1">
        <f t="shared" si="156"/>
        <v>3</v>
      </c>
      <c r="P1266" s="27">
        <f t="shared" si="157"/>
        <v>2013</v>
      </c>
      <c r="Q1266" s="1">
        <f t="shared" si="158"/>
        <v>4</v>
      </c>
      <c r="R1266" s="1">
        <f t="shared" si="159"/>
        <v>15</v>
      </c>
      <c r="S1266" t="s">
        <v>72</v>
      </c>
      <c r="T1266" s="2">
        <v>118764707.47</v>
      </c>
      <c r="U1266">
        <v>86625000</v>
      </c>
      <c r="V1266" s="2">
        <v>95716885</v>
      </c>
      <c r="W1266" s="2">
        <v>2696494.84</v>
      </c>
      <c r="X1266" s="2">
        <v>0</v>
      </c>
      <c r="Y1266" s="2">
        <v>4415082.55</v>
      </c>
      <c r="Z1266" s="2">
        <v>15936245.08</v>
      </c>
      <c r="AA1266">
        <v>99</v>
      </c>
      <c r="AB1266">
        <v>0</v>
      </c>
      <c r="AC1266">
        <v>16</v>
      </c>
      <c r="AD1266">
        <v>4</v>
      </c>
      <c r="AE1266">
        <v>99</v>
      </c>
      <c r="AF1266">
        <v>119</v>
      </c>
      <c r="AG1266">
        <v>17</v>
      </c>
      <c r="AH1266" s="2">
        <v>5630405</v>
      </c>
    </row>
    <row r="1267" spans="1:34" x14ac:dyDescent="0.5">
      <c r="A1267">
        <v>8706</v>
      </c>
      <c r="B1267">
        <v>41669</v>
      </c>
      <c r="C1267" t="s">
        <v>1381</v>
      </c>
      <c r="D1267" s="25">
        <v>20481</v>
      </c>
      <c r="E1267" t="s">
        <v>79</v>
      </c>
      <c r="F1267" t="s">
        <v>105</v>
      </c>
      <c r="G1267" t="s">
        <v>106</v>
      </c>
      <c r="H1267" s="25">
        <v>41354</v>
      </c>
      <c r="I1267" s="26" t="str">
        <f t="shared" si="152"/>
        <v>Thu</v>
      </c>
      <c r="J1267" s="1">
        <f t="shared" si="153"/>
        <v>1</v>
      </c>
      <c r="K1267" s="1" t="str">
        <f t="shared" si="154"/>
        <v>7D</v>
      </c>
      <c r="L1267" s="25">
        <v>41355</v>
      </c>
      <c r="M1267" s="26" t="str">
        <f t="shared" si="155"/>
        <v>Fri</v>
      </c>
      <c r="N1267" s="25">
        <v>41361</v>
      </c>
      <c r="O1267" s="1">
        <f t="shared" si="156"/>
        <v>6</v>
      </c>
      <c r="P1267" s="27">
        <f t="shared" si="157"/>
        <v>2013</v>
      </c>
      <c r="Q1267" s="1">
        <f t="shared" si="158"/>
        <v>3</v>
      </c>
      <c r="R1267" s="1">
        <f t="shared" si="159"/>
        <v>22</v>
      </c>
      <c r="S1267" t="s">
        <v>72</v>
      </c>
      <c r="T1267" s="2">
        <v>12996990</v>
      </c>
      <c r="U1267">
        <v>6468000</v>
      </c>
      <c r="V1267" s="2">
        <v>5322944</v>
      </c>
      <c r="W1267" s="2">
        <v>4735056</v>
      </c>
      <c r="X1267" s="2">
        <v>0</v>
      </c>
      <c r="Y1267" s="2">
        <v>1014985.02</v>
      </c>
      <c r="Z1267" s="2">
        <v>1924004.98</v>
      </c>
      <c r="AA1267">
        <v>2</v>
      </c>
      <c r="AB1267">
        <v>0</v>
      </c>
      <c r="AC1267">
        <v>0</v>
      </c>
      <c r="AD1267">
        <v>0</v>
      </c>
      <c r="AE1267">
        <v>2</v>
      </c>
      <c r="AF1267">
        <v>2</v>
      </c>
      <c r="AG1267">
        <v>1</v>
      </c>
      <c r="AH1267" s="2">
        <v>5322944</v>
      </c>
    </row>
    <row r="1268" spans="1:34" x14ac:dyDescent="0.5">
      <c r="A1268">
        <v>10630</v>
      </c>
      <c r="B1268">
        <v>41687</v>
      </c>
      <c r="C1268" t="s">
        <v>1382</v>
      </c>
      <c r="D1268" s="25">
        <v>24500</v>
      </c>
      <c r="E1268" t="s">
        <v>110</v>
      </c>
      <c r="F1268" t="s">
        <v>80</v>
      </c>
      <c r="G1268" t="s">
        <v>89</v>
      </c>
      <c r="H1268" s="25">
        <v>41354</v>
      </c>
      <c r="I1268" s="26" t="str">
        <f t="shared" si="152"/>
        <v>Thu</v>
      </c>
      <c r="J1268" s="1">
        <f t="shared" si="153"/>
        <v>8</v>
      </c>
      <c r="K1268" s="1" t="str">
        <f t="shared" si="154"/>
        <v>14D</v>
      </c>
      <c r="L1268" s="25">
        <v>41362</v>
      </c>
      <c r="M1268" s="26" t="str">
        <f t="shared" si="155"/>
        <v>Fri</v>
      </c>
      <c r="N1268" s="25">
        <v>41372</v>
      </c>
      <c r="O1268" s="1">
        <f t="shared" si="156"/>
        <v>10</v>
      </c>
      <c r="P1268" s="27">
        <f t="shared" si="157"/>
        <v>2013</v>
      </c>
      <c r="Q1268" s="1">
        <f t="shared" si="158"/>
        <v>3</v>
      </c>
      <c r="R1268" s="1">
        <f t="shared" si="159"/>
        <v>29</v>
      </c>
      <c r="S1268" t="s">
        <v>72</v>
      </c>
      <c r="T1268" s="2">
        <v>84367974.840000004</v>
      </c>
      <c r="U1268">
        <v>63937567.5</v>
      </c>
      <c r="V1268" s="2">
        <v>52649377.5</v>
      </c>
      <c r="W1268" s="2">
        <v>16519849.9</v>
      </c>
      <c r="X1268" s="2">
        <v>0</v>
      </c>
      <c r="Y1268" s="2">
        <v>3277828.84</v>
      </c>
      <c r="Z1268" s="2">
        <v>11920918.6</v>
      </c>
      <c r="AA1268">
        <v>20</v>
      </c>
      <c r="AB1268">
        <v>0</v>
      </c>
      <c r="AC1268">
        <v>0</v>
      </c>
      <c r="AD1268">
        <v>0</v>
      </c>
      <c r="AE1268">
        <v>20</v>
      </c>
      <c r="AF1268">
        <v>20</v>
      </c>
      <c r="AG1268">
        <v>10</v>
      </c>
      <c r="AH1268" s="2">
        <v>5264937.75</v>
      </c>
    </row>
    <row r="1269" spans="1:34" x14ac:dyDescent="0.5">
      <c r="A1269">
        <v>10656</v>
      </c>
      <c r="B1269">
        <v>41774</v>
      </c>
      <c r="C1269" t="s">
        <v>1383</v>
      </c>
      <c r="D1269" s="25">
        <v>31937</v>
      </c>
      <c r="E1269" t="s">
        <v>110</v>
      </c>
      <c r="F1269" t="s">
        <v>75</v>
      </c>
      <c r="G1269" t="s">
        <v>193</v>
      </c>
      <c r="H1269" s="25">
        <v>41355</v>
      </c>
      <c r="I1269" s="26" t="str">
        <f t="shared" si="152"/>
        <v>Fri</v>
      </c>
      <c r="J1269" s="1">
        <f t="shared" si="153"/>
        <v>56</v>
      </c>
      <c r="K1269" s="1" t="str">
        <f t="shared" si="154"/>
        <v>60D</v>
      </c>
      <c r="L1269" s="25">
        <v>41411</v>
      </c>
      <c r="M1269" s="26" t="str">
        <f t="shared" si="155"/>
        <v>Fri</v>
      </c>
      <c r="N1269" s="25">
        <v>41413</v>
      </c>
      <c r="O1269" s="1">
        <f t="shared" si="156"/>
        <v>2</v>
      </c>
      <c r="P1269" s="27">
        <f t="shared" si="157"/>
        <v>2013</v>
      </c>
      <c r="Q1269" s="1">
        <f t="shared" si="158"/>
        <v>5</v>
      </c>
      <c r="R1269" s="1">
        <f t="shared" si="159"/>
        <v>17</v>
      </c>
      <c r="S1269" t="s">
        <v>72</v>
      </c>
      <c r="T1269" s="2">
        <v>5125000</v>
      </c>
      <c r="U1269">
        <v>4990000</v>
      </c>
      <c r="V1269" s="2">
        <v>4043290</v>
      </c>
      <c r="W1269" s="2">
        <v>393939.12</v>
      </c>
      <c r="X1269" s="2">
        <v>0</v>
      </c>
      <c r="Y1269" s="2">
        <v>0</v>
      </c>
      <c r="Z1269" s="2">
        <v>687770.88</v>
      </c>
      <c r="AA1269">
        <v>4</v>
      </c>
      <c r="AB1269">
        <v>0</v>
      </c>
      <c r="AC1269">
        <v>0</v>
      </c>
      <c r="AD1269">
        <v>0</v>
      </c>
      <c r="AE1269">
        <v>4</v>
      </c>
      <c r="AF1269">
        <v>4</v>
      </c>
      <c r="AG1269">
        <v>2</v>
      </c>
      <c r="AH1269" s="2">
        <v>2021645</v>
      </c>
    </row>
    <row r="1270" spans="1:34" x14ac:dyDescent="0.5">
      <c r="A1270">
        <v>10659</v>
      </c>
      <c r="B1270">
        <v>41782</v>
      </c>
      <c r="C1270" t="s">
        <v>1384</v>
      </c>
      <c r="D1270" s="25">
        <v>18420</v>
      </c>
      <c r="E1270" t="s">
        <v>79</v>
      </c>
      <c r="F1270" t="s">
        <v>105</v>
      </c>
      <c r="G1270" t="s">
        <v>106</v>
      </c>
      <c r="H1270" s="25">
        <v>41355</v>
      </c>
      <c r="I1270" s="26" t="str">
        <f t="shared" si="152"/>
        <v>Fri</v>
      </c>
      <c r="J1270" s="1">
        <f t="shared" si="153"/>
        <v>90</v>
      </c>
      <c r="K1270" s="1" t="str">
        <f t="shared" si="154"/>
        <v>90D</v>
      </c>
      <c r="L1270" s="25">
        <v>41445</v>
      </c>
      <c r="M1270" s="26" t="str">
        <f t="shared" si="155"/>
        <v>Thu</v>
      </c>
      <c r="N1270" s="25">
        <v>41452</v>
      </c>
      <c r="O1270" s="1">
        <f t="shared" si="156"/>
        <v>7</v>
      </c>
      <c r="P1270" s="27">
        <f t="shared" si="157"/>
        <v>2013</v>
      </c>
      <c r="Q1270" s="1">
        <f t="shared" si="158"/>
        <v>6</v>
      </c>
      <c r="R1270" s="1">
        <f t="shared" si="159"/>
        <v>20</v>
      </c>
      <c r="S1270" t="s">
        <v>72</v>
      </c>
      <c r="T1270" s="2">
        <v>19988877.940000001</v>
      </c>
      <c r="U1270">
        <v>11106433</v>
      </c>
      <c r="V1270" s="2">
        <v>9071769</v>
      </c>
      <c r="W1270" s="2">
        <v>7204406.4699999997</v>
      </c>
      <c r="X1270" s="2">
        <v>0</v>
      </c>
      <c r="Y1270" s="2">
        <v>792540.78</v>
      </c>
      <c r="Z1270" s="2">
        <v>2920161.69</v>
      </c>
      <c r="AA1270">
        <v>14</v>
      </c>
      <c r="AB1270">
        <v>0</v>
      </c>
      <c r="AC1270">
        <v>0</v>
      </c>
      <c r="AD1270">
        <v>0</v>
      </c>
      <c r="AE1270">
        <v>14</v>
      </c>
      <c r="AF1270">
        <v>14</v>
      </c>
      <c r="AG1270">
        <v>7</v>
      </c>
      <c r="AH1270" s="2">
        <v>1295967</v>
      </c>
    </row>
    <row r="1271" spans="1:34" x14ac:dyDescent="0.5">
      <c r="A1271">
        <v>10673</v>
      </c>
      <c r="B1271">
        <v>41841</v>
      </c>
      <c r="C1271" t="s">
        <v>1385</v>
      </c>
      <c r="D1271" s="25">
        <v>31333</v>
      </c>
      <c r="E1271" t="s">
        <v>69</v>
      </c>
      <c r="F1271" t="s">
        <v>80</v>
      </c>
      <c r="G1271" t="s">
        <v>89</v>
      </c>
      <c r="H1271" s="25">
        <v>41356</v>
      </c>
      <c r="I1271" s="26" t="str">
        <f t="shared" si="152"/>
        <v>Sat</v>
      </c>
      <c r="J1271" s="1">
        <f t="shared" si="153"/>
        <v>0</v>
      </c>
      <c r="K1271" s="1" t="str">
        <f t="shared" si="154"/>
        <v>7D</v>
      </c>
      <c r="L1271" s="25">
        <v>41356</v>
      </c>
      <c r="M1271" s="26" t="str">
        <f t="shared" si="155"/>
        <v>Sat</v>
      </c>
      <c r="N1271" s="25">
        <v>41357</v>
      </c>
      <c r="O1271" s="1">
        <f t="shared" si="156"/>
        <v>1</v>
      </c>
      <c r="P1271" s="27">
        <f t="shared" si="157"/>
        <v>2013</v>
      </c>
      <c r="Q1271" s="1">
        <f t="shared" si="158"/>
        <v>3</v>
      </c>
      <c r="R1271" s="1">
        <f t="shared" si="159"/>
        <v>23</v>
      </c>
      <c r="S1271" t="s">
        <v>72</v>
      </c>
      <c r="T1271" s="2">
        <v>12476125.5</v>
      </c>
      <c r="U1271">
        <v>8549125.5</v>
      </c>
      <c r="V1271" s="2">
        <v>10531117</v>
      </c>
      <c r="W1271" s="2">
        <v>270841.5</v>
      </c>
      <c r="X1271" s="2">
        <v>0</v>
      </c>
      <c r="Y1271" s="2">
        <v>0</v>
      </c>
      <c r="Z1271" s="2">
        <v>1674167</v>
      </c>
      <c r="AA1271">
        <v>2</v>
      </c>
      <c r="AB1271">
        <v>0</v>
      </c>
      <c r="AC1271">
        <v>0</v>
      </c>
      <c r="AD1271">
        <v>0</v>
      </c>
      <c r="AE1271">
        <v>2</v>
      </c>
      <c r="AF1271">
        <v>2</v>
      </c>
      <c r="AG1271">
        <v>1</v>
      </c>
      <c r="AH1271" s="2">
        <v>10531117</v>
      </c>
    </row>
    <row r="1272" spans="1:34" x14ac:dyDescent="0.5">
      <c r="A1272">
        <v>9128</v>
      </c>
      <c r="B1272">
        <v>41866</v>
      </c>
      <c r="C1272" t="s">
        <v>1386</v>
      </c>
      <c r="D1272" s="25">
        <v>19810</v>
      </c>
      <c r="E1272" t="s">
        <v>79</v>
      </c>
      <c r="F1272" t="s">
        <v>105</v>
      </c>
      <c r="G1272" t="s">
        <v>106</v>
      </c>
      <c r="H1272" s="25">
        <v>41356</v>
      </c>
      <c r="I1272" s="26" t="str">
        <f t="shared" si="152"/>
        <v>Sat</v>
      </c>
      <c r="J1272" s="1">
        <f t="shared" si="153"/>
        <v>0</v>
      </c>
      <c r="K1272" s="1" t="str">
        <f t="shared" si="154"/>
        <v>7D</v>
      </c>
      <c r="L1272" s="25">
        <v>41356</v>
      </c>
      <c r="M1272" s="26" t="str">
        <f t="shared" si="155"/>
        <v>Sat</v>
      </c>
      <c r="N1272" s="25">
        <v>41359</v>
      </c>
      <c r="O1272" s="1">
        <f t="shared" si="156"/>
        <v>3</v>
      </c>
      <c r="P1272" s="27">
        <f t="shared" si="157"/>
        <v>2013</v>
      </c>
      <c r="Q1272" s="1">
        <f t="shared" si="158"/>
        <v>3</v>
      </c>
      <c r="R1272" s="1">
        <f t="shared" si="159"/>
        <v>23</v>
      </c>
      <c r="S1272" t="s">
        <v>72</v>
      </c>
      <c r="T1272" s="2">
        <v>38840302.090000004</v>
      </c>
      <c r="U1272">
        <v>12370050</v>
      </c>
      <c r="V1272" s="2">
        <v>9878832</v>
      </c>
      <c r="W1272" s="2">
        <v>13651168</v>
      </c>
      <c r="X1272" s="2">
        <v>0</v>
      </c>
      <c r="Y1272" s="2">
        <v>10151212.93</v>
      </c>
      <c r="Z1272" s="2">
        <v>5159089.16</v>
      </c>
      <c r="AA1272">
        <v>22</v>
      </c>
      <c r="AB1272">
        <v>0</v>
      </c>
      <c r="AC1272">
        <v>0</v>
      </c>
      <c r="AD1272">
        <v>0</v>
      </c>
      <c r="AE1272">
        <v>22</v>
      </c>
      <c r="AF1272">
        <v>22</v>
      </c>
      <c r="AG1272">
        <v>11</v>
      </c>
      <c r="AH1272" s="2">
        <v>898075.64</v>
      </c>
    </row>
    <row r="1273" spans="1:34" x14ac:dyDescent="0.5">
      <c r="A1273">
        <v>10690</v>
      </c>
      <c r="B1273">
        <v>41921</v>
      </c>
      <c r="C1273" t="s">
        <v>1387</v>
      </c>
      <c r="D1273" s="25">
        <v>25519</v>
      </c>
      <c r="E1273" t="s">
        <v>79</v>
      </c>
      <c r="F1273" t="s">
        <v>70</v>
      </c>
      <c r="G1273" t="s">
        <v>74</v>
      </c>
      <c r="H1273" s="25">
        <v>41358</v>
      </c>
      <c r="I1273" s="26" t="str">
        <f t="shared" si="152"/>
        <v>Mon</v>
      </c>
      <c r="J1273" s="1">
        <f t="shared" si="153"/>
        <v>166</v>
      </c>
      <c r="K1273" s="1" t="str">
        <f t="shared" si="154"/>
        <v>120D</v>
      </c>
      <c r="L1273" s="25">
        <v>41524</v>
      </c>
      <c r="M1273" s="26" t="str">
        <f t="shared" si="155"/>
        <v>Sat</v>
      </c>
      <c r="N1273" s="25">
        <v>41530</v>
      </c>
      <c r="O1273" s="1">
        <f t="shared" si="156"/>
        <v>6</v>
      </c>
      <c r="P1273" s="27">
        <f t="shared" si="157"/>
        <v>2013</v>
      </c>
      <c r="Q1273" s="1">
        <f t="shared" si="158"/>
        <v>9</v>
      </c>
      <c r="R1273" s="1">
        <f t="shared" si="159"/>
        <v>7</v>
      </c>
      <c r="S1273" t="s">
        <v>72</v>
      </c>
      <c r="T1273" s="2">
        <v>50230603.780000001</v>
      </c>
      <c r="U1273">
        <v>33475690.300000001</v>
      </c>
      <c r="V1273" s="2">
        <v>27343047.899999999</v>
      </c>
      <c r="W1273" s="2">
        <v>11049508.359999999</v>
      </c>
      <c r="X1273" s="2">
        <v>0</v>
      </c>
      <c r="Y1273" s="2">
        <v>4497916.57</v>
      </c>
      <c r="Z1273" s="2">
        <v>7340130.9500000002</v>
      </c>
      <c r="AA1273">
        <v>12</v>
      </c>
      <c r="AB1273">
        <v>0</v>
      </c>
      <c r="AC1273">
        <v>0</v>
      </c>
      <c r="AD1273">
        <v>0</v>
      </c>
      <c r="AE1273">
        <v>12</v>
      </c>
      <c r="AF1273">
        <v>12</v>
      </c>
      <c r="AG1273">
        <v>6</v>
      </c>
      <c r="AH1273" s="2">
        <v>4557174.6500000004</v>
      </c>
    </row>
    <row r="1274" spans="1:34" x14ac:dyDescent="0.5">
      <c r="A1274">
        <v>10696</v>
      </c>
      <c r="B1274">
        <v>53264</v>
      </c>
      <c r="C1274" t="s">
        <v>1388</v>
      </c>
      <c r="D1274" s="25">
        <v>26602</v>
      </c>
      <c r="E1274" t="s">
        <v>138</v>
      </c>
      <c r="F1274" t="s">
        <v>127</v>
      </c>
      <c r="G1274" t="s">
        <v>128</v>
      </c>
      <c r="H1274" s="25">
        <v>41358</v>
      </c>
      <c r="I1274" s="26" t="str">
        <f t="shared" si="152"/>
        <v>Mon</v>
      </c>
      <c r="J1274" s="1">
        <f t="shared" si="153"/>
        <v>117</v>
      </c>
      <c r="K1274" s="1" t="str">
        <f t="shared" si="154"/>
        <v>120D</v>
      </c>
      <c r="L1274" s="25">
        <v>41475</v>
      </c>
      <c r="M1274" s="26" t="str">
        <f t="shared" si="155"/>
        <v>Sat</v>
      </c>
      <c r="N1274" s="25">
        <v>41478</v>
      </c>
      <c r="O1274" s="1">
        <f t="shared" si="156"/>
        <v>3</v>
      </c>
      <c r="P1274" s="27">
        <f t="shared" si="157"/>
        <v>2013</v>
      </c>
      <c r="Q1274" s="1">
        <f t="shared" si="158"/>
        <v>7</v>
      </c>
      <c r="R1274" s="1">
        <f t="shared" si="159"/>
        <v>20</v>
      </c>
      <c r="S1274" t="s">
        <v>72</v>
      </c>
      <c r="T1274" s="2">
        <v>1875000</v>
      </c>
      <c r="U1274">
        <v>0</v>
      </c>
      <c r="V1274" s="2">
        <v>1597404</v>
      </c>
      <c r="W1274" s="2">
        <v>25974.03</v>
      </c>
      <c r="X1274" s="2">
        <v>0</v>
      </c>
      <c r="Y1274" s="2">
        <v>0</v>
      </c>
      <c r="Z1274" s="2">
        <v>251621.97</v>
      </c>
      <c r="AA1274">
        <v>12</v>
      </c>
      <c r="AB1274">
        <v>0</v>
      </c>
      <c r="AC1274">
        <v>0</v>
      </c>
      <c r="AD1274">
        <v>0</v>
      </c>
      <c r="AE1274">
        <v>12</v>
      </c>
      <c r="AF1274">
        <v>12</v>
      </c>
      <c r="AG1274">
        <v>6</v>
      </c>
      <c r="AH1274" s="2">
        <v>266234</v>
      </c>
    </row>
    <row r="1275" spans="1:34" x14ac:dyDescent="0.5">
      <c r="A1275">
        <v>10694</v>
      </c>
      <c r="B1275">
        <v>41930</v>
      </c>
      <c r="C1275" t="s">
        <v>1389</v>
      </c>
      <c r="D1275" s="25">
        <v>25127</v>
      </c>
      <c r="E1275" t="s">
        <v>73</v>
      </c>
      <c r="F1275" t="s">
        <v>80</v>
      </c>
      <c r="G1275" t="s">
        <v>81</v>
      </c>
      <c r="H1275" s="25">
        <v>41358</v>
      </c>
      <c r="I1275" s="26" t="str">
        <f t="shared" si="152"/>
        <v>Mon</v>
      </c>
      <c r="J1275" s="1">
        <f t="shared" si="153"/>
        <v>12</v>
      </c>
      <c r="K1275" s="1" t="str">
        <f t="shared" si="154"/>
        <v>14D</v>
      </c>
      <c r="L1275" s="25">
        <v>41370</v>
      </c>
      <c r="M1275" s="26" t="str">
        <f t="shared" si="155"/>
        <v>Sat</v>
      </c>
      <c r="N1275" s="25">
        <v>41372</v>
      </c>
      <c r="O1275" s="1">
        <f t="shared" si="156"/>
        <v>2</v>
      </c>
      <c r="P1275" s="27">
        <f t="shared" si="157"/>
        <v>2013</v>
      </c>
      <c r="Q1275" s="1">
        <f t="shared" si="158"/>
        <v>4</v>
      </c>
      <c r="R1275" s="1">
        <f t="shared" si="159"/>
        <v>6</v>
      </c>
      <c r="S1275" t="s">
        <v>72</v>
      </c>
      <c r="T1275" s="2">
        <v>10904746</v>
      </c>
      <c r="U1275">
        <v>10348800</v>
      </c>
      <c r="V1275" s="2">
        <v>8405888</v>
      </c>
      <c r="W1275" s="2">
        <v>1024112</v>
      </c>
      <c r="X1275" s="2">
        <v>0</v>
      </c>
      <c r="Y1275" s="2">
        <v>11338.53</v>
      </c>
      <c r="Z1275" s="2">
        <v>1463407.47</v>
      </c>
      <c r="AA1275">
        <v>4</v>
      </c>
      <c r="AB1275">
        <v>0</v>
      </c>
      <c r="AC1275">
        <v>0</v>
      </c>
      <c r="AD1275">
        <v>0</v>
      </c>
      <c r="AE1275">
        <v>4</v>
      </c>
      <c r="AF1275">
        <v>4</v>
      </c>
      <c r="AG1275">
        <v>2</v>
      </c>
      <c r="AH1275" s="2">
        <v>4202944</v>
      </c>
    </row>
    <row r="1276" spans="1:34" x14ac:dyDescent="0.5">
      <c r="A1276">
        <v>10688</v>
      </c>
      <c r="B1276">
        <v>41919</v>
      </c>
      <c r="C1276" t="s">
        <v>1390</v>
      </c>
      <c r="D1276" s="25">
        <v>23854</v>
      </c>
      <c r="E1276" t="s">
        <v>79</v>
      </c>
      <c r="F1276" t="s">
        <v>105</v>
      </c>
      <c r="G1276" t="s">
        <v>106</v>
      </c>
      <c r="H1276" s="25">
        <v>41358</v>
      </c>
      <c r="I1276" s="26" t="str">
        <f t="shared" si="152"/>
        <v>Mon</v>
      </c>
      <c r="J1276" s="1">
        <f t="shared" si="153"/>
        <v>166</v>
      </c>
      <c r="K1276" s="1" t="str">
        <f t="shared" si="154"/>
        <v>120D</v>
      </c>
      <c r="L1276" s="25">
        <v>41524</v>
      </c>
      <c r="M1276" s="26" t="str">
        <f t="shared" si="155"/>
        <v>Sat</v>
      </c>
      <c r="N1276" s="25">
        <v>41530</v>
      </c>
      <c r="O1276" s="1">
        <f t="shared" si="156"/>
        <v>6</v>
      </c>
      <c r="P1276" s="27">
        <f t="shared" si="157"/>
        <v>2013</v>
      </c>
      <c r="Q1276" s="1">
        <f t="shared" si="158"/>
        <v>9</v>
      </c>
      <c r="R1276" s="1">
        <f t="shared" si="159"/>
        <v>7</v>
      </c>
      <c r="S1276" t="s">
        <v>72</v>
      </c>
      <c r="T1276" s="2">
        <v>11937291.970000001</v>
      </c>
      <c r="U1276">
        <v>0</v>
      </c>
      <c r="V1276" s="2">
        <v>2525800</v>
      </c>
      <c r="W1276" s="2">
        <v>7809517.7000000002</v>
      </c>
      <c r="X1276" s="2">
        <v>0</v>
      </c>
      <c r="Y1276" s="2">
        <v>0</v>
      </c>
      <c r="Z1276" s="2">
        <v>1601974.27</v>
      </c>
      <c r="AA1276">
        <v>12</v>
      </c>
      <c r="AB1276">
        <v>0</v>
      </c>
      <c r="AC1276">
        <v>0</v>
      </c>
      <c r="AD1276">
        <v>0</v>
      </c>
      <c r="AE1276">
        <v>12</v>
      </c>
      <c r="AF1276">
        <v>12</v>
      </c>
      <c r="AG1276">
        <v>6</v>
      </c>
      <c r="AH1276" s="2">
        <v>420966.67</v>
      </c>
    </row>
    <row r="1277" spans="1:34" x14ac:dyDescent="0.5">
      <c r="A1277">
        <v>12537</v>
      </c>
      <c r="B1277">
        <v>42004</v>
      </c>
      <c r="C1277" t="s">
        <v>1391</v>
      </c>
      <c r="D1277" s="25">
        <v>14918</v>
      </c>
      <c r="E1277" t="s">
        <v>79</v>
      </c>
      <c r="F1277" t="s">
        <v>70</v>
      </c>
      <c r="G1277" t="s">
        <v>74</v>
      </c>
      <c r="H1277" s="25">
        <v>41358</v>
      </c>
      <c r="I1277" s="26" t="str">
        <f t="shared" si="152"/>
        <v>Mon</v>
      </c>
      <c r="J1277" s="1">
        <f t="shared" si="153"/>
        <v>90</v>
      </c>
      <c r="K1277" s="1" t="str">
        <f t="shared" si="154"/>
        <v>90D</v>
      </c>
      <c r="L1277" s="25">
        <v>41448</v>
      </c>
      <c r="M1277" s="26" t="str">
        <f t="shared" si="155"/>
        <v>Sun</v>
      </c>
      <c r="N1277" s="25">
        <v>41449</v>
      </c>
      <c r="O1277" s="1">
        <f t="shared" si="156"/>
        <v>1</v>
      </c>
      <c r="P1277" s="27">
        <f t="shared" si="157"/>
        <v>2013</v>
      </c>
      <c r="Q1277" s="1">
        <f t="shared" si="158"/>
        <v>6</v>
      </c>
      <c r="R1277" s="1">
        <f t="shared" si="159"/>
        <v>23</v>
      </c>
      <c r="S1277" t="s">
        <v>72</v>
      </c>
      <c r="T1277" s="2">
        <v>19142250.469999999</v>
      </c>
      <c r="U1277">
        <v>6533257.5</v>
      </c>
      <c r="V1277" s="2">
        <v>5384359.5</v>
      </c>
      <c r="W1277" s="2">
        <v>8054818.3600000003</v>
      </c>
      <c r="X1277" s="2">
        <v>0</v>
      </c>
      <c r="Y1277" s="2">
        <v>2454878.4500000002</v>
      </c>
      <c r="Z1277" s="2">
        <v>3248194.16</v>
      </c>
      <c r="AA1277">
        <v>18</v>
      </c>
      <c r="AB1277">
        <v>0</v>
      </c>
      <c r="AC1277">
        <v>0</v>
      </c>
      <c r="AD1277">
        <v>0</v>
      </c>
      <c r="AE1277">
        <v>18</v>
      </c>
      <c r="AF1277">
        <v>18</v>
      </c>
      <c r="AG1277">
        <v>9</v>
      </c>
      <c r="AH1277" s="2">
        <v>598262.17000000004</v>
      </c>
    </row>
    <row r="1278" spans="1:34" x14ac:dyDescent="0.5">
      <c r="A1278">
        <v>10703</v>
      </c>
      <c r="B1278">
        <v>41994</v>
      </c>
      <c r="C1278" t="s">
        <v>1392</v>
      </c>
      <c r="D1278" s="25">
        <v>20396</v>
      </c>
      <c r="E1278" t="s">
        <v>122</v>
      </c>
      <c r="F1278" t="s">
        <v>80</v>
      </c>
      <c r="G1278" t="s">
        <v>89</v>
      </c>
      <c r="H1278" s="25">
        <v>41358</v>
      </c>
      <c r="I1278" s="26" t="str">
        <f t="shared" si="152"/>
        <v>Mon</v>
      </c>
      <c r="J1278" s="1">
        <f t="shared" si="153"/>
        <v>19</v>
      </c>
      <c r="K1278" s="1" t="str">
        <f t="shared" si="154"/>
        <v>30D</v>
      </c>
      <c r="L1278" s="25">
        <v>41377</v>
      </c>
      <c r="M1278" s="26" t="str">
        <f t="shared" si="155"/>
        <v>Sat</v>
      </c>
      <c r="N1278" s="25">
        <v>41378</v>
      </c>
      <c r="O1278" s="1">
        <f t="shared" si="156"/>
        <v>1</v>
      </c>
      <c r="P1278" s="27">
        <f t="shared" si="157"/>
        <v>2013</v>
      </c>
      <c r="Q1278" s="1">
        <f t="shared" si="158"/>
        <v>4</v>
      </c>
      <c r="R1278" s="1">
        <f t="shared" si="159"/>
        <v>13</v>
      </c>
      <c r="S1278" t="s">
        <v>72</v>
      </c>
      <c r="T1278" s="2">
        <v>8846864</v>
      </c>
      <c r="U1278">
        <v>8846864</v>
      </c>
      <c r="V1278" s="2">
        <v>7389616</v>
      </c>
      <c r="W1278" s="2">
        <v>269984</v>
      </c>
      <c r="X1278" s="2">
        <v>0</v>
      </c>
      <c r="Y1278" s="2">
        <v>0</v>
      </c>
      <c r="Z1278" s="2">
        <v>1187264</v>
      </c>
      <c r="AA1278">
        <v>1</v>
      </c>
      <c r="AB1278">
        <v>0</v>
      </c>
      <c r="AC1278">
        <v>0</v>
      </c>
      <c r="AD1278">
        <v>0</v>
      </c>
      <c r="AE1278">
        <v>1</v>
      </c>
      <c r="AF1278">
        <v>1</v>
      </c>
      <c r="AG1278">
        <v>1</v>
      </c>
      <c r="AH1278" s="2">
        <v>7389616</v>
      </c>
    </row>
    <row r="1279" spans="1:34" x14ac:dyDescent="0.5">
      <c r="A1279">
        <v>10721</v>
      </c>
      <c r="B1279">
        <v>42057</v>
      </c>
      <c r="C1279" t="s">
        <v>1393</v>
      </c>
      <c r="D1279" s="25">
        <v>22800</v>
      </c>
      <c r="E1279" t="s">
        <v>134</v>
      </c>
      <c r="F1279" t="s">
        <v>80</v>
      </c>
      <c r="G1279" t="s">
        <v>89</v>
      </c>
      <c r="H1279" s="25">
        <v>41359</v>
      </c>
      <c r="I1279" s="26" t="str">
        <f t="shared" si="152"/>
        <v>Tue</v>
      </c>
      <c r="J1279" s="1">
        <f t="shared" si="153"/>
        <v>7</v>
      </c>
      <c r="K1279" s="1" t="str">
        <f t="shared" si="154"/>
        <v>7D</v>
      </c>
      <c r="L1279" s="25">
        <v>41366</v>
      </c>
      <c r="M1279" s="26" t="str">
        <f t="shared" si="155"/>
        <v>Tue</v>
      </c>
      <c r="N1279" s="25">
        <v>41369</v>
      </c>
      <c r="O1279" s="1">
        <f t="shared" si="156"/>
        <v>3</v>
      </c>
      <c r="P1279" s="27">
        <f t="shared" si="157"/>
        <v>2013</v>
      </c>
      <c r="Q1279" s="1">
        <f t="shared" si="158"/>
        <v>4</v>
      </c>
      <c r="R1279" s="1">
        <f t="shared" si="159"/>
        <v>2</v>
      </c>
      <c r="S1279" t="s">
        <v>72</v>
      </c>
      <c r="T1279" s="2">
        <v>28580475.699999999</v>
      </c>
      <c r="U1279">
        <v>21312661.5</v>
      </c>
      <c r="V1279" s="2">
        <v>17640351</v>
      </c>
      <c r="W1279" s="2">
        <v>3295480.5</v>
      </c>
      <c r="X1279" s="2">
        <v>0</v>
      </c>
      <c r="Y1279" s="2">
        <v>3449883.46</v>
      </c>
      <c r="Z1279" s="2">
        <v>4194760.74</v>
      </c>
      <c r="AA1279">
        <v>6</v>
      </c>
      <c r="AB1279">
        <v>0</v>
      </c>
      <c r="AC1279">
        <v>0</v>
      </c>
      <c r="AD1279">
        <v>0</v>
      </c>
      <c r="AE1279">
        <v>6</v>
      </c>
      <c r="AF1279">
        <v>6</v>
      </c>
      <c r="AG1279">
        <v>3</v>
      </c>
      <c r="AH1279" s="2">
        <v>5880117</v>
      </c>
    </row>
    <row r="1280" spans="1:34" x14ac:dyDescent="0.5">
      <c r="A1280">
        <v>10732</v>
      </c>
      <c r="B1280">
        <v>25147</v>
      </c>
      <c r="C1280" t="s">
        <v>1394</v>
      </c>
      <c r="D1280" s="25">
        <v>24212</v>
      </c>
      <c r="E1280" t="s">
        <v>69</v>
      </c>
      <c r="F1280" t="s">
        <v>70</v>
      </c>
      <c r="G1280" t="s">
        <v>97</v>
      </c>
      <c r="H1280" s="25">
        <v>41359</v>
      </c>
      <c r="I1280" s="26" t="str">
        <f t="shared" ref="I1280:I1343" si="160">TEXT(H1280,"ddd")</f>
        <v>Tue</v>
      </c>
      <c r="J1280" s="1">
        <f t="shared" ref="J1280:J1343" si="161">L1280-H1280</f>
        <v>0</v>
      </c>
      <c r="K1280" s="1" t="str">
        <f t="shared" ref="K1280:K1343" si="162">IF(J1280&lt;=7,"7D",IF(J1280&lt;=14,"14D",IF(J1280&lt;=30,"30D",IF(J1280&lt;=45,"45D",IF(J1280&lt;=60,"60D",IF(J1280&lt;=90,"90D","120D"))))))</f>
        <v>7D</v>
      </c>
      <c r="L1280" s="25">
        <v>41359</v>
      </c>
      <c r="M1280" s="26" t="str">
        <f t="shared" ref="M1280:M1343" si="163">TEXT(L1280,"ddd")</f>
        <v>Tue</v>
      </c>
      <c r="N1280" s="25">
        <v>41362</v>
      </c>
      <c r="O1280" s="1">
        <f t="shared" ref="O1280:O1343" si="164">N1280-L1280</f>
        <v>3</v>
      </c>
      <c r="P1280" s="27">
        <f t="shared" ref="P1280:P1343" si="165">YEAR(L1280)</f>
        <v>2013</v>
      </c>
      <c r="Q1280" s="1">
        <f t="shared" ref="Q1280:Q1343" si="166">MONTH(L1280)</f>
        <v>3</v>
      </c>
      <c r="R1280" s="1">
        <f t="shared" ref="R1280:R1343" si="167">DAY(L1280)</f>
        <v>26</v>
      </c>
      <c r="S1280" t="s">
        <v>72</v>
      </c>
      <c r="T1280" s="2">
        <v>8649499.3900000006</v>
      </c>
      <c r="U1280">
        <v>7969500</v>
      </c>
      <c r="V1280" s="2">
        <v>6475758</v>
      </c>
      <c r="W1280" s="2">
        <v>1012986.06</v>
      </c>
      <c r="X1280" s="2">
        <v>0</v>
      </c>
      <c r="Y1280" s="2">
        <v>0</v>
      </c>
      <c r="Z1280" s="2">
        <v>1160755.33</v>
      </c>
      <c r="AA1280">
        <v>2</v>
      </c>
      <c r="AB1280">
        <v>0</v>
      </c>
      <c r="AC1280">
        <v>0</v>
      </c>
      <c r="AD1280">
        <v>0</v>
      </c>
      <c r="AE1280">
        <v>2</v>
      </c>
      <c r="AF1280">
        <v>2</v>
      </c>
      <c r="AG1280">
        <v>1</v>
      </c>
      <c r="AH1280" s="2">
        <v>6475758</v>
      </c>
    </row>
    <row r="1281" spans="1:34" x14ac:dyDescent="0.5">
      <c r="A1281">
        <v>10732</v>
      </c>
      <c r="B1281">
        <v>42091</v>
      </c>
      <c r="C1281" t="s">
        <v>1394</v>
      </c>
      <c r="D1281" s="25">
        <v>24212</v>
      </c>
      <c r="E1281" t="s">
        <v>69</v>
      </c>
      <c r="F1281" t="s">
        <v>70</v>
      </c>
      <c r="G1281" t="s">
        <v>97</v>
      </c>
      <c r="H1281" s="25">
        <v>41359</v>
      </c>
      <c r="I1281" s="26" t="str">
        <f t="shared" si="160"/>
        <v>Tue</v>
      </c>
      <c r="J1281" s="1">
        <f t="shared" si="161"/>
        <v>0</v>
      </c>
      <c r="K1281" s="1" t="str">
        <f t="shared" si="162"/>
        <v>7D</v>
      </c>
      <c r="L1281" s="25">
        <v>41359</v>
      </c>
      <c r="M1281" s="26" t="str">
        <f t="shared" si="163"/>
        <v>Tue</v>
      </c>
      <c r="N1281" s="25">
        <v>41362</v>
      </c>
      <c r="O1281" s="1">
        <f t="shared" si="164"/>
        <v>3</v>
      </c>
      <c r="P1281" s="27">
        <f t="shared" si="165"/>
        <v>2013</v>
      </c>
      <c r="Q1281" s="1">
        <f t="shared" si="166"/>
        <v>3</v>
      </c>
      <c r="R1281" s="1">
        <f t="shared" si="167"/>
        <v>26</v>
      </c>
      <c r="S1281" t="s">
        <v>72</v>
      </c>
      <c r="T1281" s="2">
        <v>19160449.77</v>
      </c>
      <c r="U1281">
        <v>31473750</v>
      </c>
      <c r="V1281" s="2">
        <v>15518832</v>
      </c>
      <c r="W1281" s="2">
        <v>1070302</v>
      </c>
      <c r="X1281" s="2">
        <v>0</v>
      </c>
      <c r="Y1281" s="2">
        <v>0</v>
      </c>
      <c r="Z1281" s="2">
        <v>2571315.77</v>
      </c>
      <c r="AA1281">
        <v>6</v>
      </c>
      <c r="AB1281">
        <v>0</v>
      </c>
      <c r="AC1281">
        <v>0</v>
      </c>
      <c r="AD1281">
        <v>0</v>
      </c>
      <c r="AE1281">
        <v>6</v>
      </c>
      <c r="AF1281">
        <v>6</v>
      </c>
      <c r="AG1281">
        <v>3</v>
      </c>
      <c r="AH1281" s="2">
        <v>5172944</v>
      </c>
    </row>
    <row r="1282" spans="1:34" x14ac:dyDescent="0.5">
      <c r="A1282">
        <v>10758</v>
      </c>
      <c r="B1282">
        <v>41669</v>
      </c>
      <c r="C1282" t="s">
        <v>1381</v>
      </c>
      <c r="D1282" s="25">
        <v>20481</v>
      </c>
      <c r="E1282" t="s">
        <v>79</v>
      </c>
      <c r="F1282" t="s">
        <v>70</v>
      </c>
      <c r="G1282" t="s">
        <v>97</v>
      </c>
      <c r="H1282" s="25">
        <v>41360</v>
      </c>
      <c r="I1282" s="26" t="str">
        <f t="shared" si="160"/>
        <v>Wed</v>
      </c>
      <c r="J1282" s="1">
        <f t="shared" si="161"/>
        <v>1</v>
      </c>
      <c r="K1282" s="1" t="str">
        <f t="shared" si="162"/>
        <v>7D</v>
      </c>
      <c r="L1282" s="25">
        <v>41361</v>
      </c>
      <c r="M1282" s="26" t="str">
        <f t="shared" si="163"/>
        <v>Thu</v>
      </c>
      <c r="N1282" s="25">
        <v>41362</v>
      </c>
      <c r="O1282" s="1">
        <f t="shared" si="164"/>
        <v>1</v>
      </c>
      <c r="P1282" s="27">
        <f t="shared" si="165"/>
        <v>2013</v>
      </c>
      <c r="Q1282" s="1">
        <f t="shared" si="166"/>
        <v>3</v>
      </c>
      <c r="R1282" s="1">
        <f t="shared" si="167"/>
        <v>28</v>
      </c>
      <c r="S1282" t="s">
        <v>72</v>
      </c>
      <c r="T1282" s="2">
        <v>12996990</v>
      </c>
      <c r="U1282">
        <v>6468000</v>
      </c>
      <c r="V1282" s="2">
        <v>5322944</v>
      </c>
      <c r="W1282" s="2">
        <v>4735056</v>
      </c>
      <c r="X1282" s="2">
        <v>0</v>
      </c>
      <c r="Y1282" s="2">
        <v>1014985.02</v>
      </c>
      <c r="Z1282" s="2">
        <v>1924004.98</v>
      </c>
      <c r="AA1282">
        <v>2</v>
      </c>
      <c r="AB1282">
        <v>0</v>
      </c>
      <c r="AC1282">
        <v>0</v>
      </c>
      <c r="AD1282">
        <v>0</v>
      </c>
      <c r="AE1282">
        <v>2</v>
      </c>
      <c r="AF1282">
        <v>2</v>
      </c>
      <c r="AG1282">
        <v>1</v>
      </c>
      <c r="AH1282" s="2">
        <v>5322944</v>
      </c>
    </row>
    <row r="1283" spans="1:34" x14ac:dyDescent="0.5">
      <c r="A1283">
        <v>10769</v>
      </c>
      <c r="B1283">
        <v>42227</v>
      </c>
      <c r="C1283" t="s">
        <v>1395</v>
      </c>
      <c r="D1283" s="25">
        <v>26998</v>
      </c>
      <c r="E1283" t="s">
        <v>161</v>
      </c>
      <c r="F1283" t="s">
        <v>84</v>
      </c>
      <c r="G1283" t="s">
        <v>112</v>
      </c>
      <c r="H1283" s="25">
        <v>41361</v>
      </c>
      <c r="I1283" s="26" t="str">
        <f t="shared" si="160"/>
        <v>Thu</v>
      </c>
      <c r="J1283" s="1">
        <f t="shared" si="161"/>
        <v>53</v>
      </c>
      <c r="K1283" s="1" t="str">
        <f t="shared" si="162"/>
        <v>60D</v>
      </c>
      <c r="L1283" s="25">
        <v>41414</v>
      </c>
      <c r="M1283" s="26" t="str">
        <f t="shared" si="163"/>
        <v>Mon</v>
      </c>
      <c r="N1283" s="25">
        <v>41415</v>
      </c>
      <c r="O1283" s="1">
        <f t="shared" si="164"/>
        <v>1</v>
      </c>
      <c r="P1283" s="27">
        <f t="shared" si="165"/>
        <v>2013</v>
      </c>
      <c r="Q1283" s="1">
        <f t="shared" si="166"/>
        <v>5</v>
      </c>
      <c r="R1283" s="1">
        <f t="shared" si="167"/>
        <v>20</v>
      </c>
      <c r="S1283" t="s">
        <v>72</v>
      </c>
      <c r="T1283" s="2">
        <v>12759917.76</v>
      </c>
      <c r="U1283">
        <v>6672000</v>
      </c>
      <c r="V1283" s="2">
        <v>5505651</v>
      </c>
      <c r="W1283" s="2">
        <v>5541557.4699999997</v>
      </c>
      <c r="X1283" s="2">
        <v>0</v>
      </c>
      <c r="Y1283" s="2">
        <v>0</v>
      </c>
      <c r="Z1283" s="2">
        <v>1712709.29</v>
      </c>
      <c r="AA1283">
        <v>1</v>
      </c>
      <c r="AB1283">
        <v>0</v>
      </c>
      <c r="AC1283">
        <v>0</v>
      </c>
      <c r="AD1283">
        <v>0</v>
      </c>
      <c r="AE1283">
        <v>1</v>
      </c>
      <c r="AF1283">
        <v>1</v>
      </c>
      <c r="AG1283">
        <v>1</v>
      </c>
      <c r="AH1283" s="2">
        <v>5505651</v>
      </c>
    </row>
    <row r="1284" spans="1:34" x14ac:dyDescent="0.5">
      <c r="A1284">
        <v>10760</v>
      </c>
      <c r="B1284">
        <v>42201</v>
      </c>
      <c r="C1284" t="s">
        <v>1396</v>
      </c>
      <c r="D1284" s="25">
        <v>31275</v>
      </c>
      <c r="E1284" t="s">
        <v>110</v>
      </c>
      <c r="F1284" t="s">
        <v>80</v>
      </c>
      <c r="G1284" t="s">
        <v>89</v>
      </c>
      <c r="H1284" s="25">
        <v>41361</v>
      </c>
      <c r="I1284" s="26" t="str">
        <f t="shared" si="160"/>
        <v>Thu</v>
      </c>
      <c r="J1284" s="1">
        <f t="shared" si="161"/>
        <v>34</v>
      </c>
      <c r="K1284" s="1" t="str">
        <f t="shared" si="162"/>
        <v>45D</v>
      </c>
      <c r="L1284" s="25">
        <v>41395</v>
      </c>
      <c r="M1284" s="26" t="str">
        <f t="shared" si="163"/>
        <v>Wed</v>
      </c>
      <c r="N1284" s="25">
        <v>41404</v>
      </c>
      <c r="O1284" s="1">
        <f t="shared" si="164"/>
        <v>9</v>
      </c>
      <c r="P1284" s="27">
        <f t="shared" si="165"/>
        <v>2013</v>
      </c>
      <c r="Q1284" s="1">
        <f t="shared" si="166"/>
        <v>5</v>
      </c>
      <c r="R1284" s="1">
        <f t="shared" si="167"/>
        <v>1</v>
      </c>
      <c r="S1284" t="s">
        <v>72</v>
      </c>
      <c r="T1284" s="2">
        <v>54260307</v>
      </c>
      <c r="U1284">
        <v>54260307</v>
      </c>
      <c r="V1284" s="2">
        <v>44546209.5</v>
      </c>
      <c r="W1284" s="2">
        <v>2433676.5</v>
      </c>
      <c r="X1284" s="2">
        <v>0</v>
      </c>
      <c r="Y1284" s="2">
        <v>0</v>
      </c>
      <c r="Z1284" s="2">
        <v>7280421</v>
      </c>
      <c r="AA1284">
        <v>18</v>
      </c>
      <c r="AB1284">
        <v>0</v>
      </c>
      <c r="AC1284">
        <v>0</v>
      </c>
      <c r="AD1284">
        <v>0</v>
      </c>
      <c r="AE1284">
        <v>18</v>
      </c>
      <c r="AF1284">
        <v>18</v>
      </c>
      <c r="AG1284">
        <v>9</v>
      </c>
      <c r="AH1284" s="2">
        <v>4949578.83</v>
      </c>
    </row>
    <row r="1285" spans="1:34" x14ac:dyDescent="0.5">
      <c r="A1285">
        <v>10796</v>
      </c>
      <c r="B1285">
        <v>42327</v>
      </c>
      <c r="C1285" t="s">
        <v>1397</v>
      </c>
      <c r="D1285" s="25">
        <v>25982</v>
      </c>
      <c r="E1285" t="s">
        <v>69</v>
      </c>
      <c r="F1285" t="s">
        <v>75</v>
      </c>
      <c r="G1285" t="s">
        <v>91</v>
      </c>
      <c r="H1285" s="25">
        <v>41362</v>
      </c>
      <c r="I1285" s="26" t="str">
        <f t="shared" si="160"/>
        <v>Fri</v>
      </c>
      <c r="J1285" s="1">
        <f t="shared" si="161"/>
        <v>29</v>
      </c>
      <c r="K1285" s="1" t="str">
        <f t="shared" si="162"/>
        <v>30D</v>
      </c>
      <c r="L1285" s="25">
        <v>41391</v>
      </c>
      <c r="M1285" s="26" t="str">
        <f t="shared" si="163"/>
        <v>Sat</v>
      </c>
      <c r="N1285" s="25">
        <v>41394</v>
      </c>
      <c r="O1285" s="1">
        <f t="shared" si="164"/>
        <v>3</v>
      </c>
      <c r="P1285" s="27">
        <f t="shared" si="165"/>
        <v>2013</v>
      </c>
      <c r="Q1285" s="1">
        <f t="shared" si="166"/>
        <v>4</v>
      </c>
      <c r="R1285" s="1">
        <f t="shared" si="167"/>
        <v>27</v>
      </c>
      <c r="S1285" t="s">
        <v>72</v>
      </c>
      <c r="T1285" s="2">
        <v>5555443.2000000002</v>
      </c>
      <c r="U1285">
        <v>0</v>
      </c>
      <c r="V1285" s="2">
        <v>600000</v>
      </c>
      <c r="W1285" s="2">
        <v>1686098</v>
      </c>
      <c r="X1285" s="2">
        <v>0</v>
      </c>
      <c r="Y1285" s="2">
        <v>1984348.99</v>
      </c>
      <c r="Z1285" s="2">
        <v>1284996.21</v>
      </c>
      <c r="AA1285">
        <v>7</v>
      </c>
      <c r="AB1285">
        <v>0</v>
      </c>
      <c r="AC1285">
        <v>4</v>
      </c>
      <c r="AD1285">
        <v>1</v>
      </c>
      <c r="AE1285">
        <v>7</v>
      </c>
      <c r="AF1285">
        <v>12</v>
      </c>
      <c r="AG1285">
        <v>3</v>
      </c>
      <c r="AH1285" s="2">
        <v>200000</v>
      </c>
    </row>
    <row r="1286" spans="1:34" x14ac:dyDescent="0.5">
      <c r="A1286">
        <v>10784</v>
      </c>
      <c r="B1286">
        <v>42275</v>
      </c>
      <c r="C1286" t="s">
        <v>1398</v>
      </c>
      <c r="D1286" s="25">
        <v>25126</v>
      </c>
      <c r="E1286" t="s">
        <v>79</v>
      </c>
      <c r="F1286" t="s">
        <v>105</v>
      </c>
      <c r="G1286" t="s">
        <v>106</v>
      </c>
      <c r="H1286" s="25">
        <v>41362</v>
      </c>
      <c r="I1286" s="26" t="str">
        <f t="shared" si="160"/>
        <v>Fri</v>
      </c>
      <c r="J1286" s="1">
        <f t="shared" si="161"/>
        <v>128</v>
      </c>
      <c r="K1286" s="1" t="str">
        <f t="shared" si="162"/>
        <v>120D</v>
      </c>
      <c r="L1286" s="25">
        <v>41490</v>
      </c>
      <c r="M1286" s="26" t="str">
        <f t="shared" si="163"/>
        <v>Sun</v>
      </c>
      <c r="N1286" s="25">
        <v>41498</v>
      </c>
      <c r="O1286" s="1">
        <f t="shared" si="164"/>
        <v>8</v>
      </c>
      <c r="P1286" s="27">
        <f t="shared" si="165"/>
        <v>2013</v>
      </c>
      <c r="Q1286" s="1">
        <f t="shared" si="166"/>
        <v>8</v>
      </c>
      <c r="R1286" s="1">
        <f t="shared" si="167"/>
        <v>4</v>
      </c>
      <c r="S1286" t="s">
        <v>72</v>
      </c>
      <c r="T1286" s="2">
        <v>22868147.25</v>
      </c>
      <c r="U1286">
        <v>0</v>
      </c>
      <c r="V1286" s="2">
        <v>6436797.7999999998</v>
      </c>
      <c r="W1286" s="2">
        <v>11975228.76</v>
      </c>
      <c r="X1286" s="2">
        <v>0</v>
      </c>
      <c r="Y1286" s="2">
        <v>1387332.16</v>
      </c>
      <c r="Z1286" s="2">
        <v>3068788.53</v>
      </c>
      <c r="AA1286">
        <v>16</v>
      </c>
      <c r="AB1286">
        <v>0</v>
      </c>
      <c r="AC1286">
        <v>0</v>
      </c>
      <c r="AD1286">
        <v>0</v>
      </c>
      <c r="AE1286">
        <v>16</v>
      </c>
      <c r="AF1286">
        <v>16</v>
      </c>
      <c r="AG1286">
        <v>8</v>
      </c>
      <c r="AH1286" s="2">
        <v>804599.73</v>
      </c>
    </row>
    <row r="1287" spans="1:34" x14ac:dyDescent="0.5">
      <c r="A1287">
        <v>10801</v>
      </c>
      <c r="B1287">
        <v>42334</v>
      </c>
      <c r="C1287" t="s">
        <v>1399</v>
      </c>
      <c r="D1287" s="25">
        <v>21464</v>
      </c>
      <c r="E1287" t="s">
        <v>69</v>
      </c>
      <c r="F1287" t="s">
        <v>70</v>
      </c>
      <c r="G1287" t="s">
        <v>97</v>
      </c>
      <c r="H1287" s="25">
        <v>41363</v>
      </c>
      <c r="I1287" s="26" t="str">
        <f t="shared" si="160"/>
        <v>Sat</v>
      </c>
      <c r="J1287" s="1">
        <f t="shared" si="161"/>
        <v>0</v>
      </c>
      <c r="K1287" s="1" t="str">
        <f t="shared" si="162"/>
        <v>7D</v>
      </c>
      <c r="L1287" s="25">
        <v>41363</v>
      </c>
      <c r="M1287" s="26" t="str">
        <f t="shared" si="163"/>
        <v>Sat</v>
      </c>
      <c r="N1287" s="25">
        <v>41364</v>
      </c>
      <c r="O1287" s="1">
        <f t="shared" si="164"/>
        <v>1</v>
      </c>
      <c r="P1287" s="27">
        <f t="shared" si="165"/>
        <v>2013</v>
      </c>
      <c r="Q1287" s="1">
        <f t="shared" si="166"/>
        <v>3</v>
      </c>
      <c r="R1287" s="1">
        <f t="shared" si="167"/>
        <v>30</v>
      </c>
      <c r="S1287" t="s">
        <v>72</v>
      </c>
      <c r="T1287" s="2">
        <v>7137900</v>
      </c>
      <c r="U1287">
        <v>5890500</v>
      </c>
      <c r="V1287" s="2">
        <v>6100000</v>
      </c>
      <c r="W1287" s="2">
        <v>80000</v>
      </c>
      <c r="X1287" s="2">
        <v>0</v>
      </c>
      <c r="Y1287" s="2">
        <v>0</v>
      </c>
      <c r="Z1287" s="2">
        <v>957900</v>
      </c>
      <c r="AA1287">
        <v>2</v>
      </c>
      <c r="AB1287">
        <v>1</v>
      </c>
      <c r="AC1287">
        <v>0</v>
      </c>
      <c r="AD1287">
        <v>1</v>
      </c>
      <c r="AE1287">
        <v>3</v>
      </c>
      <c r="AF1287">
        <v>4</v>
      </c>
      <c r="AG1287">
        <v>1</v>
      </c>
      <c r="AH1287" s="2">
        <v>6100000</v>
      </c>
    </row>
    <row r="1288" spans="1:34" x14ac:dyDescent="0.5">
      <c r="A1288">
        <v>10804</v>
      </c>
      <c r="B1288">
        <v>42342</v>
      </c>
      <c r="C1288" t="s">
        <v>1400</v>
      </c>
      <c r="D1288" s="25">
        <v>25072</v>
      </c>
      <c r="E1288" t="s">
        <v>69</v>
      </c>
      <c r="F1288" t="s">
        <v>70</v>
      </c>
      <c r="G1288" t="s">
        <v>74</v>
      </c>
      <c r="H1288" s="25">
        <v>41363</v>
      </c>
      <c r="I1288" s="26" t="str">
        <f t="shared" si="160"/>
        <v>Sat</v>
      </c>
      <c r="J1288" s="1">
        <f t="shared" si="161"/>
        <v>48</v>
      </c>
      <c r="K1288" s="1" t="str">
        <f t="shared" si="162"/>
        <v>60D</v>
      </c>
      <c r="L1288" s="25">
        <v>41411</v>
      </c>
      <c r="M1288" s="26" t="str">
        <f t="shared" si="163"/>
        <v>Fri</v>
      </c>
      <c r="N1288" s="25">
        <v>41413</v>
      </c>
      <c r="O1288" s="1">
        <f t="shared" si="164"/>
        <v>2</v>
      </c>
      <c r="P1288" s="27">
        <f t="shared" si="165"/>
        <v>2013</v>
      </c>
      <c r="Q1288" s="1">
        <f t="shared" si="166"/>
        <v>5</v>
      </c>
      <c r="R1288" s="1">
        <f t="shared" si="167"/>
        <v>17</v>
      </c>
      <c r="S1288" t="s">
        <v>72</v>
      </c>
      <c r="T1288" s="2">
        <v>16004850.25</v>
      </c>
      <c r="U1288">
        <v>13940850</v>
      </c>
      <c r="V1288" s="2">
        <v>11742728</v>
      </c>
      <c r="W1288" s="2">
        <v>2114285.21</v>
      </c>
      <c r="X1288" s="2">
        <v>0</v>
      </c>
      <c r="Y1288" s="2">
        <v>0</v>
      </c>
      <c r="Z1288" s="2">
        <v>2147837.04</v>
      </c>
      <c r="AA1288">
        <v>4</v>
      </c>
      <c r="AB1288">
        <v>0</v>
      </c>
      <c r="AC1288">
        <v>2</v>
      </c>
      <c r="AD1288">
        <v>2</v>
      </c>
      <c r="AE1288">
        <v>4</v>
      </c>
      <c r="AF1288">
        <v>8</v>
      </c>
      <c r="AG1288">
        <v>2</v>
      </c>
      <c r="AH1288" s="2">
        <v>5871364</v>
      </c>
    </row>
    <row r="1289" spans="1:34" x14ac:dyDescent="0.5">
      <c r="A1289">
        <v>10815</v>
      </c>
      <c r="B1289">
        <v>46666</v>
      </c>
      <c r="C1289" t="s">
        <v>1401</v>
      </c>
      <c r="D1289" s="25">
        <v>27338</v>
      </c>
      <c r="E1289" t="s">
        <v>69</v>
      </c>
      <c r="F1289" t="s">
        <v>94</v>
      </c>
      <c r="G1289" t="s">
        <v>95</v>
      </c>
      <c r="H1289" s="25">
        <v>41365</v>
      </c>
      <c r="I1289" s="26" t="str">
        <f t="shared" si="160"/>
        <v>Mon</v>
      </c>
      <c r="J1289" s="1">
        <f t="shared" si="161"/>
        <v>45</v>
      </c>
      <c r="K1289" s="1" t="str">
        <f t="shared" si="162"/>
        <v>45D</v>
      </c>
      <c r="L1289" s="25">
        <v>41410</v>
      </c>
      <c r="M1289" s="26" t="str">
        <f t="shared" si="163"/>
        <v>Thu</v>
      </c>
      <c r="N1289" s="25">
        <v>41412</v>
      </c>
      <c r="O1289" s="1">
        <f t="shared" si="164"/>
        <v>2</v>
      </c>
      <c r="P1289" s="27">
        <f t="shared" si="165"/>
        <v>2013</v>
      </c>
      <c r="Q1289" s="1">
        <f t="shared" si="166"/>
        <v>5</v>
      </c>
      <c r="R1289" s="1">
        <f t="shared" si="167"/>
        <v>16</v>
      </c>
      <c r="S1289" t="s">
        <v>72</v>
      </c>
      <c r="T1289" s="2">
        <v>10323150</v>
      </c>
      <c r="U1289">
        <v>9342000</v>
      </c>
      <c r="V1289" s="2">
        <v>7672728</v>
      </c>
      <c r="W1289" s="2">
        <v>415584</v>
      </c>
      <c r="X1289" s="2">
        <v>0</v>
      </c>
      <c r="Y1289" s="2">
        <v>849480.52</v>
      </c>
      <c r="Z1289" s="2">
        <v>1385357.48</v>
      </c>
      <c r="AA1289">
        <v>4</v>
      </c>
      <c r="AB1289">
        <v>0</v>
      </c>
      <c r="AC1289">
        <v>0</v>
      </c>
      <c r="AD1289">
        <v>0</v>
      </c>
      <c r="AE1289">
        <v>4</v>
      </c>
      <c r="AF1289">
        <v>4</v>
      </c>
      <c r="AG1289">
        <v>2</v>
      </c>
      <c r="AH1289" s="2">
        <v>3836364</v>
      </c>
    </row>
    <row r="1290" spans="1:34" x14ac:dyDescent="0.5">
      <c r="A1290">
        <v>10834</v>
      </c>
      <c r="B1290">
        <v>42447</v>
      </c>
      <c r="C1290" t="s">
        <v>1402</v>
      </c>
      <c r="D1290" s="25">
        <v>25968</v>
      </c>
      <c r="E1290" t="s">
        <v>271</v>
      </c>
      <c r="F1290" t="s">
        <v>80</v>
      </c>
      <c r="G1290" t="s">
        <v>81</v>
      </c>
      <c r="H1290" s="25">
        <v>41365</v>
      </c>
      <c r="I1290" s="26" t="str">
        <f t="shared" si="160"/>
        <v>Mon</v>
      </c>
      <c r="J1290" s="1">
        <f t="shared" si="161"/>
        <v>109</v>
      </c>
      <c r="K1290" s="1" t="str">
        <f t="shared" si="162"/>
        <v>120D</v>
      </c>
      <c r="L1290" s="25">
        <v>41474</v>
      </c>
      <c r="M1290" s="26" t="str">
        <f t="shared" si="163"/>
        <v>Fri</v>
      </c>
      <c r="N1290" s="25">
        <v>41477</v>
      </c>
      <c r="O1290" s="1">
        <f t="shared" si="164"/>
        <v>3</v>
      </c>
      <c r="P1290" s="27">
        <f t="shared" si="165"/>
        <v>2013</v>
      </c>
      <c r="Q1290" s="1">
        <f t="shared" si="166"/>
        <v>7</v>
      </c>
      <c r="R1290" s="1">
        <f t="shared" si="167"/>
        <v>19</v>
      </c>
      <c r="S1290" t="s">
        <v>72</v>
      </c>
      <c r="T1290" s="2">
        <v>20942374.329999998</v>
      </c>
      <c r="U1290">
        <v>18069975</v>
      </c>
      <c r="V1290" s="2">
        <v>14813832</v>
      </c>
      <c r="W1290" s="2">
        <v>1499912</v>
      </c>
      <c r="X1290" s="2">
        <v>0</v>
      </c>
      <c r="Y1290" s="2">
        <v>1398601.4</v>
      </c>
      <c r="Z1290" s="2">
        <v>3230028.93</v>
      </c>
      <c r="AA1290">
        <v>6</v>
      </c>
      <c r="AB1290">
        <v>0</v>
      </c>
      <c r="AC1290">
        <v>0</v>
      </c>
      <c r="AD1290">
        <v>0</v>
      </c>
      <c r="AE1290">
        <v>6</v>
      </c>
      <c r="AF1290">
        <v>6</v>
      </c>
      <c r="AG1290">
        <v>3</v>
      </c>
      <c r="AH1290" s="2">
        <v>4937944</v>
      </c>
    </row>
    <row r="1291" spans="1:34" x14ac:dyDescent="0.5">
      <c r="A1291">
        <v>12536</v>
      </c>
      <c r="B1291">
        <v>50574</v>
      </c>
      <c r="C1291" t="s">
        <v>1403</v>
      </c>
      <c r="D1291" s="25">
        <v>32084</v>
      </c>
      <c r="E1291" t="s">
        <v>79</v>
      </c>
      <c r="F1291" t="s">
        <v>70</v>
      </c>
      <c r="G1291" t="s">
        <v>74</v>
      </c>
      <c r="H1291" s="25">
        <v>41366</v>
      </c>
      <c r="I1291" s="26" t="str">
        <f t="shared" si="160"/>
        <v>Tue</v>
      </c>
      <c r="J1291" s="1">
        <f t="shared" si="161"/>
        <v>89</v>
      </c>
      <c r="K1291" s="1" t="str">
        <f t="shared" si="162"/>
        <v>90D</v>
      </c>
      <c r="L1291" s="25">
        <v>41455</v>
      </c>
      <c r="M1291" s="26" t="str">
        <f t="shared" si="163"/>
        <v>Sun</v>
      </c>
      <c r="N1291" s="25">
        <v>41456</v>
      </c>
      <c r="O1291" s="1">
        <f t="shared" si="164"/>
        <v>1</v>
      </c>
      <c r="P1291" s="27">
        <f t="shared" si="165"/>
        <v>2013</v>
      </c>
      <c r="Q1291" s="1">
        <f t="shared" si="166"/>
        <v>6</v>
      </c>
      <c r="R1291" s="1">
        <f t="shared" si="167"/>
        <v>30</v>
      </c>
      <c r="S1291" t="s">
        <v>72</v>
      </c>
      <c r="T1291" s="2">
        <v>7367137.1399999997</v>
      </c>
      <c r="U1291">
        <v>6078187.5</v>
      </c>
      <c r="V1291" s="2">
        <v>4989060.5</v>
      </c>
      <c r="W1291" s="2">
        <v>1129672.95</v>
      </c>
      <c r="X1291" s="2">
        <v>0</v>
      </c>
      <c r="Y1291" s="2">
        <v>259740.26</v>
      </c>
      <c r="Z1291" s="2">
        <v>988663.43</v>
      </c>
      <c r="AA1291">
        <v>14</v>
      </c>
      <c r="AB1291">
        <v>0</v>
      </c>
      <c r="AC1291">
        <v>0</v>
      </c>
      <c r="AD1291">
        <v>0</v>
      </c>
      <c r="AE1291">
        <v>14</v>
      </c>
      <c r="AF1291">
        <v>14</v>
      </c>
      <c r="AG1291">
        <v>7</v>
      </c>
      <c r="AH1291" s="2">
        <v>712722.93</v>
      </c>
    </row>
    <row r="1292" spans="1:34" x14ac:dyDescent="0.5">
      <c r="A1292">
        <v>10874</v>
      </c>
      <c r="B1292">
        <v>42576</v>
      </c>
      <c r="C1292" t="s">
        <v>1404</v>
      </c>
      <c r="D1292" s="25">
        <v>24489</v>
      </c>
      <c r="E1292" t="s">
        <v>69</v>
      </c>
      <c r="F1292" t="s">
        <v>80</v>
      </c>
      <c r="G1292" t="s">
        <v>89</v>
      </c>
      <c r="H1292" s="25">
        <v>41366</v>
      </c>
      <c r="I1292" s="26" t="str">
        <f t="shared" si="160"/>
        <v>Tue</v>
      </c>
      <c r="J1292" s="1">
        <f t="shared" si="161"/>
        <v>26</v>
      </c>
      <c r="K1292" s="1" t="str">
        <f t="shared" si="162"/>
        <v>30D</v>
      </c>
      <c r="L1292" s="25">
        <v>41392</v>
      </c>
      <c r="M1292" s="26" t="str">
        <f t="shared" si="163"/>
        <v>Sun</v>
      </c>
      <c r="N1292" s="25">
        <v>41394</v>
      </c>
      <c r="O1292" s="1">
        <f t="shared" si="164"/>
        <v>2</v>
      </c>
      <c r="P1292" s="27">
        <f t="shared" si="165"/>
        <v>2013</v>
      </c>
      <c r="Q1292" s="1">
        <f t="shared" si="166"/>
        <v>4</v>
      </c>
      <c r="R1292" s="1">
        <f t="shared" si="167"/>
        <v>28</v>
      </c>
      <c r="S1292" t="s">
        <v>72</v>
      </c>
      <c r="T1292" s="2">
        <v>38485264.140000001</v>
      </c>
      <c r="U1292">
        <v>33649770</v>
      </c>
      <c r="V1292" s="2">
        <v>28272497.800000001</v>
      </c>
      <c r="W1292" s="2">
        <v>4742882.41</v>
      </c>
      <c r="X1292" s="2">
        <v>0</v>
      </c>
      <c r="Y1292" s="2">
        <v>305194.81</v>
      </c>
      <c r="Z1292" s="2">
        <v>5164689.12</v>
      </c>
      <c r="AA1292">
        <v>4</v>
      </c>
      <c r="AB1292">
        <v>0</v>
      </c>
      <c r="AC1292">
        <v>2</v>
      </c>
      <c r="AD1292">
        <v>0</v>
      </c>
      <c r="AE1292">
        <v>4</v>
      </c>
      <c r="AF1292">
        <v>6</v>
      </c>
      <c r="AG1292">
        <v>2</v>
      </c>
      <c r="AH1292" s="2">
        <v>14136248.9</v>
      </c>
    </row>
    <row r="1293" spans="1:34" x14ac:dyDescent="0.5">
      <c r="A1293">
        <v>10875</v>
      </c>
      <c r="B1293">
        <v>42577</v>
      </c>
      <c r="C1293" t="s">
        <v>1405</v>
      </c>
      <c r="D1293" s="25">
        <v>29010</v>
      </c>
      <c r="E1293" t="s">
        <v>69</v>
      </c>
      <c r="F1293" t="s">
        <v>80</v>
      </c>
      <c r="G1293" t="s">
        <v>89</v>
      </c>
      <c r="H1293" s="25">
        <v>41366</v>
      </c>
      <c r="I1293" s="26" t="str">
        <f t="shared" si="160"/>
        <v>Tue</v>
      </c>
      <c r="J1293" s="1">
        <f t="shared" si="161"/>
        <v>3</v>
      </c>
      <c r="K1293" s="1" t="str">
        <f t="shared" si="162"/>
        <v>7D</v>
      </c>
      <c r="L1293" s="25">
        <v>41369</v>
      </c>
      <c r="M1293" s="26" t="str">
        <f t="shared" si="163"/>
        <v>Fri</v>
      </c>
      <c r="N1293" s="25">
        <v>41371</v>
      </c>
      <c r="O1293" s="1">
        <f t="shared" si="164"/>
        <v>2</v>
      </c>
      <c r="P1293" s="27">
        <f t="shared" si="165"/>
        <v>2013</v>
      </c>
      <c r="Q1293" s="1">
        <f t="shared" si="166"/>
        <v>4</v>
      </c>
      <c r="R1293" s="1">
        <f t="shared" si="167"/>
        <v>5</v>
      </c>
      <c r="S1293" t="s">
        <v>72</v>
      </c>
      <c r="T1293" s="2">
        <v>45559628.170000002</v>
      </c>
      <c r="U1293">
        <v>40452720</v>
      </c>
      <c r="V1293" s="2">
        <v>33479862</v>
      </c>
      <c r="W1293" s="2">
        <v>5965703.5099999998</v>
      </c>
      <c r="X1293" s="2">
        <v>0</v>
      </c>
      <c r="Y1293" s="2">
        <v>0</v>
      </c>
      <c r="Z1293" s="2">
        <v>6114062.6600000001</v>
      </c>
      <c r="AA1293">
        <v>4</v>
      </c>
      <c r="AB1293">
        <v>0</v>
      </c>
      <c r="AC1293">
        <v>0</v>
      </c>
      <c r="AD1293">
        <v>2</v>
      </c>
      <c r="AE1293">
        <v>4</v>
      </c>
      <c r="AF1293">
        <v>6</v>
      </c>
      <c r="AG1293">
        <v>2</v>
      </c>
      <c r="AH1293" s="2">
        <v>16739931</v>
      </c>
    </row>
    <row r="1294" spans="1:34" x14ac:dyDescent="0.5">
      <c r="A1294">
        <v>10875</v>
      </c>
      <c r="B1294">
        <v>42691</v>
      </c>
      <c r="C1294" t="s">
        <v>1406</v>
      </c>
      <c r="D1294" s="25">
        <v>30129</v>
      </c>
      <c r="E1294" t="s">
        <v>69</v>
      </c>
      <c r="F1294" t="s">
        <v>80</v>
      </c>
      <c r="G1294" t="s">
        <v>89</v>
      </c>
      <c r="H1294" s="25">
        <v>41366</v>
      </c>
      <c r="I1294" s="26" t="str">
        <f t="shared" si="160"/>
        <v>Tue</v>
      </c>
      <c r="J1294" s="1">
        <f t="shared" si="161"/>
        <v>3</v>
      </c>
      <c r="K1294" s="1" t="str">
        <f t="shared" si="162"/>
        <v>7D</v>
      </c>
      <c r="L1294" s="25">
        <v>41369</v>
      </c>
      <c r="M1294" s="26" t="str">
        <f t="shared" si="163"/>
        <v>Fri</v>
      </c>
      <c r="N1294" s="25">
        <v>41371</v>
      </c>
      <c r="O1294" s="1">
        <f t="shared" si="164"/>
        <v>2</v>
      </c>
      <c r="P1294" s="27">
        <f t="shared" si="165"/>
        <v>2013</v>
      </c>
      <c r="Q1294" s="1">
        <f t="shared" si="166"/>
        <v>4</v>
      </c>
      <c r="R1294" s="1">
        <f t="shared" si="167"/>
        <v>5</v>
      </c>
      <c r="S1294" t="s">
        <v>72</v>
      </c>
      <c r="T1294" s="2">
        <v>462000</v>
      </c>
      <c r="U1294">
        <v>0</v>
      </c>
      <c r="V1294" s="2">
        <v>400000</v>
      </c>
      <c r="W1294" s="2">
        <v>0</v>
      </c>
      <c r="X1294" s="2">
        <v>0</v>
      </c>
      <c r="Y1294" s="2">
        <v>0</v>
      </c>
      <c r="Z1294" s="2">
        <v>62000</v>
      </c>
      <c r="AA1294">
        <v>4</v>
      </c>
      <c r="AB1294">
        <v>0</v>
      </c>
      <c r="AC1294">
        <v>0</v>
      </c>
      <c r="AD1294">
        <v>2</v>
      </c>
      <c r="AE1294">
        <v>4</v>
      </c>
      <c r="AF1294">
        <v>6</v>
      </c>
      <c r="AG1294">
        <v>2</v>
      </c>
      <c r="AH1294" s="2">
        <v>200000</v>
      </c>
    </row>
    <row r="1295" spans="1:34" x14ac:dyDescent="0.5">
      <c r="A1295">
        <v>10875</v>
      </c>
      <c r="B1295">
        <v>42690</v>
      </c>
      <c r="C1295" t="s">
        <v>1407</v>
      </c>
      <c r="D1295" s="25">
        <v>28757</v>
      </c>
      <c r="E1295" t="s">
        <v>69</v>
      </c>
      <c r="F1295" t="s">
        <v>80</v>
      </c>
      <c r="G1295" t="s">
        <v>89</v>
      </c>
      <c r="H1295" s="25">
        <v>41366</v>
      </c>
      <c r="I1295" s="26" t="str">
        <f t="shared" si="160"/>
        <v>Tue</v>
      </c>
      <c r="J1295" s="1">
        <f t="shared" si="161"/>
        <v>3</v>
      </c>
      <c r="K1295" s="1" t="str">
        <f t="shared" si="162"/>
        <v>7D</v>
      </c>
      <c r="L1295" s="25">
        <v>41369</v>
      </c>
      <c r="M1295" s="26" t="str">
        <f t="shared" si="163"/>
        <v>Fri</v>
      </c>
      <c r="N1295" s="25">
        <v>41371</v>
      </c>
      <c r="O1295" s="1">
        <f t="shared" si="164"/>
        <v>2</v>
      </c>
      <c r="P1295" s="27">
        <f t="shared" si="165"/>
        <v>2013</v>
      </c>
      <c r="Q1295" s="1">
        <f t="shared" si="166"/>
        <v>4</v>
      </c>
      <c r="R1295" s="1">
        <f t="shared" si="167"/>
        <v>5</v>
      </c>
      <c r="S1295" t="s">
        <v>72</v>
      </c>
      <c r="T1295" s="2">
        <v>987525</v>
      </c>
      <c r="U1295">
        <v>0</v>
      </c>
      <c r="V1295" s="2">
        <v>800000</v>
      </c>
      <c r="W1295" s="2">
        <v>55000</v>
      </c>
      <c r="X1295" s="2">
        <v>0</v>
      </c>
      <c r="Y1295" s="2">
        <v>0</v>
      </c>
      <c r="Z1295" s="2">
        <v>132525</v>
      </c>
      <c r="AA1295">
        <v>4</v>
      </c>
      <c r="AB1295">
        <v>2</v>
      </c>
      <c r="AC1295">
        <v>0</v>
      </c>
      <c r="AD1295">
        <v>0</v>
      </c>
      <c r="AE1295">
        <v>6</v>
      </c>
      <c r="AF1295">
        <v>6</v>
      </c>
      <c r="AG1295">
        <v>2</v>
      </c>
      <c r="AH1295" s="2">
        <v>400000</v>
      </c>
    </row>
    <row r="1296" spans="1:34" x14ac:dyDescent="0.5">
      <c r="A1296">
        <v>10902</v>
      </c>
      <c r="B1296">
        <v>42677</v>
      </c>
      <c r="C1296" t="s">
        <v>1408</v>
      </c>
      <c r="D1296" s="25">
        <v>25293</v>
      </c>
      <c r="E1296" t="s">
        <v>69</v>
      </c>
      <c r="F1296" t="s">
        <v>84</v>
      </c>
      <c r="G1296" t="s">
        <v>112</v>
      </c>
      <c r="H1296" s="25">
        <v>41367</v>
      </c>
      <c r="I1296" s="26" t="str">
        <f t="shared" si="160"/>
        <v>Wed</v>
      </c>
      <c r="J1296" s="1">
        <f t="shared" si="161"/>
        <v>37</v>
      </c>
      <c r="K1296" s="1" t="str">
        <f t="shared" si="162"/>
        <v>45D</v>
      </c>
      <c r="L1296" s="25">
        <v>41404</v>
      </c>
      <c r="M1296" s="26" t="str">
        <f t="shared" si="163"/>
        <v>Fri</v>
      </c>
      <c r="N1296" s="25">
        <v>41406</v>
      </c>
      <c r="O1296" s="1">
        <f t="shared" si="164"/>
        <v>2</v>
      </c>
      <c r="P1296" s="27">
        <f t="shared" si="165"/>
        <v>2013</v>
      </c>
      <c r="Q1296" s="1">
        <f t="shared" si="166"/>
        <v>5</v>
      </c>
      <c r="R1296" s="1">
        <f t="shared" si="167"/>
        <v>10</v>
      </c>
      <c r="S1296" t="s">
        <v>72</v>
      </c>
      <c r="T1296" s="2">
        <v>462000</v>
      </c>
      <c r="U1296">
        <v>0</v>
      </c>
      <c r="V1296" s="2">
        <v>400000</v>
      </c>
      <c r="W1296" s="2">
        <v>0</v>
      </c>
      <c r="X1296" s="2">
        <v>0</v>
      </c>
      <c r="Y1296" s="2">
        <v>0</v>
      </c>
      <c r="Z1296" s="2">
        <v>62000</v>
      </c>
      <c r="AA1296">
        <v>6</v>
      </c>
      <c r="AB1296">
        <v>0</v>
      </c>
      <c r="AC1296">
        <v>2</v>
      </c>
      <c r="AD1296">
        <v>0</v>
      </c>
      <c r="AE1296">
        <v>6</v>
      </c>
      <c r="AF1296">
        <v>8</v>
      </c>
      <c r="AG1296">
        <v>2</v>
      </c>
      <c r="AH1296" s="2">
        <v>200000</v>
      </c>
    </row>
    <row r="1297" spans="1:34" x14ac:dyDescent="0.5">
      <c r="A1297">
        <v>10880</v>
      </c>
      <c r="B1297">
        <v>42615</v>
      </c>
      <c r="C1297" t="s">
        <v>1409</v>
      </c>
      <c r="D1297" s="25">
        <v>21183</v>
      </c>
      <c r="E1297" t="s">
        <v>122</v>
      </c>
      <c r="F1297" t="s">
        <v>75</v>
      </c>
      <c r="G1297" t="s">
        <v>76</v>
      </c>
      <c r="H1297" s="25">
        <v>41367</v>
      </c>
      <c r="I1297" s="26" t="str">
        <f t="shared" si="160"/>
        <v>Wed</v>
      </c>
      <c r="J1297" s="1">
        <f t="shared" si="161"/>
        <v>17</v>
      </c>
      <c r="K1297" s="1" t="str">
        <f t="shared" si="162"/>
        <v>30D</v>
      </c>
      <c r="L1297" s="25">
        <v>41384</v>
      </c>
      <c r="M1297" s="26" t="str">
        <f t="shared" si="163"/>
        <v>Sat</v>
      </c>
      <c r="N1297" s="25">
        <v>41386</v>
      </c>
      <c r="O1297" s="1">
        <f t="shared" si="164"/>
        <v>2</v>
      </c>
      <c r="P1297" s="27">
        <f t="shared" si="165"/>
        <v>2013</v>
      </c>
      <c r="Q1297" s="1">
        <f t="shared" si="166"/>
        <v>4</v>
      </c>
      <c r="R1297" s="1">
        <f t="shared" si="167"/>
        <v>20</v>
      </c>
      <c r="S1297" t="s">
        <v>72</v>
      </c>
      <c r="T1297" s="2">
        <v>9249999.7300000004</v>
      </c>
      <c r="U1297">
        <v>8980000</v>
      </c>
      <c r="V1297" s="2">
        <v>7220780</v>
      </c>
      <c r="W1297" s="2">
        <v>787878</v>
      </c>
      <c r="X1297" s="2">
        <v>0</v>
      </c>
      <c r="Y1297" s="2">
        <v>0</v>
      </c>
      <c r="Z1297" s="2">
        <v>1241341.73</v>
      </c>
      <c r="AA1297">
        <v>4</v>
      </c>
      <c r="AB1297">
        <v>0</v>
      </c>
      <c r="AC1297">
        <v>0</v>
      </c>
      <c r="AD1297">
        <v>0</v>
      </c>
      <c r="AE1297">
        <v>4</v>
      </c>
      <c r="AF1297">
        <v>4</v>
      </c>
      <c r="AG1297">
        <v>2</v>
      </c>
      <c r="AH1297" s="2">
        <v>3610390</v>
      </c>
    </row>
    <row r="1298" spans="1:34" x14ac:dyDescent="0.5">
      <c r="A1298">
        <v>10890</v>
      </c>
      <c r="B1298">
        <v>42639</v>
      </c>
      <c r="C1298" t="s">
        <v>1410</v>
      </c>
      <c r="D1298" s="25">
        <v>31394</v>
      </c>
      <c r="E1298" t="s">
        <v>69</v>
      </c>
      <c r="F1298" t="s">
        <v>70</v>
      </c>
      <c r="G1298" t="s">
        <v>74</v>
      </c>
      <c r="H1298" s="25">
        <v>41367</v>
      </c>
      <c r="I1298" s="26" t="str">
        <f t="shared" si="160"/>
        <v>Wed</v>
      </c>
      <c r="J1298" s="1">
        <f t="shared" si="161"/>
        <v>4</v>
      </c>
      <c r="K1298" s="1" t="str">
        <f t="shared" si="162"/>
        <v>7D</v>
      </c>
      <c r="L1298" s="25">
        <v>41371</v>
      </c>
      <c r="M1298" s="26" t="str">
        <f t="shared" si="163"/>
        <v>Sun</v>
      </c>
      <c r="N1298" s="25">
        <v>41373</v>
      </c>
      <c r="O1298" s="1">
        <f t="shared" si="164"/>
        <v>2</v>
      </c>
      <c r="P1298" s="27">
        <f t="shared" si="165"/>
        <v>2013</v>
      </c>
      <c r="Q1298" s="1">
        <f t="shared" si="166"/>
        <v>4</v>
      </c>
      <c r="R1298" s="1">
        <f t="shared" si="167"/>
        <v>7</v>
      </c>
      <c r="S1298" t="s">
        <v>72</v>
      </c>
      <c r="T1298" s="2">
        <v>12191025</v>
      </c>
      <c r="U1298">
        <v>11319000</v>
      </c>
      <c r="V1298" s="2">
        <v>9245888</v>
      </c>
      <c r="W1298" s="2">
        <v>1309112</v>
      </c>
      <c r="X1298" s="2">
        <v>0</v>
      </c>
      <c r="Y1298" s="2">
        <v>0</v>
      </c>
      <c r="Z1298" s="2">
        <v>1636025</v>
      </c>
      <c r="AA1298">
        <v>4</v>
      </c>
      <c r="AB1298">
        <v>0</v>
      </c>
      <c r="AC1298">
        <v>0</v>
      </c>
      <c r="AD1298">
        <v>2</v>
      </c>
      <c r="AE1298">
        <v>4</v>
      </c>
      <c r="AF1298">
        <v>6</v>
      </c>
      <c r="AG1298">
        <v>2</v>
      </c>
      <c r="AH1298" s="2">
        <v>4622944</v>
      </c>
    </row>
    <row r="1299" spans="1:34" x14ac:dyDescent="0.5">
      <c r="A1299">
        <v>10894</v>
      </c>
      <c r="B1299">
        <v>42651</v>
      </c>
      <c r="C1299" t="s">
        <v>1411</v>
      </c>
      <c r="D1299" s="25">
        <v>20995</v>
      </c>
      <c r="E1299" t="s">
        <v>69</v>
      </c>
      <c r="F1299" t="s">
        <v>78</v>
      </c>
      <c r="G1299" t="s">
        <v>104</v>
      </c>
      <c r="H1299" s="25">
        <v>41367</v>
      </c>
      <c r="I1299" s="26" t="str">
        <f t="shared" si="160"/>
        <v>Wed</v>
      </c>
      <c r="J1299" s="1">
        <f t="shared" si="161"/>
        <v>1</v>
      </c>
      <c r="K1299" s="1" t="str">
        <f t="shared" si="162"/>
        <v>7D</v>
      </c>
      <c r="L1299" s="25">
        <v>41368</v>
      </c>
      <c r="M1299" s="26" t="str">
        <f t="shared" si="163"/>
        <v>Thu</v>
      </c>
      <c r="N1299" s="25">
        <v>41369</v>
      </c>
      <c r="O1299" s="1">
        <f t="shared" si="164"/>
        <v>1</v>
      </c>
      <c r="P1299" s="27">
        <f t="shared" si="165"/>
        <v>2013</v>
      </c>
      <c r="Q1299" s="1">
        <f t="shared" si="166"/>
        <v>4</v>
      </c>
      <c r="R1299" s="1">
        <f t="shared" si="167"/>
        <v>4</v>
      </c>
      <c r="S1299" t="s">
        <v>72</v>
      </c>
      <c r="T1299" s="2">
        <v>4290000</v>
      </c>
      <c r="U1299">
        <v>4290000</v>
      </c>
      <c r="V1299" s="2">
        <v>3575758</v>
      </c>
      <c r="W1299" s="2">
        <v>138528</v>
      </c>
      <c r="X1299" s="2">
        <v>0</v>
      </c>
      <c r="Y1299" s="2">
        <v>0</v>
      </c>
      <c r="Z1299" s="2">
        <v>575714</v>
      </c>
      <c r="AA1299">
        <v>3</v>
      </c>
      <c r="AB1299">
        <v>0</v>
      </c>
      <c r="AC1299">
        <v>0</v>
      </c>
      <c r="AD1299">
        <v>0</v>
      </c>
      <c r="AE1299">
        <v>3</v>
      </c>
      <c r="AF1299">
        <v>3</v>
      </c>
      <c r="AG1299">
        <v>2</v>
      </c>
      <c r="AH1299" s="2">
        <v>1787879</v>
      </c>
    </row>
    <row r="1300" spans="1:34" x14ac:dyDescent="0.5">
      <c r="A1300">
        <v>10896</v>
      </c>
      <c r="B1300">
        <v>42660</v>
      </c>
      <c r="C1300" t="s">
        <v>1412</v>
      </c>
      <c r="D1300" s="25">
        <v>36570</v>
      </c>
      <c r="E1300" t="s">
        <v>69</v>
      </c>
      <c r="F1300" t="s">
        <v>70</v>
      </c>
      <c r="G1300" t="s">
        <v>74</v>
      </c>
      <c r="H1300" s="25">
        <v>41367</v>
      </c>
      <c r="I1300" s="26" t="str">
        <f t="shared" si="160"/>
        <v>Wed</v>
      </c>
      <c r="J1300" s="1">
        <f t="shared" si="161"/>
        <v>23</v>
      </c>
      <c r="K1300" s="1" t="str">
        <f t="shared" si="162"/>
        <v>30D</v>
      </c>
      <c r="L1300" s="25">
        <v>41390</v>
      </c>
      <c r="M1300" s="26" t="str">
        <f t="shared" si="163"/>
        <v>Fri</v>
      </c>
      <c r="N1300" s="25">
        <v>41391</v>
      </c>
      <c r="O1300" s="1">
        <f t="shared" si="164"/>
        <v>1</v>
      </c>
      <c r="P1300" s="27">
        <f t="shared" si="165"/>
        <v>2013</v>
      </c>
      <c r="Q1300" s="1">
        <f t="shared" si="166"/>
        <v>4</v>
      </c>
      <c r="R1300" s="1">
        <f t="shared" si="167"/>
        <v>26</v>
      </c>
      <c r="S1300" t="s">
        <v>72</v>
      </c>
      <c r="T1300" s="2">
        <v>23288600</v>
      </c>
      <c r="U1300">
        <v>35343000</v>
      </c>
      <c r="V1300" s="2">
        <v>18197922.719999999</v>
      </c>
      <c r="W1300" s="2">
        <v>1922077.3</v>
      </c>
      <c r="X1300" s="2">
        <v>0</v>
      </c>
      <c r="Y1300" s="2">
        <v>43290.04</v>
      </c>
      <c r="Z1300" s="2">
        <v>3125309.94</v>
      </c>
      <c r="AA1300">
        <v>2</v>
      </c>
      <c r="AB1300">
        <v>0</v>
      </c>
      <c r="AC1300">
        <v>0</v>
      </c>
      <c r="AD1300">
        <v>0</v>
      </c>
      <c r="AE1300">
        <v>2</v>
      </c>
      <c r="AF1300">
        <v>2</v>
      </c>
      <c r="AG1300">
        <v>1</v>
      </c>
      <c r="AH1300" s="2">
        <v>18197922.719999999</v>
      </c>
    </row>
    <row r="1301" spans="1:34" x14ac:dyDescent="0.5">
      <c r="A1301">
        <v>10895</v>
      </c>
      <c r="B1301">
        <v>42653</v>
      </c>
      <c r="C1301" t="s">
        <v>1413</v>
      </c>
      <c r="D1301" s="25">
        <v>28972</v>
      </c>
      <c r="E1301" t="s">
        <v>69</v>
      </c>
      <c r="F1301" t="s">
        <v>84</v>
      </c>
      <c r="G1301" t="s">
        <v>112</v>
      </c>
      <c r="H1301" s="25">
        <v>41367</v>
      </c>
      <c r="I1301" s="26" t="str">
        <f t="shared" si="160"/>
        <v>Wed</v>
      </c>
      <c r="J1301" s="1">
        <f t="shared" si="161"/>
        <v>1</v>
      </c>
      <c r="K1301" s="1" t="str">
        <f t="shared" si="162"/>
        <v>7D</v>
      </c>
      <c r="L1301" s="25">
        <v>41368</v>
      </c>
      <c r="M1301" s="26" t="str">
        <f t="shared" si="163"/>
        <v>Thu</v>
      </c>
      <c r="N1301" s="25">
        <v>41370</v>
      </c>
      <c r="O1301" s="1">
        <f t="shared" si="164"/>
        <v>2</v>
      </c>
      <c r="P1301" s="27">
        <f t="shared" si="165"/>
        <v>2013</v>
      </c>
      <c r="Q1301" s="1">
        <f t="shared" si="166"/>
        <v>4</v>
      </c>
      <c r="R1301" s="1">
        <f t="shared" si="167"/>
        <v>4</v>
      </c>
      <c r="S1301" t="s">
        <v>72</v>
      </c>
      <c r="T1301" s="2">
        <v>10680000</v>
      </c>
      <c r="U1301">
        <v>8680000</v>
      </c>
      <c r="V1301" s="2">
        <v>8000000</v>
      </c>
      <c r="W1301" s="2">
        <v>1246752</v>
      </c>
      <c r="X1301" s="2">
        <v>0</v>
      </c>
      <c r="Y1301" s="2">
        <v>0</v>
      </c>
      <c r="Z1301" s="2">
        <v>1433248</v>
      </c>
      <c r="AA1301">
        <v>6</v>
      </c>
      <c r="AB1301">
        <v>0</v>
      </c>
      <c r="AC1301">
        <v>0</v>
      </c>
      <c r="AD1301">
        <v>0</v>
      </c>
      <c r="AE1301">
        <v>6</v>
      </c>
      <c r="AF1301">
        <v>6</v>
      </c>
      <c r="AG1301">
        <v>2</v>
      </c>
      <c r="AH1301" s="2">
        <v>4000000</v>
      </c>
    </row>
    <row r="1302" spans="1:34" x14ac:dyDescent="0.5">
      <c r="A1302">
        <v>10906</v>
      </c>
      <c r="B1302">
        <v>42687</v>
      </c>
      <c r="C1302" t="s">
        <v>1414</v>
      </c>
      <c r="D1302" s="25">
        <v>28170</v>
      </c>
      <c r="E1302" t="s">
        <v>69</v>
      </c>
      <c r="F1302" t="s">
        <v>70</v>
      </c>
      <c r="G1302" t="s">
        <v>74</v>
      </c>
      <c r="H1302" s="25">
        <v>41368</v>
      </c>
      <c r="I1302" s="26" t="str">
        <f t="shared" si="160"/>
        <v>Thu</v>
      </c>
      <c r="J1302" s="1">
        <f t="shared" si="161"/>
        <v>58</v>
      </c>
      <c r="K1302" s="1" t="str">
        <f t="shared" si="162"/>
        <v>60D</v>
      </c>
      <c r="L1302" s="25">
        <v>41426</v>
      </c>
      <c r="M1302" s="26" t="str">
        <f t="shared" si="163"/>
        <v>Sat</v>
      </c>
      <c r="N1302" s="25">
        <v>41427</v>
      </c>
      <c r="O1302" s="1">
        <f t="shared" si="164"/>
        <v>1</v>
      </c>
      <c r="P1302" s="27">
        <f t="shared" si="165"/>
        <v>2013</v>
      </c>
      <c r="Q1302" s="1">
        <f t="shared" si="166"/>
        <v>6</v>
      </c>
      <c r="R1302" s="1">
        <f t="shared" si="167"/>
        <v>1</v>
      </c>
      <c r="S1302" t="s">
        <v>72</v>
      </c>
      <c r="T1302" s="2">
        <v>15892800</v>
      </c>
      <c r="U1302">
        <v>13351800</v>
      </c>
      <c r="V1302" s="2">
        <v>12894200</v>
      </c>
      <c r="W1302" s="2">
        <v>865800</v>
      </c>
      <c r="X1302" s="2">
        <v>0</v>
      </c>
      <c r="Y1302" s="2">
        <v>0</v>
      </c>
      <c r="Z1302" s="2">
        <v>2132800</v>
      </c>
      <c r="AA1302">
        <v>2</v>
      </c>
      <c r="AB1302">
        <v>1</v>
      </c>
      <c r="AC1302">
        <v>1</v>
      </c>
      <c r="AD1302">
        <v>0</v>
      </c>
      <c r="AE1302">
        <v>3</v>
      </c>
      <c r="AF1302">
        <v>4</v>
      </c>
      <c r="AG1302">
        <v>1</v>
      </c>
      <c r="AH1302" s="2">
        <v>12894200</v>
      </c>
    </row>
    <row r="1303" spans="1:34" x14ac:dyDescent="0.5">
      <c r="A1303">
        <v>10913</v>
      </c>
      <c r="B1303">
        <v>42712</v>
      </c>
      <c r="C1303" t="s">
        <v>1415</v>
      </c>
      <c r="D1303" s="25">
        <v>29007</v>
      </c>
      <c r="E1303" t="s">
        <v>69</v>
      </c>
      <c r="F1303" t="s">
        <v>80</v>
      </c>
      <c r="G1303" t="s">
        <v>89</v>
      </c>
      <c r="H1303" s="25">
        <v>41368</v>
      </c>
      <c r="I1303" s="26" t="str">
        <f t="shared" si="160"/>
        <v>Thu</v>
      </c>
      <c r="J1303" s="1">
        <f t="shared" si="161"/>
        <v>57</v>
      </c>
      <c r="K1303" s="1" t="str">
        <f t="shared" si="162"/>
        <v>60D</v>
      </c>
      <c r="L1303" s="25">
        <v>41425</v>
      </c>
      <c r="M1303" s="26" t="str">
        <f t="shared" si="163"/>
        <v>Fri</v>
      </c>
      <c r="N1303" s="25">
        <v>41427</v>
      </c>
      <c r="O1303" s="1">
        <f t="shared" si="164"/>
        <v>2</v>
      </c>
      <c r="P1303" s="27">
        <f t="shared" si="165"/>
        <v>2013</v>
      </c>
      <c r="Q1303" s="1">
        <f t="shared" si="166"/>
        <v>5</v>
      </c>
      <c r="R1303" s="1">
        <f t="shared" si="167"/>
        <v>31</v>
      </c>
      <c r="S1303" t="s">
        <v>72</v>
      </c>
      <c r="T1303" s="2">
        <v>1965000</v>
      </c>
      <c r="U1303">
        <v>0</v>
      </c>
      <c r="V1303" s="2">
        <v>800000</v>
      </c>
      <c r="W1303" s="2">
        <v>0</v>
      </c>
      <c r="X1303" s="2">
        <v>0</v>
      </c>
      <c r="Y1303" s="2">
        <v>901298.7</v>
      </c>
      <c r="Z1303" s="2">
        <v>263701.3</v>
      </c>
      <c r="AA1303">
        <v>4</v>
      </c>
      <c r="AB1303">
        <v>2</v>
      </c>
      <c r="AC1303">
        <v>2</v>
      </c>
      <c r="AD1303">
        <v>0</v>
      </c>
      <c r="AE1303">
        <v>6</v>
      </c>
      <c r="AF1303">
        <v>8</v>
      </c>
      <c r="AG1303">
        <v>2</v>
      </c>
      <c r="AH1303" s="2">
        <v>400000</v>
      </c>
    </row>
    <row r="1304" spans="1:34" x14ac:dyDescent="0.5">
      <c r="A1304">
        <v>10909</v>
      </c>
      <c r="B1304">
        <v>42701</v>
      </c>
      <c r="C1304" t="s">
        <v>1416</v>
      </c>
      <c r="D1304" s="25">
        <v>33685</v>
      </c>
      <c r="E1304" t="s">
        <v>133</v>
      </c>
      <c r="F1304" t="s">
        <v>75</v>
      </c>
      <c r="G1304" t="s">
        <v>91</v>
      </c>
      <c r="H1304" s="25">
        <v>41368</v>
      </c>
      <c r="I1304" s="26" t="str">
        <f t="shared" si="160"/>
        <v>Thu</v>
      </c>
      <c r="J1304" s="1">
        <f t="shared" si="161"/>
        <v>87</v>
      </c>
      <c r="K1304" s="1" t="str">
        <f t="shared" si="162"/>
        <v>90D</v>
      </c>
      <c r="L1304" s="25">
        <v>41455</v>
      </c>
      <c r="M1304" s="26" t="str">
        <f t="shared" si="163"/>
        <v>Sun</v>
      </c>
      <c r="N1304" s="25">
        <v>41458</v>
      </c>
      <c r="O1304" s="1">
        <f t="shared" si="164"/>
        <v>3</v>
      </c>
      <c r="P1304" s="27">
        <f t="shared" si="165"/>
        <v>2013</v>
      </c>
      <c r="Q1304" s="1">
        <f t="shared" si="166"/>
        <v>6</v>
      </c>
      <c r="R1304" s="1">
        <f t="shared" si="167"/>
        <v>30</v>
      </c>
      <c r="S1304" t="s">
        <v>72</v>
      </c>
      <c r="T1304" s="2">
        <v>4441000</v>
      </c>
      <c r="U1304">
        <v>0</v>
      </c>
      <c r="V1304" s="2">
        <v>3000000</v>
      </c>
      <c r="W1304" s="2">
        <v>0</v>
      </c>
      <c r="X1304" s="2">
        <v>0</v>
      </c>
      <c r="Y1304" s="2">
        <v>845021.65</v>
      </c>
      <c r="Z1304" s="2">
        <v>595978.35</v>
      </c>
      <c r="AA1304">
        <v>9</v>
      </c>
      <c r="AB1304">
        <v>0</v>
      </c>
      <c r="AC1304">
        <v>0</v>
      </c>
      <c r="AD1304">
        <v>0</v>
      </c>
      <c r="AE1304">
        <v>9</v>
      </c>
      <c r="AF1304">
        <v>9</v>
      </c>
      <c r="AG1304">
        <v>3</v>
      </c>
      <c r="AH1304" s="2">
        <v>1000000</v>
      </c>
    </row>
    <row r="1305" spans="1:34" x14ac:dyDescent="0.5">
      <c r="A1305">
        <v>10921</v>
      </c>
      <c r="B1305">
        <v>42742</v>
      </c>
      <c r="C1305" t="s">
        <v>1417</v>
      </c>
      <c r="D1305" s="25">
        <v>25392</v>
      </c>
      <c r="E1305" t="s">
        <v>122</v>
      </c>
      <c r="F1305" t="s">
        <v>75</v>
      </c>
      <c r="G1305" t="s">
        <v>76</v>
      </c>
      <c r="H1305" s="25">
        <v>41368</v>
      </c>
      <c r="I1305" s="26" t="str">
        <f t="shared" si="160"/>
        <v>Thu</v>
      </c>
      <c r="J1305" s="1">
        <f t="shared" si="161"/>
        <v>77</v>
      </c>
      <c r="K1305" s="1" t="str">
        <f t="shared" si="162"/>
        <v>90D</v>
      </c>
      <c r="L1305" s="25">
        <v>41445</v>
      </c>
      <c r="M1305" s="26" t="str">
        <f t="shared" si="163"/>
        <v>Thu</v>
      </c>
      <c r="N1305" s="25">
        <v>41449</v>
      </c>
      <c r="O1305" s="1">
        <f t="shared" si="164"/>
        <v>4</v>
      </c>
      <c r="P1305" s="27">
        <f t="shared" si="165"/>
        <v>2013</v>
      </c>
      <c r="Q1305" s="1">
        <f t="shared" si="166"/>
        <v>6</v>
      </c>
      <c r="R1305" s="1">
        <f t="shared" si="167"/>
        <v>20</v>
      </c>
      <c r="S1305" t="s">
        <v>72</v>
      </c>
      <c r="T1305" s="2">
        <v>17930999.699999999</v>
      </c>
      <c r="U1305">
        <v>13020000</v>
      </c>
      <c r="V1305" s="2">
        <v>11774891</v>
      </c>
      <c r="W1305" s="2">
        <v>2451080.33</v>
      </c>
      <c r="X1305" s="2">
        <v>0</v>
      </c>
      <c r="Y1305" s="2">
        <v>999001</v>
      </c>
      <c r="Z1305" s="2">
        <v>2706027.37</v>
      </c>
      <c r="AA1305">
        <v>12</v>
      </c>
      <c r="AB1305">
        <v>0</v>
      </c>
      <c r="AC1305">
        <v>0</v>
      </c>
      <c r="AD1305">
        <v>0</v>
      </c>
      <c r="AE1305">
        <v>12</v>
      </c>
      <c r="AF1305">
        <v>12</v>
      </c>
      <c r="AG1305">
        <v>4</v>
      </c>
      <c r="AH1305" s="2">
        <v>2943722.75</v>
      </c>
    </row>
    <row r="1306" spans="1:34" x14ac:dyDescent="0.5">
      <c r="A1306">
        <v>11676</v>
      </c>
      <c r="B1306">
        <v>41624</v>
      </c>
      <c r="C1306" t="s">
        <v>1378</v>
      </c>
      <c r="D1306" s="25">
        <v>26245</v>
      </c>
      <c r="E1306" t="s">
        <v>79</v>
      </c>
      <c r="F1306" t="s">
        <v>70</v>
      </c>
      <c r="G1306" t="s">
        <v>74</v>
      </c>
      <c r="H1306" s="25">
        <v>41368</v>
      </c>
      <c r="I1306" s="26" t="str">
        <f t="shared" si="160"/>
        <v>Thu</v>
      </c>
      <c r="J1306" s="1">
        <f t="shared" si="161"/>
        <v>48</v>
      </c>
      <c r="K1306" s="1" t="str">
        <f t="shared" si="162"/>
        <v>60D</v>
      </c>
      <c r="L1306" s="25">
        <v>41416</v>
      </c>
      <c r="M1306" s="26" t="str">
        <f t="shared" si="163"/>
        <v>Wed</v>
      </c>
      <c r="N1306" s="25">
        <v>41417</v>
      </c>
      <c r="O1306" s="1">
        <f t="shared" si="164"/>
        <v>1</v>
      </c>
      <c r="P1306" s="27">
        <f t="shared" si="165"/>
        <v>2013</v>
      </c>
      <c r="Q1306" s="1">
        <f t="shared" si="166"/>
        <v>5</v>
      </c>
      <c r="R1306" s="1">
        <f t="shared" si="167"/>
        <v>22</v>
      </c>
      <c r="S1306" t="s">
        <v>72</v>
      </c>
      <c r="T1306" s="2">
        <v>11287800.310000001</v>
      </c>
      <c r="U1306">
        <v>6511428</v>
      </c>
      <c r="V1306" s="2">
        <v>5366368.8</v>
      </c>
      <c r="W1306" s="2">
        <v>3007484.27</v>
      </c>
      <c r="X1306" s="2">
        <v>0</v>
      </c>
      <c r="Y1306" s="2">
        <v>1219314.02</v>
      </c>
      <c r="Z1306" s="2">
        <v>1694633.22</v>
      </c>
      <c r="AA1306">
        <v>16</v>
      </c>
      <c r="AB1306">
        <v>0</v>
      </c>
      <c r="AC1306">
        <v>0</v>
      </c>
      <c r="AD1306">
        <v>8</v>
      </c>
      <c r="AE1306">
        <v>16</v>
      </c>
      <c r="AF1306">
        <v>24</v>
      </c>
      <c r="AG1306">
        <v>8</v>
      </c>
      <c r="AH1306" s="2">
        <v>670796.1</v>
      </c>
    </row>
    <row r="1307" spans="1:34" x14ac:dyDescent="0.5">
      <c r="A1307">
        <v>10946</v>
      </c>
      <c r="B1307">
        <v>30655</v>
      </c>
      <c r="C1307" t="s">
        <v>935</v>
      </c>
      <c r="D1307" s="25">
        <v>20943</v>
      </c>
      <c r="E1307" t="s">
        <v>79</v>
      </c>
      <c r="F1307" t="s">
        <v>80</v>
      </c>
      <c r="G1307" t="s">
        <v>81</v>
      </c>
      <c r="H1307" s="25">
        <v>41369</v>
      </c>
      <c r="I1307" s="26" t="str">
        <f t="shared" si="160"/>
        <v>Fri</v>
      </c>
      <c r="J1307" s="1">
        <f t="shared" si="161"/>
        <v>3</v>
      </c>
      <c r="K1307" s="1" t="str">
        <f t="shared" si="162"/>
        <v>7D</v>
      </c>
      <c r="L1307" s="25">
        <v>41372</v>
      </c>
      <c r="M1307" s="26" t="str">
        <f t="shared" si="163"/>
        <v>Mon</v>
      </c>
      <c r="N1307" s="25">
        <v>41373</v>
      </c>
      <c r="O1307" s="1">
        <f t="shared" si="164"/>
        <v>1</v>
      </c>
      <c r="P1307" s="27">
        <f t="shared" si="165"/>
        <v>2013</v>
      </c>
      <c r="Q1307" s="1">
        <f t="shared" si="166"/>
        <v>4</v>
      </c>
      <c r="R1307" s="1">
        <f t="shared" si="167"/>
        <v>8</v>
      </c>
      <c r="S1307" t="s">
        <v>72</v>
      </c>
      <c r="T1307" s="2">
        <v>13754020.390000001</v>
      </c>
      <c r="U1307">
        <v>6468000</v>
      </c>
      <c r="V1307" s="2">
        <v>5322944</v>
      </c>
      <c r="W1307" s="2">
        <v>5258026.03</v>
      </c>
      <c r="X1307" s="2">
        <v>0</v>
      </c>
      <c r="Y1307" s="2">
        <v>1027572.43</v>
      </c>
      <c r="Z1307" s="2">
        <v>2145477.9300000002</v>
      </c>
      <c r="AA1307">
        <v>14</v>
      </c>
      <c r="AB1307">
        <v>0</v>
      </c>
      <c r="AC1307">
        <v>0</v>
      </c>
      <c r="AD1307">
        <v>0</v>
      </c>
      <c r="AE1307">
        <v>14</v>
      </c>
      <c r="AF1307">
        <v>14</v>
      </c>
      <c r="AG1307">
        <v>7</v>
      </c>
      <c r="AH1307" s="2">
        <v>760420.57</v>
      </c>
    </row>
    <row r="1308" spans="1:34" x14ac:dyDescent="0.5">
      <c r="A1308">
        <v>10927</v>
      </c>
      <c r="B1308">
        <v>42787</v>
      </c>
      <c r="C1308" t="s">
        <v>1418</v>
      </c>
      <c r="D1308" s="25">
        <v>29766</v>
      </c>
      <c r="E1308" t="s">
        <v>100</v>
      </c>
      <c r="F1308" t="s">
        <v>80</v>
      </c>
      <c r="G1308" t="s">
        <v>81</v>
      </c>
      <c r="H1308" s="25">
        <v>41369</v>
      </c>
      <c r="I1308" s="26" t="str">
        <f t="shared" si="160"/>
        <v>Fri</v>
      </c>
      <c r="J1308" s="1">
        <f t="shared" si="161"/>
        <v>213</v>
      </c>
      <c r="K1308" s="1" t="str">
        <f t="shared" si="162"/>
        <v>120D</v>
      </c>
      <c r="L1308" s="25">
        <v>41582</v>
      </c>
      <c r="M1308" s="26" t="str">
        <f t="shared" si="163"/>
        <v>Mon</v>
      </c>
      <c r="N1308" s="25">
        <v>41584</v>
      </c>
      <c r="O1308" s="1">
        <f t="shared" si="164"/>
        <v>2</v>
      </c>
      <c r="P1308" s="27">
        <f t="shared" si="165"/>
        <v>2013</v>
      </c>
      <c r="Q1308" s="1">
        <f t="shared" si="166"/>
        <v>11</v>
      </c>
      <c r="R1308" s="1">
        <f t="shared" si="167"/>
        <v>4</v>
      </c>
      <c r="S1308" t="s">
        <v>72</v>
      </c>
      <c r="T1308" s="2">
        <v>12481599.800000001</v>
      </c>
      <c r="U1308">
        <v>10995600</v>
      </c>
      <c r="V1308" s="2">
        <v>8965888</v>
      </c>
      <c r="W1308" s="2">
        <v>1399133.48</v>
      </c>
      <c r="X1308" s="2">
        <v>0</v>
      </c>
      <c r="Y1308" s="2">
        <v>441558.44</v>
      </c>
      <c r="Z1308" s="2">
        <v>1675019.88</v>
      </c>
      <c r="AA1308">
        <v>4</v>
      </c>
      <c r="AB1308">
        <v>0</v>
      </c>
      <c r="AC1308">
        <v>0</v>
      </c>
      <c r="AD1308">
        <v>0</v>
      </c>
      <c r="AE1308">
        <v>4</v>
      </c>
      <c r="AF1308">
        <v>4</v>
      </c>
      <c r="AG1308">
        <v>2</v>
      </c>
      <c r="AH1308" s="2">
        <v>4482944</v>
      </c>
    </row>
    <row r="1309" spans="1:34" x14ac:dyDescent="0.5">
      <c r="A1309">
        <v>10936</v>
      </c>
      <c r="B1309">
        <v>42818</v>
      </c>
      <c r="C1309" t="s">
        <v>1419</v>
      </c>
      <c r="D1309" s="25">
        <v>28024</v>
      </c>
      <c r="E1309" t="s">
        <v>144</v>
      </c>
      <c r="F1309" t="s">
        <v>80</v>
      </c>
      <c r="G1309" t="s">
        <v>89</v>
      </c>
      <c r="H1309" s="25">
        <v>41369</v>
      </c>
      <c r="I1309" s="26" t="str">
        <f t="shared" si="160"/>
        <v>Fri</v>
      </c>
      <c r="J1309" s="1">
        <f t="shared" si="161"/>
        <v>0</v>
      </c>
      <c r="K1309" s="1" t="str">
        <f t="shared" si="162"/>
        <v>7D</v>
      </c>
      <c r="L1309" s="25">
        <v>41369</v>
      </c>
      <c r="M1309" s="26" t="str">
        <f t="shared" si="163"/>
        <v>Fri</v>
      </c>
      <c r="N1309" s="25">
        <v>41370</v>
      </c>
      <c r="O1309" s="1">
        <f t="shared" si="164"/>
        <v>1</v>
      </c>
      <c r="P1309" s="27">
        <f t="shared" si="165"/>
        <v>2013</v>
      </c>
      <c r="Q1309" s="1">
        <f t="shared" si="166"/>
        <v>4</v>
      </c>
      <c r="R1309" s="1">
        <f t="shared" si="167"/>
        <v>5</v>
      </c>
      <c r="S1309" t="s">
        <v>72</v>
      </c>
      <c r="T1309" s="2">
        <v>6111619.9299999997</v>
      </c>
      <c r="U1309">
        <v>5779620</v>
      </c>
      <c r="V1309" s="2">
        <v>4868683.5</v>
      </c>
      <c r="W1309" s="2">
        <v>422762.33</v>
      </c>
      <c r="X1309" s="2">
        <v>0</v>
      </c>
      <c r="Y1309" s="2">
        <v>0</v>
      </c>
      <c r="Z1309" s="2">
        <v>820174.1</v>
      </c>
      <c r="AA1309">
        <v>2</v>
      </c>
      <c r="AB1309">
        <v>0</v>
      </c>
      <c r="AC1309">
        <v>0</v>
      </c>
      <c r="AD1309">
        <v>0</v>
      </c>
      <c r="AE1309">
        <v>2</v>
      </c>
      <c r="AF1309">
        <v>2</v>
      </c>
      <c r="AG1309">
        <v>2</v>
      </c>
      <c r="AH1309" s="2">
        <v>2434341.75</v>
      </c>
    </row>
    <row r="1310" spans="1:34" x14ac:dyDescent="0.5">
      <c r="A1310">
        <v>10937</v>
      </c>
      <c r="B1310">
        <v>42819</v>
      </c>
      <c r="C1310" t="s">
        <v>1420</v>
      </c>
      <c r="D1310" s="25">
        <v>28774</v>
      </c>
      <c r="E1310" t="s">
        <v>69</v>
      </c>
      <c r="F1310" t="s">
        <v>80</v>
      </c>
      <c r="G1310" t="s">
        <v>89</v>
      </c>
      <c r="H1310" s="25">
        <v>41369</v>
      </c>
      <c r="I1310" s="26" t="str">
        <f t="shared" si="160"/>
        <v>Fri</v>
      </c>
      <c r="J1310" s="1">
        <f t="shared" si="161"/>
        <v>0</v>
      </c>
      <c r="K1310" s="1" t="str">
        <f t="shared" si="162"/>
        <v>7D</v>
      </c>
      <c r="L1310" s="25">
        <v>41369</v>
      </c>
      <c r="M1310" s="26" t="str">
        <f t="shared" si="163"/>
        <v>Fri</v>
      </c>
      <c r="N1310" s="25">
        <v>41371</v>
      </c>
      <c r="O1310" s="1">
        <f t="shared" si="164"/>
        <v>2</v>
      </c>
      <c r="P1310" s="27">
        <f t="shared" si="165"/>
        <v>2013</v>
      </c>
      <c r="Q1310" s="1">
        <f t="shared" si="166"/>
        <v>4</v>
      </c>
      <c r="R1310" s="1">
        <f t="shared" si="167"/>
        <v>5</v>
      </c>
      <c r="S1310" t="s">
        <v>72</v>
      </c>
      <c r="T1310" s="2">
        <v>12185250</v>
      </c>
      <c r="U1310">
        <v>12040875</v>
      </c>
      <c r="V1310" s="2">
        <v>9883317</v>
      </c>
      <c r="W1310" s="2">
        <v>666683</v>
      </c>
      <c r="X1310" s="2">
        <v>0</v>
      </c>
      <c r="Y1310" s="2">
        <v>0</v>
      </c>
      <c r="Z1310" s="2">
        <v>1635250</v>
      </c>
      <c r="AA1310">
        <v>4</v>
      </c>
      <c r="AB1310">
        <v>0</v>
      </c>
      <c r="AC1310">
        <v>0</v>
      </c>
      <c r="AD1310">
        <v>2</v>
      </c>
      <c r="AE1310">
        <v>4</v>
      </c>
      <c r="AF1310">
        <v>6</v>
      </c>
      <c r="AG1310">
        <v>2</v>
      </c>
      <c r="AH1310" s="2">
        <v>4941658.5</v>
      </c>
    </row>
    <row r="1311" spans="1:34" x14ac:dyDescent="0.5">
      <c r="A1311">
        <v>10938</v>
      </c>
      <c r="B1311">
        <v>42837</v>
      </c>
      <c r="C1311" t="s">
        <v>744</v>
      </c>
      <c r="D1311" s="25">
        <v>25686</v>
      </c>
      <c r="E1311" t="s">
        <v>69</v>
      </c>
      <c r="F1311" t="s">
        <v>75</v>
      </c>
      <c r="G1311" t="s">
        <v>91</v>
      </c>
      <c r="H1311" s="25">
        <v>41369</v>
      </c>
      <c r="I1311" s="26" t="str">
        <f t="shared" si="160"/>
        <v>Fri</v>
      </c>
      <c r="J1311" s="1">
        <f t="shared" si="161"/>
        <v>97</v>
      </c>
      <c r="K1311" s="1" t="str">
        <f t="shared" si="162"/>
        <v>120D</v>
      </c>
      <c r="L1311" s="25">
        <v>41466</v>
      </c>
      <c r="M1311" s="26" t="str">
        <f t="shared" si="163"/>
        <v>Thu</v>
      </c>
      <c r="N1311" s="25">
        <v>41469</v>
      </c>
      <c r="O1311" s="1">
        <f t="shared" si="164"/>
        <v>3</v>
      </c>
      <c r="P1311" s="27">
        <f t="shared" si="165"/>
        <v>2013</v>
      </c>
      <c r="Q1311" s="1">
        <f t="shared" si="166"/>
        <v>7</v>
      </c>
      <c r="R1311" s="1">
        <f t="shared" si="167"/>
        <v>11</v>
      </c>
      <c r="S1311" t="s">
        <v>72</v>
      </c>
      <c r="T1311" s="2">
        <v>16957941</v>
      </c>
      <c r="U1311">
        <v>0</v>
      </c>
      <c r="V1311" s="2">
        <v>7200000</v>
      </c>
      <c r="W1311" s="2">
        <v>7372200</v>
      </c>
      <c r="X1311" s="2">
        <v>0</v>
      </c>
      <c r="Y1311" s="2">
        <v>110000</v>
      </c>
      <c r="Z1311" s="2">
        <v>2275741</v>
      </c>
      <c r="AA1311">
        <v>6</v>
      </c>
      <c r="AB1311">
        <v>0</v>
      </c>
      <c r="AC1311">
        <v>3</v>
      </c>
      <c r="AD1311">
        <v>0</v>
      </c>
      <c r="AE1311">
        <v>6</v>
      </c>
      <c r="AF1311">
        <v>9</v>
      </c>
      <c r="AG1311">
        <v>3</v>
      </c>
      <c r="AH1311" s="2">
        <v>2400000</v>
      </c>
    </row>
    <row r="1312" spans="1:34" x14ac:dyDescent="0.5">
      <c r="A1312">
        <v>10954</v>
      </c>
      <c r="B1312">
        <v>45418</v>
      </c>
      <c r="C1312" t="s">
        <v>1421</v>
      </c>
      <c r="D1312" s="25">
        <v>24140</v>
      </c>
      <c r="E1312" t="s">
        <v>79</v>
      </c>
      <c r="F1312" t="s">
        <v>105</v>
      </c>
      <c r="G1312" t="s">
        <v>106</v>
      </c>
      <c r="H1312" s="25">
        <v>41370</v>
      </c>
      <c r="I1312" s="26" t="str">
        <f t="shared" si="160"/>
        <v>Sat</v>
      </c>
      <c r="J1312" s="1">
        <f t="shared" si="161"/>
        <v>86</v>
      </c>
      <c r="K1312" s="1" t="str">
        <f t="shared" si="162"/>
        <v>90D</v>
      </c>
      <c r="L1312" s="25">
        <v>41456</v>
      </c>
      <c r="M1312" s="26" t="str">
        <f t="shared" si="163"/>
        <v>Mon</v>
      </c>
      <c r="N1312" s="25">
        <v>41462</v>
      </c>
      <c r="O1312" s="1">
        <f t="shared" si="164"/>
        <v>6</v>
      </c>
      <c r="P1312" s="27">
        <f t="shared" si="165"/>
        <v>2013</v>
      </c>
      <c r="Q1312" s="1">
        <f t="shared" si="166"/>
        <v>7</v>
      </c>
      <c r="R1312" s="1">
        <f t="shared" si="167"/>
        <v>1</v>
      </c>
      <c r="S1312" t="s">
        <v>72</v>
      </c>
      <c r="T1312" s="2">
        <v>17232142.190000001</v>
      </c>
      <c r="U1312">
        <v>11159447</v>
      </c>
      <c r="V1312" s="2">
        <v>9023924.5</v>
      </c>
      <c r="W1312" s="2">
        <v>5465900.0999999996</v>
      </c>
      <c r="X1312" s="2">
        <v>0</v>
      </c>
      <c r="Y1312" s="2">
        <v>429870.13</v>
      </c>
      <c r="Z1312" s="2">
        <v>2312447.46</v>
      </c>
      <c r="AA1312">
        <v>14</v>
      </c>
      <c r="AB1312">
        <v>0</v>
      </c>
      <c r="AC1312">
        <v>0</v>
      </c>
      <c r="AD1312">
        <v>0</v>
      </c>
      <c r="AE1312">
        <v>14</v>
      </c>
      <c r="AF1312">
        <v>14</v>
      </c>
      <c r="AG1312">
        <v>7</v>
      </c>
      <c r="AH1312" s="2">
        <v>1289132.07</v>
      </c>
    </row>
    <row r="1313" spans="1:34" x14ac:dyDescent="0.5">
      <c r="A1313">
        <v>10963</v>
      </c>
      <c r="B1313">
        <v>42818</v>
      </c>
      <c r="C1313" t="s">
        <v>1419</v>
      </c>
      <c r="D1313" s="25">
        <v>28024</v>
      </c>
      <c r="E1313" t="s">
        <v>144</v>
      </c>
      <c r="F1313" t="s">
        <v>70</v>
      </c>
      <c r="G1313" t="s">
        <v>97</v>
      </c>
      <c r="H1313" s="25">
        <v>41370</v>
      </c>
      <c r="I1313" s="26" t="str">
        <f t="shared" si="160"/>
        <v>Sat</v>
      </c>
      <c r="J1313" s="1">
        <f t="shared" si="161"/>
        <v>0</v>
      </c>
      <c r="K1313" s="1" t="str">
        <f t="shared" si="162"/>
        <v>7D</v>
      </c>
      <c r="L1313" s="25">
        <v>41370</v>
      </c>
      <c r="M1313" s="26" t="str">
        <f t="shared" si="163"/>
        <v>Sat</v>
      </c>
      <c r="N1313" s="25">
        <v>41371</v>
      </c>
      <c r="O1313" s="1">
        <f t="shared" si="164"/>
        <v>1</v>
      </c>
      <c r="P1313" s="27">
        <f t="shared" si="165"/>
        <v>2013</v>
      </c>
      <c r="Q1313" s="1">
        <f t="shared" si="166"/>
        <v>4</v>
      </c>
      <c r="R1313" s="1">
        <f t="shared" si="167"/>
        <v>6</v>
      </c>
      <c r="S1313" t="s">
        <v>72</v>
      </c>
      <c r="T1313" s="2">
        <v>6111619.9299999997</v>
      </c>
      <c r="U1313">
        <v>5779620</v>
      </c>
      <c r="V1313" s="2">
        <v>4868683.5</v>
      </c>
      <c r="W1313" s="2">
        <v>422762.33</v>
      </c>
      <c r="X1313" s="2">
        <v>0</v>
      </c>
      <c r="Y1313" s="2">
        <v>0</v>
      </c>
      <c r="Z1313" s="2">
        <v>820174.1</v>
      </c>
      <c r="AA1313">
        <v>2</v>
      </c>
      <c r="AB1313">
        <v>0</v>
      </c>
      <c r="AC1313">
        <v>0</v>
      </c>
      <c r="AD1313">
        <v>0</v>
      </c>
      <c r="AE1313">
        <v>2</v>
      </c>
      <c r="AF1313">
        <v>2</v>
      </c>
      <c r="AG1313">
        <v>2</v>
      </c>
      <c r="AH1313" s="2">
        <v>2434341.75</v>
      </c>
    </row>
    <row r="1314" spans="1:34" x14ac:dyDescent="0.5">
      <c r="A1314">
        <v>10954</v>
      </c>
      <c r="B1314">
        <v>51249</v>
      </c>
      <c r="C1314" t="s">
        <v>1422</v>
      </c>
      <c r="D1314" s="25">
        <v>36406</v>
      </c>
      <c r="E1314" t="s">
        <v>79</v>
      </c>
      <c r="F1314" t="s">
        <v>105</v>
      </c>
      <c r="G1314" t="s">
        <v>106</v>
      </c>
      <c r="H1314" s="25">
        <v>41370</v>
      </c>
      <c r="I1314" s="26" t="str">
        <f t="shared" si="160"/>
        <v>Sat</v>
      </c>
      <c r="J1314" s="1">
        <f t="shared" si="161"/>
        <v>86</v>
      </c>
      <c r="K1314" s="1" t="str">
        <f t="shared" si="162"/>
        <v>90D</v>
      </c>
      <c r="L1314" s="25">
        <v>41456</v>
      </c>
      <c r="M1314" s="26" t="str">
        <f t="shared" si="163"/>
        <v>Mon</v>
      </c>
      <c r="N1314" s="25">
        <v>41462</v>
      </c>
      <c r="O1314" s="1">
        <f t="shared" si="164"/>
        <v>6</v>
      </c>
      <c r="P1314" s="27">
        <f t="shared" si="165"/>
        <v>2013</v>
      </c>
      <c r="Q1314" s="1">
        <f t="shared" si="166"/>
        <v>7</v>
      </c>
      <c r="R1314" s="1">
        <f t="shared" si="167"/>
        <v>1</v>
      </c>
      <c r="S1314" t="s">
        <v>72</v>
      </c>
      <c r="T1314" s="2">
        <v>1916070</v>
      </c>
      <c r="U1314">
        <v>0</v>
      </c>
      <c r="V1314" s="2">
        <v>1659611.4</v>
      </c>
      <c r="W1314" s="2">
        <v>0</v>
      </c>
      <c r="X1314" s="2">
        <v>0</v>
      </c>
      <c r="Y1314" s="2">
        <v>0</v>
      </c>
      <c r="Z1314" s="2">
        <v>256458.6</v>
      </c>
      <c r="AA1314">
        <v>12</v>
      </c>
      <c r="AB1314">
        <v>0</v>
      </c>
      <c r="AC1314">
        <v>6</v>
      </c>
      <c r="AD1314">
        <v>0</v>
      </c>
      <c r="AE1314">
        <v>12</v>
      </c>
      <c r="AF1314">
        <v>18</v>
      </c>
      <c r="AG1314">
        <v>6</v>
      </c>
      <c r="AH1314" s="2">
        <v>276601.90000000002</v>
      </c>
    </row>
    <row r="1315" spans="1:34" x14ac:dyDescent="0.5">
      <c r="A1315">
        <v>13764</v>
      </c>
      <c r="B1315">
        <v>39722</v>
      </c>
      <c r="C1315" t="s">
        <v>1295</v>
      </c>
      <c r="D1315" s="25">
        <v>18685</v>
      </c>
      <c r="E1315" t="s">
        <v>79</v>
      </c>
      <c r="F1315" t="s">
        <v>70</v>
      </c>
      <c r="G1315" t="s">
        <v>74</v>
      </c>
      <c r="H1315" s="25">
        <v>41372</v>
      </c>
      <c r="I1315" s="26" t="str">
        <f t="shared" si="160"/>
        <v>Mon</v>
      </c>
      <c r="J1315" s="1">
        <f t="shared" si="161"/>
        <v>148</v>
      </c>
      <c r="K1315" s="1" t="str">
        <f t="shared" si="162"/>
        <v>120D</v>
      </c>
      <c r="L1315" s="25">
        <v>41520</v>
      </c>
      <c r="M1315" s="26" t="str">
        <f t="shared" si="163"/>
        <v>Tue</v>
      </c>
      <c r="N1315" s="25">
        <v>41521</v>
      </c>
      <c r="O1315" s="1">
        <f t="shared" si="164"/>
        <v>1</v>
      </c>
      <c r="P1315" s="27">
        <f t="shared" si="165"/>
        <v>2013</v>
      </c>
      <c r="Q1315" s="1">
        <f t="shared" si="166"/>
        <v>9</v>
      </c>
      <c r="R1315" s="1">
        <f t="shared" si="167"/>
        <v>3</v>
      </c>
      <c r="S1315" t="s">
        <v>72</v>
      </c>
      <c r="T1315" s="2">
        <v>26098020.18</v>
      </c>
      <c r="U1315">
        <v>6081075</v>
      </c>
      <c r="V1315" s="2">
        <v>4991430.5999999996</v>
      </c>
      <c r="W1315" s="2">
        <v>5780058.7300000004</v>
      </c>
      <c r="X1315" s="2">
        <v>0</v>
      </c>
      <c r="Y1315" s="2">
        <v>11224798.529999999</v>
      </c>
      <c r="Z1315" s="2">
        <v>4101732.32</v>
      </c>
      <c r="AA1315">
        <v>14</v>
      </c>
      <c r="AB1315">
        <v>0</v>
      </c>
      <c r="AC1315">
        <v>0</v>
      </c>
      <c r="AD1315">
        <v>0</v>
      </c>
      <c r="AE1315">
        <v>14</v>
      </c>
      <c r="AF1315">
        <v>14</v>
      </c>
      <c r="AG1315">
        <v>7</v>
      </c>
      <c r="AH1315" s="2">
        <v>713061.51</v>
      </c>
    </row>
    <row r="1316" spans="1:34" x14ac:dyDescent="0.5">
      <c r="A1316">
        <v>10978</v>
      </c>
      <c r="B1316">
        <v>42969</v>
      </c>
      <c r="C1316" t="s">
        <v>1423</v>
      </c>
      <c r="D1316" s="25">
        <v>22128</v>
      </c>
      <c r="E1316" t="s">
        <v>79</v>
      </c>
      <c r="F1316" t="s">
        <v>105</v>
      </c>
      <c r="G1316" t="s">
        <v>106</v>
      </c>
      <c r="H1316" s="25">
        <v>41372</v>
      </c>
      <c r="I1316" s="26" t="str">
        <f t="shared" si="160"/>
        <v>Mon</v>
      </c>
      <c r="J1316" s="1">
        <f t="shared" si="161"/>
        <v>100</v>
      </c>
      <c r="K1316" s="1" t="str">
        <f t="shared" si="162"/>
        <v>120D</v>
      </c>
      <c r="L1316" s="25">
        <v>41472</v>
      </c>
      <c r="M1316" s="26" t="str">
        <f t="shared" si="163"/>
        <v>Wed</v>
      </c>
      <c r="N1316" s="25">
        <v>41478</v>
      </c>
      <c r="O1316" s="1">
        <f t="shared" si="164"/>
        <v>6</v>
      </c>
      <c r="P1316" s="27">
        <f t="shared" si="165"/>
        <v>2013</v>
      </c>
      <c r="Q1316" s="1">
        <f t="shared" si="166"/>
        <v>7</v>
      </c>
      <c r="R1316" s="1">
        <f t="shared" si="167"/>
        <v>17</v>
      </c>
      <c r="S1316" t="s">
        <v>72</v>
      </c>
      <c r="T1316" s="2">
        <v>35427937.890000001</v>
      </c>
      <c r="U1316">
        <v>6086850</v>
      </c>
      <c r="V1316" s="2">
        <v>11648808</v>
      </c>
      <c r="W1316" s="2">
        <v>14965305.810000001</v>
      </c>
      <c r="X1316" s="2">
        <v>0</v>
      </c>
      <c r="Y1316" s="2">
        <v>3849679.04</v>
      </c>
      <c r="Z1316" s="2">
        <v>4964145.04</v>
      </c>
      <c r="AA1316">
        <v>20</v>
      </c>
      <c r="AB1316">
        <v>0</v>
      </c>
      <c r="AC1316">
        <v>0</v>
      </c>
      <c r="AD1316">
        <v>0</v>
      </c>
      <c r="AE1316">
        <v>20</v>
      </c>
      <c r="AF1316">
        <v>20</v>
      </c>
      <c r="AG1316">
        <v>7</v>
      </c>
      <c r="AH1316" s="2">
        <v>1664115.43</v>
      </c>
    </row>
    <row r="1317" spans="1:34" x14ac:dyDescent="0.5">
      <c r="A1317">
        <v>11026</v>
      </c>
      <c r="B1317">
        <v>43406</v>
      </c>
      <c r="C1317" t="s">
        <v>1424</v>
      </c>
      <c r="D1317" s="25">
        <v>27046</v>
      </c>
      <c r="E1317" t="s">
        <v>69</v>
      </c>
      <c r="F1317" t="s">
        <v>80</v>
      </c>
      <c r="G1317" t="s">
        <v>89</v>
      </c>
      <c r="H1317" s="25">
        <v>41373</v>
      </c>
      <c r="I1317" s="26" t="str">
        <f t="shared" si="160"/>
        <v>Tue</v>
      </c>
      <c r="J1317" s="1">
        <f t="shared" si="161"/>
        <v>58</v>
      </c>
      <c r="K1317" s="1" t="str">
        <f t="shared" si="162"/>
        <v>60D</v>
      </c>
      <c r="L1317" s="25">
        <v>41431</v>
      </c>
      <c r="M1317" s="26" t="str">
        <f t="shared" si="163"/>
        <v>Thu</v>
      </c>
      <c r="N1317" s="25">
        <v>41434</v>
      </c>
      <c r="O1317" s="1">
        <f t="shared" si="164"/>
        <v>3</v>
      </c>
      <c r="P1317" s="27">
        <f t="shared" si="165"/>
        <v>2013</v>
      </c>
      <c r="Q1317" s="1">
        <f t="shared" si="166"/>
        <v>6</v>
      </c>
      <c r="R1317" s="1">
        <f t="shared" si="167"/>
        <v>6</v>
      </c>
      <c r="S1317" t="s">
        <v>72</v>
      </c>
      <c r="T1317" s="2">
        <v>15273097.359999999</v>
      </c>
      <c r="U1317">
        <v>0</v>
      </c>
      <c r="V1317" s="2">
        <v>7800000</v>
      </c>
      <c r="W1317" s="2">
        <v>4514369.99</v>
      </c>
      <c r="X1317" s="2">
        <v>0</v>
      </c>
      <c r="Y1317" s="2">
        <v>909090.91</v>
      </c>
      <c r="Z1317" s="2">
        <v>2049636.46</v>
      </c>
      <c r="AA1317">
        <v>6</v>
      </c>
      <c r="AB1317">
        <v>0</v>
      </c>
      <c r="AC1317">
        <v>3</v>
      </c>
      <c r="AD1317">
        <v>0</v>
      </c>
      <c r="AE1317">
        <v>6</v>
      </c>
      <c r="AF1317">
        <v>9</v>
      </c>
      <c r="AG1317">
        <v>3</v>
      </c>
      <c r="AH1317" s="2">
        <v>2600000</v>
      </c>
    </row>
    <row r="1318" spans="1:34" x14ac:dyDescent="0.5">
      <c r="A1318">
        <v>11030</v>
      </c>
      <c r="B1318">
        <v>43123</v>
      </c>
      <c r="C1318" t="s">
        <v>1425</v>
      </c>
      <c r="D1318" s="25">
        <v>28672</v>
      </c>
      <c r="E1318" t="s">
        <v>87</v>
      </c>
      <c r="F1318" t="s">
        <v>80</v>
      </c>
      <c r="G1318" t="s">
        <v>89</v>
      </c>
      <c r="H1318" s="25">
        <v>41373</v>
      </c>
      <c r="I1318" s="26" t="str">
        <f t="shared" si="160"/>
        <v>Tue</v>
      </c>
      <c r="J1318" s="1">
        <f t="shared" si="161"/>
        <v>0</v>
      </c>
      <c r="K1318" s="1" t="str">
        <f t="shared" si="162"/>
        <v>7D</v>
      </c>
      <c r="L1318" s="25">
        <v>41373</v>
      </c>
      <c r="M1318" s="26" t="str">
        <f t="shared" si="163"/>
        <v>Tue</v>
      </c>
      <c r="N1318" s="25">
        <v>41374</v>
      </c>
      <c r="O1318" s="1">
        <f t="shared" si="164"/>
        <v>1</v>
      </c>
      <c r="P1318" s="27">
        <f t="shared" si="165"/>
        <v>2013</v>
      </c>
      <c r="Q1318" s="1">
        <f t="shared" si="166"/>
        <v>4</v>
      </c>
      <c r="R1318" s="1">
        <f t="shared" si="167"/>
        <v>9</v>
      </c>
      <c r="S1318" t="s">
        <v>72</v>
      </c>
      <c r="T1318" s="2">
        <v>11869566</v>
      </c>
      <c r="U1318">
        <v>11800266</v>
      </c>
      <c r="V1318" s="2">
        <v>9945867</v>
      </c>
      <c r="W1318" s="2">
        <v>330633</v>
      </c>
      <c r="X1318" s="2">
        <v>0</v>
      </c>
      <c r="Y1318" s="2">
        <v>0</v>
      </c>
      <c r="Z1318" s="2">
        <v>1593066</v>
      </c>
      <c r="AA1318">
        <v>1</v>
      </c>
      <c r="AB1318">
        <v>0</v>
      </c>
      <c r="AC1318">
        <v>0</v>
      </c>
      <c r="AD1318">
        <v>0</v>
      </c>
      <c r="AE1318">
        <v>1</v>
      </c>
      <c r="AF1318">
        <v>1</v>
      </c>
      <c r="AG1318">
        <v>1</v>
      </c>
      <c r="AH1318" s="2">
        <v>9945867</v>
      </c>
    </row>
    <row r="1319" spans="1:34" x14ac:dyDescent="0.5">
      <c r="A1319">
        <v>11043</v>
      </c>
      <c r="B1319">
        <v>43208</v>
      </c>
      <c r="C1319" t="s">
        <v>1426</v>
      </c>
      <c r="D1319" s="25">
        <v>22532</v>
      </c>
      <c r="E1319" t="s">
        <v>113</v>
      </c>
      <c r="F1319" t="s">
        <v>80</v>
      </c>
      <c r="G1319" t="s">
        <v>89</v>
      </c>
      <c r="H1319" s="25">
        <v>41374</v>
      </c>
      <c r="I1319" s="26" t="str">
        <f t="shared" si="160"/>
        <v>Wed</v>
      </c>
      <c r="J1319" s="1">
        <f t="shared" si="161"/>
        <v>83</v>
      </c>
      <c r="K1319" s="1" t="str">
        <f t="shared" si="162"/>
        <v>90D</v>
      </c>
      <c r="L1319" s="25">
        <v>41457</v>
      </c>
      <c r="M1319" s="26" t="str">
        <f t="shared" si="163"/>
        <v>Tue</v>
      </c>
      <c r="N1319" s="25">
        <v>41464</v>
      </c>
      <c r="O1319" s="1">
        <f t="shared" si="164"/>
        <v>7</v>
      </c>
      <c r="P1319" s="27">
        <f t="shared" si="165"/>
        <v>2013</v>
      </c>
      <c r="Q1319" s="1">
        <f t="shared" si="166"/>
        <v>7</v>
      </c>
      <c r="R1319" s="1">
        <f t="shared" si="167"/>
        <v>2</v>
      </c>
      <c r="S1319" t="s">
        <v>72</v>
      </c>
      <c r="T1319" s="2">
        <v>41231886.219999999</v>
      </c>
      <c r="U1319">
        <v>37093388</v>
      </c>
      <c r="V1319" s="2">
        <v>29242740.5</v>
      </c>
      <c r="W1319" s="2">
        <v>5446826.6200000001</v>
      </c>
      <c r="X1319" s="2">
        <v>0</v>
      </c>
      <c r="Y1319" s="2">
        <v>808424.91</v>
      </c>
      <c r="Z1319" s="2">
        <v>5733894.1900000004</v>
      </c>
      <c r="AA1319">
        <v>21</v>
      </c>
      <c r="AB1319">
        <v>0</v>
      </c>
      <c r="AC1319">
        <v>0</v>
      </c>
      <c r="AD1319">
        <v>0</v>
      </c>
      <c r="AE1319">
        <v>21</v>
      </c>
      <c r="AF1319">
        <v>21</v>
      </c>
      <c r="AG1319">
        <v>7</v>
      </c>
      <c r="AH1319" s="2">
        <v>4177534.36</v>
      </c>
    </row>
    <row r="1320" spans="1:34" x14ac:dyDescent="0.5">
      <c r="A1320">
        <v>11035</v>
      </c>
      <c r="B1320">
        <v>54630</v>
      </c>
      <c r="C1320" t="s">
        <v>1427</v>
      </c>
      <c r="D1320" s="25">
        <v>25197</v>
      </c>
      <c r="E1320" t="s">
        <v>69</v>
      </c>
      <c r="F1320" t="s">
        <v>75</v>
      </c>
      <c r="G1320" t="s">
        <v>91</v>
      </c>
      <c r="H1320" s="25">
        <v>41374</v>
      </c>
      <c r="I1320" s="26" t="str">
        <f t="shared" si="160"/>
        <v>Wed</v>
      </c>
      <c r="J1320" s="1">
        <f t="shared" si="161"/>
        <v>113</v>
      </c>
      <c r="K1320" s="1" t="str">
        <f t="shared" si="162"/>
        <v>120D</v>
      </c>
      <c r="L1320" s="25">
        <v>41487</v>
      </c>
      <c r="M1320" s="26" t="str">
        <f t="shared" si="163"/>
        <v>Thu</v>
      </c>
      <c r="N1320" s="25">
        <v>41490</v>
      </c>
      <c r="O1320" s="1">
        <f t="shared" si="164"/>
        <v>3</v>
      </c>
      <c r="P1320" s="27">
        <f t="shared" si="165"/>
        <v>2013</v>
      </c>
      <c r="Q1320" s="1">
        <f t="shared" si="166"/>
        <v>8</v>
      </c>
      <c r="R1320" s="1">
        <f t="shared" si="167"/>
        <v>1</v>
      </c>
      <c r="S1320" t="s">
        <v>72</v>
      </c>
      <c r="T1320" s="2">
        <v>1240000</v>
      </c>
      <c r="U1320">
        <v>0</v>
      </c>
      <c r="V1320" s="2">
        <v>600000</v>
      </c>
      <c r="W1320" s="2">
        <v>473593.07</v>
      </c>
      <c r="X1320" s="2">
        <v>0</v>
      </c>
      <c r="Y1320" s="2">
        <v>0</v>
      </c>
      <c r="Z1320" s="2">
        <v>166406.93</v>
      </c>
      <c r="AA1320">
        <v>6</v>
      </c>
      <c r="AB1320">
        <v>0</v>
      </c>
      <c r="AC1320">
        <v>0</v>
      </c>
      <c r="AD1320">
        <v>0</v>
      </c>
      <c r="AE1320">
        <v>6</v>
      </c>
      <c r="AF1320">
        <v>6</v>
      </c>
      <c r="AG1320">
        <v>3</v>
      </c>
      <c r="AH1320" s="2">
        <v>200000</v>
      </c>
    </row>
    <row r="1321" spans="1:34" x14ac:dyDescent="0.5">
      <c r="A1321">
        <v>11042</v>
      </c>
      <c r="B1321">
        <v>53915</v>
      </c>
      <c r="C1321" t="s">
        <v>1428</v>
      </c>
      <c r="D1321" s="25">
        <v>26354</v>
      </c>
      <c r="E1321" t="s">
        <v>69</v>
      </c>
      <c r="F1321" t="s">
        <v>94</v>
      </c>
      <c r="G1321" t="s">
        <v>141</v>
      </c>
      <c r="H1321" s="25">
        <v>41374</v>
      </c>
      <c r="I1321" s="26" t="str">
        <f t="shared" si="160"/>
        <v>Wed</v>
      </c>
      <c r="J1321" s="1">
        <f t="shared" si="161"/>
        <v>107</v>
      </c>
      <c r="K1321" s="1" t="str">
        <f t="shared" si="162"/>
        <v>120D</v>
      </c>
      <c r="L1321" s="25">
        <v>41481</v>
      </c>
      <c r="M1321" s="26" t="str">
        <f t="shared" si="163"/>
        <v>Fri</v>
      </c>
      <c r="N1321" s="25">
        <v>41483</v>
      </c>
      <c r="O1321" s="1">
        <f t="shared" si="164"/>
        <v>2</v>
      </c>
      <c r="P1321" s="27">
        <f t="shared" si="165"/>
        <v>2013</v>
      </c>
      <c r="Q1321" s="1">
        <f t="shared" si="166"/>
        <v>7</v>
      </c>
      <c r="R1321" s="1">
        <f t="shared" si="167"/>
        <v>26</v>
      </c>
      <c r="S1321" t="s">
        <v>72</v>
      </c>
      <c r="T1321" s="2">
        <v>231000</v>
      </c>
      <c r="U1321">
        <v>0</v>
      </c>
      <c r="V1321" s="2">
        <v>200000</v>
      </c>
      <c r="W1321" s="2">
        <v>0</v>
      </c>
      <c r="X1321" s="2">
        <v>0</v>
      </c>
      <c r="Y1321" s="2">
        <v>0</v>
      </c>
      <c r="Z1321" s="2">
        <v>31000</v>
      </c>
      <c r="AA1321">
        <v>3</v>
      </c>
      <c r="AB1321">
        <v>0</v>
      </c>
      <c r="AC1321">
        <v>1</v>
      </c>
      <c r="AD1321">
        <v>0</v>
      </c>
      <c r="AE1321">
        <v>3</v>
      </c>
      <c r="AF1321">
        <v>4</v>
      </c>
      <c r="AG1321">
        <v>2</v>
      </c>
      <c r="AH1321" s="2">
        <v>100000</v>
      </c>
    </row>
    <row r="1322" spans="1:34" x14ac:dyDescent="0.5">
      <c r="A1322">
        <v>11040</v>
      </c>
      <c r="B1322">
        <v>43167</v>
      </c>
      <c r="C1322" t="s">
        <v>1429</v>
      </c>
      <c r="D1322" s="25">
        <v>16732</v>
      </c>
      <c r="E1322" t="s">
        <v>79</v>
      </c>
      <c r="F1322" t="s">
        <v>80</v>
      </c>
      <c r="G1322" t="s">
        <v>89</v>
      </c>
      <c r="H1322" s="25">
        <v>41374</v>
      </c>
      <c r="I1322" s="26" t="str">
        <f t="shared" si="160"/>
        <v>Wed</v>
      </c>
      <c r="J1322" s="1">
        <f t="shared" si="161"/>
        <v>38</v>
      </c>
      <c r="K1322" s="1" t="str">
        <f t="shared" si="162"/>
        <v>45D</v>
      </c>
      <c r="L1322" s="25">
        <v>41412</v>
      </c>
      <c r="M1322" s="26" t="str">
        <f t="shared" si="163"/>
        <v>Sat</v>
      </c>
      <c r="N1322" s="25">
        <v>41416</v>
      </c>
      <c r="O1322" s="1">
        <f t="shared" si="164"/>
        <v>4</v>
      </c>
      <c r="P1322" s="27">
        <f t="shared" si="165"/>
        <v>2013</v>
      </c>
      <c r="Q1322" s="1">
        <f t="shared" si="166"/>
        <v>5</v>
      </c>
      <c r="R1322" s="1">
        <f t="shared" si="167"/>
        <v>18</v>
      </c>
      <c r="S1322" t="s">
        <v>72</v>
      </c>
      <c r="T1322" s="2">
        <v>22712057</v>
      </c>
      <c r="U1322">
        <v>20477059.199999999</v>
      </c>
      <c r="V1322" s="2">
        <v>16645953.6</v>
      </c>
      <c r="W1322" s="2">
        <v>3018818.72</v>
      </c>
      <c r="X1322" s="2">
        <v>0</v>
      </c>
      <c r="Y1322" s="2">
        <v>0</v>
      </c>
      <c r="Z1322" s="2">
        <v>3047284.68</v>
      </c>
      <c r="AA1322">
        <v>8</v>
      </c>
      <c r="AB1322">
        <v>0</v>
      </c>
      <c r="AC1322">
        <v>0</v>
      </c>
      <c r="AD1322">
        <v>0</v>
      </c>
      <c r="AE1322">
        <v>8</v>
      </c>
      <c r="AF1322">
        <v>8</v>
      </c>
      <c r="AG1322">
        <v>4</v>
      </c>
      <c r="AH1322" s="2">
        <v>4161488.4</v>
      </c>
    </row>
    <row r="1323" spans="1:34" x14ac:dyDescent="0.5">
      <c r="A1323">
        <v>11051</v>
      </c>
      <c r="B1323">
        <v>45279</v>
      </c>
      <c r="C1323" t="s">
        <v>1430</v>
      </c>
      <c r="D1323" s="25">
        <v>25828</v>
      </c>
      <c r="E1323" t="s">
        <v>69</v>
      </c>
      <c r="F1323" t="s">
        <v>94</v>
      </c>
      <c r="G1323" t="s">
        <v>111</v>
      </c>
      <c r="H1323" s="25">
        <v>41374</v>
      </c>
      <c r="I1323" s="26" t="str">
        <f t="shared" si="160"/>
        <v>Wed</v>
      </c>
      <c r="J1323" s="1">
        <f t="shared" si="161"/>
        <v>22</v>
      </c>
      <c r="K1323" s="1" t="str">
        <f t="shared" si="162"/>
        <v>30D</v>
      </c>
      <c r="L1323" s="25">
        <v>41396</v>
      </c>
      <c r="M1323" s="26" t="str">
        <f t="shared" si="163"/>
        <v>Thu</v>
      </c>
      <c r="N1323" s="25">
        <v>41398</v>
      </c>
      <c r="O1323" s="1">
        <f t="shared" si="164"/>
        <v>2</v>
      </c>
      <c r="P1323" s="27">
        <f t="shared" si="165"/>
        <v>2013</v>
      </c>
      <c r="Q1323" s="1">
        <f t="shared" si="166"/>
        <v>5</v>
      </c>
      <c r="R1323" s="1">
        <f t="shared" si="167"/>
        <v>2</v>
      </c>
      <c r="S1323" t="s">
        <v>72</v>
      </c>
      <c r="T1323" s="2">
        <v>924000</v>
      </c>
      <c r="U1323">
        <v>0</v>
      </c>
      <c r="V1323" s="2">
        <v>800000</v>
      </c>
      <c r="W1323" s="2">
        <v>0</v>
      </c>
      <c r="X1323" s="2">
        <v>0</v>
      </c>
      <c r="Y1323" s="2">
        <v>0</v>
      </c>
      <c r="Z1323" s="2">
        <v>124000</v>
      </c>
      <c r="AA1323">
        <v>6</v>
      </c>
      <c r="AB1323">
        <v>0</v>
      </c>
      <c r="AC1323">
        <v>1</v>
      </c>
      <c r="AD1323">
        <v>0</v>
      </c>
      <c r="AE1323">
        <v>6</v>
      </c>
      <c r="AF1323">
        <v>7</v>
      </c>
      <c r="AG1323">
        <v>4</v>
      </c>
      <c r="AH1323" s="2">
        <v>200000</v>
      </c>
    </row>
    <row r="1324" spans="1:34" x14ac:dyDescent="0.5">
      <c r="A1324">
        <v>11041</v>
      </c>
      <c r="B1324">
        <v>52329</v>
      </c>
      <c r="C1324" t="s">
        <v>1431</v>
      </c>
      <c r="D1324" s="25">
        <v>27539</v>
      </c>
      <c r="E1324" t="s">
        <v>69</v>
      </c>
      <c r="F1324" t="s">
        <v>94</v>
      </c>
      <c r="G1324" t="s">
        <v>141</v>
      </c>
      <c r="H1324" s="25">
        <v>41374</v>
      </c>
      <c r="I1324" s="26" t="str">
        <f t="shared" si="160"/>
        <v>Wed</v>
      </c>
      <c r="J1324" s="1">
        <f t="shared" si="161"/>
        <v>93</v>
      </c>
      <c r="K1324" s="1" t="str">
        <f t="shared" si="162"/>
        <v>120D</v>
      </c>
      <c r="L1324" s="25">
        <v>41467</v>
      </c>
      <c r="M1324" s="26" t="str">
        <f t="shared" si="163"/>
        <v>Fri</v>
      </c>
      <c r="N1324" s="25">
        <v>41469</v>
      </c>
      <c r="O1324" s="1">
        <f t="shared" si="164"/>
        <v>2</v>
      </c>
      <c r="P1324" s="27">
        <f t="shared" si="165"/>
        <v>2013</v>
      </c>
      <c r="Q1324" s="1">
        <f t="shared" si="166"/>
        <v>7</v>
      </c>
      <c r="R1324" s="1">
        <f t="shared" si="167"/>
        <v>12</v>
      </c>
      <c r="S1324" t="s">
        <v>72</v>
      </c>
      <c r="T1324" s="2">
        <v>716100</v>
      </c>
      <c r="U1324">
        <v>0</v>
      </c>
      <c r="V1324" s="2">
        <v>400000</v>
      </c>
      <c r="W1324" s="2">
        <v>0</v>
      </c>
      <c r="X1324" s="2">
        <v>0</v>
      </c>
      <c r="Y1324" s="2">
        <v>220000</v>
      </c>
      <c r="Z1324" s="2">
        <v>96100</v>
      </c>
      <c r="AA1324">
        <v>4</v>
      </c>
      <c r="AB1324">
        <v>0</v>
      </c>
      <c r="AC1324">
        <v>0</v>
      </c>
      <c r="AD1324">
        <v>0</v>
      </c>
      <c r="AE1324">
        <v>4</v>
      </c>
      <c r="AF1324">
        <v>4</v>
      </c>
      <c r="AG1324">
        <v>2</v>
      </c>
      <c r="AH1324" s="2">
        <v>200000</v>
      </c>
    </row>
    <row r="1325" spans="1:34" x14ac:dyDescent="0.5">
      <c r="A1325">
        <v>11042</v>
      </c>
      <c r="B1325">
        <v>53902</v>
      </c>
      <c r="C1325" t="s">
        <v>1432</v>
      </c>
      <c r="D1325" s="25">
        <v>246</v>
      </c>
      <c r="E1325" t="s">
        <v>69</v>
      </c>
      <c r="F1325" t="s">
        <v>94</v>
      </c>
      <c r="G1325" t="s">
        <v>141</v>
      </c>
      <c r="H1325" s="25">
        <v>41374</v>
      </c>
      <c r="I1325" s="26" t="str">
        <f t="shared" si="160"/>
        <v>Wed</v>
      </c>
      <c r="J1325" s="1">
        <f t="shared" si="161"/>
        <v>107</v>
      </c>
      <c r="K1325" s="1" t="str">
        <f t="shared" si="162"/>
        <v>120D</v>
      </c>
      <c r="L1325" s="25">
        <v>41481</v>
      </c>
      <c r="M1325" s="26" t="str">
        <f t="shared" si="163"/>
        <v>Fri</v>
      </c>
      <c r="N1325" s="25">
        <v>41483</v>
      </c>
      <c r="O1325" s="1">
        <f t="shared" si="164"/>
        <v>2</v>
      </c>
      <c r="P1325" s="27">
        <f t="shared" si="165"/>
        <v>2013</v>
      </c>
      <c r="Q1325" s="1">
        <f t="shared" si="166"/>
        <v>7</v>
      </c>
      <c r="R1325" s="1">
        <f t="shared" si="167"/>
        <v>26</v>
      </c>
      <c r="S1325" t="s">
        <v>72</v>
      </c>
      <c r="T1325" s="2">
        <v>6430250.0099999998</v>
      </c>
      <c r="U1325">
        <v>0</v>
      </c>
      <c r="V1325" s="2">
        <v>3463204</v>
      </c>
      <c r="W1325" s="2">
        <v>255411.25</v>
      </c>
      <c r="X1325" s="2">
        <v>0</v>
      </c>
      <c r="Y1325" s="2">
        <v>1549001</v>
      </c>
      <c r="Z1325" s="2">
        <v>1162633.76</v>
      </c>
      <c r="AA1325">
        <v>4</v>
      </c>
      <c r="AB1325">
        <v>0</v>
      </c>
      <c r="AC1325">
        <v>0</v>
      </c>
      <c r="AD1325">
        <v>0</v>
      </c>
      <c r="AE1325">
        <v>4</v>
      </c>
      <c r="AF1325">
        <v>4</v>
      </c>
      <c r="AG1325">
        <v>2</v>
      </c>
      <c r="AH1325" s="2">
        <v>1731602</v>
      </c>
    </row>
    <row r="1326" spans="1:34" x14ac:dyDescent="0.5">
      <c r="A1326">
        <v>11042</v>
      </c>
      <c r="B1326">
        <v>53875</v>
      </c>
      <c r="C1326" t="s">
        <v>1433</v>
      </c>
      <c r="D1326" s="25">
        <v>22484</v>
      </c>
      <c r="E1326" t="s">
        <v>69</v>
      </c>
      <c r="F1326" t="s">
        <v>94</v>
      </c>
      <c r="G1326" t="s">
        <v>141</v>
      </c>
      <c r="H1326" s="25">
        <v>41374</v>
      </c>
      <c r="I1326" s="26" t="str">
        <f t="shared" si="160"/>
        <v>Wed</v>
      </c>
      <c r="J1326" s="1">
        <f t="shared" si="161"/>
        <v>107</v>
      </c>
      <c r="K1326" s="1" t="str">
        <f t="shared" si="162"/>
        <v>120D</v>
      </c>
      <c r="L1326" s="25">
        <v>41481</v>
      </c>
      <c r="M1326" s="26" t="str">
        <f t="shared" si="163"/>
        <v>Fri</v>
      </c>
      <c r="N1326" s="25">
        <v>41483</v>
      </c>
      <c r="O1326" s="1">
        <f t="shared" si="164"/>
        <v>2</v>
      </c>
      <c r="P1326" s="27">
        <f t="shared" si="165"/>
        <v>2013</v>
      </c>
      <c r="Q1326" s="1">
        <f t="shared" si="166"/>
        <v>7</v>
      </c>
      <c r="R1326" s="1">
        <f t="shared" si="167"/>
        <v>26</v>
      </c>
      <c r="S1326" t="s">
        <v>72</v>
      </c>
      <c r="T1326" s="2">
        <v>1750000</v>
      </c>
      <c r="U1326">
        <v>0</v>
      </c>
      <c r="V1326" s="2">
        <v>1515151.52</v>
      </c>
      <c r="W1326" s="2">
        <v>0</v>
      </c>
      <c r="X1326" s="2">
        <v>0</v>
      </c>
      <c r="Y1326" s="2">
        <v>0</v>
      </c>
      <c r="Z1326" s="2">
        <v>234848.48</v>
      </c>
      <c r="AA1326">
        <v>6</v>
      </c>
      <c r="AB1326">
        <v>0</v>
      </c>
      <c r="AC1326">
        <v>0</v>
      </c>
      <c r="AD1326">
        <v>0</v>
      </c>
      <c r="AE1326">
        <v>6</v>
      </c>
      <c r="AF1326">
        <v>6</v>
      </c>
      <c r="AG1326">
        <v>2</v>
      </c>
      <c r="AH1326" s="2">
        <v>757575.76</v>
      </c>
    </row>
    <row r="1327" spans="1:34" x14ac:dyDescent="0.5">
      <c r="A1327">
        <v>11047</v>
      </c>
      <c r="B1327">
        <v>43264</v>
      </c>
      <c r="C1327" t="s">
        <v>1434</v>
      </c>
      <c r="D1327" s="25">
        <v>27169</v>
      </c>
      <c r="E1327" t="s">
        <v>69</v>
      </c>
      <c r="F1327" t="s">
        <v>75</v>
      </c>
      <c r="G1327" t="s">
        <v>91</v>
      </c>
      <c r="H1327" s="25">
        <v>41374</v>
      </c>
      <c r="I1327" s="26" t="str">
        <f t="shared" si="160"/>
        <v>Wed</v>
      </c>
      <c r="J1327" s="1">
        <f t="shared" si="161"/>
        <v>50</v>
      </c>
      <c r="K1327" s="1" t="str">
        <f t="shared" si="162"/>
        <v>60D</v>
      </c>
      <c r="L1327" s="25">
        <v>41424</v>
      </c>
      <c r="M1327" s="26" t="str">
        <f t="shared" si="163"/>
        <v>Thu</v>
      </c>
      <c r="N1327" s="25">
        <v>41425</v>
      </c>
      <c r="O1327" s="1">
        <f t="shared" si="164"/>
        <v>1</v>
      </c>
      <c r="P1327" s="27">
        <f t="shared" si="165"/>
        <v>2013</v>
      </c>
      <c r="Q1327" s="1">
        <f t="shared" si="166"/>
        <v>5</v>
      </c>
      <c r="R1327" s="1">
        <f t="shared" si="167"/>
        <v>30</v>
      </c>
      <c r="S1327" t="s">
        <v>72</v>
      </c>
      <c r="T1327" s="2">
        <v>1155000</v>
      </c>
      <c r="U1327">
        <v>0</v>
      </c>
      <c r="V1327" s="2">
        <v>1000000</v>
      </c>
      <c r="W1327" s="2">
        <v>0</v>
      </c>
      <c r="X1327" s="2">
        <v>0</v>
      </c>
      <c r="Y1327" s="2">
        <v>0</v>
      </c>
      <c r="Z1327" s="2">
        <v>155000</v>
      </c>
      <c r="AA1327">
        <v>2</v>
      </c>
      <c r="AB1327">
        <v>1</v>
      </c>
      <c r="AC1327">
        <v>1</v>
      </c>
      <c r="AD1327">
        <v>0</v>
      </c>
      <c r="AE1327">
        <v>3</v>
      </c>
      <c r="AF1327">
        <v>4</v>
      </c>
      <c r="AG1327">
        <v>1</v>
      </c>
      <c r="AH1327" s="2">
        <v>1000000</v>
      </c>
    </row>
    <row r="1328" spans="1:34" x14ac:dyDescent="0.5">
      <c r="A1328">
        <v>11042</v>
      </c>
      <c r="B1328">
        <v>54021</v>
      </c>
      <c r="C1328" t="s">
        <v>1435</v>
      </c>
      <c r="D1328" s="25">
        <v>28120</v>
      </c>
      <c r="E1328" t="s">
        <v>69</v>
      </c>
      <c r="F1328" t="s">
        <v>94</v>
      </c>
      <c r="G1328" t="s">
        <v>141</v>
      </c>
      <c r="H1328" s="25">
        <v>41374</v>
      </c>
      <c r="I1328" s="26" t="str">
        <f t="shared" si="160"/>
        <v>Wed</v>
      </c>
      <c r="J1328" s="1">
        <f t="shared" si="161"/>
        <v>107</v>
      </c>
      <c r="K1328" s="1" t="str">
        <f t="shared" si="162"/>
        <v>120D</v>
      </c>
      <c r="L1328" s="25">
        <v>41481</v>
      </c>
      <c r="M1328" s="26" t="str">
        <f t="shared" si="163"/>
        <v>Fri</v>
      </c>
      <c r="N1328" s="25">
        <v>41483</v>
      </c>
      <c r="O1328" s="1">
        <f t="shared" si="164"/>
        <v>2</v>
      </c>
      <c r="P1328" s="27">
        <f t="shared" si="165"/>
        <v>2013</v>
      </c>
      <c r="Q1328" s="1">
        <f t="shared" si="166"/>
        <v>7</v>
      </c>
      <c r="R1328" s="1">
        <f t="shared" si="167"/>
        <v>26</v>
      </c>
      <c r="S1328" t="s">
        <v>72</v>
      </c>
      <c r="T1328" s="2">
        <v>3500000.18</v>
      </c>
      <c r="U1328">
        <v>3500000</v>
      </c>
      <c r="V1328" s="2">
        <v>3030303.03</v>
      </c>
      <c r="W1328" s="2">
        <v>0</v>
      </c>
      <c r="X1328" s="2">
        <v>0</v>
      </c>
      <c r="Y1328" s="2">
        <v>0</v>
      </c>
      <c r="Z1328" s="2">
        <v>469697.15</v>
      </c>
      <c r="AA1328">
        <v>4</v>
      </c>
      <c r="AB1328">
        <v>0</v>
      </c>
      <c r="AC1328">
        <v>0</v>
      </c>
      <c r="AD1328">
        <v>0</v>
      </c>
      <c r="AE1328">
        <v>4</v>
      </c>
      <c r="AF1328">
        <v>4</v>
      </c>
      <c r="AG1328">
        <v>3</v>
      </c>
      <c r="AH1328" s="2">
        <v>1010101.01</v>
      </c>
    </row>
    <row r="1329" spans="1:34" x14ac:dyDescent="0.5">
      <c r="A1329">
        <v>11042</v>
      </c>
      <c r="B1329">
        <v>53870</v>
      </c>
      <c r="C1329" t="s">
        <v>1436</v>
      </c>
      <c r="D1329" s="25">
        <v>20203</v>
      </c>
      <c r="E1329" t="s">
        <v>69</v>
      </c>
      <c r="F1329" t="s">
        <v>94</v>
      </c>
      <c r="G1329" t="s">
        <v>141</v>
      </c>
      <c r="H1329" s="25">
        <v>41374</v>
      </c>
      <c r="I1329" s="26" t="str">
        <f t="shared" si="160"/>
        <v>Wed</v>
      </c>
      <c r="J1329" s="1">
        <f t="shared" si="161"/>
        <v>107</v>
      </c>
      <c r="K1329" s="1" t="str">
        <f t="shared" si="162"/>
        <v>120D</v>
      </c>
      <c r="L1329" s="25">
        <v>41481</v>
      </c>
      <c r="M1329" s="26" t="str">
        <f t="shared" si="163"/>
        <v>Fri</v>
      </c>
      <c r="N1329" s="25">
        <v>41483</v>
      </c>
      <c r="O1329" s="1">
        <f t="shared" si="164"/>
        <v>2</v>
      </c>
      <c r="P1329" s="27">
        <f t="shared" si="165"/>
        <v>2013</v>
      </c>
      <c r="Q1329" s="1">
        <f t="shared" si="166"/>
        <v>7</v>
      </c>
      <c r="R1329" s="1">
        <f t="shared" si="167"/>
        <v>26</v>
      </c>
      <c r="S1329" t="s">
        <v>72</v>
      </c>
      <c r="T1329" s="2">
        <v>3500000.18</v>
      </c>
      <c r="U1329">
        <v>3500000</v>
      </c>
      <c r="V1329" s="2">
        <v>3030303.03</v>
      </c>
      <c r="W1329" s="2">
        <v>0</v>
      </c>
      <c r="X1329" s="2">
        <v>0</v>
      </c>
      <c r="Y1329" s="2">
        <v>0</v>
      </c>
      <c r="Z1329" s="2">
        <v>469697.15</v>
      </c>
      <c r="AA1329">
        <v>6</v>
      </c>
      <c r="AB1329">
        <v>0</v>
      </c>
      <c r="AC1329">
        <v>0</v>
      </c>
      <c r="AD1329">
        <v>0</v>
      </c>
      <c r="AE1329">
        <v>6</v>
      </c>
      <c r="AF1329">
        <v>6</v>
      </c>
      <c r="AG1329">
        <v>3</v>
      </c>
      <c r="AH1329" s="2">
        <v>1010101.01</v>
      </c>
    </row>
    <row r="1330" spans="1:34" x14ac:dyDescent="0.5">
      <c r="A1330">
        <v>11574</v>
      </c>
      <c r="B1330">
        <v>43263</v>
      </c>
      <c r="C1330" t="s">
        <v>1437</v>
      </c>
      <c r="D1330" s="25">
        <v>20991</v>
      </c>
      <c r="E1330" t="s">
        <v>79</v>
      </c>
      <c r="F1330" t="s">
        <v>70</v>
      </c>
      <c r="G1330" t="s">
        <v>74</v>
      </c>
      <c r="H1330" s="25">
        <v>41374</v>
      </c>
      <c r="I1330" s="26" t="str">
        <f t="shared" si="160"/>
        <v>Wed</v>
      </c>
      <c r="J1330" s="1">
        <f t="shared" si="161"/>
        <v>36</v>
      </c>
      <c r="K1330" s="1" t="str">
        <f t="shared" si="162"/>
        <v>45D</v>
      </c>
      <c r="L1330" s="25">
        <v>41410</v>
      </c>
      <c r="M1330" s="26" t="str">
        <f t="shared" si="163"/>
        <v>Thu</v>
      </c>
      <c r="N1330" s="25">
        <v>41411</v>
      </c>
      <c r="O1330" s="1">
        <f t="shared" si="164"/>
        <v>1</v>
      </c>
      <c r="P1330" s="27">
        <f t="shared" si="165"/>
        <v>2013</v>
      </c>
      <c r="Q1330" s="1">
        <f t="shared" si="166"/>
        <v>5</v>
      </c>
      <c r="R1330" s="1">
        <f t="shared" si="167"/>
        <v>16</v>
      </c>
      <c r="S1330" t="s">
        <v>72</v>
      </c>
      <c r="T1330" s="2">
        <v>32054958.809999999</v>
      </c>
      <c r="U1330">
        <v>6492717</v>
      </c>
      <c r="V1330" s="2">
        <v>5350948.2</v>
      </c>
      <c r="W1330" s="2">
        <v>19549144.359999999</v>
      </c>
      <c r="X1330" s="2">
        <v>0</v>
      </c>
      <c r="Y1330" s="2">
        <v>2853258.9</v>
      </c>
      <c r="Z1330" s="2">
        <v>4301607.3499999996</v>
      </c>
      <c r="AA1330">
        <v>14</v>
      </c>
      <c r="AB1330">
        <v>0</v>
      </c>
      <c r="AC1330">
        <v>0</v>
      </c>
      <c r="AD1330">
        <v>0</v>
      </c>
      <c r="AE1330">
        <v>14</v>
      </c>
      <c r="AF1330">
        <v>14</v>
      </c>
      <c r="AG1330">
        <v>7</v>
      </c>
      <c r="AH1330" s="2">
        <v>764421.17</v>
      </c>
    </row>
    <row r="1331" spans="1:34" x14ac:dyDescent="0.5">
      <c r="A1331">
        <v>11070</v>
      </c>
      <c r="B1331">
        <v>43407</v>
      </c>
      <c r="C1331" t="s">
        <v>1438</v>
      </c>
      <c r="D1331" s="25">
        <v>22354</v>
      </c>
      <c r="E1331" t="s">
        <v>122</v>
      </c>
      <c r="F1331" t="s">
        <v>75</v>
      </c>
      <c r="G1331" t="s">
        <v>91</v>
      </c>
      <c r="H1331" s="25">
        <v>41375</v>
      </c>
      <c r="I1331" s="26" t="str">
        <f t="shared" si="160"/>
        <v>Thu</v>
      </c>
      <c r="J1331" s="1">
        <f t="shared" si="161"/>
        <v>8</v>
      </c>
      <c r="K1331" s="1" t="str">
        <f t="shared" si="162"/>
        <v>14D</v>
      </c>
      <c r="L1331" s="25">
        <v>41383</v>
      </c>
      <c r="M1331" s="26" t="str">
        <f t="shared" si="163"/>
        <v>Fri</v>
      </c>
      <c r="N1331" s="25">
        <v>41384</v>
      </c>
      <c r="O1331" s="1">
        <f t="shared" si="164"/>
        <v>1</v>
      </c>
      <c r="P1331" s="27">
        <f t="shared" si="165"/>
        <v>2013</v>
      </c>
      <c r="Q1331" s="1">
        <f t="shared" si="166"/>
        <v>4</v>
      </c>
      <c r="R1331" s="1">
        <f t="shared" si="167"/>
        <v>19</v>
      </c>
      <c r="S1331" t="s">
        <v>72</v>
      </c>
      <c r="T1331" s="2">
        <v>10864998.470000001</v>
      </c>
      <c r="U1331">
        <v>5145000</v>
      </c>
      <c r="V1331" s="2">
        <v>3900432</v>
      </c>
      <c r="W1331" s="2">
        <v>5506491.6299999999</v>
      </c>
      <c r="X1331" s="2">
        <v>0</v>
      </c>
      <c r="Y1331" s="2">
        <v>0</v>
      </c>
      <c r="Z1331" s="2">
        <v>1458074.84</v>
      </c>
      <c r="AA1331">
        <v>2</v>
      </c>
      <c r="AB1331">
        <v>0</v>
      </c>
      <c r="AC1331">
        <v>0</v>
      </c>
      <c r="AD1331">
        <v>0</v>
      </c>
      <c r="AE1331">
        <v>2</v>
      </c>
      <c r="AF1331">
        <v>2</v>
      </c>
      <c r="AG1331">
        <v>1</v>
      </c>
      <c r="AH1331" s="2">
        <v>3900432</v>
      </c>
    </row>
    <row r="1332" spans="1:34" x14ac:dyDescent="0.5">
      <c r="A1332">
        <v>11061</v>
      </c>
      <c r="B1332">
        <v>43496</v>
      </c>
      <c r="C1332" t="s">
        <v>1439</v>
      </c>
      <c r="D1332" s="25">
        <v>35812</v>
      </c>
      <c r="E1332" t="s">
        <v>69</v>
      </c>
      <c r="F1332" t="s">
        <v>80</v>
      </c>
      <c r="G1332" t="s">
        <v>89</v>
      </c>
      <c r="H1332" s="25">
        <v>41375</v>
      </c>
      <c r="I1332" s="26" t="str">
        <f t="shared" si="160"/>
        <v>Thu</v>
      </c>
      <c r="J1332" s="1">
        <f t="shared" si="161"/>
        <v>76</v>
      </c>
      <c r="K1332" s="1" t="str">
        <f t="shared" si="162"/>
        <v>90D</v>
      </c>
      <c r="L1332" s="25">
        <v>41451</v>
      </c>
      <c r="M1332" s="26" t="str">
        <f t="shared" si="163"/>
        <v>Wed</v>
      </c>
      <c r="N1332" s="25">
        <v>41454</v>
      </c>
      <c r="O1332" s="1">
        <f t="shared" si="164"/>
        <v>3</v>
      </c>
      <c r="P1332" s="27">
        <f t="shared" si="165"/>
        <v>2013</v>
      </c>
      <c r="Q1332" s="1">
        <f t="shared" si="166"/>
        <v>6</v>
      </c>
      <c r="R1332" s="1">
        <f t="shared" si="167"/>
        <v>26</v>
      </c>
      <c r="S1332" t="s">
        <v>72</v>
      </c>
      <c r="T1332" s="2">
        <v>4598000</v>
      </c>
      <c r="U1332">
        <v>0</v>
      </c>
      <c r="V1332" s="2">
        <v>3600000</v>
      </c>
      <c r="W1332" s="2">
        <v>380952.38</v>
      </c>
      <c r="X1332" s="2">
        <v>0</v>
      </c>
      <c r="Y1332" s="2">
        <v>0</v>
      </c>
      <c r="Z1332" s="2">
        <v>617047.62</v>
      </c>
      <c r="AA1332">
        <v>6</v>
      </c>
      <c r="AB1332">
        <v>0</v>
      </c>
      <c r="AC1332">
        <v>0</v>
      </c>
      <c r="AD1332">
        <v>0</v>
      </c>
      <c r="AE1332">
        <v>6</v>
      </c>
      <c r="AF1332">
        <v>6</v>
      </c>
      <c r="AG1332">
        <v>3</v>
      </c>
      <c r="AH1332" s="2">
        <v>1200000</v>
      </c>
    </row>
    <row r="1333" spans="1:34" x14ac:dyDescent="0.5">
      <c r="A1333">
        <v>11059</v>
      </c>
      <c r="B1333">
        <v>43342</v>
      </c>
      <c r="C1333" t="s">
        <v>1440</v>
      </c>
      <c r="D1333" s="25">
        <v>32854</v>
      </c>
      <c r="E1333" t="s">
        <v>69</v>
      </c>
      <c r="F1333" t="s">
        <v>78</v>
      </c>
      <c r="G1333" t="s">
        <v>104</v>
      </c>
      <c r="H1333" s="25">
        <v>41375</v>
      </c>
      <c r="I1333" s="26" t="str">
        <f t="shared" si="160"/>
        <v>Thu</v>
      </c>
      <c r="J1333" s="1">
        <f t="shared" si="161"/>
        <v>50</v>
      </c>
      <c r="K1333" s="1" t="str">
        <f t="shared" si="162"/>
        <v>60D</v>
      </c>
      <c r="L1333" s="25">
        <v>41425</v>
      </c>
      <c r="M1333" s="26" t="str">
        <f t="shared" si="163"/>
        <v>Fri</v>
      </c>
      <c r="N1333" s="25">
        <v>41427</v>
      </c>
      <c r="O1333" s="1">
        <f t="shared" si="164"/>
        <v>2</v>
      </c>
      <c r="P1333" s="27">
        <f t="shared" si="165"/>
        <v>2013</v>
      </c>
      <c r="Q1333" s="1">
        <f t="shared" si="166"/>
        <v>5</v>
      </c>
      <c r="R1333" s="1">
        <f t="shared" si="167"/>
        <v>31</v>
      </c>
      <c r="S1333" t="s">
        <v>72</v>
      </c>
      <c r="T1333" s="2">
        <v>1009000</v>
      </c>
      <c r="U1333">
        <v>0</v>
      </c>
      <c r="V1333" s="2">
        <v>800000</v>
      </c>
      <c r="W1333" s="2">
        <v>73593.070000000007</v>
      </c>
      <c r="X1333" s="2">
        <v>0</v>
      </c>
      <c r="Y1333" s="2">
        <v>0</v>
      </c>
      <c r="Z1333" s="2">
        <v>135406.93</v>
      </c>
      <c r="AA1333">
        <v>4</v>
      </c>
      <c r="AB1333">
        <v>0</v>
      </c>
      <c r="AC1333">
        <v>0</v>
      </c>
      <c r="AD1333">
        <v>0</v>
      </c>
      <c r="AE1333">
        <v>4</v>
      </c>
      <c r="AF1333">
        <v>4</v>
      </c>
      <c r="AG1333">
        <v>2</v>
      </c>
      <c r="AH1333" s="2">
        <v>400000</v>
      </c>
    </row>
    <row r="1334" spans="1:34" x14ac:dyDescent="0.5">
      <c r="A1334">
        <v>11088</v>
      </c>
      <c r="B1334">
        <v>43507</v>
      </c>
      <c r="C1334" t="s">
        <v>1441</v>
      </c>
      <c r="D1334" s="25">
        <v>16656</v>
      </c>
      <c r="E1334" t="s">
        <v>140</v>
      </c>
      <c r="F1334" t="s">
        <v>80</v>
      </c>
      <c r="G1334" t="s">
        <v>89</v>
      </c>
      <c r="H1334" s="25">
        <v>41376</v>
      </c>
      <c r="I1334" s="26" t="str">
        <f t="shared" si="160"/>
        <v>Fri</v>
      </c>
      <c r="J1334" s="1">
        <f t="shared" si="161"/>
        <v>62</v>
      </c>
      <c r="K1334" s="1" t="str">
        <f t="shared" si="162"/>
        <v>90D</v>
      </c>
      <c r="L1334" s="25">
        <v>41438</v>
      </c>
      <c r="M1334" s="26" t="str">
        <f t="shared" si="163"/>
        <v>Thu</v>
      </c>
      <c r="N1334" s="25">
        <v>41440</v>
      </c>
      <c r="O1334" s="1">
        <f t="shared" si="164"/>
        <v>2</v>
      </c>
      <c r="P1334" s="27">
        <f t="shared" si="165"/>
        <v>2013</v>
      </c>
      <c r="Q1334" s="1">
        <f t="shared" si="166"/>
        <v>6</v>
      </c>
      <c r="R1334" s="1">
        <f t="shared" si="167"/>
        <v>13</v>
      </c>
      <c r="S1334" t="s">
        <v>72</v>
      </c>
      <c r="T1334" s="2">
        <v>3316757.82</v>
      </c>
      <c r="U1334">
        <v>0</v>
      </c>
      <c r="V1334" s="2">
        <v>800000</v>
      </c>
      <c r="W1334" s="2">
        <v>2070994.64</v>
      </c>
      <c r="X1334" s="2">
        <v>0</v>
      </c>
      <c r="Y1334" s="2">
        <v>690</v>
      </c>
      <c r="Z1334" s="2">
        <v>445073.18</v>
      </c>
      <c r="AA1334">
        <v>4</v>
      </c>
      <c r="AB1334">
        <v>0</v>
      </c>
      <c r="AC1334">
        <v>2</v>
      </c>
      <c r="AD1334">
        <v>0</v>
      </c>
      <c r="AE1334">
        <v>4</v>
      </c>
      <c r="AF1334">
        <v>6</v>
      </c>
      <c r="AG1334">
        <v>2</v>
      </c>
      <c r="AH1334" s="2">
        <v>400000</v>
      </c>
    </row>
    <row r="1335" spans="1:34" x14ac:dyDescent="0.5">
      <c r="A1335">
        <v>11106</v>
      </c>
      <c r="B1335">
        <v>43689</v>
      </c>
      <c r="C1335" t="s">
        <v>1442</v>
      </c>
      <c r="D1335" s="25">
        <v>28447</v>
      </c>
      <c r="E1335" t="s">
        <v>69</v>
      </c>
      <c r="F1335" t="s">
        <v>75</v>
      </c>
      <c r="G1335" t="s">
        <v>91</v>
      </c>
      <c r="H1335" s="25">
        <v>41377</v>
      </c>
      <c r="I1335" s="26" t="str">
        <f t="shared" si="160"/>
        <v>Sat</v>
      </c>
      <c r="J1335" s="1">
        <f t="shared" si="161"/>
        <v>74</v>
      </c>
      <c r="K1335" s="1" t="str">
        <f t="shared" si="162"/>
        <v>90D</v>
      </c>
      <c r="L1335" s="25">
        <v>41451</v>
      </c>
      <c r="M1335" s="26" t="str">
        <f t="shared" si="163"/>
        <v>Wed</v>
      </c>
      <c r="N1335" s="25">
        <v>41455</v>
      </c>
      <c r="O1335" s="1">
        <f t="shared" si="164"/>
        <v>4</v>
      </c>
      <c r="P1335" s="27">
        <f t="shared" si="165"/>
        <v>2013</v>
      </c>
      <c r="Q1335" s="1">
        <f t="shared" si="166"/>
        <v>6</v>
      </c>
      <c r="R1335" s="1">
        <f t="shared" si="167"/>
        <v>26</v>
      </c>
      <c r="S1335" t="s">
        <v>72</v>
      </c>
      <c r="T1335" s="2">
        <v>10522798.439999999</v>
      </c>
      <c r="U1335">
        <v>0</v>
      </c>
      <c r="V1335" s="2">
        <v>800000</v>
      </c>
      <c r="W1335" s="2">
        <v>8310648</v>
      </c>
      <c r="X1335" s="2">
        <v>0</v>
      </c>
      <c r="Y1335" s="2">
        <v>0</v>
      </c>
      <c r="Z1335" s="2">
        <v>1412150.44</v>
      </c>
      <c r="AA1335">
        <v>8</v>
      </c>
      <c r="AB1335">
        <v>0</v>
      </c>
      <c r="AC1335">
        <v>4</v>
      </c>
      <c r="AD1335">
        <v>4</v>
      </c>
      <c r="AE1335">
        <v>8</v>
      </c>
      <c r="AF1335">
        <v>16</v>
      </c>
      <c r="AG1335">
        <v>4</v>
      </c>
      <c r="AH1335" s="2">
        <v>200000</v>
      </c>
    </row>
    <row r="1336" spans="1:34" x14ac:dyDescent="0.5">
      <c r="A1336">
        <v>9679</v>
      </c>
      <c r="B1336">
        <v>43547</v>
      </c>
      <c r="C1336" t="s">
        <v>1443</v>
      </c>
      <c r="D1336" s="25">
        <v>24024</v>
      </c>
      <c r="E1336" t="s">
        <v>138</v>
      </c>
      <c r="F1336" t="s">
        <v>75</v>
      </c>
      <c r="G1336" t="s">
        <v>76</v>
      </c>
      <c r="H1336" s="25">
        <v>41377</v>
      </c>
      <c r="I1336" s="26" t="str">
        <f t="shared" si="160"/>
        <v>Sat</v>
      </c>
      <c r="J1336" s="1">
        <f t="shared" si="161"/>
        <v>0</v>
      </c>
      <c r="K1336" s="1" t="str">
        <f t="shared" si="162"/>
        <v>7D</v>
      </c>
      <c r="L1336" s="25">
        <v>41377</v>
      </c>
      <c r="M1336" s="26" t="str">
        <f t="shared" si="163"/>
        <v>Sat</v>
      </c>
      <c r="N1336" s="25">
        <v>41379</v>
      </c>
      <c r="O1336" s="1">
        <f t="shared" si="164"/>
        <v>2</v>
      </c>
      <c r="P1336" s="27">
        <f t="shared" si="165"/>
        <v>2013</v>
      </c>
      <c r="Q1336" s="1">
        <f t="shared" si="166"/>
        <v>4</v>
      </c>
      <c r="R1336" s="1">
        <f t="shared" si="167"/>
        <v>13</v>
      </c>
      <c r="S1336" t="s">
        <v>72</v>
      </c>
      <c r="T1336" s="2">
        <v>4090000</v>
      </c>
      <c r="U1336">
        <v>4090000</v>
      </c>
      <c r="V1336" s="2">
        <v>3177489</v>
      </c>
      <c r="W1336" s="2">
        <v>363636</v>
      </c>
      <c r="X1336" s="2">
        <v>0</v>
      </c>
      <c r="Y1336" s="2">
        <v>0</v>
      </c>
      <c r="Z1336" s="2">
        <v>548875</v>
      </c>
      <c r="AA1336">
        <v>4</v>
      </c>
      <c r="AB1336">
        <v>0</v>
      </c>
      <c r="AC1336">
        <v>2</v>
      </c>
      <c r="AD1336">
        <v>0</v>
      </c>
      <c r="AE1336">
        <v>4</v>
      </c>
      <c r="AF1336">
        <v>6</v>
      </c>
      <c r="AG1336">
        <v>2</v>
      </c>
      <c r="AH1336" s="2">
        <v>1588744.5</v>
      </c>
    </row>
    <row r="1337" spans="1:34" x14ac:dyDescent="0.5">
      <c r="A1337">
        <v>11097</v>
      </c>
      <c r="B1337">
        <v>43550</v>
      </c>
      <c r="C1337" t="s">
        <v>1444</v>
      </c>
      <c r="D1337" s="25">
        <v>24993</v>
      </c>
      <c r="E1337" t="s">
        <v>129</v>
      </c>
      <c r="F1337" t="s">
        <v>70</v>
      </c>
      <c r="G1337" t="s">
        <v>74</v>
      </c>
      <c r="H1337" s="25">
        <v>41377</v>
      </c>
      <c r="I1337" s="26" t="str">
        <f t="shared" si="160"/>
        <v>Sat</v>
      </c>
      <c r="J1337" s="1">
        <f t="shared" si="161"/>
        <v>6</v>
      </c>
      <c r="K1337" s="1" t="str">
        <f t="shared" si="162"/>
        <v>7D</v>
      </c>
      <c r="L1337" s="25">
        <v>41383</v>
      </c>
      <c r="M1337" s="26" t="str">
        <f t="shared" si="163"/>
        <v>Fri</v>
      </c>
      <c r="N1337" s="25">
        <v>41386</v>
      </c>
      <c r="O1337" s="1">
        <f t="shared" si="164"/>
        <v>3</v>
      </c>
      <c r="P1337" s="27">
        <f t="shared" si="165"/>
        <v>2013</v>
      </c>
      <c r="Q1337" s="1">
        <f t="shared" si="166"/>
        <v>4</v>
      </c>
      <c r="R1337" s="1">
        <f t="shared" si="167"/>
        <v>19</v>
      </c>
      <c r="S1337" t="s">
        <v>72</v>
      </c>
      <c r="T1337" s="2">
        <v>45738000</v>
      </c>
      <c r="U1337">
        <v>42273000</v>
      </c>
      <c r="V1337" s="2">
        <v>37937664</v>
      </c>
      <c r="W1337" s="2">
        <v>1662336</v>
      </c>
      <c r="X1337" s="2">
        <v>0</v>
      </c>
      <c r="Y1337" s="2">
        <v>0</v>
      </c>
      <c r="Z1337" s="2">
        <v>6138000</v>
      </c>
      <c r="AA1337">
        <v>9</v>
      </c>
      <c r="AB1337">
        <v>0</v>
      </c>
      <c r="AC1337">
        <v>0</v>
      </c>
      <c r="AD1337">
        <v>0</v>
      </c>
      <c r="AE1337">
        <v>9</v>
      </c>
      <c r="AF1337">
        <v>9</v>
      </c>
      <c r="AG1337">
        <v>3</v>
      </c>
      <c r="AH1337" s="2">
        <v>12645888</v>
      </c>
    </row>
    <row r="1338" spans="1:34" x14ac:dyDescent="0.5">
      <c r="A1338">
        <v>11113</v>
      </c>
      <c r="B1338">
        <v>43701</v>
      </c>
      <c r="C1338" t="s">
        <v>1445</v>
      </c>
      <c r="D1338" s="25">
        <v>26170</v>
      </c>
      <c r="E1338" t="s">
        <v>79</v>
      </c>
      <c r="F1338" t="s">
        <v>105</v>
      </c>
      <c r="G1338" t="s">
        <v>106</v>
      </c>
      <c r="H1338" s="25">
        <v>41377</v>
      </c>
      <c r="I1338" s="26" t="str">
        <f t="shared" si="160"/>
        <v>Sat</v>
      </c>
      <c r="J1338" s="1">
        <f t="shared" si="161"/>
        <v>134</v>
      </c>
      <c r="K1338" s="1" t="str">
        <f t="shared" si="162"/>
        <v>120D</v>
      </c>
      <c r="L1338" s="25">
        <v>41511</v>
      </c>
      <c r="M1338" s="26" t="str">
        <f t="shared" si="163"/>
        <v>Sun</v>
      </c>
      <c r="N1338" s="25">
        <v>41519</v>
      </c>
      <c r="O1338" s="1">
        <f t="shared" si="164"/>
        <v>8</v>
      </c>
      <c r="P1338" s="27">
        <f t="shared" si="165"/>
        <v>2013</v>
      </c>
      <c r="Q1338" s="1">
        <f t="shared" si="166"/>
        <v>8</v>
      </c>
      <c r="R1338" s="1">
        <f t="shared" si="167"/>
        <v>25</v>
      </c>
      <c r="S1338" t="s">
        <v>72</v>
      </c>
      <c r="T1338" s="2">
        <v>16235117.449999999</v>
      </c>
      <c r="U1338">
        <v>0</v>
      </c>
      <c r="V1338" s="2">
        <v>7004522.4000000004</v>
      </c>
      <c r="W1338" s="2">
        <v>4272723.18</v>
      </c>
      <c r="X1338" s="2">
        <v>0</v>
      </c>
      <c r="Y1338" s="2">
        <v>2779404.55</v>
      </c>
      <c r="Z1338" s="2">
        <v>2178467.3199999998</v>
      </c>
      <c r="AA1338">
        <v>16</v>
      </c>
      <c r="AB1338">
        <v>6</v>
      </c>
      <c r="AC1338">
        <v>0</v>
      </c>
      <c r="AD1338">
        <v>2</v>
      </c>
      <c r="AE1338">
        <v>22</v>
      </c>
      <c r="AF1338">
        <v>24</v>
      </c>
      <c r="AG1338">
        <v>8</v>
      </c>
      <c r="AH1338" s="2">
        <v>875565.3</v>
      </c>
    </row>
    <row r="1339" spans="1:34" x14ac:dyDescent="0.5">
      <c r="A1339">
        <v>11119</v>
      </c>
      <c r="B1339">
        <v>43717</v>
      </c>
      <c r="C1339" t="s">
        <v>1446</v>
      </c>
      <c r="D1339" s="25">
        <v>29279</v>
      </c>
      <c r="E1339" t="s">
        <v>69</v>
      </c>
      <c r="F1339" t="s">
        <v>70</v>
      </c>
      <c r="G1339" t="s">
        <v>74</v>
      </c>
      <c r="H1339" s="25">
        <v>41378</v>
      </c>
      <c r="I1339" s="26" t="str">
        <f t="shared" si="160"/>
        <v>Sun</v>
      </c>
      <c r="J1339" s="1">
        <f t="shared" si="161"/>
        <v>0</v>
      </c>
      <c r="K1339" s="1" t="str">
        <f t="shared" si="162"/>
        <v>7D</v>
      </c>
      <c r="L1339" s="25">
        <v>41378</v>
      </c>
      <c r="M1339" s="26" t="str">
        <f t="shared" si="163"/>
        <v>Sun</v>
      </c>
      <c r="N1339" s="25">
        <v>41379</v>
      </c>
      <c r="O1339" s="1">
        <f t="shared" si="164"/>
        <v>1</v>
      </c>
      <c r="P1339" s="27">
        <f t="shared" si="165"/>
        <v>2013</v>
      </c>
      <c r="Q1339" s="1">
        <f t="shared" si="166"/>
        <v>4</v>
      </c>
      <c r="R1339" s="1">
        <f t="shared" si="167"/>
        <v>14</v>
      </c>
      <c r="S1339" t="s">
        <v>72</v>
      </c>
      <c r="T1339" s="2">
        <v>3927000</v>
      </c>
      <c r="U1339">
        <v>3580500</v>
      </c>
      <c r="V1339" s="2">
        <v>2961472</v>
      </c>
      <c r="W1339" s="2">
        <v>438528</v>
      </c>
      <c r="X1339" s="2">
        <v>0</v>
      </c>
      <c r="Y1339" s="2">
        <v>0</v>
      </c>
      <c r="Z1339" s="2">
        <v>527000</v>
      </c>
      <c r="AA1339">
        <v>1</v>
      </c>
      <c r="AB1339">
        <v>0</v>
      </c>
      <c r="AC1339">
        <v>0</v>
      </c>
      <c r="AD1339">
        <v>0</v>
      </c>
      <c r="AE1339">
        <v>1</v>
      </c>
      <c r="AF1339">
        <v>1</v>
      </c>
      <c r="AG1339">
        <v>1</v>
      </c>
      <c r="AH1339" s="2">
        <v>2961472</v>
      </c>
    </row>
    <row r="1340" spans="1:34" x14ac:dyDescent="0.5">
      <c r="A1340">
        <v>11116</v>
      </c>
      <c r="B1340">
        <v>43709</v>
      </c>
      <c r="C1340" t="s">
        <v>1447</v>
      </c>
      <c r="D1340" s="25">
        <v>25901</v>
      </c>
      <c r="E1340" t="s">
        <v>1016</v>
      </c>
      <c r="F1340" t="s">
        <v>80</v>
      </c>
      <c r="G1340" t="s">
        <v>89</v>
      </c>
      <c r="H1340" s="25">
        <v>41378</v>
      </c>
      <c r="I1340" s="26" t="str">
        <f t="shared" si="160"/>
        <v>Sun</v>
      </c>
      <c r="J1340" s="1">
        <f t="shared" si="161"/>
        <v>0</v>
      </c>
      <c r="K1340" s="1" t="str">
        <f t="shared" si="162"/>
        <v>7D</v>
      </c>
      <c r="L1340" s="25">
        <v>41378</v>
      </c>
      <c r="M1340" s="26" t="str">
        <f t="shared" si="163"/>
        <v>Sun</v>
      </c>
      <c r="N1340" s="25">
        <v>41379</v>
      </c>
      <c r="O1340" s="1">
        <f t="shared" si="164"/>
        <v>1</v>
      </c>
      <c r="P1340" s="27">
        <f t="shared" si="165"/>
        <v>2013</v>
      </c>
      <c r="Q1340" s="1">
        <f t="shared" si="166"/>
        <v>4</v>
      </c>
      <c r="R1340" s="1">
        <f t="shared" si="167"/>
        <v>14</v>
      </c>
      <c r="S1340" t="s">
        <v>72</v>
      </c>
      <c r="T1340" s="2">
        <v>8474959.4199999999</v>
      </c>
      <c r="U1340">
        <v>5765760</v>
      </c>
      <c r="V1340" s="2">
        <v>5757008</v>
      </c>
      <c r="W1340" s="2">
        <v>1580619.2</v>
      </c>
      <c r="X1340" s="2">
        <v>0</v>
      </c>
      <c r="Y1340" s="2">
        <v>0</v>
      </c>
      <c r="Z1340" s="2">
        <v>1137332.22</v>
      </c>
      <c r="AA1340">
        <v>1</v>
      </c>
      <c r="AB1340">
        <v>0</v>
      </c>
      <c r="AC1340">
        <v>0</v>
      </c>
      <c r="AD1340">
        <v>0</v>
      </c>
      <c r="AE1340">
        <v>1</v>
      </c>
      <c r="AF1340">
        <v>1</v>
      </c>
      <c r="AG1340">
        <v>1</v>
      </c>
      <c r="AH1340" s="2">
        <v>5757008</v>
      </c>
    </row>
    <row r="1341" spans="1:34" x14ac:dyDescent="0.5">
      <c r="A1341">
        <v>11141</v>
      </c>
      <c r="B1341">
        <v>20567</v>
      </c>
      <c r="C1341" t="s">
        <v>1448</v>
      </c>
      <c r="D1341" s="25">
        <v>27973</v>
      </c>
      <c r="E1341" t="s">
        <v>69</v>
      </c>
      <c r="F1341" t="s">
        <v>84</v>
      </c>
      <c r="G1341" t="s">
        <v>112</v>
      </c>
      <c r="H1341" s="25">
        <v>41379</v>
      </c>
      <c r="I1341" s="26" t="str">
        <f t="shared" si="160"/>
        <v>Mon</v>
      </c>
      <c r="J1341" s="1">
        <f t="shared" si="161"/>
        <v>81</v>
      </c>
      <c r="K1341" s="1" t="str">
        <f t="shared" si="162"/>
        <v>90D</v>
      </c>
      <c r="L1341" s="25">
        <v>41460</v>
      </c>
      <c r="M1341" s="26" t="str">
        <f t="shared" si="163"/>
        <v>Fri</v>
      </c>
      <c r="N1341" s="25">
        <v>41463</v>
      </c>
      <c r="O1341" s="1">
        <f t="shared" si="164"/>
        <v>3</v>
      </c>
      <c r="P1341" s="27">
        <f t="shared" si="165"/>
        <v>2013</v>
      </c>
      <c r="Q1341" s="1">
        <f t="shared" si="166"/>
        <v>7</v>
      </c>
      <c r="R1341" s="1">
        <f t="shared" si="167"/>
        <v>5</v>
      </c>
      <c r="S1341" t="s">
        <v>72</v>
      </c>
      <c r="T1341" s="2">
        <v>81595048.599999994</v>
      </c>
      <c r="U1341">
        <v>55125000</v>
      </c>
      <c r="V1341" s="2">
        <v>53948835</v>
      </c>
      <c r="W1341" s="2">
        <v>16696226.689999999</v>
      </c>
      <c r="X1341" s="2">
        <v>0</v>
      </c>
      <c r="Y1341" s="2">
        <v>0</v>
      </c>
      <c r="Z1341" s="2">
        <v>10949986.91</v>
      </c>
      <c r="AA1341">
        <v>10</v>
      </c>
      <c r="AB1341">
        <v>5</v>
      </c>
      <c r="AC1341">
        <v>5</v>
      </c>
      <c r="AD1341">
        <v>0</v>
      </c>
      <c r="AE1341">
        <v>15</v>
      </c>
      <c r="AF1341">
        <v>20</v>
      </c>
      <c r="AG1341">
        <v>5</v>
      </c>
      <c r="AH1341" s="2">
        <v>10789767</v>
      </c>
    </row>
    <row r="1342" spans="1:34" x14ac:dyDescent="0.5">
      <c r="A1342">
        <v>13894</v>
      </c>
      <c r="B1342">
        <v>43746</v>
      </c>
      <c r="C1342" t="s">
        <v>1449</v>
      </c>
      <c r="D1342" s="25">
        <v>25211</v>
      </c>
      <c r="E1342" t="s">
        <v>79</v>
      </c>
      <c r="F1342" t="s">
        <v>70</v>
      </c>
      <c r="G1342" t="s">
        <v>74</v>
      </c>
      <c r="H1342" s="25">
        <v>41379</v>
      </c>
      <c r="I1342" s="26" t="str">
        <f t="shared" si="160"/>
        <v>Mon</v>
      </c>
      <c r="J1342" s="1">
        <f t="shared" si="161"/>
        <v>150</v>
      </c>
      <c r="K1342" s="1" t="str">
        <f t="shared" si="162"/>
        <v>120D</v>
      </c>
      <c r="L1342" s="25">
        <v>41529</v>
      </c>
      <c r="M1342" s="26" t="str">
        <f t="shared" si="163"/>
        <v>Thu</v>
      </c>
      <c r="N1342" s="25">
        <v>41531</v>
      </c>
      <c r="O1342" s="1">
        <f t="shared" si="164"/>
        <v>2</v>
      </c>
      <c r="P1342" s="27">
        <f t="shared" si="165"/>
        <v>2013</v>
      </c>
      <c r="Q1342" s="1">
        <f t="shared" si="166"/>
        <v>9</v>
      </c>
      <c r="R1342" s="1">
        <f t="shared" si="167"/>
        <v>12</v>
      </c>
      <c r="S1342" t="s">
        <v>72</v>
      </c>
      <c r="T1342" s="2">
        <v>20104071.739999998</v>
      </c>
      <c r="U1342">
        <v>12144825</v>
      </c>
      <c r="V1342" s="2">
        <v>9968640.5999999996</v>
      </c>
      <c r="W1342" s="2">
        <v>5905014.5700000003</v>
      </c>
      <c r="X1342" s="2">
        <v>0</v>
      </c>
      <c r="Y1342" s="2">
        <v>1532467.53</v>
      </c>
      <c r="Z1342" s="2">
        <v>2697949.04</v>
      </c>
      <c r="AA1342">
        <v>16</v>
      </c>
      <c r="AB1342">
        <v>0</v>
      </c>
      <c r="AC1342">
        <v>0</v>
      </c>
      <c r="AD1342">
        <v>16</v>
      </c>
      <c r="AE1342">
        <v>16</v>
      </c>
      <c r="AF1342">
        <v>32</v>
      </c>
      <c r="AG1342">
        <v>8</v>
      </c>
      <c r="AH1342" s="2">
        <v>1246080.08</v>
      </c>
    </row>
    <row r="1343" spans="1:34" x14ac:dyDescent="0.5">
      <c r="A1343">
        <v>11168</v>
      </c>
      <c r="B1343">
        <v>43848</v>
      </c>
      <c r="C1343" t="s">
        <v>1450</v>
      </c>
      <c r="D1343" s="25">
        <v>18963</v>
      </c>
      <c r="E1343" t="s">
        <v>79</v>
      </c>
      <c r="F1343" t="s">
        <v>70</v>
      </c>
      <c r="G1343" t="s">
        <v>74</v>
      </c>
      <c r="H1343" s="25">
        <v>41380</v>
      </c>
      <c r="I1343" s="26" t="str">
        <f t="shared" si="160"/>
        <v>Tue</v>
      </c>
      <c r="J1343" s="1">
        <f t="shared" si="161"/>
        <v>8</v>
      </c>
      <c r="K1343" s="1" t="str">
        <f t="shared" si="162"/>
        <v>14D</v>
      </c>
      <c r="L1343" s="25">
        <v>41388</v>
      </c>
      <c r="M1343" s="26" t="str">
        <f t="shared" si="163"/>
        <v>Wed</v>
      </c>
      <c r="N1343" s="25">
        <v>41389</v>
      </c>
      <c r="O1343" s="1">
        <f t="shared" si="164"/>
        <v>1</v>
      </c>
      <c r="P1343" s="27">
        <f t="shared" si="165"/>
        <v>2013</v>
      </c>
      <c r="Q1343" s="1">
        <f t="shared" si="166"/>
        <v>4</v>
      </c>
      <c r="R1343" s="1">
        <f t="shared" si="167"/>
        <v>24</v>
      </c>
      <c r="S1343" t="s">
        <v>72</v>
      </c>
      <c r="T1343" s="2">
        <v>12520200</v>
      </c>
      <c r="U1343">
        <v>11550000</v>
      </c>
      <c r="V1343" s="2">
        <v>9722944</v>
      </c>
      <c r="W1343" s="2">
        <v>277056</v>
      </c>
      <c r="X1343" s="2">
        <v>0</v>
      </c>
      <c r="Y1343" s="2">
        <v>840000</v>
      </c>
      <c r="Z1343" s="2">
        <v>1680200</v>
      </c>
      <c r="AA1343">
        <v>1</v>
      </c>
      <c r="AB1343">
        <v>0</v>
      </c>
      <c r="AC1343">
        <v>0</v>
      </c>
      <c r="AD1343">
        <v>0</v>
      </c>
      <c r="AE1343">
        <v>1</v>
      </c>
      <c r="AF1343">
        <v>1</v>
      </c>
      <c r="AG1343">
        <v>1</v>
      </c>
      <c r="AH1343" s="2">
        <v>9722944</v>
      </c>
    </row>
    <row r="1344" spans="1:34" x14ac:dyDescent="0.5">
      <c r="A1344">
        <v>11174</v>
      </c>
      <c r="B1344">
        <v>43860</v>
      </c>
      <c r="C1344" t="s">
        <v>1451</v>
      </c>
      <c r="D1344" s="25">
        <v>31435</v>
      </c>
      <c r="E1344" t="s">
        <v>79</v>
      </c>
      <c r="F1344" t="s">
        <v>70</v>
      </c>
      <c r="G1344" t="s">
        <v>97</v>
      </c>
      <c r="H1344" s="25">
        <v>41380</v>
      </c>
      <c r="I1344" s="26" t="str">
        <f t="shared" ref="I1344:I1407" si="168">TEXT(H1344,"ddd")</f>
        <v>Tue</v>
      </c>
      <c r="J1344" s="1">
        <f t="shared" ref="J1344:J1407" si="169">L1344-H1344</f>
        <v>1</v>
      </c>
      <c r="K1344" s="1" t="str">
        <f t="shared" ref="K1344:K1407" si="170">IF(J1344&lt;=7,"7D",IF(J1344&lt;=14,"14D",IF(J1344&lt;=30,"30D",IF(J1344&lt;=45,"45D",IF(J1344&lt;=60,"60D",IF(J1344&lt;=90,"90D","120D"))))))</f>
        <v>7D</v>
      </c>
      <c r="L1344" s="25">
        <v>41381</v>
      </c>
      <c r="M1344" s="26" t="str">
        <f t="shared" ref="M1344:M1407" si="171">TEXT(L1344,"ddd")</f>
        <v>Wed</v>
      </c>
      <c r="N1344" s="25">
        <v>41384</v>
      </c>
      <c r="O1344" s="1">
        <f t="shared" ref="O1344:O1407" si="172">N1344-L1344</f>
        <v>3</v>
      </c>
      <c r="P1344" s="27">
        <f t="shared" ref="P1344:P1407" si="173">YEAR(L1344)</f>
        <v>2013</v>
      </c>
      <c r="Q1344" s="1">
        <f t="shared" ref="Q1344:Q1407" si="174">MONTH(L1344)</f>
        <v>4</v>
      </c>
      <c r="R1344" s="1">
        <f t="shared" ref="R1344:R1407" si="175">DAY(L1344)</f>
        <v>17</v>
      </c>
      <c r="S1344" t="s">
        <v>72</v>
      </c>
      <c r="T1344" s="2">
        <v>20866348.969999999</v>
      </c>
      <c r="U1344">
        <v>19404000</v>
      </c>
      <c r="V1344" s="2">
        <v>15968832</v>
      </c>
      <c r="W1344" s="2">
        <v>2097271</v>
      </c>
      <c r="X1344" s="2">
        <v>0</v>
      </c>
      <c r="Y1344" s="2">
        <v>0</v>
      </c>
      <c r="Z1344" s="2">
        <v>2800245.97</v>
      </c>
      <c r="AA1344">
        <v>6</v>
      </c>
      <c r="AB1344">
        <v>0</v>
      </c>
      <c r="AC1344">
        <v>0</v>
      </c>
      <c r="AD1344">
        <v>0</v>
      </c>
      <c r="AE1344">
        <v>6</v>
      </c>
      <c r="AF1344">
        <v>6</v>
      </c>
      <c r="AG1344">
        <v>3</v>
      </c>
      <c r="AH1344" s="2">
        <v>5322944</v>
      </c>
    </row>
    <row r="1345" spans="1:34" x14ac:dyDescent="0.5">
      <c r="A1345">
        <v>11190</v>
      </c>
      <c r="B1345">
        <v>25147</v>
      </c>
      <c r="C1345" t="s">
        <v>1394</v>
      </c>
      <c r="D1345" s="25">
        <v>24212</v>
      </c>
      <c r="E1345" t="s">
        <v>69</v>
      </c>
      <c r="F1345" t="s">
        <v>70</v>
      </c>
      <c r="G1345" t="s">
        <v>97</v>
      </c>
      <c r="H1345" s="25">
        <v>41380</v>
      </c>
      <c r="I1345" s="26" t="str">
        <f t="shared" si="168"/>
        <v>Tue</v>
      </c>
      <c r="J1345" s="1">
        <f t="shared" si="169"/>
        <v>0</v>
      </c>
      <c r="K1345" s="1" t="str">
        <f t="shared" si="170"/>
        <v>7D</v>
      </c>
      <c r="L1345" s="25">
        <v>41380</v>
      </c>
      <c r="M1345" s="26" t="str">
        <f t="shared" si="171"/>
        <v>Tue</v>
      </c>
      <c r="N1345" s="25">
        <v>41382</v>
      </c>
      <c r="O1345" s="1">
        <f t="shared" si="172"/>
        <v>2</v>
      </c>
      <c r="P1345" s="27">
        <f t="shared" si="173"/>
        <v>2013</v>
      </c>
      <c r="Q1345" s="1">
        <f t="shared" si="174"/>
        <v>4</v>
      </c>
      <c r="R1345" s="1">
        <f t="shared" si="175"/>
        <v>16</v>
      </c>
      <c r="S1345" t="s">
        <v>72</v>
      </c>
      <c r="T1345" s="2">
        <v>8649499.3900000006</v>
      </c>
      <c r="U1345">
        <v>7969500</v>
      </c>
      <c r="V1345" s="2">
        <v>6475758</v>
      </c>
      <c r="W1345" s="2">
        <v>1012986.06</v>
      </c>
      <c r="X1345" s="2">
        <v>0</v>
      </c>
      <c r="Y1345" s="2">
        <v>0</v>
      </c>
      <c r="Z1345" s="2">
        <v>1160755.33</v>
      </c>
      <c r="AA1345">
        <v>2</v>
      </c>
      <c r="AB1345">
        <v>0</v>
      </c>
      <c r="AC1345">
        <v>0</v>
      </c>
      <c r="AD1345">
        <v>0</v>
      </c>
      <c r="AE1345">
        <v>2</v>
      </c>
      <c r="AF1345">
        <v>2</v>
      </c>
      <c r="AG1345">
        <v>1</v>
      </c>
      <c r="AH1345" s="2">
        <v>6475758</v>
      </c>
    </row>
    <row r="1346" spans="1:34" x14ac:dyDescent="0.5">
      <c r="A1346">
        <v>11190</v>
      </c>
      <c r="B1346">
        <v>43997</v>
      </c>
      <c r="C1346" t="s">
        <v>1452</v>
      </c>
      <c r="D1346" s="25">
        <v>26344</v>
      </c>
      <c r="E1346" t="s">
        <v>69</v>
      </c>
      <c r="F1346" t="s">
        <v>70</v>
      </c>
      <c r="G1346" t="s">
        <v>97</v>
      </c>
      <c r="H1346" s="25">
        <v>41380</v>
      </c>
      <c r="I1346" s="26" t="str">
        <f t="shared" si="168"/>
        <v>Tue</v>
      </c>
      <c r="J1346" s="1">
        <f t="shared" si="169"/>
        <v>0</v>
      </c>
      <c r="K1346" s="1" t="str">
        <f t="shared" si="170"/>
        <v>7D</v>
      </c>
      <c r="L1346" s="25">
        <v>41380</v>
      </c>
      <c r="M1346" s="26" t="str">
        <f t="shared" si="171"/>
        <v>Tue</v>
      </c>
      <c r="N1346" s="25">
        <v>41382</v>
      </c>
      <c r="O1346" s="1">
        <f t="shared" si="172"/>
        <v>2</v>
      </c>
      <c r="P1346" s="27">
        <f t="shared" si="173"/>
        <v>2013</v>
      </c>
      <c r="Q1346" s="1">
        <f t="shared" si="174"/>
        <v>4</v>
      </c>
      <c r="R1346" s="1">
        <f t="shared" si="175"/>
        <v>16</v>
      </c>
      <c r="S1346" t="s">
        <v>72</v>
      </c>
      <c r="T1346" s="2">
        <v>9446500.0199999996</v>
      </c>
      <c r="U1346">
        <v>7854000</v>
      </c>
      <c r="V1346" s="2">
        <v>6945888</v>
      </c>
      <c r="W1346" s="2">
        <v>1232899.8999999999</v>
      </c>
      <c r="X1346" s="2">
        <v>0</v>
      </c>
      <c r="Y1346" s="2">
        <v>0</v>
      </c>
      <c r="Z1346" s="2">
        <v>1267712.1200000001</v>
      </c>
      <c r="AA1346">
        <v>4</v>
      </c>
      <c r="AB1346">
        <v>0</v>
      </c>
      <c r="AC1346">
        <v>0</v>
      </c>
      <c r="AD1346">
        <v>0</v>
      </c>
      <c r="AE1346">
        <v>4</v>
      </c>
      <c r="AF1346">
        <v>4</v>
      </c>
      <c r="AG1346">
        <v>2</v>
      </c>
      <c r="AH1346" s="2">
        <v>3472944</v>
      </c>
    </row>
    <row r="1347" spans="1:34" x14ac:dyDescent="0.5">
      <c r="A1347">
        <v>11194</v>
      </c>
      <c r="B1347">
        <v>44021</v>
      </c>
      <c r="C1347" t="s">
        <v>1453</v>
      </c>
      <c r="D1347" s="25">
        <v>20407</v>
      </c>
      <c r="E1347" t="s">
        <v>1454</v>
      </c>
      <c r="F1347" t="s">
        <v>80</v>
      </c>
      <c r="G1347" t="s">
        <v>89</v>
      </c>
      <c r="H1347" s="25">
        <v>41381</v>
      </c>
      <c r="I1347" s="26" t="str">
        <f t="shared" si="168"/>
        <v>Wed</v>
      </c>
      <c r="J1347" s="1">
        <f t="shared" si="169"/>
        <v>57</v>
      </c>
      <c r="K1347" s="1" t="str">
        <f t="shared" si="170"/>
        <v>60D</v>
      </c>
      <c r="L1347" s="25">
        <v>41438</v>
      </c>
      <c r="M1347" s="26" t="str">
        <f t="shared" si="171"/>
        <v>Thu</v>
      </c>
      <c r="N1347" s="25">
        <v>41447</v>
      </c>
      <c r="O1347" s="1">
        <f t="shared" si="172"/>
        <v>9</v>
      </c>
      <c r="P1347" s="27">
        <f t="shared" si="173"/>
        <v>2013</v>
      </c>
      <c r="Q1347" s="1">
        <f t="shared" si="174"/>
        <v>6</v>
      </c>
      <c r="R1347" s="1">
        <f t="shared" si="175"/>
        <v>13</v>
      </c>
      <c r="S1347" t="s">
        <v>72</v>
      </c>
      <c r="T1347" s="2">
        <v>56666380.090000004</v>
      </c>
      <c r="U1347">
        <v>51386781.600000001</v>
      </c>
      <c r="V1347" s="2">
        <v>42041845.200000003</v>
      </c>
      <c r="W1347" s="2">
        <v>7019955.7300000004</v>
      </c>
      <c r="X1347" s="2">
        <v>0</v>
      </c>
      <c r="Y1347" s="2">
        <v>0</v>
      </c>
      <c r="Z1347" s="2">
        <v>7604579.1600000001</v>
      </c>
      <c r="AA1347">
        <v>18</v>
      </c>
      <c r="AB1347">
        <v>0</v>
      </c>
      <c r="AC1347">
        <v>0</v>
      </c>
      <c r="AD1347">
        <v>0</v>
      </c>
      <c r="AE1347">
        <v>18</v>
      </c>
      <c r="AF1347">
        <v>18</v>
      </c>
      <c r="AG1347">
        <v>9</v>
      </c>
      <c r="AH1347" s="2">
        <v>4671316.13</v>
      </c>
    </row>
    <row r="1348" spans="1:34" x14ac:dyDescent="0.5">
      <c r="A1348">
        <v>11193</v>
      </c>
      <c r="B1348">
        <v>44015</v>
      </c>
      <c r="C1348" t="s">
        <v>1455</v>
      </c>
      <c r="D1348" s="25">
        <v>27799</v>
      </c>
      <c r="E1348" t="s">
        <v>110</v>
      </c>
      <c r="F1348" t="s">
        <v>80</v>
      </c>
      <c r="G1348" t="s">
        <v>89</v>
      </c>
      <c r="H1348" s="25">
        <v>41381</v>
      </c>
      <c r="I1348" s="26" t="str">
        <f t="shared" si="168"/>
        <v>Wed</v>
      </c>
      <c r="J1348" s="1">
        <f t="shared" si="169"/>
        <v>39</v>
      </c>
      <c r="K1348" s="1" t="str">
        <f t="shared" si="170"/>
        <v>45D</v>
      </c>
      <c r="L1348" s="25">
        <v>41420</v>
      </c>
      <c r="M1348" s="26" t="str">
        <f t="shared" si="171"/>
        <v>Sun</v>
      </c>
      <c r="N1348" s="25">
        <v>41433</v>
      </c>
      <c r="O1348" s="1">
        <f t="shared" si="172"/>
        <v>13</v>
      </c>
      <c r="P1348" s="27">
        <f t="shared" si="173"/>
        <v>2013</v>
      </c>
      <c r="Q1348" s="1">
        <f t="shared" si="174"/>
        <v>5</v>
      </c>
      <c r="R1348" s="1">
        <f t="shared" si="175"/>
        <v>26</v>
      </c>
      <c r="S1348" t="s">
        <v>72</v>
      </c>
      <c r="T1348" s="2">
        <v>74377681.650000006</v>
      </c>
      <c r="U1348">
        <v>67776231.599999994</v>
      </c>
      <c r="V1348" s="2">
        <v>56917581.700000003</v>
      </c>
      <c r="W1348" s="2">
        <v>6179978.1299999999</v>
      </c>
      <c r="X1348" s="2">
        <v>0</v>
      </c>
      <c r="Y1348" s="2">
        <v>999001</v>
      </c>
      <c r="Z1348" s="2">
        <v>10281120.82</v>
      </c>
      <c r="AA1348">
        <v>13</v>
      </c>
      <c r="AB1348">
        <v>0</v>
      </c>
      <c r="AC1348">
        <v>0</v>
      </c>
      <c r="AD1348">
        <v>0</v>
      </c>
      <c r="AE1348">
        <v>13</v>
      </c>
      <c r="AF1348">
        <v>13</v>
      </c>
      <c r="AG1348">
        <v>13</v>
      </c>
      <c r="AH1348" s="2">
        <v>4378275.5199999996</v>
      </c>
    </row>
    <row r="1349" spans="1:34" x14ac:dyDescent="0.5">
      <c r="A1349">
        <v>11192</v>
      </c>
      <c r="B1349">
        <v>44005</v>
      </c>
      <c r="C1349" t="s">
        <v>1456</v>
      </c>
      <c r="D1349" s="25">
        <v>25882</v>
      </c>
      <c r="E1349" t="s">
        <v>138</v>
      </c>
      <c r="F1349" t="s">
        <v>80</v>
      </c>
      <c r="G1349" t="s">
        <v>89</v>
      </c>
      <c r="H1349" s="25">
        <v>41381</v>
      </c>
      <c r="I1349" s="26" t="str">
        <f t="shared" si="168"/>
        <v>Wed</v>
      </c>
      <c r="J1349" s="1">
        <f t="shared" si="169"/>
        <v>3</v>
      </c>
      <c r="K1349" s="1" t="str">
        <f t="shared" si="170"/>
        <v>7D</v>
      </c>
      <c r="L1349" s="25">
        <v>41384</v>
      </c>
      <c r="M1349" s="26" t="str">
        <f t="shared" si="171"/>
        <v>Sat</v>
      </c>
      <c r="N1349" s="25">
        <v>41387</v>
      </c>
      <c r="O1349" s="1">
        <f t="shared" si="172"/>
        <v>3</v>
      </c>
      <c r="P1349" s="27">
        <f t="shared" si="173"/>
        <v>2013</v>
      </c>
      <c r="Q1349" s="1">
        <f t="shared" si="174"/>
        <v>4</v>
      </c>
      <c r="R1349" s="1">
        <f t="shared" si="175"/>
        <v>20</v>
      </c>
      <c r="S1349" t="s">
        <v>72</v>
      </c>
      <c r="T1349" s="2">
        <v>24896414.649999999</v>
      </c>
      <c r="U1349">
        <v>18018000</v>
      </c>
      <c r="V1349" s="2">
        <v>17369040</v>
      </c>
      <c r="W1349" s="2">
        <v>3437379.6</v>
      </c>
      <c r="X1349" s="2">
        <v>0</v>
      </c>
      <c r="Y1349" s="2">
        <v>748917.75</v>
      </c>
      <c r="Z1349" s="2">
        <v>3341077.3</v>
      </c>
      <c r="AA1349">
        <v>6</v>
      </c>
      <c r="AB1349">
        <v>3</v>
      </c>
      <c r="AC1349">
        <v>3</v>
      </c>
      <c r="AD1349">
        <v>0</v>
      </c>
      <c r="AE1349">
        <v>9</v>
      </c>
      <c r="AF1349">
        <v>12</v>
      </c>
      <c r="AG1349">
        <v>3</v>
      </c>
      <c r="AH1349" s="2">
        <v>5789680</v>
      </c>
    </row>
    <row r="1350" spans="1:34" x14ac:dyDescent="0.5">
      <c r="A1350">
        <v>11195</v>
      </c>
      <c r="B1350">
        <v>44028</v>
      </c>
      <c r="C1350" t="s">
        <v>1457</v>
      </c>
      <c r="D1350" s="25">
        <v>26662</v>
      </c>
      <c r="E1350" t="s">
        <v>966</v>
      </c>
      <c r="F1350" t="s">
        <v>80</v>
      </c>
      <c r="G1350" t="s">
        <v>89</v>
      </c>
      <c r="H1350" s="25">
        <v>41381</v>
      </c>
      <c r="I1350" s="26" t="str">
        <f t="shared" si="168"/>
        <v>Wed</v>
      </c>
      <c r="J1350" s="1">
        <f t="shared" si="169"/>
        <v>155</v>
      </c>
      <c r="K1350" s="1" t="str">
        <f t="shared" si="170"/>
        <v>120D</v>
      </c>
      <c r="L1350" s="25">
        <v>41536</v>
      </c>
      <c r="M1350" s="26" t="str">
        <f t="shared" si="171"/>
        <v>Thu</v>
      </c>
      <c r="N1350" s="25">
        <v>41539</v>
      </c>
      <c r="O1350" s="1">
        <f t="shared" si="172"/>
        <v>3</v>
      </c>
      <c r="P1350" s="27">
        <f t="shared" si="173"/>
        <v>2013</v>
      </c>
      <c r="Q1350" s="1">
        <f t="shared" si="174"/>
        <v>9</v>
      </c>
      <c r="R1350" s="1">
        <f t="shared" si="175"/>
        <v>19</v>
      </c>
      <c r="S1350" t="s">
        <v>72</v>
      </c>
      <c r="T1350" s="2">
        <v>19212196.91</v>
      </c>
      <c r="U1350">
        <v>14408523.35</v>
      </c>
      <c r="V1350" s="2">
        <v>12065063.4</v>
      </c>
      <c r="W1350" s="2">
        <v>2942082.62</v>
      </c>
      <c r="X1350" s="2">
        <v>0</v>
      </c>
      <c r="Y1350" s="2">
        <v>1626558.44</v>
      </c>
      <c r="Z1350" s="2">
        <v>2578492.4500000002</v>
      </c>
      <c r="AA1350">
        <v>3</v>
      </c>
      <c r="AB1350">
        <v>0</v>
      </c>
      <c r="AC1350">
        <v>0</v>
      </c>
      <c r="AD1350">
        <v>0</v>
      </c>
      <c r="AE1350">
        <v>3</v>
      </c>
      <c r="AF1350">
        <v>3</v>
      </c>
      <c r="AG1350">
        <v>3</v>
      </c>
      <c r="AH1350" s="2">
        <v>4021687.8</v>
      </c>
    </row>
    <row r="1351" spans="1:34" x14ac:dyDescent="0.5">
      <c r="A1351">
        <v>11214</v>
      </c>
      <c r="B1351">
        <v>44197</v>
      </c>
      <c r="C1351" t="s">
        <v>442</v>
      </c>
      <c r="D1351" s="25">
        <v>29013</v>
      </c>
      <c r="E1351" t="s">
        <v>69</v>
      </c>
      <c r="F1351" t="s">
        <v>80</v>
      </c>
      <c r="G1351" t="s">
        <v>81</v>
      </c>
      <c r="H1351" s="25">
        <v>41382</v>
      </c>
      <c r="I1351" s="26" t="str">
        <f t="shared" si="168"/>
        <v>Thu</v>
      </c>
      <c r="J1351" s="1">
        <f t="shared" si="169"/>
        <v>209</v>
      </c>
      <c r="K1351" s="1" t="str">
        <f t="shared" si="170"/>
        <v>120D</v>
      </c>
      <c r="L1351" s="25">
        <v>41591</v>
      </c>
      <c r="M1351" s="26" t="str">
        <f t="shared" si="171"/>
        <v>Wed</v>
      </c>
      <c r="N1351" s="25">
        <v>41595</v>
      </c>
      <c r="O1351" s="1">
        <f t="shared" si="172"/>
        <v>4</v>
      </c>
      <c r="P1351" s="27">
        <f t="shared" si="173"/>
        <v>2013</v>
      </c>
      <c r="Q1351" s="1">
        <f t="shared" si="174"/>
        <v>11</v>
      </c>
      <c r="R1351" s="1">
        <f t="shared" si="175"/>
        <v>13</v>
      </c>
      <c r="S1351" t="s">
        <v>72</v>
      </c>
      <c r="T1351" s="2">
        <v>64776604.340000004</v>
      </c>
      <c r="U1351">
        <v>52220880</v>
      </c>
      <c r="V1351" s="2">
        <v>44832962.310000002</v>
      </c>
      <c r="W1351" s="2">
        <v>9432628.8900000006</v>
      </c>
      <c r="X1351" s="2">
        <v>0</v>
      </c>
      <c r="Y1351" s="2">
        <v>1818181.82</v>
      </c>
      <c r="Z1351" s="2">
        <v>8692831.3200000003</v>
      </c>
      <c r="AA1351">
        <v>20</v>
      </c>
      <c r="AB1351">
        <v>0</v>
      </c>
      <c r="AC1351">
        <v>0</v>
      </c>
      <c r="AD1351">
        <v>0</v>
      </c>
      <c r="AE1351">
        <v>20</v>
      </c>
      <c r="AF1351">
        <v>20</v>
      </c>
      <c r="AG1351">
        <v>10</v>
      </c>
      <c r="AH1351" s="2">
        <v>4483296.2300000004</v>
      </c>
    </row>
    <row r="1352" spans="1:34" x14ac:dyDescent="0.5">
      <c r="A1352">
        <v>11217</v>
      </c>
      <c r="B1352">
        <v>44223</v>
      </c>
      <c r="C1352" t="s">
        <v>1458</v>
      </c>
      <c r="D1352" s="25">
        <v>27148</v>
      </c>
      <c r="E1352" t="s">
        <v>69</v>
      </c>
      <c r="F1352" t="s">
        <v>80</v>
      </c>
      <c r="G1352" t="s">
        <v>89</v>
      </c>
      <c r="H1352" s="25">
        <v>41382</v>
      </c>
      <c r="I1352" s="26" t="str">
        <f t="shared" si="168"/>
        <v>Thu</v>
      </c>
      <c r="J1352" s="1">
        <f t="shared" si="169"/>
        <v>132</v>
      </c>
      <c r="K1352" s="1" t="str">
        <f t="shared" si="170"/>
        <v>120D</v>
      </c>
      <c r="L1352" s="25">
        <v>41514</v>
      </c>
      <c r="M1352" s="26" t="str">
        <f t="shared" si="171"/>
        <v>Wed</v>
      </c>
      <c r="N1352" s="25">
        <v>41517</v>
      </c>
      <c r="O1352" s="1">
        <f t="shared" si="172"/>
        <v>3</v>
      </c>
      <c r="P1352" s="27">
        <f t="shared" si="173"/>
        <v>2013</v>
      </c>
      <c r="Q1352" s="1">
        <f t="shared" si="174"/>
        <v>8</v>
      </c>
      <c r="R1352" s="1">
        <f t="shared" si="175"/>
        <v>28</v>
      </c>
      <c r="S1352" t="s">
        <v>72</v>
      </c>
      <c r="T1352" s="2">
        <v>1235850</v>
      </c>
      <c r="U1352">
        <v>0</v>
      </c>
      <c r="V1352" s="2">
        <v>600000</v>
      </c>
      <c r="W1352" s="2">
        <v>470000</v>
      </c>
      <c r="X1352" s="2">
        <v>0</v>
      </c>
      <c r="Y1352" s="2">
        <v>0</v>
      </c>
      <c r="Z1352" s="2">
        <v>165850</v>
      </c>
      <c r="AA1352">
        <v>6</v>
      </c>
      <c r="AB1352">
        <v>3</v>
      </c>
      <c r="AC1352">
        <v>3</v>
      </c>
      <c r="AD1352">
        <v>0</v>
      </c>
      <c r="AE1352">
        <v>9</v>
      </c>
      <c r="AF1352">
        <v>12</v>
      </c>
      <c r="AG1352">
        <v>3</v>
      </c>
      <c r="AH1352" s="2">
        <v>200000</v>
      </c>
    </row>
    <row r="1353" spans="1:34" x14ac:dyDescent="0.5">
      <c r="A1353">
        <v>11227</v>
      </c>
      <c r="B1353">
        <v>44266</v>
      </c>
      <c r="C1353" t="s">
        <v>1304</v>
      </c>
      <c r="D1353" s="25">
        <v>28326</v>
      </c>
      <c r="E1353" t="s">
        <v>79</v>
      </c>
      <c r="F1353" t="s">
        <v>70</v>
      </c>
      <c r="G1353" t="s">
        <v>97</v>
      </c>
      <c r="H1353" s="25">
        <v>41382</v>
      </c>
      <c r="I1353" s="26" t="str">
        <f t="shared" si="168"/>
        <v>Thu</v>
      </c>
      <c r="J1353" s="1">
        <f t="shared" si="169"/>
        <v>1</v>
      </c>
      <c r="K1353" s="1" t="str">
        <f t="shared" si="170"/>
        <v>7D</v>
      </c>
      <c r="L1353" s="25">
        <v>41383</v>
      </c>
      <c r="M1353" s="26" t="str">
        <f t="shared" si="171"/>
        <v>Fri</v>
      </c>
      <c r="N1353" s="25">
        <v>41386</v>
      </c>
      <c r="O1353" s="1">
        <f t="shared" si="172"/>
        <v>3</v>
      </c>
      <c r="P1353" s="27">
        <f t="shared" si="173"/>
        <v>2013</v>
      </c>
      <c r="Q1353" s="1">
        <f t="shared" si="174"/>
        <v>4</v>
      </c>
      <c r="R1353" s="1">
        <f t="shared" si="175"/>
        <v>19</v>
      </c>
      <c r="S1353" t="s">
        <v>72</v>
      </c>
      <c r="T1353" s="2">
        <v>64931970.18</v>
      </c>
      <c r="U1353">
        <v>19404000</v>
      </c>
      <c r="V1353" s="2">
        <v>27238864.100000001</v>
      </c>
      <c r="W1353" s="2">
        <v>18309319.09</v>
      </c>
      <c r="X1353" s="2">
        <v>0</v>
      </c>
      <c r="Y1353" s="2">
        <v>9592074.5800000001</v>
      </c>
      <c r="Z1353" s="2">
        <v>9791712.4100000001</v>
      </c>
      <c r="AA1353">
        <v>22</v>
      </c>
      <c r="AB1353">
        <v>11</v>
      </c>
      <c r="AC1353">
        <v>11</v>
      </c>
      <c r="AD1353">
        <v>0</v>
      </c>
      <c r="AE1353">
        <v>33</v>
      </c>
      <c r="AF1353">
        <v>44</v>
      </c>
      <c r="AG1353">
        <v>11</v>
      </c>
      <c r="AH1353" s="2">
        <v>2476260.37</v>
      </c>
    </row>
    <row r="1354" spans="1:34" x14ac:dyDescent="0.5">
      <c r="A1354">
        <v>11206</v>
      </c>
      <c r="B1354">
        <v>44127</v>
      </c>
      <c r="C1354" t="s">
        <v>1459</v>
      </c>
      <c r="D1354" s="25">
        <v>24470</v>
      </c>
      <c r="E1354" t="s">
        <v>79</v>
      </c>
      <c r="F1354" t="s">
        <v>80</v>
      </c>
      <c r="G1354" t="s">
        <v>89</v>
      </c>
      <c r="H1354" s="25">
        <v>41382</v>
      </c>
      <c r="I1354" s="26" t="str">
        <f t="shared" si="168"/>
        <v>Thu</v>
      </c>
      <c r="J1354" s="1">
        <f t="shared" si="169"/>
        <v>1</v>
      </c>
      <c r="K1354" s="1" t="str">
        <f t="shared" si="170"/>
        <v>7D</v>
      </c>
      <c r="L1354" s="25">
        <v>41383</v>
      </c>
      <c r="M1354" s="26" t="str">
        <f t="shared" si="171"/>
        <v>Fri</v>
      </c>
      <c r="N1354" s="25">
        <v>41384</v>
      </c>
      <c r="O1354" s="1">
        <f t="shared" si="172"/>
        <v>1</v>
      </c>
      <c r="P1354" s="27">
        <f t="shared" si="173"/>
        <v>2013</v>
      </c>
      <c r="Q1354" s="1">
        <f t="shared" si="174"/>
        <v>4</v>
      </c>
      <c r="R1354" s="1">
        <f t="shared" si="175"/>
        <v>19</v>
      </c>
      <c r="S1354" t="s">
        <v>72</v>
      </c>
      <c r="T1354" s="2">
        <v>13122765.619999999</v>
      </c>
      <c r="U1354">
        <v>5885984</v>
      </c>
      <c r="V1354" s="2">
        <v>6610122.7000000002</v>
      </c>
      <c r="W1354" s="2">
        <v>4098781.2</v>
      </c>
      <c r="X1354" s="2">
        <v>0</v>
      </c>
      <c r="Y1354" s="2">
        <v>653679.65</v>
      </c>
      <c r="Z1354" s="2">
        <v>1760182.07</v>
      </c>
      <c r="AA1354">
        <v>2</v>
      </c>
      <c r="AB1354">
        <v>1</v>
      </c>
      <c r="AC1354">
        <v>0</v>
      </c>
      <c r="AD1354">
        <v>0</v>
      </c>
      <c r="AE1354">
        <v>3</v>
      </c>
      <c r="AF1354">
        <v>3</v>
      </c>
      <c r="AG1354">
        <v>1</v>
      </c>
      <c r="AH1354" s="2">
        <v>6610122.7000000002</v>
      </c>
    </row>
    <row r="1355" spans="1:34" x14ac:dyDescent="0.5">
      <c r="A1355">
        <v>11228</v>
      </c>
      <c r="B1355">
        <v>44271</v>
      </c>
      <c r="C1355" t="s">
        <v>1460</v>
      </c>
      <c r="D1355" s="25">
        <v>28504</v>
      </c>
      <c r="E1355" t="s">
        <v>138</v>
      </c>
      <c r="F1355" t="s">
        <v>80</v>
      </c>
      <c r="G1355" t="s">
        <v>89</v>
      </c>
      <c r="H1355" s="25">
        <v>41382</v>
      </c>
      <c r="I1355" s="26" t="str">
        <f t="shared" si="168"/>
        <v>Thu</v>
      </c>
      <c r="J1355" s="1">
        <f t="shared" si="169"/>
        <v>79</v>
      </c>
      <c r="K1355" s="1" t="str">
        <f t="shared" si="170"/>
        <v>90D</v>
      </c>
      <c r="L1355" s="25">
        <v>41461</v>
      </c>
      <c r="M1355" s="26" t="str">
        <f t="shared" si="171"/>
        <v>Sat</v>
      </c>
      <c r="N1355" s="25">
        <v>41465</v>
      </c>
      <c r="O1355" s="1">
        <f t="shared" si="172"/>
        <v>4</v>
      </c>
      <c r="P1355" s="27">
        <f t="shared" si="173"/>
        <v>2013</v>
      </c>
      <c r="Q1355" s="1">
        <f t="shared" si="174"/>
        <v>7</v>
      </c>
      <c r="R1355" s="1">
        <f t="shared" si="175"/>
        <v>6</v>
      </c>
      <c r="S1355" t="s">
        <v>72</v>
      </c>
      <c r="T1355" s="2">
        <v>19648750</v>
      </c>
      <c r="U1355">
        <v>16105320</v>
      </c>
      <c r="V1355" s="2">
        <v>15885776</v>
      </c>
      <c r="W1355" s="2">
        <v>1108224</v>
      </c>
      <c r="X1355" s="2">
        <v>0</v>
      </c>
      <c r="Y1355" s="2">
        <v>17904.759999999998</v>
      </c>
      <c r="Z1355" s="2">
        <v>2636845.2400000002</v>
      </c>
      <c r="AA1355">
        <v>8</v>
      </c>
      <c r="AB1355">
        <v>0</v>
      </c>
      <c r="AC1355">
        <v>0</v>
      </c>
      <c r="AD1355">
        <v>4</v>
      </c>
      <c r="AE1355">
        <v>8</v>
      </c>
      <c r="AF1355">
        <v>12</v>
      </c>
      <c r="AG1355">
        <v>4</v>
      </c>
      <c r="AH1355" s="2">
        <v>3971444</v>
      </c>
    </row>
    <row r="1356" spans="1:34" x14ac:dyDescent="0.5">
      <c r="A1356">
        <v>11230</v>
      </c>
      <c r="B1356">
        <v>44283</v>
      </c>
      <c r="C1356" t="s">
        <v>1461</v>
      </c>
      <c r="D1356" s="25">
        <v>28858</v>
      </c>
      <c r="E1356" t="s">
        <v>138</v>
      </c>
      <c r="F1356" t="s">
        <v>80</v>
      </c>
      <c r="G1356" t="s">
        <v>89</v>
      </c>
      <c r="H1356" s="25">
        <v>41382</v>
      </c>
      <c r="I1356" s="26" t="str">
        <f t="shared" si="168"/>
        <v>Thu</v>
      </c>
      <c r="J1356" s="1">
        <f t="shared" si="169"/>
        <v>79</v>
      </c>
      <c r="K1356" s="1" t="str">
        <f t="shared" si="170"/>
        <v>90D</v>
      </c>
      <c r="L1356" s="25">
        <v>41461</v>
      </c>
      <c r="M1356" s="26" t="str">
        <f t="shared" si="171"/>
        <v>Sat</v>
      </c>
      <c r="N1356" s="25">
        <v>41465</v>
      </c>
      <c r="O1356" s="1">
        <f t="shared" si="172"/>
        <v>4</v>
      </c>
      <c r="P1356" s="27">
        <f t="shared" si="173"/>
        <v>2013</v>
      </c>
      <c r="Q1356" s="1">
        <f t="shared" si="174"/>
        <v>7</v>
      </c>
      <c r="R1356" s="1">
        <f t="shared" si="175"/>
        <v>6</v>
      </c>
      <c r="S1356" t="s">
        <v>72</v>
      </c>
      <c r="T1356" s="2">
        <v>16105320</v>
      </c>
      <c r="U1356">
        <v>16105320</v>
      </c>
      <c r="V1356" s="2">
        <v>12835776</v>
      </c>
      <c r="W1356" s="2">
        <v>1108224</v>
      </c>
      <c r="X1356" s="2">
        <v>0</v>
      </c>
      <c r="Y1356" s="2">
        <v>0</v>
      </c>
      <c r="Z1356" s="2">
        <v>2161320</v>
      </c>
      <c r="AA1356">
        <v>8</v>
      </c>
      <c r="AB1356">
        <v>0</v>
      </c>
      <c r="AC1356">
        <v>0</v>
      </c>
      <c r="AD1356">
        <v>4</v>
      </c>
      <c r="AE1356">
        <v>8</v>
      </c>
      <c r="AF1356">
        <v>12</v>
      </c>
      <c r="AG1356">
        <v>4</v>
      </c>
      <c r="AH1356" s="2">
        <v>3208944</v>
      </c>
    </row>
    <row r="1357" spans="1:34" x14ac:dyDescent="0.5">
      <c r="A1357">
        <v>11213</v>
      </c>
      <c r="B1357">
        <v>44144</v>
      </c>
      <c r="C1357" t="s">
        <v>1462</v>
      </c>
      <c r="D1357" s="25">
        <v>26678</v>
      </c>
      <c r="E1357" t="s">
        <v>79</v>
      </c>
      <c r="F1357" t="s">
        <v>75</v>
      </c>
      <c r="G1357" t="s">
        <v>1463</v>
      </c>
      <c r="H1357" s="25">
        <v>41382</v>
      </c>
      <c r="I1357" s="26" t="str">
        <f t="shared" si="168"/>
        <v>Thu</v>
      </c>
      <c r="J1357" s="1">
        <f t="shared" si="169"/>
        <v>15</v>
      </c>
      <c r="K1357" s="1" t="str">
        <f t="shared" si="170"/>
        <v>30D</v>
      </c>
      <c r="L1357" s="25">
        <v>41397</v>
      </c>
      <c r="M1357" s="26" t="str">
        <f t="shared" si="171"/>
        <v>Fri</v>
      </c>
      <c r="N1357" s="25">
        <v>41401</v>
      </c>
      <c r="O1357" s="1">
        <f t="shared" si="172"/>
        <v>4</v>
      </c>
      <c r="P1357" s="27">
        <f t="shared" si="173"/>
        <v>2013</v>
      </c>
      <c r="Q1357" s="1">
        <f t="shared" si="174"/>
        <v>5</v>
      </c>
      <c r="R1357" s="1">
        <f t="shared" si="175"/>
        <v>3</v>
      </c>
      <c r="S1357" t="s">
        <v>72</v>
      </c>
      <c r="T1357" s="2">
        <v>26516131.649999999</v>
      </c>
      <c r="U1357">
        <v>13426750</v>
      </c>
      <c r="V1357" s="2">
        <v>10813842</v>
      </c>
      <c r="W1357" s="2">
        <v>8663503.9700000007</v>
      </c>
      <c r="X1357" s="2">
        <v>0</v>
      </c>
      <c r="Y1357" s="2">
        <v>2881118.88</v>
      </c>
      <c r="Z1357" s="2">
        <v>4157666.8</v>
      </c>
      <c r="AA1357">
        <v>8</v>
      </c>
      <c r="AB1357">
        <v>0</v>
      </c>
      <c r="AC1357">
        <v>0</v>
      </c>
      <c r="AD1357">
        <v>0</v>
      </c>
      <c r="AE1357">
        <v>8</v>
      </c>
      <c r="AF1357">
        <v>8</v>
      </c>
      <c r="AG1357">
        <v>4</v>
      </c>
      <c r="AH1357" s="2">
        <v>2703460.5</v>
      </c>
    </row>
    <row r="1358" spans="1:34" x14ac:dyDescent="0.5">
      <c r="A1358">
        <v>11207</v>
      </c>
      <c r="B1358">
        <v>44128</v>
      </c>
      <c r="C1358" t="s">
        <v>1464</v>
      </c>
      <c r="D1358" s="25">
        <v>30026</v>
      </c>
      <c r="E1358" t="s">
        <v>69</v>
      </c>
      <c r="F1358" t="s">
        <v>80</v>
      </c>
      <c r="G1358" t="s">
        <v>89</v>
      </c>
      <c r="H1358" s="25">
        <v>41382</v>
      </c>
      <c r="I1358" s="26" t="str">
        <f t="shared" si="168"/>
        <v>Thu</v>
      </c>
      <c r="J1358" s="1">
        <f t="shared" si="169"/>
        <v>0</v>
      </c>
      <c r="K1358" s="1" t="str">
        <f t="shared" si="170"/>
        <v>7D</v>
      </c>
      <c r="L1358" s="25">
        <v>41382</v>
      </c>
      <c r="M1358" s="26" t="str">
        <f t="shared" si="171"/>
        <v>Thu</v>
      </c>
      <c r="N1358" s="25">
        <v>41385</v>
      </c>
      <c r="O1358" s="1">
        <f t="shared" si="172"/>
        <v>3</v>
      </c>
      <c r="P1358" s="27">
        <f t="shared" si="173"/>
        <v>2013</v>
      </c>
      <c r="Q1358" s="1">
        <f t="shared" si="174"/>
        <v>4</v>
      </c>
      <c r="R1358" s="1">
        <f t="shared" si="175"/>
        <v>18</v>
      </c>
      <c r="S1358" t="s">
        <v>72</v>
      </c>
      <c r="T1358" s="2">
        <v>1729949.65</v>
      </c>
      <c r="U1358">
        <v>0</v>
      </c>
      <c r="V1358" s="2">
        <v>599999.48</v>
      </c>
      <c r="W1358" s="2">
        <v>897791.9</v>
      </c>
      <c r="X1358" s="2">
        <v>0</v>
      </c>
      <c r="Y1358" s="2">
        <v>0</v>
      </c>
      <c r="Z1358" s="2">
        <v>232158.27</v>
      </c>
      <c r="AA1358">
        <v>6</v>
      </c>
      <c r="AB1358">
        <v>0</v>
      </c>
      <c r="AC1358">
        <v>0</v>
      </c>
      <c r="AD1358">
        <v>3</v>
      </c>
      <c r="AE1358">
        <v>6</v>
      </c>
      <c r="AF1358">
        <v>9</v>
      </c>
      <c r="AG1358">
        <v>3</v>
      </c>
      <c r="AH1358" s="2">
        <v>199999.83</v>
      </c>
    </row>
    <row r="1359" spans="1:34" x14ac:dyDescent="0.5">
      <c r="A1359">
        <v>11244</v>
      </c>
      <c r="B1359">
        <v>44343</v>
      </c>
      <c r="C1359" t="s">
        <v>1465</v>
      </c>
      <c r="D1359" s="25">
        <v>29562</v>
      </c>
      <c r="E1359" t="s">
        <v>138</v>
      </c>
      <c r="F1359" t="s">
        <v>80</v>
      </c>
      <c r="G1359" t="s">
        <v>89</v>
      </c>
      <c r="H1359" s="25">
        <v>41383</v>
      </c>
      <c r="I1359" s="26" t="str">
        <f t="shared" si="168"/>
        <v>Fri</v>
      </c>
      <c r="J1359" s="1">
        <f t="shared" si="169"/>
        <v>42</v>
      </c>
      <c r="K1359" s="1" t="str">
        <f t="shared" si="170"/>
        <v>45D</v>
      </c>
      <c r="L1359" s="25">
        <v>41425</v>
      </c>
      <c r="M1359" s="26" t="str">
        <f t="shared" si="171"/>
        <v>Fri</v>
      </c>
      <c r="N1359" s="25">
        <v>41428</v>
      </c>
      <c r="O1359" s="1">
        <f t="shared" si="172"/>
        <v>3</v>
      </c>
      <c r="P1359" s="27">
        <f t="shared" si="173"/>
        <v>2013</v>
      </c>
      <c r="Q1359" s="1">
        <f t="shared" si="174"/>
        <v>5</v>
      </c>
      <c r="R1359" s="1">
        <f t="shared" si="175"/>
        <v>31</v>
      </c>
      <c r="S1359" t="s">
        <v>72</v>
      </c>
      <c r="T1359" s="2">
        <v>501600</v>
      </c>
      <c r="U1359">
        <v>0</v>
      </c>
      <c r="V1359" s="2">
        <v>434285.71</v>
      </c>
      <c r="W1359" s="2">
        <v>0</v>
      </c>
      <c r="X1359" s="2">
        <v>0</v>
      </c>
      <c r="Y1359" s="2">
        <v>0</v>
      </c>
      <c r="Z1359" s="2">
        <v>67314.289999999994</v>
      </c>
      <c r="AA1359">
        <v>6</v>
      </c>
      <c r="AB1359">
        <v>0</v>
      </c>
      <c r="AC1359">
        <v>0</v>
      </c>
      <c r="AD1359">
        <v>3</v>
      </c>
      <c r="AE1359">
        <v>6</v>
      </c>
      <c r="AF1359">
        <v>9</v>
      </c>
      <c r="AG1359">
        <v>3</v>
      </c>
      <c r="AH1359" s="2">
        <v>144761.9</v>
      </c>
    </row>
    <row r="1360" spans="1:34" x14ac:dyDescent="0.5">
      <c r="A1360">
        <v>11251</v>
      </c>
      <c r="B1360">
        <v>44375</v>
      </c>
      <c r="C1360" t="s">
        <v>1466</v>
      </c>
      <c r="D1360" s="25">
        <v>28123</v>
      </c>
      <c r="E1360" t="s">
        <v>140</v>
      </c>
      <c r="F1360" t="s">
        <v>80</v>
      </c>
      <c r="G1360" t="s">
        <v>89</v>
      </c>
      <c r="H1360" s="25">
        <v>41384</v>
      </c>
      <c r="I1360" s="26" t="str">
        <f t="shared" si="168"/>
        <v>Sat</v>
      </c>
      <c r="J1360" s="1">
        <f t="shared" si="169"/>
        <v>0</v>
      </c>
      <c r="K1360" s="1" t="str">
        <f t="shared" si="170"/>
        <v>7D</v>
      </c>
      <c r="L1360" s="25">
        <v>41384</v>
      </c>
      <c r="M1360" s="26" t="str">
        <f t="shared" si="171"/>
        <v>Sat</v>
      </c>
      <c r="N1360" s="25">
        <v>41385</v>
      </c>
      <c r="O1360" s="1">
        <f t="shared" si="172"/>
        <v>1</v>
      </c>
      <c r="P1360" s="27">
        <f t="shared" si="173"/>
        <v>2013</v>
      </c>
      <c r="Q1360" s="1">
        <f t="shared" si="174"/>
        <v>4</v>
      </c>
      <c r="R1360" s="1">
        <f t="shared" si="175"/>
        <v>20</v>
      </c>
      <c r="S1360" t="s">
        <v>72</v>
      </c>
      <c r="T1360" s="2">
        <v>6486480</v>
      </c>
      <c r="U1360">
        <v>6486480</v>
      </c>
      <c r="V1360" s="2">
        <v>5345808</v>
      </c>
      <c r="W1360" s="2">
        <v>270192</v>
      </c>
      <c r="X1360" s="2">
        <v>0</v>
      </c>
      <c r="Y1360" s="2">
        <v>0</v>
      </c>
      <c r="Z1360" s="2">
        <v>870480</v>
      </c>
      <c r="AA1360">
        <v>2</v>
      </c>
      <c r="AB1360">
        <v>0</v>
      </c>
      <c r="AC1360">
        <v>0</v>
      </c>
      <c r="AD1360">
        <v>0</v>
      </c>
      <c r="AE1360">
        <v>2</v>
      </c>
      <c r="AF1360">
        <v>2</v>
      </c>
      <c r="AG1360">
        <v>1</v>
      </c>
      <c r="AH1360" s="2">
        <v>5345808</v>
      </c>
    </row>
    <row r="1361" spans="1:34" x14ac:dyDescent="0.5">
      <c r="A1361">
        <v>11272</v>
      </c>
      <c r="B1361">
        <v>44462</v>
      </c>
      <c r="C1361" t="s">
        <v>1467</v>
      </c>
      <c r="D1361" s="25">
        <v>31035</v>
      </c>
      <c r="E1361" t="s">
        <v>138</v>
      </c>
      <c r="F1361" t="s">
        <v>75</v>
      </c>
      <c r="G1361" t="s">
        <v>76</v>
      </c>
      <c r="H1361" s="25">
        <v>41386</v>
      </c>
      <c r="I1361" s="26" t="str">
        <f t="shared" si="168"/>
        <v>Mon</v>
      </c>
      <c r="J1361" s="1">
        <f t="shared" si="169"/>
        <v>2</v>
      </c>
      <c r="K1361" s="1" t="str">
        <f t="shared" si="170"/>
        <v>7D</v>
      </c>
      <c r="L1361" s="25">
        <v>41388</v>
      </c>
      <c r="M1361" s="26" t="str">
        <f t="shared" si="171"/>
        <v>Wed</v>
      </c>
      <c r="N1361" s="25">
        <v>41391</v>
      </c>
      <c r="O1361" s="1">
        <f t="shared" si="172"/>
        <v>3</v>
      </c>
      <c r="P1361" s="27">
        <f t="shared" si="173"/>
        <v>2013</v>
      </c>
      <c r="Q1361" s="1">
        <f t="shared" si="174"/>
        <v>4</v>
      </c>
      <c r="R1361" s="1">
        <f t="shared" si="175"/>
        <v>24</v>
      </c>
      <c r="S1361" t="s">
        <v>72</v>
      </c>
      <c r="T1361" s="2">
        <v>677150</v>
      </c>
      <c r="U1361">
        <v>0</v>
      </c>
      <c r="V1361" s="2">
        <v>200000</v>
      </c>
      <c r="W1361" s="2">
        <v>386277.06</v>
      </c>
      <c r="X1361" s="2">
        <v>0</v>
      </c>
      <c r="Y1361" s="2">
        <v>0</v>
      </c>
      <c r="Z1361" s="2">
        <v>90872.94</v>
      </c>
      <c r="AA1361">
        <v>6</v>
      </c>
      <c r="AB1361">
        <v>0</v>
      </c>
      <c r="AC1361">
        <v>0</v>
      </c>
      <c r="AD1361">
        <v>0</v>
      </c>
      <c r="AE1361">
        <v>6</v>
      </c>
      <c r="AF1361">
        <v>6</v>
      </c>
      <c r="AG1361">
        <v>3</v>
      </c>
      <c r="AH1361" s="2">
        <v>66666.67</v>
      </c>
    </row>
    <row r="1362" spans="1:34" x14ac:dyDescent="0.5">
      <c r="A1362">
        <v>11255</v>
      </c>
      <c r="B1362">
        <v>44393</v>
      </c>
      <c r="C1362" t="s">
        <v>1468</v>
      </c>
      <c r="D1362" s="25">
        <v>19448</v>
      </c>
      <c r="E1362" t="s">
        <v>144</v>
      </c>
      <c r="F1362" t="s">
        <v>70</v>
      </c>
      <c r="G1362" t="s">
        <v>97</v>
      </c>
      <c r="H1362" s="25">
        <v>41386</v>
      </c>
      <c r="I1362" s="26" t="str">
        <f t="shared" si="168"/>
        <v>Mon</v>
      </c>
      <c r="J1362" s="1">
        <f t="shared" si="169"/>
        <v>0</v>
      </c>
      <c r="K1362" s="1" t="str">
        <f t="shared" si="170"/>
        <v>7D</v>
      </c>
      <c r="L1362" s="25">
        <v>41386</v>
      </c>
      <c r="M1362" s="26" t="str">
        <f t="shared" si="171"/>
        <v>Mon</v>
      </c>
      <c r="N1362" s="25">
        <v>41387</v>
      </c>
      <c r="O1362" s="1">
        <f t="shared" si="172"/>
        <v>1</v>
      </c>
      <c r="P1362" s="27">
        <f t="shared" si="173"/>
        <v>2013</v>
      </c>
      <c r="Q1362" s="1">
        <f t="shared" si="174"/>
        <v>4</v>
      </c>
      <c r="R1362" s="1">
        <f t="shared" si="175"/>
        <v>22</v>
      </c>
      <c r="S1362" t="s">
        <v>72</v>
      </c>
      <c r="T1362" s="2">
        <v>56772919.060000002</v>
      </c>
      <c r="U1362">
        <v>42042000</v>
      </c>
      <c r="V1362" s="2">
        <v>34460608</v>
      </c>
      <c r="W1362" s="2">
        <v>8927973.0099999998</v>
      </c>
      <c r="X1362" s="2">
        <v>0</v>
      </c>
      <c r="Y1362" s="2">
        <v>5046180.32</v>
      </c>
      <c r="Z1362" s="2">
        <v>8338157.7300000004</v>
      </c>
      <c r="AA1362">
        <v>14</v>
      </c>
      <c r="AB1362">
        <v>0</v>
      </c>
      <c r="AC1362">
        <v>0</v>
      </c>
      <c r="AD1362">
        <v>0</v>
      </c>
      <c r="AE1362">
        <v>14</v>
      </c>
      <c r="AF1362">
        <v>14</v>
      </c>
      <c r="AG1362">
        <v>7</v>
      </c>
      <c r="AH1362" s="2">
        <v>4922944</v>
      </c>
    </row>
    <row r="1363" spans="1:34" x14ac:dyDescent="0.5">
      <c r="A1363">
        <v>11236</v>
      </c>
      <c r="B1363">
        <v>44422</v>
      </c>
      <c r="C1363" t="s">
        <v>1469</v>
      </c>
      <c r="D1363" s="25">
        <v>22814</v>
      </c>
      <c r="E1363" t="s">
        <v>69</v>
      </c>
      <c r="F1363" t="s">
        <v>70</v>
      </c>
      <c r="G1363" t="s">
        <v>74</v>
      </c>
      <c r="H1363" s="25">
        <v>41386</v>
      </c>
      <c r="I1363" s="26" t="str">
        <f t="shared" si="168"/>
        <v>Mon</v>
      </c>
      <c r="J1363" s="1">
        <f t="shared" si="169"/>
        <v>36</v>
      </c>
      <c r="K1363" s="1" t="str">
        <f t="shared" si="170"/>
        <v>45D</v>
      </c>
      <c r="L1363" s="25">
        <v>41422</v>
      </c>
      <c r="M1363" s="26" t="str">
        <f t="shared" si="171"/>
        <v>Tue</v>
      </c>
      <c r="N1363" s="25">
        <v>41426</v>
      </c>
      <c r="O1363" s="1">
        <f t="shared" si="172"/>
        <v>4</v>
      </c>
      <c r="P1363" s="27">
        <f t="shared" si="173"/>
        <v>2013</v>
      </c>
      <c r="Q1363" s="1">
        <f t="shared" si="174"/>
        <v>5</v>
      </c>
      <c r="R1363" s="1">
        <f t="shared" si="175"/>
        <v>28</v>
      </c>
      <c r="S1363" t="s">
        <v>72</v>
      </c>
      <c r="T1363" s="2">
        <v>57156048.079999998</v>
      </c>
      <c r="U1363">
        <v>43982400</v>
      </c>
      <c r="V1363" s="2">
        <v>38717232</v>
      </c>
      <c r="W1363" s="2">
        <v>8041251.1600000001</v>
      </c>
      <c r="X1363" s="2">
        <v>0</v>
      </c>
      <c r="Y1363" s="2">
        <v>2097902.11</v>
      </c>
      <c r="Z1363" s="2">
        <v>8299662.8099999996</v>
      </c>
      <c r="AA1363">
        <v>8</v>
      </c>
      <c r="AB1363">
        <v>4</v>
      </c>
      <c r="AC1363">
        <v>0</v>
      </c>
      <c r="AD1363">
        <v>0</v>
      </c>
      <c r="AE1363">
        <v>12</v>
      </c>
      <c r="AF1363">
        <v>12</v>
      </c>
      <c r="AG1363">
        <v>4</v>
      </c>
      <c r="AH1363" s="2">
        <v>9679308</v>
      </c>
    </row>
    <row r="1364" spans="1:34" x14ac:dyDescent="0.5">
      <c r="A1364">
        <v>11286</v>
      </c>
      <c r="B1364">
        <v>44486</v>
      </c>
      <c r="C1364" t="s">
        <v>1470</v>
      </c>
      <c r="D1364" s="25">
        <v>26819</v>
      </c>
      <c r="E1364" t="s">
        <v>69</v>
      </c>
      <c r="F1364" t="s">
        <v>70</v>
      </c>
      <c r="G1364" t="s">
        <v>71</v>
      </c>
      <c r="H1364" s="25">
        <v>41387</v>
      </c>
      <c r="I1364" s="26" t="str">
        <f t="shared" si="168"/>
        <v>Tue</v>
      </c>
      <c r="J1364" s="1">
        <f t="shared" si="169"/>
        <v>38</v>
      </c>
      <c r="K1364" s="1" t="str">
        <f t="shared" si="170"/>
        <v>45D</v>
      </c>
      <c r="L1364" s="25">
        <v>41425</v>
      </c>
      <c r="M1364" s="26" t="str">
        <f t="shared" si="171"/>
        <v>Fri</v>
      </c>
      <c r="N1364" s="25">
        <v>41427</v>
      </c>
      <c r="O1364" s="1">
        <f t="shared" si="172"/>
        <v>2</v>
      </c>
      <c r="P1364" s="27">
        <f t="shared" si="173"/>
        <v>2013</v>
      </c>
      <c r="Q1364" s="1">
        <f t="shared" si="174"/>
        <v>5</v>
      </c>
      <c r="R1364" s="1">
        <f t="shared" si="175"/>
        <v>31</v>
      </c>
      <c r="S1364" t="s">
        <v>72</v>
      </c>
      <c r="T1364" s="2">
        <v>10110000</v>
      </c>
      <c r="U1364">
        <v>8000000</v>
      </c>
      <c r="V1364" s="2">
        <v>5575757</v>
      </c>
      <c r="W1364" s="2">
        <v>554112</v>
      </c>
      <c r="X1364" s="2">
        <v>0</v>
      </c>
      <c r="Y1364" s="2">
        <v>2163835.46</v>
      </c>
      <c r="Z1364" s="2">
        <v>1816295.54</v>
      </c>
      <c r="AA1364">
        <v>4</v>
      </c>
      <c r="AB1364">
        <v>0</v>
      </c>
      <c r="AC1364">
        <v>0</v>
      </c>
      <c r="AD1364">
        <v>0</v>
      </c>
      <c r="AE1364">
        <v>4</v>
      </c>
      <c r="AF1364">
        <v>4</v>
      </c>
      <c r="AG1364">
        <v>2</v>
      </c>
      <c r="AH1364" s="2">
        <v>2787878.5</v>
      </c>
    </row>
    <row r="1365" spans="1:34" x14ac:dyDescent="0.5">
      <c r="A1365">
        <v>11285</v>
      </c>
      <c r="B1365">
        <v>44489</v>
      </c>
      <c r="C1365" t="s">
        <v>1471</v>
      </c>
      <c r="D1365" s="25">
        <v>24082</v>
      </c>
      <c r="E1365" t="s">
        <v>122</v>
      </c>
      <c r="F1365" t="s">
        <v>94</v>
      </c>
      <c r="G1365" t="s">
        <v>95</v>
      </c>
      <c r="H1365" s="25">
        <v>41387</v>
      </c>
      <c r="I1365" s="26" t="str">
        <f t="shared" si="168"/>
        <v>Tue</v>
      </c>
      <c r="J1365" s="1">
        <f t="shared" si="169"/>
        <v>17</v>
      </c>
      <c r="K1365" s="1" t="str">
        <f t="shared" si="170"/>
        <v>30D</v>
      </c>
      <c r="L1365" s="25">
        <v>41404</v>
      </c>
      <c r="M1365" s="26" t="str">
        <f t="shared" si="171"/>
        <v>Fri</v>
      </c>
      <c r="N1365" s="25">
        <v>41405</v>
      </c>
      <c r="O1365" s="1">
        <f t="shared" si="172"/>
        <v>1</v>
      </c>
      <c r="P1365" s="27">
        <f t="shared" si="173"/>
        <v>2013</v>
      </c>
      <c r="Q1365" s="1">
        <f t="shared" si="174"/>
        <v>5</v>
      </c>
      <c r="R1365" s="1">
        <f t="shared" si="175"/>
        <v>10</v>
      </c>
      <c r="S1365" t="s">
        <v>72</v>
      </c>
      <c r="T1365" s="2">
        <v>6190000</v>
      </c>
      <c r="U1365">
        <v>6190000</v>
      </c>
      <c r="V1365" s="2">
        <v>5220779</v>
      </c>
      <c r="W1365" s="2">
        <v>138528</v>
      </c>
      <c r="X1365" s="2">
        <v>0</v>
      </c>
      <c r="Y1365" s="2">
        <v>0</v>
      </c>
      <c r="Z1365" s="2">
        <v>830693</v>
      </c>
      <c r="AA1365">
        <v>1</v>
      </c>
      <c r="AB1365">
        <v>0</v>
      </c>
      <c r="AC1365">
        <v>0</v>
      </c>
      <c r="AD1365">
        <v>0</v>
      </c>
      <c r="AE1365">
        <v>1</v>
      </c>
      <c r="AF1365">
        <v>1</v>
      </c>
      <c r="AG1365">
        <v>1</v>
      </c>
      <c r="AH1365" s="2">
        <v>5220779</v>
      </c>
    </row>
    <row r="1366" spans="1:34" x14ac:dyDescent="0.5">
      <c r="A1366">
        <v>11285</v>
      </c>
      <c r="B1366">
        <v>44488</v>
      </c>
      <c r="C1366" t="s">
        <v>1472</v>
      </c>
      <c r="D1366" s="25">
        <v>19677</v>
      </c>
      <c r="E1366" t="s">
        <v>122</v>
      </c>
      <c r="F1366" t="s">
        <v>94</v>
      </c>
      <c r="G1366" t="s">
        <v>95</v>
      </c>
      <c r="H1366" s="25">
        <v>41387</v>
      </c>
      <c r="I1366" s="26" t="str">
        <f t="shared" si="168"/>
        <v>Tue</v>
      </c>
      <c r="J1366" s="1">
        <f t="shared" si="169"/>
        <v>17</v>
      </c>
      <c r="K1366" s="1" t="str">
        <f t="shared" si="170"/>
        <v>30D</v>
      </c>
      <c r="L1366" s="25">
        <v>41404</v>
      </c>
      <c r="M1366" s="26" t="str">
        <f t="shared" si="171"/>
        <v>Fri</v>
      </c>
      <c r="N1366" s="25">
        <v>41405</v>
      </c>
      <c r="O1366" s="1">
        <f t="shared" si="172"/>
        <v>1</v>
      </c>
      <c r="P1366" s="27">
        <f t="shared" si="173"/>
        <v>2013</v>
      </c>
      <c r="Q1366" s="1">
        <f t="shared" si="174"/>
        <v>5</v>
      </c>
      <c r="R1366" s="1">
        <f t="shared" si="175"/>
        <v>10</v>
      </c>
      <c r="S1366" t="s">
        <v>72</v>
      </c>
      <c r="T1366" s="2">
        <v>6190000</v>
      </c>
      <c r="U1366">
        <v>6190000</v>
      </c>
      <c r="V1366" s="2">
        <v>5220779</v>
      </c>
      <c r="W1366" s="2">
        <v>138528</v>
      </c>
      <c r="X1366" s="2">
        <v>0</v>
      </c>
      <c r="Y1366" s="2">
        <v>0</v>
      </c>
      <c r="Z1366" s="2">
        <v>830693</v>
      </c>
      <c r="AA1366">
        <v>1</v>
      </c>
      <c r="AB1366">
        <v>0</v>
      </c>
      <c r="AC1366">
        <v>0</v>
      </c>
      <c r="AD1366">
        <v>0</v>
      </c>
      <c r="AE1366">
        <v>1</v>
      </c>
      <c r="AF1366">
        <v>1</v>
      </c>
      <c r="AG1366">
        <v>1</v>
      </c>
      <c r="AH1366" s="2">
        <v>5220779</v>
      </c>
    </row>
    <row r="1367" spans="1:34" x14ac:dyDescent="0.5">
      <c r="A1367">
        <v>11285</v>
      </c>
      <c r="B1367">
        <v>44487</v>
      </c>
      <c r="C1367" t="s">
        <v>1473</v>
      </c>
      <c r="D1367" s="25">
        <v>22770</v>
      </c>
      <c r="E1367" t="s">
        <v>122</v>
      </c>
      <c r="F1367" t="s">
        <v>94</v>
      </c>
      <c r="G1367" t="s">
        <v>95</v>
      </c>
      <c r="H1367" s="25">
        <v>41387</v>
      </c>
      <c r="I1367" s="26" t="str">
        <f t="shared" si="168"/>
        <v>Tue</v>
      </c>
      <c r="J1367" s="1">
        <f t="shared" si="169"/>
        <v>17</v>
      </c>
      <c r="K1367" s="1" t="str">
        <f t="shared" si="170"/>
        <v>30D</v>
      </c>
      <c r="L1367" s="25">
        <v>41404</v>
      </c>
      <c r="M1367" s="26" t="str">
        <f t="shared" si="171"/>
        <v>Fri</v>
      </c>
      <c r="N1367" s="25">
        <v>41405</v>
      </c>
      <c r="O1367" s="1">
        <f t="shared" si="172"/>
        <v>1</v>
      </c>
      <c r="P1367" s="27">
        <f t="shared" si="173"/>
        <v>2013</v>
      </c>
      <c r="Q1367" s="1">
        <f t="shared" si="174"/>
        <v>5</v>
      </c>
      <c r="R1367" s="1">
        <f t="shared" si="175"/>
        <v>10</v>
      </c>
      <c r="S1367" t="s">
        <v>72</v>
      </c>
      <c r="T1367" s="2">
        <v>6190000</v>
      </c>
      <c r="U1367">
        <v>6190000</v>
      </c>
      <c r="V1367" s="2">
        <v>5220779</v>
      </c>
      <c r="W1367" s="2">
        <v>138528</v>
      </c>
      <c r="X1367" s="2">
        <v>0</v>
      </c>
      <c r="Y1367" s="2">
        <v>0</v>
      </c>
      <c r="Z1367" s="2">
        <v>830693</v>
      </c>
      <c r="AA1367">
        <v>1</v>
      </c>
      <c r="AB1367">
        <v>0</v>
      </c>
      <c r="AC1367">
        <v>0</v>
      </c>
      <c r="AD1367">
        <v>0</v>
      </c>
      <c r="AE1367">
        <v>1</v>
      </c>
      <c r="AF1367">
        <v>1</v>
      </c>
      <c r="AG1367">
        <v>1</v>
      </c>
      <c r="AH1367" s="2">
        <v>5220779</v>
      </c>
    </row>
    <row r="1368" spans="1:34" x14ac:dyDescent="0.5">
      <c r="A1368">
        <v>11285</v>
      </c>
      <c r="B1368">
        <v>44496</v>
      </c>
      <c r="C1368" t="s">
        <v>1474</v>
      </c>
      <c r="D1368" s="25">
        <v>28296</v>
      </c>
      <c r="E1368" t="s">
        <v>122</v>
      </c>
      <c r="F1368" t="s">
        <v>94</v>
      </c>
      <c r="G1368" t="s">
        <v>95</v>
      </c>
      <c r="H1368" s="25">
        <v>41387</v>
      </c>
      <c r="I1368" s="26" t="str">
        <f t="shared" si="168"/>
        <v>Tue</v>
      </c>
      <c r="J1368" s="1">
        <f t="shared" si="169"/>
        <v>17</v>
      </c>
      <c r="K1368" s="1" t="str">
        <f t="shared" si="170"/>
        <v>30D</v>
      </c>
      <c r="L1368" s="25">
        <v>41404</v>
      </c>
      <c r="M1368" s="26" t="str">
        <f t="shared" si="171"/>
        <v>Fri</v>
      </c>
      <c r="N1368" s="25">
        <v>41406</v>
      </c>
      <c r="O1368" s="1">
        <f t="shared" si="172"/>
        <v>2</v>
      </c>
      <c r="P1368" s="27">
        <f t="shared" si="173"/>
        <v>2013</v>
      </c>
      <c r="Q1368" s="1">
        <f t="shared" si="174"/>
        <v>5</v>
      </c>
      <c r="R1368" s="1">
        <f t="shared" si="175"/>
        <v>10</v>
      </c>
      <c r="S1368" t="s">
        <v>72</v>
      </c>
      <c r="T1368" s="2">
        <v>11180000</v>
      </c>
      <c r="U1368">
        <v>11180000</v>
      </c>
      <c r="V1368" s="2">
        <v>9402598</v>
      </c>
      <c r="W1368" s="2">
        <v>277056</v>
      </c>
      <c r="X1368" s="2">
        <v>0</v>
      </c>
      <c r="Y1368" s="2">
        <v>0</v>
      </c>
      <c r="Z1368" s="2">
        <v>1500346</v>
      </c>
      <c r="AA1368">
        <v>2</v>
      </c>
      <c r="AB1368">
        <v>0</v>
      </c>
      <c r="AC1368">
        <v>0</v>
      </c>
      <c r="AD1368">
        <v>0</v>
      </c>
      <c r="AE1368">
        <v>2</v>
      </c>
      <c r="AF1368">
        <v>2</v>
      </c>
      <c r="AG1368">
        <v>2</v>
      </c>
      <c r="AH1368" s="2">
        <v>4701299</v>
      </c>
    </row>
    <row r="1369" spans="1:34" x14ac:dyDescent="0.5">
      <c r="A1369">
        <v>11306</v>
      </c>
      <c r="B1369">
        <v>44560</v>
      </c>
      <c r="C1369" t="s">
        <v>1475</v>
      </c>
      <c r="D1369" s="25">
        <v>28025</v>
      </c>
      <c r="E1369" t="s">
        <v>69</v>
      </c>
      <c r="F1369" t="s">
        <v>75</v>
      </c>
      <c r="G1369" t="s">
        <v>76</v>
      </c>
      <c r="H1369" s="25">
        <v>41387</v>
      </c>
      <c r="I1369" s="26" t="str">
        <f t="shared" si="168"/>
        <v>Tue</v>
      </c>
      <c r="J1369" s="1">
        <f t="shared" si="169"/>
        <v>61</v>
      </c>
      <c r="K1369" s="1" t="str">
        <f t="shared" si="170"/>
        <v>90D</v>
      </c>
      <c r="L1369" s="25">
        <v>41448</v>
      </c>
      <c r="M1369" s="26" t="str">
        <f t="shared" si="171"/>
        <v>Sun</v>
      </c>
      <c r="N1369" s="25">
        <v>41453</v>
      </c>
      <c r="O1369" s="1">
        <f t="shared" si="172"/>
        <v>5</v>
      </c>
      <c r="P1369" s="27">
        <f t="shared" si="173"/>
        <v>2013</v>
      </c>
      <c r="Q1369" s="1">
        <f t="shared" si="174"/>
        <v>6</v>
      </c>
      <c r="R1369" s="1">
        <f t="shared" si="175"/>
        <v>23</v>
      </c>
      <c r="S1369" t="s">
        <v>72</v>
      </c>
      <c r="T1369" s="2">
        <v>8458632.1500000004</v>
      </c>
      <c r="U1369">
        <v>0</v>
      </c>
      <c r="V1369" s="2">
        <v>7000000</v>
      </c>
      <c r="W1369" s="2">
        <v>100000</v>
      </c>
      <c r="X1369" s="2">
        <v>0</v>
      </c>
      <c r="Y1369" s="2">
        <v>223499.79</v>
      </c>
      <c r="Z1369" s="2">
        <v>1135132.3600000001</v>
      </c>
      <c r="AA1369">
        <v>10</v>
      </c>
      <c r="AB1369">
        <v>0</v>
      </c>
      <c r="AC1369">
        <v>5</v>
      </c>
      <c r="AD1369">
        <v>5</v>
      </c>
      <c r="AE1369">
        <v>10</v>
      </c>
      <c r="AF1369">
        <v>20</v>
      </c>
      <c r="AG1369">
        <v>5</v>
      </c>
      <c r="AH1369" s="2">
        <v>1400000</v>
      </c>
    </row>
    <row r="1370" spans="1:34" x14ac:dyDescent="0.5">
      <c r="A1370">
        <v>11285</v>
      </c>
      <c r="B1370">
        <v>44493</v>
      </c>
      <c r="C1370" t="s">
        <v>1476</v>
      </c>
      <c r="D1370" s="25">
        <v>23835</v>
      </c>
      <c r="E1370" t="s">
        <v>122</v>
      </c>
      <c r="F1370" t="s">
        <v>94</v>
      </c>
      <c r="G1370" t="s">
        <v>95</v>
      </c>
      <c r="H1370" s="25">
        <v>41387</v>
      </c>
      <c r="I1370" s="26" t="str">
        <f t="shared" si="168"/>
        <v>Tue</v>
      </c>
      <c r="J1370" s="1">
        <f t="shared" si="169"/>
        <v>17</v>
      </c>
      <c r="K1370" s="1" t="str">
        <f t="shared" si="170"/>
        <v>30D</v>
      </c>
      <c r="L1370" s="25">
        <v>41404</v>
      </c>
      <c r="M1370" s="26" t="str">
        <f t="shared" si="171"/>
        <v>Fri</v>
      </c>
      <c r="N1370" s="25">
        <v>41406</v>
      </c>
      <c r="O1370" s="1">
        <f t="shared" si="172"/>
        <v>2</v>
      </c>
      <c r="P1370" s="27">
        <f t="shared" si="173"/>
        <v>2013</v>
      </c>
      <c r="Q1370" s="1">
        <f t="shared" si="174"/>
        <v>5</v>
      </c>
      <c r="R1370" s="1">
        <f t="shared" si="175"/>
        <v>10</v>
      </c>
      <c r="S1370" t="s">
        <v>72</v>
      </c>
      <c r="T1370" s="2">
        <v>12980000</v>
      </c>
      <c r="U1370">
        <v>11180000</v>
      </c>
      <c r="V1370" s="2">
        <v>9402598</v>
      </c>
      <c r="W1370" s="2">
        <v>277056</v>
      </c>
      <c r="X1370" s="2">
        <v>0</v>
      </c>
      <c r="Y1370" s="2">
        <v>1198801.2</v>
      </c>
      <c r="Z1370" s="2">
        <v>2101544.7999999998</v>
      </c>
      <c r="AA1370">
        <v>2</v>
      </c>
      <c r="AB1370">
        <v>0</v>
      </c>
      <c r="AC1370">
        <v>0</v>
      </c>
      <c r="AD1370">
        <v>0</v>
      </c>
      <c r="AE1370">
        <v>2</v>
      </c>
      <c r="AF1370">
        <v>2</v>
      </c>
      <c r="AG1370">
        <v>2</v>
      </c>
      <c r="AH1370" s="2">
        <v>4701299</v>
      </c>
    </row>
    <row r="1371" spans="1:34" x14ac:dyDescent="0.5">
      <c r="A1371">
        <v>11285</v>
      </c>
      <c r="B1371">
        <v>44491</v>
      </c>
      <c r="C1371" t="s">
        <v>1477</v>
      </c>
      <c r="D1371" s="25">
        <v>28049</v>
      </c>
      <c r="E1371" t="s">
        <v>122</v>
      </c>
      <c r="F1371" t="s">
        <v>94</v>
      </c>
      <c r="G1371" t="s">
        <v>95</v>
      </c>
      <c r="H1371" s="25">
        <v>41387</v>
      </c>
      <c r="I1371" s="26" t="str">
        <f t="shared" si="168"/>
        <v>Tue</v>
      </c>
      <c r="J1371" s="1">
        <f t="shared" si="169"/>
        <v>17</v>
      </c>
      <c r="K1371" s="1" t="str">
        <f t="shared" si="170"/>
        <v>30D</v>
      </c>
      <c r="L1371" s="25">
        <v>41404</v>
      </c>
      <c r="M1371" s="26" t="str">
        <f t="shared" si="171"/>
        <v>Fri</v>
      </c>
      <c r="N1371" s="25">
        <v>41405</v>
      </c>
      <c r="O1371" s="1">
        <f t="shared" si="172"/>
        <v>1</v>
      </c>
      <c r="P1371" s="27">
        <f t="shared" si="173"/>
        <v>2013</v>
      </c>
      <c r="Q1371" s="1">
        <f t="shared" si="174"/>
        <v>5</v>
      </c>
      <c r="R1371" s="1">
        <f t="shared" si="175"/>
        <v>10</v>
      </c>
      <c r="S1371" t="s">
        <v>72</v>
      </c>
      <c r="T1371" s="2">
        <v>6190000</v>
      </c>
      <c r="U1371">
        <v>6190000</v>
      </c>
      <c r="V1371" s="2">
        <v>5220779</v>
      </c>
      <c r="W1371" s="2">
        <v>138528</v>
      </c>
      <c r="X1371" s="2">
        <v>0</v>
      </c>
      <c r="Y1371" s="2">
        <v>0</v>
      </c>
      <c r="Z1371" s="2">
        <v>830693</v>
      </c>
      <c r="AA1371">
        <v>1</v>
      </c>
      <c r="AB1371">
        <v>0</v>
      </c>
      <c r="AC1371">
        <v>0</v>
      </c>
      <c r="AD1371">
        <v>0</v>
      </c>
      <c r="AE1371">
        <v>1</v>
      </c>
      <c r="AF1371">
        <v>1</v>
      </c>
      <c r="AG1371">
        <v>1</v>
      </c>
      <c r="AH1371" s="2">
        <v>5220779</v>
      </c>
    </row>
    <row r="1372" spans="1:34" x14ac:dyDescent="0.5">
      <c r="A1372">
        <v>11285</v>
      </c>
      <c r="B1372">
        <v>44494</v>
      </c>
      <c r="C1372" t="s">
        <v>1478</v>
      </c>
      <c r="D1372" s="25">
        <v>24537</v>
      </c>
      <c r="E1372" t="s">
        <v>122</v>
      </c>
      <c r="F1372" t="s">
        <v>94</v>
      </c>
      <c r="G1372" t="s">
        <v>95</v>
      </c>
      <c r="H1372" s="25">
        <v>41387</v>
      </c>
      <c r="I1372" s="26" t="str">
        <f t="shared" si="168"/>
        <v>Tue</v>
      </c>
      <c r="J1372" s="1">
        <f t="shared" si="169"/>
        <v>17</v>
      </c>
      <c r="K1372" s="1" t="str">
        <f t="shared" si="170"/>
        <v>30D</v>
      </c>
      <c r="L1372" s="25">
        <v>41404</v>
      </c>
      <c r="M1372" s="26" t="str">
        <f t="shared" si="171"/>
        <v>Fri</v>
      </c>
      <c r="N1372" s="25">
        <v>41406</v>
      </c>
      <c r="O1372" s="1">
        <f t="shared" si="172"/>
        <v>2</v>
      </c>
      <c r="P1372" s="27">
        <f t="shared" si="173"/>
        <v>2013</v>
      </c>
      <c r="Q1372" s="1">
        <f t="shared" si="174"/>
        <v>5</v>
      </c>
      <c r="R1372" s="1">
        <f t="shared" si="175"/>
        <v>10</v>
      </c>
      <c r="S1372" t="s">
        <v>72</v>
      </c>
      <c r="T1372" s="2">
        <v>14974746.73</v>
      </c>
      <c r="U1372">
        <v>11180000</v>
      </c>
      <c r="V1372" s="2">
        <v>9402598</v>
      </c>
      <c r="W1372" s="2">
        <v>3562551</v>
      </c>
      <c r="X1372" s="2">
        <v>0</v>
      </c>
      <c r="Y1372" s="2">
        <v>0</v>
      </c>
      <c r="Z1372" s="2">
        <v>2009597.73</v>
      </c>
      <c r="AA1372">
        <v>2</v>
      </c>
      <c r="AB1372">
        <v>0</v>
      </c>
      <c r="AC1372">
        <v>0</v>
      </c>
      <c r="AD1372">
        <v>0</v>
      </c>
      <c r="AE1372">
        <v>2</v>
      </c>
      <c r="AF1372">
        <v>2</v>
      </c>
      <c r="AG1372">
        <v>2</v>
      </c>
      <c r="AH1372" s="2">
        <v>4701299</v>
      </c>
    </row>
    <row r="1373" spans="1:34" x14ac:dyDescent="0.5">
      <c r="A1373">
        <v>11298</v>
      </c>
      <c r="B1373">
        <v>44525</v>
      </c>
      <c r="C1373" t="s">
        <v>1479</v>
      </c>
      <c r="D1373" s="25">
        <v>29330</v>
      </c>
      <c r="E1373" t="s">
        <v>79</v>
      </c>
      <c r="F1373" t="s">
        <v>80</v>
      </c>
      <c r="G1373" t="s">
        <v>89</v>
      </c>
      <c r="H1373" s="25">
        <v>41387</v>
      </c>
      <c r="I1373" s="26" t="str">
        <f t="shared" si="168"/>
        <v>Tue</v>
      </c>
      <c r="J1373" s="1">
        <f t="shared" si="169"/>
        <v>74</v>
      </c>
      <c r="K1373" s="1" t="str">
        <f t="shared" si="170"/>
        <v>90D</v>
      </c>
      <c r="L1373" s="25">
        <v>41461</v>
      </c>
      <c r="M1373" s="26" t="str">
        <f t="shared" si="171"/>
        <v>Sat</v>
      </c>
      <c r="N1373" s="25">
        <v>41465</v>
      </c>
      <c r="O1373" s="1">
        <f t="shared" si="172"/>
        <v>4</v>
      </c>
      <c r="P1373" s="27">
        <f t="shared" si="173"/>
        <v>2013</v>
      </c>
      <c r="Q1373" s="1">
        <f t="shared" si="174"/>
        <v>7</v>
      </c>
      <c r="R1373" s="1">
        <f t="shared" si="175"/>
        <v>6</v>
      </c>
      <c r="S1373" t="s">
        <v>72</v>
      </c>
      <c r="T1373" s="2">
        <v>19631843.02</v>
      </c>
      <c r="U1373">
        <v>14667344</v>
      </c>
      <c r="V1373" s="2">
        <v>11590776</v>
      </c>
      <c r="W1373" s="2">
        <v>2961037</v>
      </c>
      <c r="X1373" s="2">
        <v>0</v>
      </c>
      <c r="Y1373" s="2">
        <v>2445454.54</v>
      </c>
      <c r="Z1373" s="2">
        <v>2634575.48</v>
      </c>
      <c r="AA1373">
        <v>8</v>
      </c>
      <c r="AB1373">
        <v>0</v>
      </c>
      <c r="AC1373">
        <v>0</v>
      </c>
      <c r="AD1373">
        <v>4</v>
      </c>
      <c r="AE1373">
        <v>8</v>
      </c>
      <c r="AF1373">
        <v>12</v>
      </c>
      <c r="AG1373">
        <v>4</v>
      </c>
      <c r="AH1373" s="2">
        <v>2897694</v>
      </c>
    </row>
    <row r="1374" spans="1:34" x14ac:dyDescent="0.5">
      <c r="A1374">
        <v>11285</v>
      </c>
      <c r="B1374">
        <v>44485</v>
      </c>
      <c r="C1374" t="s">
        <v>1480</v>
      </c>
      <c r="D1374" s="25">
        <v>19009</v>
      </c>
      <c r="E1374" t="s">
        <v>122</v>
      </c>
      <c r="F1374" t="s">
        <v>94</v>
      </c>
      <c r="G1374" t="s">
        <v>95</v>
      </c>
      <c r="H1374" s="25">
        <v>41387</v>
      </c>
      <c r="I1374" s="26" t="str">
        <f t="shared" si="168"/>
        <v>Tue</v>
      </c>
      <c r="J1374" s="1">
        <f t="shared" si="169"/>
        <v>17</v>
      </c>
      <c r="K1374" s="1" t="str">
        <f t="shared" si="170"/>
        <v>30D</v>
      </c>
      <c r="L1374" s="25">
        <v>41404</v>
      </c>
      <c r="M1374" s="26" t="str">
        <f t="shared" si="171"/>
        <v>Fri</v>
      </c>
      <c r="N1374" s="25">
        <v>41406</v>
      </c>
      <c r="O1374" s="1">
        <f t="shared" si="172"/>
        <v>2</v>
      </c>
      <c r="P1374" s="27">
        <f t="shared" si="173"/>
        <v>2013</v>
      </c>
      <c r="Q1374" s="1">
        <f t="shared" si="174"/>
        <v>5</v>
      </c>
      <c r="R1374" s="1">
        <f t="shared" si="175"/>
        <v>10</v>
      </c>
      <c r="S1374" t="s">
        <v>72</v>
      </c>
      <c r="T1374" s="2">
        <v>11180253</v>
      </c>
      <c r="U1374">
        <v>11180000</v>
      </c>
      <c r="V1374" s="2">
        <v>9402598</v>
      </c>
      <c r="W1374" s="2">
        <v>277056</v>
      </c>
      <c r="X1374" s="2">
        <v>0</v>
      </c>
      <c r="Y1374" s="2">
        <v>230</v>
      </c>
      <c r="Z1374" s="2">
        <v>1500369</v>
      </c>
      <c r="AA1374">
        <v>2</v>
      </c>
      <c r="AB1374">
        <v>0</v>
      </c>
      <c r="AC1374">
        <v>0</v>
      </c>
      <c r="AD1374">
        <v>0</v>
      </c>
      <c r="AE1374">
        <v>2</v>
      </c>
      <c r="AF1374">
        <v>2</v>
      </c>
      <c r="AG1374">
        <v>2</v>
      </c>
      <c r="AH1374" s="2">
        <v>4701299</v>
      </c>
    </row>
    <row r="1375" spans="1:34" x14ac:dyDescent="0.5">
      <c r="A1375">
        <v>11285</v>
      </c>
      <c r="B1375">
        <v>44490</v>
      </c>
      <c r="C1375" t="s">
        <v>1481</v>
      </c>
      <c r="D1375" s="25">
        <v>21235</v>
      </c>
      <c r="E1375" t="s">
        <v>122</v>
      </c>
      <c r="F1375" t="s">
        <v>94</v>
      </c>
      <c r="G1375" t="s">
        <v>95</v>
      </c>
      <c r="H1375" s="25">
        <v>41387</v>
      </c>
      <c r="I1375" s="26" t="str">
        <f t="shared" si="168"/>
        <v>Tue</v>
      </c>
      <c r="J1375" s="1">
        <f t="shared" si="169"/>
        <v>17</v>
      </c>
      <c r="K1375" s="1" t="str">
        <f t="shared" si="170"/>
        <v>30D</v>
      </c>
      <c r="L1375" s="25">
        <v>41404</v>
      </c>
      <c r="M1375" s="26" t="str">
        <f t="shared" si="171"/>
        <v>Fri</v>
      </c>
      <c r="N1375" s="25">
        <v>41405</v>
      </c>
      <c r="O1375" s="1">
        <f t="shared" si="172"/>
        <v>1</v>
      </c>
      <c r="P1375" s="27">
        <f t="shared" si="173"/>
        <v>2013</v>
      </c>
      <c r="Q1375" s="1">
        <f t="shared" si="174"/>
        <v>5</v>
      </c>
      <c r="R1375" s="1">
        <f t="shared" si="175"/>
        <v>10</v>
      </c>
      <c r="S1375" t="s">
        <v>72</v>
      </c>
      <c r="T1375" s="2">
        <v>6190000</v>
      </c>
      <c r="U1375">
        <v>6190000</v>
      </c>
      <c r="V1375" s="2">
        <v>5220779</v>
      </c>
      <c r="W1375" s="2">
        <v>138528</v>
      </c>
      <c r="X1375" s="2">
        <v>0</v>
      </c>
      <c r="Y1375" s="2">
        <v>0</v>
      </c>
      <c r="Z1375" s="2">
        <v>830693</v>
      </c>
      <c r="AA1375">
        <v>1</v>
      </c>
      <c r="AB1375">
        <v>0</v>
      </c>
      <c r="AC1375">
        <v>0</v>
      </c>
      <c r="AD1375">
        <v>0</v>
      </c>
      <c r="AE1375">
        <v>1</v>
      </c>
      <c r="AF1375">
        <v>1</v>
      </c>
      <c r="AG1375">
        <v>1</v>
      </c>
      <c r="AH1375" s="2">
        <v>5220779</v>
      </c>
    </row>
    <row r="1376" spans="1:34" x14ac:dyDescent="0.5">
      <c r="A1376">
        <v>11285</v>
      </c>
      <c r="B1376">
        <v>44495</v>
      </c>
      <c r="C1376" t="s">
        <v>1482</v>
      </c>
      <c r="D1376" s="25">
        <v>28496</v>
      </c>
      <c r="E1376" t="s">
        <v>122</v>
      </c>
      <c r="F1376" t="s">
        <v>94</v>
      </c>
      <c r="G1376" t="s">
        <v>95</v>
      </c>
      <c r="H1376" s="25">
        <v>41387</v>
      </c>
      <c r="I1376" s="26" t="str">
        <f t="shared" si="168"/>
        <v>Tue</v>
      </c>
      <c r="J1376" s="1">
        <f t="shared" si="169"/>
        <v>17</v>
      </c>
      <c r="K1376" s="1" t="str">
        <f t="shared" si="170"/>
        <v>30D</v>
      </c>
      <c r="L1376" s="25">
        <v>41404</v>
      </c>
      <c r="M1376" s="26" t="str">
        <f t="shared" si="171"/>
        <v>Fri</v>
      </c>
      <c r="N1376" s="25">
        <v>41405</v>
      </c>
      <c r="O1376" s="1">
        <f t="shared" si="172"/>
        <v>1</v>
      </c>
      <c r="P1376" s="27">
        <f t="shared" si="173"/>
        <v>2013</v>
      </c>
      <c r="Q1376" s="1">
        <f t="shared" si="174"/>
        <v>5</v>
      </c>
      <c r="R1376" s="1">
        <f t="shared" si="175"/>
        <v>10</v>
      </c>
      <c r="S1376" t="s">
        <v>72</v>
      </c>
      <c r="T1376" s="2">
        <v>6190000</v>
      </c>
      <c r="U1376">
        <v>6190000</v>
      </c>
      <c r="V1376" s="2">
        <v>5220779</v>
      </c>
      <c r="W1376" s="2">
        <v>138528</v>
      </c>
      <c r="X1376" s="2">
        <v>0</v>
      </c>
      <c r="Y1376" s="2">
        <v>0</v>
      </c>
      <c r="Z1376" s="2">
        <v>830693</v>
      </c>
      <c r="AA1376">
        <v>1</v>
      </c>
      <c r="AB1376">
        <v>0</v>
      </c>
      <c r="AC1376">
        <v>0</v>
      </c>
      <c r="AD1376">
        <v>0</v>
      </c>
      <c r="AE1376">
        <v>1</v>
      </c>
      <c r="AF1376">
        <v>1</v>
      </c>
      <c r="AG1376">
        <v>1</v>
      </c>
      <c r="AH1376" s="2">
        <v>5220779</v>
      </c>
    </row>
    <row r="1377" spans="1:34" x14ac:dyDescent="0.5">
      <c r="A1377">
        <v>11285</v>
      </c>
      <c r="B1377">
        <v>44492</v>
      </c>
      <c r="C1377" t="s">
        <v>1483</v>
      </c>
      <c r="D1377" s="25">
        <v>27637</v>
      </c>
      <c r="E1377" t="s">
        <v>122</v>
      </c>
      <c r="F1377" t="s">
        <v>94</v>
      </c>
      <c r="G1377" t="s">
        <v>95</v>
      </c>
      <c r="H1377" s="25">
        <v>41387</v>
      </c>
      <c r="I1377" s="26" t="str">
        <f t="shared" si="168"/>
        <v>Tue</v>
      </c>
      <c r="J1377" s="1">
        <f t="shared" si="169"/>
        <v>17</v>
      </c>
      <c r="K1377" s="1" t="str">
        <f t="shared" si="170"/>
        <v>30D</v>
      </c>
      <c r="L1377" s="25">
        <v>41404</v>
      </c>
      <c r="M1377" s="26" t="str">
        <f t="shared" si="171"/>
        <v>Fri</v>
      </c>
      <c r="N1377" s="25">
        <v>41405</v>
      </c>
      <c r="O1377" s="1">
        <f t="shared" si="172"/>
        <v>1</v>
      </c>
      <c r="P1377" s="27">
        <f t="shared" si="173"/>
        <v>2013</v>
      </c>
      <c r="Q1377" s="1">
        <f t="shared" si="174"/>
        <v>5</v>
      </c>
      <c r="R1377" s="1">
        <f t="shared" si="175"/>
        <v>10</v>
      </c>
      <c r="S1377" t="s">
        <v>72</v>
      </c>
      <c r="T1377" s="2">
        <v>6190000</v>
      </c>
      <c r="U1377">
        <v>6190000</v>
      </c>
      <c r="V1377" s="2">
        <v>5220779</v>
      </c>
      <c r="W1377" s="2">
        <v>138528</v>
      </c>
      <c r="X1377" s="2">
        <v>0</v>
      </c>
      <c r="Y1377" s="2">
        <v>0</v>
      </c>
      <c r="Z1377" s="2">
        <v>830693</v>
      </c>
      <c r="AA1377">
        <v>1</v>
      </c>
      <c r="AB1377">
        <v>0</v>
      </c>
      <c r="AC1377">
        <v>0</v>
      </c>
      <c r="AD1377">
        <v>0</v>
      </c>
      <c r="AE1377">
        <v>1</v>
      </c>
      <c r="AF1377">
        <v>1</v>
      </c>
      <c r="AG1377">
        <v>1</v>
      </c>
      <c r="AH1377" s="2">
        <v>5220779</v>
      </c>
    </row>
    <row r="1378" spans="1:34" x14ac:dyDescent="0.5">
      <c r="A1378">
        <v>11333</v>
      </c>
      <c r="B1378">
        <v>44613</v>
      </c>
      <c r="C1378" t="s">
        <v>1484</v>
      </c>
      <c r="D1378" s="25">
        <v>22142</v>
      </c>
      <c r="E1378" t="s">
        <v>79</v>
      </c>
      <c r="F1378" t="s">
        <v>75</v>
      </c>
      <c r="G1378" t="s">
        <v>1463</v>
      </c>
      <c r="H1378" s="25">
        <v>41388</v>
      </c>
      <c r="I1378" s="26" t="str">
        <f t="shared" si="168"/>
        <v>Wed</v>
      </c>
      <c r="J1378" s="1">
        <f t="shared" si="169"/>
        <v>107</v>
      </c>
      <c r="K1378" s="1" t="str">
        <f t="shared" si="170"/>
        <v>120D</v>
      </c>
      <c r="L1378" s="25">
        <v>41495</v>
      </c>
      <c r="M1378" s="26" t="str">
        <f t="shared" si="171"/>
        <v>Fri</v>
      </c>
      <c r="N1378" s="25">
        <v>41500</v>
      </c>
      <c r="O1378" s="1">
        <f t="shared" si="172"/>
        <v>5</v>
      </c>
      <c r="P1378" s="27">
        <f t="shared" si="173"/>
        <v>2013</v>
      </c>
      <c r="Q1378" s="1">
        <f t="shared" si="174"/>
        <v>8</v>
      </c>
      <c r="R1378" s="1">
        <f t="shared" si="175"/>
        <v>9</v>
      </c>
      <c r="S1378" t="s">
        <v>72</v>
      </c>
      <c r="T1378" s="2">
        <v>20429647.460000001</v>
      </c>
      <c r="U1378">
        <v>17874650</v>
      </c>
      <c r="V1378" s="2">
        <v>14110459</v>
      </c>
      <c r="W1378" s="2">
        <v>3577952.55</v>
      </c>
      <c r="X1378" s="2">
        <v>0</v>
      </c>
      <c r="Y1378" s="2">
        <v>0</v>
      </c>
      <c r="Z1378" s="2">
        <v>2741235.91</v>
      </c>
      <c r="AA1378">
        <v>10</v>
      </c>
      <c r="AB1378">
        <v>0</v>
      </c>
      <c r="AC1378">
        <v>0</v>
      </c>
      <c r="AD1378">
        <v>0</v>
      </c>
      <c r="AE1378">
        <v>10</v>
      </c>
      <c r="AF1378">
        <v>10</v>
      </c>
      <c r="AG1378">
        <v>5</v>
      </c>
      <c r="AH1378" s="2">
        <v>2822091.8</v>
      </c>
    </row>
    <row r="1379" spans="1:34" x14ac:dyDescent="0.5">
      <c r="A1379">
        <v>11320</v>
      </c>
      <c r="B1379">
        <v>44588</v>
      </c>
      <c r="C1379" t="s">
        <v>1485</v>
      </c>
      <c r="D1379" s="25">
        <v>24586</v>
      </c>
      <c r="E1379" t="s">
        <v>110</v>
      </c>
      <c r="F1379" t="s">
        <v>80</v>
      </c>
      <c r="G1379" t="s">
        <v>89</v>
      </c>
      <c r="H1379" s="25">
        <v>41388</v>
      </c>
      <c r="I1379" s="26" t="str">
        <f t="shared" si="168"/>
        <v>Wed</v>
      </c>
      <c r="J1379" s="1">
        <f t="shared" si="169"/>
        <v>1</v>
      </c>
      <c r="K1379" s="1" t="str">
        <f t="shared" si="170"/>
        <v>7D</v>
      </c>
      <c r="L1379" s="25">
        <v>41389</v>
      </c>
      <c r="M1379" s="26" t="str">
        <f t="shared" si="171"/>
        <v>Thu</v>
      </c>
      <c r="N1379" s="25">
        <v>41394</v>
      </c>
      <c r="O1379" s="1">
        <f t="shared" si="172"/>
        <v>5</v>
      </c>
      <c r="P1379" s="27">
        <f t="shared" si="173"/>
        <v>2013</v>
      </c>
      <c r="Q1379" s="1">
        <f t="shared" si="174"/>
        <v>4</v>
      </c>
      <c r="R1379" s="1">
        <f t="shared" si="175"/>
        <v>25</v>
      </c>
      <c r="S1379" t="s">
        <v>72</v>
      </c>
      <c r="T1379" s="2">
        <v>78830205.599999994</v>
      </c>
      <c r="U1379">
        <v>78830205.599999994</v>
      </c>
      <c r="V1379" s="2">
        <v>65548773</v>
      </c>
      <c r="W1379" s="2">
        <v>2702959.2</v>
      </c>
      <c r="X1379" s="2">
        <v>0</v>
      </c>
      <c r="Y1379" s="2">
        <v>0</v>
      </c>
      <c r="Z1379" s="2">
        <v>10578473.4</v>
      </c>
      <c r="AA1379">
        <v>10</v>
      </c>
      <c r="AB1379">
        <v>0</v>
      </c>
      <c r="AC1379">
        <v>0</v>
      </c>
      <c r="AD1379">
        <v>0</v>
      </c>
      <c r="AE1379">
        <v>10</v>
      </c>
      <c r="AF1379">
        <v>10</v>
      </c>
      <c r="AG1379">
        <v>5</v>
      </c>
      <c r="AH1379" s="2">
        <v>13109754.6</v>
      </c>
    </row>
    <row r="1380" spans="1:34" x14ac:dyDescent="0.5">
      <c r="A1380">
        <v>11352</v>
      </c>
      <c r="B1380">
        <v>44657</v>
      </c>
      <c r="C1380" t="s">
        <v>1486</v>
      </c>
      <c r="D1380" s="25">
        <v>22545</v>
      </c>
      <c r="E1380" t="s">
        <v>113</v>
      </c>
      <c r="F1380" t="s">
        <v>105</v>
      </c>
      <c r="G1380" t="s">
        <v>106</v>
      </c>
      <c r="H1380" s="25">
        <v>41388</v>
      </c>
      <c r="I1380" s="26" t="str">
        <f t="shared" si="168"/>
        <v>Wed</v>
      </c>
      <c r="J1380" s="1">
        <f t="shared" si="169"/>
        <v>70</v>
      </c>
      <c r="K1380" s="1" t="str">
        <f t="shared" si="170"/>
        <v>90D</v>
      </c>
      <c r="L1380" s="25">
        <v>41458</v>
      </c>
      <c r="M1380" s="26" t="str">
        <f t="shared" si="171"/>
        <v>Wed</v>
      </c>
      <c r="N1380" s="25">
        <v>41466</v>
      </c>
      <c r="O1380" s="1">
        <f t="shared" si="172"/>
        <v>8</v>
      </c>
      <c r="P1380" s="27">
        <f t="shared" si="173"/>
        <v>2013</v>
      </c>
      <c r="Q1380" s="1">
        <f t="shared" si="174"/>
        <v>7</v>
      </c>
      <c r="R1380" s="1">
        <f t="shared" si="175"/>
        <v>3</v>
      </c>
      <c r="S1380" t="s">
        <v>72</v>
      </c>
      <c r="T1380" s="2">
        <v>66424490.659999996</v>
      </c>
      <c r="U1380">
        <v>0</v>
      </c>
      <c r="V1380" s="2">
        <v>46616953.600000001</v>
      </c>
      <c r="W1380" s="2">
        <v>8515038.8399999999</v>
      </c>
      <c r="X1380" s="2">
        <v>0</v>
      </c>
      <c r="Y1380" s="2">
        <v>2178121.88</v>
      </c>
      <c r="Z1380" s="2">
        <v>9114376.3399999999</v>
      </c>
      <c r="AA1380">
        <v>16</v>
      </c>
      <c r="AB1380">
        <v>8</v>
      </c>
      <c r="AC1380">
        <v>0</v>
      </c>
      <c r="AD1380">
        <v>0</v>
      </c>
      <c r="AE1380">
        <v>24</v>
      </c>
      <c r="AF1380">
        <v>24</v>
      </c>
      <c r="AG1380">
        <v>8</v>
      </c>
      <c r="AH1380" s="2">
        <v>5827119.2000000002</v>
      </c>
    </row>
    <row r="1381" spans="1:34" x14ac:dyDescent="0.5">
      <c r="A1381">
        <v>11335</v>
      </c>
      <c r="B1381">
        <v>44621</v>
      </c>
      <c r="C1381" t="s">
        <v>1487</v>
      </c>
      <c r="D1381" s="25">
        <v>35564</v>
      </c>
      <c r="E1381" t="s">
        <v>100</v>
      </c>
      <c r="F1381" t="s">
        <v>75</v>
      </c>
      <c r="G1381" t="s">
        <v>91</v>
      </c>
      <c r="H1381" s="25">
        <v>41388</v>
      </c>
      <c r="I1381" s="26" t="str">
        <f t="shared" si="168"/>
        <v>Wed</v>
      </c>
      <c r="J1381" s="1">
        <f t="shared" si="169"/>
        <v>68</v>
      </c>
      <c r="K1381" s="1" t="str">
        <f t="shared" si="170"/>
        <v>90D</v>
      </c>
      <c r="L1381" s="25">
        <v>41456</v>
      </c>
      <c r="M1381" s="26" t="str">
        <f t="shared" si="171"/>
        <v>Mon</v>
      </c>
      <c r="N1381" s="25">
        <v>41457</v>
      </c>
      <c r="O1381" s="1">
        <f t="shared" si="172"/>
        <v>1</v>
      </c>
      <c r="P1381" s="27">
        <f t="shared" si="173"/>
        <v>2013</v>
      </c>
      <c r="Q1381" s="1">
        <f t="shared" si="174"/>
        <v>7</v>
      </c>
      <c r="R1381" s="1">
        <f t="shared" si="175"/>
        <v>1</v>
      </c>
      <c r="S1381" t="s">
        <v>72</v>
      </c>
      <c r="T1381" s="2">
        <v>316000</v>
      </c>
      <c r="U1381">
        <v>0</v>
      </c>
      <c r="V1381" s="2">
        <v>200000</v>
      </c>
      <c r="W1381" s="2">
        <v>73593.070000000007</v>
      </c>
      <c r="X1381" s="2">
        <v>0</v>
      </c>
      <c r="Y1381" s="2">
        <v>0</v>
      </c>
      <c r="Z1381" s="2">
        <v>42406.93</v>
      </c>
      <c r="AA1381">
        <v>2</v>
      </c>
      <c r="AB1381">
        <v>0</v>
      </c>
      <c r="AC1381">
        <v>1</v>
      </c>
      <c r="AD1381">
        <v>0</v>
      </c>
      <c r="AE1381">
        <v>2</v>
      </c>
      <c r="AF1381">
        <v>3</v>
      </c>
      <c r="AG1381">
        <v>1</v>
      </c>
      <c r="AH1381" s="2">
        <v>200000</v>
      </c>
    </row>
    <row r="1382" spans="1:34" x14ac:dyDescent="0.5">
      <c r="A1382">
        <v>11373</v>
      </c>
      <c r="B1382">
        <v>44784</v>
      </c>
      <c r="C1382" t="s">
        <v>1488</v>
      </c>
      <c r="D1382" s="25">
        <v>29817</v>
      </c>
      <c r="E1382" t="s">
        <v>122</v>
      </c>
      <c r="F1382" t="s">
        <v>80</v>
      </c>
      <c r="G1382" t="s">
        <v>89</v>
      </c>
      <c r="H1382" s="25">
        <v>41389</v>
      </c>
      <c r="I1382" s="26" t="str">
        <f t="shared" si="168"/>
        <v>Thu</v>
      </c>
      <c r="J1382" s="1">
        <f t="shared" si="169"/>
        <v>7</v>
      </c>
      <c r="K1382" s="1" t="str">
        <f t="shared" si="170"/>
        <v>7D</v>
      </c>
      <c r="L1382" s="25">
        <v>41396</v>
      </c>
      <c r="M1382" s="26" t="str">
        <f t="shared" si="171"/>
        <v>Thu</v>
      </c>
      <c r="N1382" s="25">
        <v>41399</v>
      </c>
      <c r="O1382" s="1">
        <f t="shared" si="172"/>
        <v>3</v>
      </c>
      <c r="P1382" s="27">
        <f t="shared" si="173"/>
        <v>2013</v>
      </c>
      <c r="Q1382" s="1">
        <f t="shared" si="174"/>
        <v>5</v>
      </c>
      <c r="R1382" s="1">
        <f t="shared" si="175"/>
        <v>2</v>
      </c>
      <c r="S1382" t="s">
        <v>72</v>
      </c>
      <c r="T1382" s="2">
        <v>12554173.23</v>
      </c>
      <c r="U1382">
        <v>0</v>
      </c>
      <c r="V1382" s="2">
        <v>1683115.5</v>
      </c>
      <c r="W1382" s="2">
        <v>9099719.6899999995</v>
      </c>
      <c r="X1382" s="2">
        <v>0</v>
      </c>
      <c r="Y1382" s="2">
        <v>86580.09</v>
      </c>
      <c r="Z1382" s="2">
        <v>1684757.95</v>
      </c>
      <c r="AA1382">
        <v>6</v>
      </c>
      <c r="AB1382">
        <v>0</v>
      </c>
      <c r="AC1382">
        <v>3</v>
      </c>
      <c r="AD1382">
        <v>0</v>
      </c>
      <c r="AE1382">
        <v>6</v>
      </c>
      <c r="AF1382">
        <v>9</v>
      </c>
      <c r="AG1382">
        <v>3</v>
      </c>
      <c r="AH1382" s="2">
        <v>561038.5</v>
      </c>
    </row>
    <row r="1383" spans="1:34" x14ac:dyDescent="0.5">
      <c r="A1383">
        <v>11359</v>
      </c>
      <c r="B1383">
        <v>44701</v>
      </c>
      <c r="C1383" t="s">
        <v>1489</v>
      </c>
      <c r="D1383" s="25">
        <v>25351</v>
      </c>
      <c r="E1383" t="s">
        <v>101</v>
      </c>
      <c r="F1383" t="s">
        <v>70</v>
      </c>
      <c r="G1383" t="s">
        <v>74</v>
      </c>
      <c r="H1383" s="25">
        <v>41389</v>
      </c>
      <c r="I1383" s="26" t="str">
        <f t="shared" si="168"/>
        <v>Thu</v>
      </c>
      <c r="J1383" s="1">
        <f t="shared" si="169"/>
        <v>44</v>
      </c>
      <c r="K1383" s="1" t="str">
        <f t="shared" si="170"/>
        <v>45D</v>
      </c>
      <c r="L1383" s="25">
        <v>41433</v>
      </c>
      <c r="M1383" s="26" t="str">
        <f t="shared" si="171"/>
        <v>Sat</v>
      </c>
      <c r="N1383" s="25">
        <v>41437</v>
      </c>
      <c r="O1383" s="1">
        <f t="shared" si="172"/>
        <v>4</v>
      </c>
      <c r="P1383" s="27">
        <f t="shared" si="173"/>
        <v>2013</v>
      </c>
      <c r="Q1383" s="1">
        <f t="shared" si="174"/>
        <v>6</v>
      </c>
      <c r="R1383" s="1">
        <f t="shared" si="175"/>
        <v>8</v>
      </c>
      <c r="S1383" t="s">
        <v>72</v>
      </c>
      <c r="T1383" s="2">
        <v>101673697.17</v>
      </c>
      <c r="U1383">
        <v>90090000</v>
      </c>
      <c r="V1383" s="2">
        <v>75437228</v>
      </c>
      <c r="W1383" s="2">
        <v>8834371.2699999996</v>
      </c>
      <c r="X1383" s="2">
        <v>0</v>
      </c>
      <c r="Y1383" s="2">
        <v>3607725.35</v>
      </c>
      <c r="Z1383" s="2">
        <v>13794372.550000001</v>
      </c>
      <c r="AA1383">
        <v>16</v>
      </c>
      <c r="AB1383">
        <v>4</v>
      </c>
      <c r="AC1383">
        <v>0</v>
      </c>
      <c r="AD1383">
        <v>0</v>
      </c>
      <c r="AE1383">
        <v>20</v>
      </c>
      <c r="AF1383">
        <v>20</v>
      </c>
      <c r="AG1383">
        <v>4</v>
      </c>
      <c r="AH1383" s="2">
        <v>18859307</v>
      </c>
    </row>
    <row r="1384" spans="1:34" x14ac:dyDescent="0.5">
      <c r="A1384">
        <v>11393</v>
      </c>
      <c r="B1384">
        <v>44907</v>
      </c>
      <c r="C1384" t="s">
        <v>1490</v>
      </c>
      <c r="D1384" s="25">
        <v>26216</v>
      </c>
      <c r="E1384" t="s">
        <v>138</v>
      </c>
      <c r="F1384" t="s">
        <v>70</v>
      </c>
      <c r="G1384" t="s">
        <v>74</v>
      </c>
      <c r="H1384" s="25">
        <v>41390</v>
      </c>
      <c r="I1384" s="26" t="str">
        <f t="shared" si="168"/>
        <v>Fri</v>
      </c>
      <c r="J1384" s="1">
        <f t="shared" si="169"/>
        <v>6</v>
      </c>
      <c r="K1384" s="1" t="str">
        <f t="shared" si="170"/>
        <v>7D</v>
      </c>
      <c r="L1384" s="25">
        <v>41396</v>
      </c>
      <c r="M1384" s="26" t="str">
        <f t="shared" si="171"/>
        <v>Thu</v>
      </c>
      <c r="N1384" s="25">
        <v>41398</v>
      </c>
      <c r="O1384" s="1">
        <f t="shared" si="172"/>
        <v>2</v>
      </c>
      <c r="P1384" s="27">
        <f t="shared" si="173"/>
        <v>2013</v>
      </c>
      <c r="Q1384" s="1">
        <f t="shared" si="174"/>
        <v>5</v>
      </c>
      <c r="R1384" s="1">
        <f t="shared" si="175"/>
        <v>2</v>
      </c>
      <c r="S1384" t="s">
        <v>72</v>
      </c>
      <c r="T1384" s="2">
        <v>42679247.789999999</v>
      </c>
      <c r="U1384">
        <v>36960000</v>
      </c>
      <c r="V1384" s="2">
        <v>31118614</v>
      </c>
      <c r="W1384" s="2">
        <v>4144804</v>
      </c>
      <c r="X1384" s="2">
        <v>0</v>
      </c>
      <c r="Y1384" s="2">
        <v>1688311.69</v>
      </c>
      <c r="Z1384" s="2">
        <v>5727518.0999999996</v>
      </c>
      <c r="AA1384">
        <v>8</v>
      </c>
      <c r="AB1384">
        <v>0</v>
      </c>
      <c r="AC1384">
        <v>2</v>
      </c>
      <c r="AD1384">
        <v>0</v>
      </c>
      <c r="AE1384">
        <v>8</v>
      </c>
      <c r="AF1384">
        <v>10</v>
      </c>
      <c r="AG1384">
        <v>2</v>
      </c>
      <c r="AH1384" s="2">
        <v>15559307</v>
      </c>
    </row>
    <row r="1385" spans="1:34" x14ac:dyDescent="0.5">
      <c r="A1385">
        <v>11394</v>
      </c>
      <c r="B1385">
        <v>44908</v>
      </c>
      <c r="C1385" t="s">
        <v>1491</v>
      </c>
      <c r="D1385" s="25">
        <v>19340</v>
      </c>
      <c r="E1385" t="s">
        <v>1049</v>
      </c>
      <c r="F1385" t="s">
        <v>80</v>
      </c>
      <c r="G1385" t="s">
        <v>81</v>
      </c>
      <c r="H1385" s="25">
        <v>41390</v>
      </c>
      <c r="I1385" s="26" t="str">
        <f t="shared" si="168"/>
        <v>Fri</v>
      </c>
      <c r="J1385" s="1">
        <f t="shared" si="169"/>
        <v>6</v>
      </c>
      <c r="K1385" s="1" t="str">
        <f t="shared" si="170"/>
        <v>7D</v>
      </c>
      <c r="L1385" s="25">
        <v>41396</v>
      </c>
      <c r="M1385" s="26" t="str">
        <f t="shared" si="171"/>
        <v>Thu</v>
      </c>
      <c r="N1385" s="25">
        <v>41398</v>
      </c>
      <c r="O1385" s="1">
        <f t="shared" si="172"/>
        <v>2</v>
      </c>
      <c r="P1385" s="27">
        <f t="shared" si="173"/>
        <v>2013</v>
      </c>
      <c r="Q1385" s="1">
        <f t="shared" si="174"/>
        <v>5</v>
      </c>
      <c r="R1385" s="1">
        <f t="shared" si="175"/>
        <v>2</v>
      </c>
      <c r="S1385" t="s">
        <v>72</v>
      </c>
      <c r="T1385" s="2">
        <v>11550000</v>
      </c>
      <c r="U1385">
        <v>11550000</v>
      </c>
      <c r="V1385" s="2">
        <v>9722944</v>
      </c>
      <c r="W1385" s="2">
        <v>277056</v>
      </c>
      <c r="X1385" s="2">
        <v>0</v>
      </c>
      <c r="Y1385" s="2">
        <v>0</v>
      </c>
      <c r="Z1385" s="2">
        <v>1550000</v>
      </c>
      <c r="AA1385">
        <v>2</v>
      </c>
      <c r="AB1385">
        <v>0</v>
      </c>
      <c r="AC1385">
        <v>0</v>
      </c>
      <c r="AD1385">
        <v>0</v>
      </c>
      <c r="AE1385">
        <v>2</v>
      </c>
      <c r="AF1385">
        <v>2</v>
      </c>
      <c r="AG1385">
        <v>2</v>
      </c>
      <c r="AH1385" s="2">
        <v>4861472</v>
      </c>
    </row>
    <row r="1386" spans="1:34" x14ac:dyDescent="0.5">
      <c r="A1386">
        <v>11412</v>
      </c>
      <c r="B1386">
        <v>45250</v>
      </c>
      <c r="C1386" t="s">
        <v>1492</v>
      </c>
      <c r="D1386" s="25">
        <v>31674</v>
      </c>
      <c r="E1386" t="s">
        <v>69</v>
      </c>
      <c r="F1386" t="s">
        <v>75</v>
      </c>
      <c r="G1386" t="s">
        <v>91</v>
      </c>
      <c r="H1386" s="25">
        <v>41393</v>
      </c>
      <c r="I1386" s="26" t="str">
        <f t="shared" si="168"/>
        <v>Mon</v>
      </c>
      <c r="J1386" s="1">
        <f t="shared" si="169"/>
        <v>1</v>
      </c>
      <c r="K1386" s="1" t="str">
        <f t="shared" si="170"/>
        <v>7D</v>
      </c>
      <c r="L1386" s="25">
        <v>41394</v>
      </c>
      <c r="M1386" s="26" t="str">
        <f t="shared" si="171"/>
        <v>Tue</v>
      </c>
      <c r="N1386" s="25">
        <v>41397</v>
      </c>
      <c r="O1386" s="1">
        <f t="shared" si="172"/>
        <v>3</v>
      </c>
      <c r="P1386" s="27">
        <f t="shared" si="173"/>
        <v>2013</v>
      </c>
      <c r="Q1386" s="1">
        <f t="shared" si="174"/>
        <v>4</v>
      </c>
      <c r="R1386" s="1">
        <f t="shared" si="175"/>
        <v>30</v>
      </c>
      <c r="S1386" t="s">
        <v>72</v>
      </c>
      <c r="T1386" s="2">
        <v>487000</v>
      </c>
      <c r="U1386">
        <v>0</v>
      </c>
      <c r="V1386" s="2">
        <v>400000</v>
      </c>
      <c r="W1386" s="2">
        <v>21645.02</v>
      </c>
      <c r="X1386" s="2">
        <v>0</v>
      </c>
      <c r="Y1386" s="2">
        <v>0</v>
      </c>
      <c r="Z1386" s="2">
        <v>65354.98</v>
      </c>
      <c r="AA1386">
        <v>6</v>
      </c>
      <c r="AB1386">
        <v>0</v>
      </c>
      <c r="AC1386">
        <v>3</v>
      </c>
      <c r="AD1386">
        <v>3</v>
      </c>
      <c r="AE1386">
        <v>6</v>
      </c>
      <c r="AF1386">
        <v>12</v>
      </c>
      <c r="AG1386">
        <v>3</v>
      </c>
      <c r="AH1386" s="2">
        <v>133333.32999999999</v>
      </c>
    </row>
    <row r="1387" spans="1:34" x14ac:dyDescent="0.5">
      <c r="A1387">
        <v>11409</v>
      </c>
      <c r="B1387">
        <v>45219</v>
      </c>
      <c r="C1387" t="s">
        <v>1493</v>
      </c>
      <c r="D1387" s="25">
        <v>12856</v>
      </c>
      <c r="E1387" t="s">
        <v>79</v>
      </c>
      <c r="F1387" t="s">
        <v>105</v>
      </c>
      <c r="G1387" t="s">
        <v>106</v>
      </c>
      <c r="H1387" s="25">
        <v>41393</v>
      </c>
      <c r="I1387" s="26" t="str">
        <f t="shared" si="168"/>
        <v>Mon</v>
      </c>
      <c r="J1387" s="1">
        <f t="shared" si="169"/>
        <v>93</v>
      </c>
      <c r="K1387" s="1" t="str">
        <f t="shared" si="170"/>
        <v>120D</v>
      </c>
      <c r="L1387" s="25">
        <v>41486</v>
      </c>
      <c r="M1387" s="26" t="str">
        <f t="shared" si="171"/>
        <v>Wed</v>
      </c>
      <c r="N1387" s="25">
        <v>41494</v>
      </c>
      <c r="O1387" s="1">
        <f t="shared" si="172"/>
        <v>8</v>
      </c>
      <c r="P1387" s="27">
        <f t="shared" si="173"/>
        <v>2013</v>
      </c>
      <c r="Q1387" s="1">
        <f t="shared" si="174"/>
        <v>7</v>
      </c>
      <c r="R1387" s="1">
        <f t="shared" si="175"/>
        <v>31</v>
      </c>
      <c r="S1387" t="s">
        <v>72</v>
      </c>
      <c r="T1387" s="2">
        <v>19716236.41</v>
      </c>
      <c r="U1387">
        <v>10313388.800000001</v>
      </c>
      <c r="V1387" s="2">
        <v>8383410.2000000002</v>
      </c>
      <c r="W1387" s="2">
        <v>6851768.4400000004</v>
      </c>
      <c r="X1387" s="2">
        <v>0</v>
      </c>
      <c r="Y1387" s="2">
        <v>1612687.31</v>
      </c>
      <c r="Z1387" s="2">
        <v>2868370.46</v>
      </c>
      <c r="AA1387">
        <v>20</v>
      </c>
      <c r="AB1387">
        <v>0</v>
      </c>
      <c r="AC1387">
        <v>0</v>
      </c>
      <c r="AD1387">
        <v>0</v>
      </c>
      <c r="AE1387">
        <v>20</v>
      </c>
      <c r="AF1387">
        <v>20</v>
      </c>
      <c r="AG1387">
        <v>10</v>
      </c>
      <c r="AH1387" s="2">
        <v>838341.02</v>
      </c>
    </row>
    <row r="1388" spans="1:34" x14ac:dyDescent="0.5">
      <c r="A1388">
        <v>13175</v>
      </c>
      <c r="B1388">
        <v>45219</v>
      </c>
      <c r="C1388" t="s">
        <v>1493</v>
      </c>
      <c r="D1388" s="25">
        <v>12856</v>
      </c>
      <c r="E1388" t="s">
        <v>79</v>
      </c>
      <c r="F1388" t="s">
        <v>70</v>
      </c>
      <c r="G1388" t="s">
        <v>74</v>
      </c>
      <c r="H1388" s="25">
        <v>41393</v>
      </c>
      <c r="I1388" s="26" t="str">
        <f t="shared" si="168"/>
        <v>Mon</v>
      </c>
      <c r="J1388" s="1">
        <f t="shared" si="169"/>
        <v>101</v>
      </c>
      <c r="K1388" s="1" t="str">
        <f t="shared" si="170"/>
        <v>120D</v>
      </c>
      <c r="L1388" s="25">
        <v>41494</v>
      </c>
      <c r="M1388" s="26" t="str">
        <f t="shared" si="171"/>
        <v>Thu</v>
      </c>
      <c r="N1388" s="25">
        <v>41496</v>
      </c>
      <c r="O1388" s="1">
        <f t="shared" si="172"/>
        <v>2</v>
      </c>
      <c r="P1388" s="27">
        <f t="shared" si="173"/>
        <v>2013</v>
      </c>
      <c r="Q1388" s="1">
        <f t="shared" si="174"/>
        <v>8</v>
      </c>
      <c r="R1388" s="1">
        <f t="shared" si="175"/>
        <v>8</v>
      </c>
      <c r="S1388" t="s">
        <v>72</v>
      </c>
      <c r="T1388" s="2">
        <v>19716236.41</v>
      </c>
      <c r="U1388">
        <v>10313388.800000001</v>
      </c>
      <c r="V1388" s="2">
        <v>8383410.2000000002</v>
      </c>
      <c r="W1388" s="2">
        <v>6851768.4400000004</v>
      </c>
      <c r="X1388" s="2">
        <v>0</v>
      </c>
      <c r="Y1388" s="2">
        <v>1612687.31</v>
      </c>
      <c r="Z1388" s="2">
        <v>2868370.46</v>
      </c>
      <c r="AA1388">
        <v>20</v>
      </c>
      <c r="AB1388">
        <v>0</v>
      </c>
      <c r="AC1388">
        <v>0</v>
      </c>
      <c r="AD1388">
        <v>0</v>
      </c>
      <c r="AE1388">
        <v>20</v>
      </c>
      <c r="AF1388">
        <v>20</v>
      </c>
      <c r="AG1388">
        <v>10</v>
      </c>
      <c r="AH1388" s="2">
        <v>838341.02</v>
      </c>
    </row>
    <row r="1389" spans="1:34" x14ac:dyDescent="0.5">
      <c r="A1389">
        <v>12650</v>
      </c>
      <c r="B1389">
        <v>45418</v>
      </c>
      <c r="C1389" t="s">
        <v>1421</v>
      </c>
      <c r="D1389" s="25">
        <v>24140</v>
      </c>
      <c r="E1389" t="s">
        <v>79</v>
      </c>
      <c r="F1389" t="s">
        <v>70</v>
      </c>
      <c r="G1389" t="s">
        <v>74</v>
      </c>
      <c r="H1389" s="25">
        <v>41395</v>
      </c>
      <c r="I1389" s="26" t="str">
        <f t="shared" si="168"/>
        <v>Wed</v>
      </c>
      <c r="J1389" s="1">
        <f t="shared" si="169"/>
        <v>60</v>
      </c>
      <c r="K1389" s="1" t="str">
        <f t="shared" si="170"/>
        <v>60D</v>
      </c>
      <c r="L1389" s="25">
        <v>41455</v>
      </c>
      <c r="M1389" s="26" t="str">
        <f t="shared" si="171"/>
        <v>Sun</v>
      </c>
      <c r="N1389" s="25">
        <v>41456</v>
      </c>
      <c r="O1389" s="1">
        <f t="shared" si="172"/>
        <v>1</v>
      </c>
      <c r="P1389" s="27">
        <f t="shared" si="173"/>
        <v>2013</v>
      </c>
      <c r="Q1389" s="1">
        <f t="shared" si="174"/>
        <v>6</v>
      </c>
      <c r="R1389" s="1">
        <f t="shared" si="175"/>
        <v>30</v>
      </c>
      <c r="S1389" t="s">
        <v>72</v>
      </c>
      <c r="T1389" s="2">
        <v>17232142.190000001</v>
      </c>
      <c r="U1389">
        <v>11159447</v>
      </c>
      <c r="V1389" s="2">
        <v>9023924.5</v>
      </c>
      <c r="W1389" s="2">
        <v>5465900.0999999996</v>
      </c>
      <c r="X1389" s="2">
        <v>0</v>
      </c>
      <c r="Y1389" s="2">
        <v>429870.13</v>
      </c>
      <c r="Z1389" s="2">
        <v>2312447.46</v>
      </c>
      <c r="AA1389">
        <v>14</v>
      </c>
      <c r="AB1389">
        <v>0</v>
      </c>
      <c r="AC1389">
        <v>0</v>
      </c>
      <c r="AD1389">
        <v>0</v>
      </c>
      <c r="AE1389">
        <v>14</v>
      </c>
      <c r="AF1389">
        <v>14</v>
      </c>
      <c r="AG1389">
        <v>7</v>
      </c>
      <c r="AH1389" s="2">
        <v>1289132.07</v>
      </c>
    </row>
    <row r="1390" spans="1:34" x14ac:dyDescent="0.5">
      <c r="A1390">
        <v>11426</v>
      </c>
      <c r="B1390">
        <v>45371</v>
      </c>
      <c r="C1390" t="s">
        <v>1494</v>
      </c>
      <c r="D1390" s="25">
        <v>30725</v>
      </c>
      <c r="E1390" t="s">
        <v>138</v>
      </c>
      <c r="F1390" t="s">
        <v>80</v>
      </c>
      <c r="G1390" t="s">
        <v>89</v>
      </c>
      <c r="H1390" s="25">
        <v>41395</v>
      </c>
      <c r="I1390" s="26" t="str">
        <f t="shared" si="168"/>
        <v>Wed</v>
      </c>
      <c r="J1390" s="1">
        <f t="shared" si="169"/>
        <v>68</v>
      </c>
      <c r="K1390" s="1" t="str">
        <f t="shared" si="170"/>
        <v>90D</v>
      </c>
      <c r="L1390" s="25">
        <v>41463</v>
      </c>
      <c r="M1390" s="26" t="str">
        <f t="shared" si="171"/>
        <v>Mon</v>
      </c>
      <c r="N1390" s="25">
        <v>41465</v>
      </c>
      <c r="O1390" s="1">
        <f t="shared" si="172"/>
        <v>2</v>
      </c>
      <c r="P1390" s="27">
        <f t="shared" si="173"/>
        <v>2013</v>
      </c>
      <c r="Q1390" s="1">
        <f t="shared" si="174"/>
        <v>7</v>
      </c>
      <c r="R1390" s="1">
        <f t="shared" si="175"/>
        <v>8</v>
      </c>
      <c r="S1390" t="s">
        <v>72</v>
      </c>
      <c r="T1390" s="2">
        <v>8596199.6699999999</v>
      </c>
      <c r="U1390">
        <v>7669200</v>
      </c>
      <c r="V1390" s="2">
        <v>6485888</v>
      </c>
      <c r="W1390" s="2">
        <v>956709.11</v>
      </c>
      <c r="X1390" s="2">
        <v>0</v>
      </c>
      <c r="Y1390" s="2">
        <v>0</v>
      </c>
      <c r="Z1390" s="2">
        <v>1153602.5600000001</v>
      </c>
      <c r="AA1390">
        <v>4</v>
      </c>
      <c r="AB1390">
        <v>0</v>
      </c>
      <c r="AC1390">
        <v>0</v>
      </c>
      <c r="AD1390">
        <v>0</v>
      </c>
      <c r="AE1390">
        <v>4</v>
      </c>
      <c r="AF1390">
        <v>4</v>
      </c>
      <c r="AG1390">
        <v>2</v>
      </c>
      <c r="AH1390" s="2">
        <v>3242944</v>
      </c>
    </row>
    <row r="1391" spans="1:34" x14ac:dyDescent="0.5">
      <c r="A1391">
        <v>11465</v>
      </c>
      <c r="B1391">
        <v>45483</v>
      </c>
      <c r="C1391" t="s">
        <v>1495</v>
      </c>
      <c r="D1391" s="25">
        <v>31849</v>
      </c>
      <c r="E1391" t="s">
        <v>113</v>
      </c>
      <c r="F1391" t="s">
        <v>78</v>
      </c>
      <c r="G1391" t="s">
        <v>104</v>
      </c>
      <c r="H1391" s="25">
        <v>41396</v>
      </c>
      <c r="I1391" s="26" t="str">
        <f t="shared" si="168"/>
        <v>Thu</v>
      </c>
      <c r="J1391" s="1">
        <f t="shared" si="169"/>
        <v>104</v>
      </c>
      <c r="K1391" s="1" t="str">
        <f t="shared" si="170"/>
        <v>120D</v>
      </c>
      <c r="L1391" s="25">
        <v>41500</v>
      </c>
      <c r="M1391" s="26" t="str">
        <f t="shared" si="171"/>
        <v>Wed</v>
      </c>
      <c r="N1391" s="25">
        <v>41502</v>
      </c>
      <c r="O1391" s="1">
        <f t="shared" si="172"/>
        <v>2</v>
      </c>
      <c r="P1391" s="27">
        <f t="shared" si="173"/>
        <v>2013</v>
      </c>
      <c r="Q1391" s="1">
        <f t="shared" si="174"/>
        <v>8</v>
      </c>
      <c r="R1391" s="1">
        <f t="shared" si="175"/>
        <v>14</v>
      </c>
      <c r="S1391" t="s">
        <v>72</v>
      </c>
      <c r="T1391" s="2">
        <v>8581181.4100000001</v>
      </c>
      <c r="U1391">
        <v>5341182</v>
      </c>
      <c r="V1391" s="2">
        <v>4351350.2</v>
      </c>
      <c r="W1391" s="2">
        <v>3078244.08</v>
      </c>
      <c r="X1391" s="2">
        <v>0</v>
      </c>
      <c r="Y1391" s="2">
        <v>0</v>
      </c>
      <c r="Z1391" s="2">
        <v>1151587.1299999999</v>
      </c>
      <c r="AA1391">
        <v>2</v>
      </c>
      <c r="AB1391">
        <v>0</v>
      </c>
      <c r="AC1391">
        <v>0</v>
      </c>
      <c r="AD1391">
        <v>0</v>
      </c>
      <c r="AE1391">
        <v>2</v>
      </c>
      <c r="AF1391">
        <v>2</v>
      </c>
      <c r="AG1391">
        <v>1</v>
      </c>
      <c r="AH1391" s="2">
        <v>4351350.2</v>
      </c>
    </row>
    <row r="1392" spans="1:34" x14ac:dyDescent="0.5">
      <c r="A1392">
        <v>11461</v>
      </c>
      <c r="B1392">
        <v>45460</v>
      </c>
      <c r="C1392" t="s">
        <v>1496</v>
      </c>
      <c r="D1392" s="25">
        <v>21955</v>
      </c>
      <c r="E1392" t="s">
        <v>79</v>
      </c>
      <c r="F1392" t="s">
        <v>105</v>
      </c>
      <c r="G1392" t="s">
        <v>106</v>
      </c>
      <c r="H1392" s="25">
        <v>41396</v>
      </c>
      <c r="I1392" s="26" t="str">
        <f t="shared" si="168"/>
        <v>Thu</v>
      </c>
      <c r="J1392" s="1">
        <f t="shared" si="169"/>
        <v>95</v>
      </c>
      <c r="K1392" s="1" t="str">
        <f t="shared" si="170"/>
        <v>120D</v>
      </c>
      <c r="L1392" s="25">
        <v>41491</v>
      </c>
      <c r="M1392" s="26" t="str">
        <f t="shared" si="171"/>
        <v>Mon</v>
      </c>
      <c r="N1392" s="25">
        <v>41497</v>
      </c>
      <c r="O1392" s="1">
        <f t="shared" si="172"/>
        <v>6</v>
      </c>
      <c r="P1392" s="27">
        <f t="shared" si="173"/>
        <v>2013</v>
      </c>
      <c r="Q1392" s="1">
        <f t="shared" si="174"/>
        <v>8</v>
      </c>
      <c r="R1392" s="1">
        <f t="shared" si="175"/>
        <v>5</v>
      </c>
      <c r="S1392" t="s">
        <v>72</v>
      </c>
      <c r="T1392" s="2">
        <v>12775399.220000001</v>
      </c>
      <c r="U1392">
        <v>0</v>
      </c>
      <c r="V1392" s="2">
        <v>6769048</v>
      </c>
      <c r="W1392" s="2">
        <v>4083936.11</v>
      </c>
      <c r="X1392" s="2">
        <v>0</v>
      </c>
      <c r="Y1392" s="2">
        <v>208022</v>
      </c>
      <c r="Z1392" s="2">
        <v>1714393.11</v>
      </c>
      <c r="AA1392">
        <v>18</v>
      </c>
      <c r="AB1392">
        <v>0</v>
      </c>
      <c r="AC1392">
        <v>0</v>
      </c>
      <c r="AD1392">
        <v>6</v>
      </c>
      <c r="AE1392">
        <v>18</v>
      </c>
      <c r="AF1392">
        <v>24</v>
      </c>
      <c r="AG1392">
        <v>6</v>
      </c>
      <c r="AH1392" s="2">
        <v>1128174.67</v>
      </c>
    </row>
    <row r="1393" spans="1:34" x14ac:dyDescent="0.5">
      <c r="A1393">
        <v>11474</v>
      </c>
      <c r="B1393">
        <v>45530</v>
      </c>
      <c r="C1393" t="s">
        <v>1497</v>
      </c>
      <c r="D1393" s="25">
        <v>29976</v>
      </c>
      <c r="E1393" t="s">
        <v>113</v>
      </c>
      <c r="F1393" t="s">
        <v>80</v>
      </c>
      <c r="G1393" t="s">
        <v>89</v>
      </c>
      <c r="H1393" s="25">
        <v>41397</v>
      </c>
      <c r="I1393" s="26" t="str">
        <f t="shared" si="168"/>
        <v>Fri</v>
      </c>
      <c r="J1393" s="1">
        <f t="shared" si="169"/>
        <v>41</v>
      </c>
      <c r="K1393" s="1" t="str">
        <f t="shared" si="170"/>
        <v>45D</v>
      </c>
      <c r="L1393" s="25">
        <v>41438</v>
      </c>
      <c r="M1393" s="26" t="str">
        <f t="shared" si="171"/>
        <v>Thu</v>
      </c>
      <c r="N1393" s="25">
        <v>41447</v>
      </c>
      <c r="O1393" s="1">
        <f t="shared" si="172"/>
        <v>9</v>
      </c>
      <c r="P1393" s="27">
        <f t="shared" si="173"/>
        <v>2013</v>
      </c>
      <c r="Q1393" s="1">
        <f t="shared" si="174"/>
        <v>6</v>
      </c>
      <c r="R1393" s="1">
        <f t="shared" si="175"/>
        <v>13</v>
      </c>
      <c r="S1393" t="s">
        <v>72</v>
      </c>
      <c r="T1393" s="2">
        <v>76976755.299999997</v>
      </c>
      <c r="U1393">
        <v>51386781.600000001</v>
      </c>
      <c r="V1393" s="2">
        <v>42041845.200000003</v>
      </c>
      <c r="W1393" s="2">
        <v>20950427.760000002</v>
      </c>
      <c r="X1393" s="2">
        <v>0</v>
      </c>
      <c r="Y1393" s="2">
        <v>2815107.54</v>
      </c>
      <c r="Z1393" s="2">
        <v>11169374.800000001</v>
      </c>
      <c r="AA1393">
        <v>18</v>
      </c>
      <c r="AB1393">
        <v>0</v>
      </c>
      <c r="AC1393">
        <v>0</v>
      </c>
      <c r="AD1393">
        <v>0</v>
      </c>
      <c r="AE1393">
        <v>18</v>
      </c>
      <c r="AF1393">
        <v>18</v>
      </c>
      <c r="AG1393">
        <v>9</v>
      </c>
      <c r="AH1393" s="2">
        <v>4671316.13</v>
      </c>
    </row>
    <row r="1394" spans="1:34" x14ac:dyDescent="0.5">
      <c r="A1394">
        <v>11477</v>
      </c>
      <c r="B1394">
        <v>45536</v>
      </c>
      <c r="C1394" t="s">
        <v>1498</v>
      </c>
      <c r="D1394" s="25">
        <v>28283</v>
      </c>
      <c r="E1394" t="s">
        <v>134</v>
      </c>
      <c r="F1394" t="s">
        <v>75</v>
      </c>
      <c r="G1394" t="s">
        <v>91</v>
      </c>
      <c r="H1394" s="25">
        <v>41397</v>
      </c>
      <c r="I1394" s="26" t="str">
        <f t="shared" si="168"/>
        <v>Fri</v>
      </c>
      <c r="J1394" s="1">
        <f t="shared" si="169"/>
        <v>73</v>
      </c>
      <c r="K1394" s="1" t="str">
        <f t="shared" si="170"/>
        <v>90D</v>
      </c>
      <c r="L1394" s="25">
        <v>41470</v>
      </c>
      <c r="M1394" s="26" t="str">
        <f t="shared" si="171"/>
        <v>Mon</v>
      </c>
      <c r="N1394" s="25">
        <v>41473</v>
      </c>
      <c r="O1394" s="1">
        <f t="shared" si="172"/>
        <v>3</v>
      </c>
      <c r="P1394" s="27">
        <f t="shared" si="173"/>
        <v>2013</v>
      </c>
      <c r="Q1394" s="1">
        <f t="shared" si="174"/>
        <v>7</v>
      </c>
      <c r="R1394" s="1">
        <f t="shared" si="175"/>
        <v>15</v>
      </c>
      <c r="S1394" t="s">
        <v>72</v>
      </c>
      <c r="T1394" s="2">
        <v>1657999.05</v>
      </c>
      <c r="U1394">
        <v>0</v>
      </c>
      <c r="V1394" s="2">
        <v>600000</v>
      </c>
      <c r="W1394" s="2">
        <v>835497.01</v>
      </c>
      <c r="X1394" s="2">
        <v>0</v>
      </c>
      <c r="Y1394" s="2">
        <v>0</v>
      </c>
      <c r="Z1394" s="2">
        <v>222502.04</v>
      </c>
      <c r="AA1394">
        <v>6</v>
      </c>
      <c r="AB1394">
        <v>0</v>
      </c>
      <c r="AC1394">
        <v>3</v>
      </c>
      <c r="AD1394">
        <v>0</v>
      </c>
      <c r="AE1394">
        <v>6</v>
      </c>
      <c r="AF1394">
        <v>9</v>
      </c>
      <c r="AG1394">
        <v>3</v>
      </c>
      <c r="AH1394" s="2">
        <v>200000</v>
      </c>
    </row>
    <row r="1395" spans="1:34" x14ac:dyDescent="0.5">
      <c r="A1395">
        <v>11482</v>
      </c>
      <c r="B1395">
        <v>45555</v>
      </c>
      <c r="C1395" t="s">
        <v>1499</v>
      </c>
      <c r="D1395" s="25">
        <v>28466</v>
      </c>
      <c r="E1395" t="s">
        <v>69</v>
      </c>
      <c r="F1395" t="s">
        <v>94</v>
      </c>
      <c r="G1395" t="s">
        <v>95</v>
      </c>
      <c r="H1395" s="25">
        <v>41397</v>
      </c>
      <c r="I1395" s="26" t="str">
        <f t="shared" si="168"/>
        <v>Fri</v>
      </c>
      <c r="J1395" s="1">
        <f t="shared" si="169"/>
        <v>20</v>
      </c>
      <c r="K1395" s="1" t="str">
        <f t="shared" si="170"/>
        <v>30D</v>
      </c>
      <c r="L1395" s="25">
        <v>41417</v>
      </c>
      <c r="M1395" s="26" t="str">
        <f t="shared" si="171"/>
        <v>Thu</v>
      </c>
      <c r="N1395" s="25">
        <v>41420</v>
      </c>
      <c r="O1395" s="1">
        <f t="shared" si="172"/>
        <v>3</v>
      </c>
      <c r="P1395" s="27">
        <f t="shared" si="173"/>
        <v>2013</v>
      </c>
      <c r="Q1395" s="1">
        <f t="shared" si="174"/>
        <v>5</v>
      </c>
      <c r="R1395" s="1">
        <f t="shared" si="175"/>
        <v>23</v>
      </c>
      <c r="S1395" t="s">
        <v>72</v>
      </c>
      <c r="T1395" s="2">
        <v>4516250</v>
      </c>
      <c r="U1395">
        <v>3050000</v>
      </c>
      <c r="V1395" s="2">
        <v>2796536</v>
      </c>
      <c r="W1395" s="2">
        <v>1113636</v>
      </c>
      <c r="X1395" s="2">
        <v>0</v>
      </c>
      <c r="Y1395" s="2">
        <v>0</v>
      </c>
      <c r="Z1395" s="2">
        <v>606078</v>
      </c>
      <c r="AA1395">
        <v>7</v>
      </c>
      <c r="AB1395">
        <v>0</v>
      </c>
      <c r="AC1395">
        <v>3</v>
      </c>
      <c r="AD1395">
        <v>0</v>
      </c>
      <c r="AE1395">
        <v>7</v>
      </c>
      <c r="AF1395">
        <v>10</v>
      </c>
      <c r="AG1395">
        <v>4</v>
      </c>
      <c r="AH1395" s="2">
        <v>699134</v>
      </c>
    </row>
    <row r="1396" spans="1:34" x14ac:dyDescent="0.5">
      <c r="A1396">
        <v>11482</v>
      </c>
      <c r="B1396">
        <v>45553</v>
      </c>
      <c r="C1396" t="s">
        <v>1500</v>
      </c>
      <c r="D1396" s="25">
        <v>29047</v>
      </c>
      <c r="E1396" t="s">
        <v>69</v>
      </c>
      <c r="F1396" t="s">
        <v>94</v>
      </c>
      <c r="G1396" t="s">
        <v>95</v>
      </c>
      <c r="H1396" s="25">
        <v>41397</v>
      </c>
      <c r="I1396" s="26" t="str">
        <f t="shared" si="168"/>
        <v>Fri</v>
      </c>
      <c r="J1396" s="1">
        <f t="shared" si="169"/>
        <v>21</v>
      </c>
      <c r="K1396" s="1" t="str">
        <f t="shared" si="170"/>
        <v>30D</v>
      </c>
      <c r="L1396" s="25">
        <v>41418</v>
      </c>
      <c r="M1396" s="26" t="str">
        <f t="shared" si="171"/>
        <v>Fri</v>
      </c>
      <c r="N1396" s="25">
        <v>41420</v>
      </c>
      <c r="O1396" s="1">
        <f t="shared" si="172"/>
        <v>2</v>
      </c>
      <c r="P1396" s="27">
        <f t="shared" si="173"/>
        <v>2013</v>
      </c>
      <c r="Q1396" s="1">
        <f t="shared" si="174"/>
        <v>5</v>
      </c>
      <c r="R1396" s="1">
        <f t="shared" si="175"/>
        <v>24</v>
      </c>
      <c r="S1396" t="s">
        <v>72</v>
      </c>
      <c r="T1396" s="2">
        <v>400000</v>
      </c>
      <c r="U1396">
        <v>0</v>
      </c>
      <c r="V1396" s="2">
        <v>346320</v>
      </c>
      <c r="W1396" s="2">
        <v>0</v>
      </c>
      <c r="X1396" s="2">
        <v>0</v>
      </c>
      <c r="Y1396" s="2">
        <v>0</v>
      </c>
      <c r="Z1396" s="2">
        <v>53680</v>
      </c>
      <c r="AA1396">
        <v>4</v>
      </c>
      <c r="AB1396">
        <v>0</v>
      </c>
      <c r="AC1396">
        <v>2</v>
      </c>
      <c r="AD1396">
        <v>2</v>
      </c>
      <c r="AE1396">
        <v>4</v>
      </c>
      <c r="AF1396">
        <v>8</v>
      </c>
      <c r="AG1396">
        <v>2</v>
      </c>
      <c r="AH1396" s="2">
        <v>173160</v>
      </c>
    </row>
    <row r="1397" spans="1:34" x14ac:dyDescent="0.5">
      <c r="A1397">
        <v>11482</v>
      </c>
      <c r="B1397">
        <v>47490</v>
      </c>
      <c r="C1397" t="s">
        <v>1501</v>
      </c>
      <c r="D1397" s="25">
        <v>27229</v>
      </c>
      <c r="E1397" t="s">
        <v>69</v>
      </c>
      <c r="F1397" t="s">
        <v>94</v>
      </c>
      <c r="G1397" t="s">
        <v>95</v>
      </c>
      <c r="H1397" s="25">
        <v>41397</v>
      </c>
      <c r="I1397" s="26" t="str">
        <f t="shared" si="168"/>
        <v>Fri</v>
      </c>
      <c r="J1397" s="1">
        <f t="shared" si="169"/>
        <v>21</v>
      </c>
      <c r="K1397" s="1" t="str">
        <f t="shared" si="170"/>
        <v>30D</v>
      </c>
      <c r="L1397" s="25">
        <v>41418</v>
      </c>
      <c r="M1397" s="26" t="str">
        <f t="shared" si="171"/>
        <v>Fri</v>
      </c>
      <c r="N1397" s="25">
        <v>41420</v>
      </c>
      <c r="O1397" s="1">
        <f t="shared" si="172"/>
        <v>2</v>
      </c>
      <c r="P1397" s="27">
        <f t="shared" si="173"/>
        <v>2013</v>
      </c>
      <c r="Q1397" s="1">
        <f t="shared" si="174"/>
        <v>5</v>
      </c>
      <c r="R1397" s="1">
        <f t="shared" si="175"/>
        <v>24</v>
      </c>
      <c r="S1397" t="s">
        <v>72</v>
      </c>
      <c r="T1397" s="2">
        <v>435000</v>
      </c>
      <c r="U1397">
        <v>0</v>
      </c>
      <c r="V1397" s="2">
        <v>346320</v>
      </c>
      <c r="W1397" s="2">
        <v>30303.03</v>
      </c>
      <c r="X1397" s="2">
        <v>0</v>
      </c>
      <c r="Y1397" s="2">
        <v>0</v>
      </c>
      <c r="Z1397" s="2">
        <v>58376.97</v>
      </c>
      <c r="AA1397">
        <v>4</v>
      </c>
      <c r="AB1397">
        <v>0</v>
      </c>
      <c r="AC1397">
        <v>2</v>
      </c>
      <c r="AD1397">
        <v>0</v>
      </c>
      <c r="AE1397">
        <v>4</v>
      </c>
      <c r="AF1397">
        <v>6</v>
      </c>
      <c r="AG1397">
        <v>2</v>
      </c>
      <c r="AH1397" s="2">
        <v>173160</v>
      </c>
    </row>
    <row r="1398" spans="1:34" x14ac:dyDescent="0.5">
      <c r="A1398">
        <v>11482</v>
      </c>
      <c r="B1398">
        <v>47489</v>
      </c>
      <c r="C1398" t="s">
        <v>1502</v>
      </c>
      <c r="D1398" s="25">
        <v>24592</v>
      </c>
      <c r="E1398" t="s">
        <v>69</v>
      </c>
      <c r="F1398" t="s">
        <v>94</v>
      </c>
      <c r="G1398" t="s">
        <v>95</v>
      </c>
      <c r="H1398" s="25">
        <v>41397</v>
      </c>
      <c r="I1398" s="26" t="str">
        <f t="shared" si="168"/>
        <v>Fri</v>
      </c>
      <c r="J1398" s="1">
        <f t="shared" si="169"/>
        <v>21</v>
      </c>
      <c r="K1398" s="1" t="str">
        <f t="shared" si="170"/>
        <v>30D</v>
      </c>
      <c r="L1398" s="25">
        <v>41418</v>
      </c>
      <c r="M1398" s="26" t="str">
        <f t="shared" si="171"/>
        <v>Fri</v>
      </c>
      <c r="N1398" s="25">
        <v>41420</v>
      </c>
      <c r="O1398" s="1">
        <f t="shared" si="172"/>
        <v>2</v>
      </c>
      <c r="P1398" s="27">
        <f t="shared" si="173"/>
        <v>2013</v>
      </c>
      <c r="Q1398" s="1">
        <f t="shared" si="174"/>
        <v>5</v>
      </c>
      <c r="R1398" s="1">
        <f t="shared" si="175"/>
        <v>24</v>
      </c>
      <c r="S1398" t="s">
        <v>72</v>
      </c>
      <c r="T1398" s="2">
        <v>779999.62</v>
      </c>
      <c r="U1398">
        <v>0</v>
      </c>
      <c r="V1398" s="2">
        <v>346320</v>
      </c>
      <c r="W1398" s="2">
        <v>329004</v>
      </c>
      <c r="X1398" s="2">
        <v>0</v>
      </c>
      <c r="Y1398" s="2">
        <v>0</v>
      </c>
      <c r="Z1398" s="2">
        <v>104675.62</v>
      </c>
      <c r="AA1398">
        <v>4</v>
      </c>
      <c r="AB1398">
        <v>0</v>
      </c>
      <c r="AC1398">
        <v>2</v>
      </c>
      <c r="AD1398">
        <v>0</v>
      </c>
      <c r="AE1398">
        <v>4</v>
      </c>
      <c r="AF1398">
        <v>6</v>
      </c>
      <c r="AG1398">
        <v>2</v>
      </c>
      <c r="AH1398" s="2">
        <v>173160</v>
      </c>
    </row>
    <row r="1399" spans="1:34" x14ac:dyDescent="0.5">
      <c r="A1399">
        <v>11482</v>
      </c>
      <c r="B1399">
        <v>47488</v>
      </c>
      <c r="C1399" t="s">
        <v>1503</v>
      </c>
      <c r="D1399" s="25">
        <v>29205</v>
      </c>
      <c r="E1399" t="s">
        <v>69</v>
      </c>
      <c r="F1399" t="s">
        <v>94</v>
      </c>
      <c r="G1399" t="s">
        <v>95</v>
      </c>
      <c r="H1399" s="25">
        <v>41397</v>
      </c>
      <c r="I1399" s="26" t="str">
        <f t="shared" si="168"/>
        <v>Fri</v>
      </c>
      <c r="J1399" s="1">
        <f t="shared" si="169"/>
        <v>21</v>
      </c>
      <c r="K1399" s="1" t="str">
        <f t="shared" si="170"/>
        <v>30D</v>
      </c>
      <c r="L1399" s="25">
        <v>41418</v>
      </c>
      <c r="M1399" s="26" t="str">
        <f t="shared" si="171"/>
        <v>Fri</v>
      </c>
      <c r="N1399" s="25">
        <v>41420</v>
      </c>
      <c r="O1399" s="1">
        <f t="shared" si="172"/>
        <v>2</v>
      </c>
      <c r="P1399" s="27">
        <f t="shared" si="173"/>
        <v>2013</v>
      </c>
      <c r="Q1399" s="1">
        <f t="shared" si="174"/>
        <v>5</v>
      </c>
      <c r="R1399" s="1">
        <f t="shared" si="175"/>
        <v>24</v>
      </c>
      <c r="S1399" t="s">
        <v>72</v>
      </c>
      <c r="T1399" s="2">
        <v>500000</v>
      </c>
      <c r="U1399">
        <v>0</v>
      </c>
      <c r="V1399" s="2">
        <v>346320</v>
      </c>
      <c r="W1399" s="2">
        <v>0</v>
      </c>
      <c r="X1399" s="2">
        <v>0</v>
      </c>
      <c r="Y1399" s="2">
        <v>86580.09</v>
      </c>
      <c r="Z1399" s="2">
        <v>67099.91</v>
      </c>
      <c r="AA1399">
        <v>4</v>
      </c>
      <c r="AB1399">
        <v>0</v>
      </c>
      <c r="AC1399">
        <v>0</v>
      </c>
      <c r="AD1399">
        <v>4</v>
      </c>
      <c r="AE1399">
        <v>4</v>
      </c>
      <c r="AF1399">
        <v>8</v>
      </c>
      <c r="AG1399">
        <v>2</v>
      </c>
      <c r="AH1399" s="2">
        <v>173160</v>
      </c>
    </row>
    <row r="1400" spans="1:34" x14ac:dyDescent="0.5">
      <c r="A1400">
        <v>11482</v>
      </c>
      <c r="B1400">
        <v>47497</v>
      </c>
      <c r="C1400" t="s">
        <v>1504</v>
      </c>
      <c r="D1400" s="25">
        <v>27240</v>
      </c>
      <c r="E1400" t="s">
        <v>69</v>
      </c>
      <c r="F1400" t="s">
        <v>94</v>
      </c>
      <c r="G1400" t="s">
        <v>95</v>
      </c>
      <c r="H1400" s="25">
        <v>41397</v>
      </c>
      <c r="I1400" s="26" t="str">
        <f t="shared" si="168"/>
        <v>Fri</v>
      </c>
      <c r="J1400" s="1">
        <f t="shared" si="169"/>
        <v>21</v>
      </c>
      <c r="K1400" s="1" t="str">
        <f t="shared" si="170"/>
        <v>30D</v>
      </c>
      <c r="L1400" s="25">
        <v>41418</v>
      </c>
      <c r="M1400" s="26" t="str">
        <f t="shared" si="171"/>
        <v>Fri</v>
      </c>
      <c r="N1400" s="25">
        <v>41420</v>
      </c>
      <c r="O1400" s="1">
        <f t="shared" si="172"/>
        <v>2</v>
      </c>
      <c r="P1400" s="27">
        <f t="shared" si="173"/>
        <v>2013</v>
      </c>
      <c r="Q1400" s="1">
        <f t="shared" si="174"/>
        <v>5</v>
      </c>
      <c r="R1400" s="1">
        <f t="shared" si="175"/>
        <v>24</v>
      </c>
      <c r="S1400" t="s">
        <v>72</v>
      </c>
      <c r="T1400" s="2">
        <v>5673497.4299999997</v>
      </c>
      <c r="U1400">
        <v>0</v>
      </c>
      <c r="V1400" s="2">
        <v>2077922</v>
      </c>
      <c r="W1400" s="2">
        <v>2834196.89</v>
      </c>
      <c r="X1400" s="2">
        <v>0</v>
      </c>
      <c r="Y1400" s="2">
        <v>0</v>
      </c>
      <c r="Z1400" s="2">
        <v>761378.54</v>
      </c>
      <c r="AA1400">
        <v>7</v>
      </c>
      <c r="AB1400">
        <v>0</v>
      </c>
      <c r="AC1400">
        <v>2</v>
      </c>
      <c r="AD1400">
        <v>0</v>
      </c>
      <c r="AE1400">
        <v>7</v>
      </c>
      <c r="AF1400">
        <v>9</v>
      </c>
      <c r="AG1400">
        <v>3</v>
      </c>
      <c r="AH1400" s="2">
        <v>692640.67</v>
      </c>
    </row>
    <row r="1401" spans="1:34" x14ac:dyDescent="0.5">
      <c r="A1401">
        <v>11473</v>
      </c>
      <c r="B1401">
        <v>45529</v>
      </c>
      <c r="C1401" t="s">
        <v>1505</v>
      </c>
      <c r="D1401" s="25">
        <v>29661</v>
      </c>
      <c r="E1401" t="s">
        <v>113</v>
      </c>
      <c r="F1401" t="s">
        <v>80</v>
      </c>
      <c r="G1401" t="s">
        <v>89</v>
      </c>
      <c r="H1401" s="25">
        <v>41397</v>
      </c>
      <c r="I1401" s="26" t="str">
        <f t="shared" si="168"/>
        <v>Fri</v>
      </c>
      <c r="J1401" s="1">
        <f t="shared" si="169"/>
        <v>23</v>
      </c>
      <c r="K1401" s="1" t="str">
        <f t="shared" si="170"/>
        <v>30D</v>
      </c>
      <c r="L1401" s="25">
        <v>41420</v>
      </c>
      <c r="M1401" s="26" t="str">
        <f t="shared" si="171"/>
        <v>Sun</v>
      </c>
      <c r="N1401" s="25">
        <v>41425</v>
      </c>
      <c r="O1401" s="1">
        <f t="shared" si="172"/>
        <v>5</v>
      </c>
      <c r="P1401" s="27">
        <f t="shared" si="173"/>
        <v>2013</v>
      </c>
      <c r="Q1401" s="1">
        <f t="shared" si="174"/>
        <v>5</v>
      </c>
      <c r="R1401" s="1">
        <f t="shared" si="175"/>
        <v>26</v>
      </c>
      <c r="S1401" t="s">
        <v>72</v>
      </c>
      <c r="T1401" s="2">
        <v>33586559.93</v>
      </c>
      <c r="U1401">
        <v>27686561.5</v>
      </c>
      <c r="V1401" s="2">
        <v>22614469.5</v>
      </c>
      <c r="W1401" s="2">
        <v>2932561.71</v>
      </c>
      <c r="X1401" s="2">
        <v>0</v>
      </c>
      <c r="Y1401" s="2">
        <v>3532467.53</v>
      </c>
      <c r="Z1401" s="2">
        <v>4507061.1900000004</v>
      </c>
      <c r="AA1401">
        <v>10</v>
      </c>
      <c r="AB1401">
        <v>0</v>
      </c>
      <c r="AC1401">
        <v>0</v>
      </c>
      <c r="AD1401">
        <v>0</v>
      </c>
      <c r="AE1401">
        <v>10</v>
      </c>
      <c r="AF1401">
        <v>10</v>
      </c>
      <c r="AG1401">
        <v>5</v>
      </c>
      <c r="AH1401" s="2">
        <v>4522893.9000000004</v>
      </c>
    </row>
    <row r="1402" spans="1:34" x14ac:dyDescent="0.5">
      <c r="A1402">
        <v>11475</v>
      </c>
      <c r="B1402">
        <v>44900</v>
      </c>
      <c r="C1402" t="s">
        <v>1506</v>
      </c>
      <c r="D1402" s="25">
        <v>22238</v>
      </c>
      <c r="E1402" t="s">
        <v>69</v>
      </c>
      <c r="F1402" t="s">
        <v>75</v>
      </c>
      <c r="G1402" t="s">
        <v>91</v>
      </c>
      <c r="H1402" s="25">
        <v>41397</v>
      </c>
      <c r="I1402" s="26" t="str">
        <f t="shared" si="168"/>
        <v>Fri</v>
      </c>
      <c r="J1402" s="1">
        <f t="shared" si="169"/>
        <v>92</v>
      </c>
      <c r="K1402" s="1" t="str">
        <f t="shared" si="170"/>
        <v>120D</v>
      </c>
      <c r="L1402" s="25">
        <v>41489</v>
      </c>
      <c r="M1402" s="26" t="str">
        <f t="shared" si="171"/>
        <v>Sat</v>
      </c>
      <c r="N1402" s="25">
        <v>41490</v>
      </c>
      <c r="O1402" s="1">
        <f t="shared" si="172"/>
        <v>1</v>
      </c>
      <c r="P1402" s="27">
        <f t="shared" si="173"/>
        <v>2013</v>
      </c>
      <c r="Q1402" s="1">
        <f t="shared" si="174"/>
        <v>8</v>
      </c>
      <c r="R1402" s="1">
        <f t="shared" si="175"/>
        <v>3</v>
      </c>
      <c r="S1402" t="s">
        <v>72</v>
      </c>
      <c r="T1402" s="2">
        <v>7276500</v>
      </c>
      <c r="U1402">
        <v>7276500</v>
      </c>
      <c r="V1402" s="2">
        <v>5745888</v>
      </c>
      <c r="W1402" s="2">
        <v>554112</v>
      </c>
      <c r="X1402" s="2">
        <v>0</v>
      </c>
      <c r="Y1402" s="2">
        <v>0</v>
      </c>
      <c r="Z1402" s="2">
        <v>976500</v>
      </c>
      <c r="AA1402">
        <v>6</v>
      </c>
      <c r="AB1402">
        <v>0</v>
      </c>
      <c r="AC1402">
        <v>0</v>
      </c>
      <c r="AD1402">
        <v>0</v>
      </c>
      <c r="AE1402">
        <v>6</v>
      </c>
      <c r="AF1402">
        <v>6</v>
      </c>
      <c r="AG1402">
        <v>3</v>
      </c>
      <c r="AH1402" s="2">
        <v>1915296</v>
      </c>
    </row>
    <row r="1403" spans="1:34" x14ac:dyDescent="0.5">
      <c r="A1403">
        <v>11482</v>
      </c>
      <c r="B1403">
        <v>47740</v>
      </c>
      <c r="C1403" t="s">
        <v>1507</v>
      </c>
      <c r="D1403" s="25">
        <v>24969</v>
      </c>
      <c r="E1403" t="s">
        <v>69</v>
      </c>
      <c r="F1403" t="s">
        <v>94</v>
      </c>
      <c r="G1403" t="s">
        <v>95</v>
      </c>
      <c r="H1403" s="25">
        <v>41397</v>
      </c>
      <c r="I1403" s="26" t="str">
        <f t="shared" si="168"/>
        <v>Fri</v>
      </c>
      <c r="J1403" s="1">
        <f t="shared" si="169"/>
        <v>21</v>
      </c>
      <c r="K1403" s="1" t="str">
        <f t="shared" si="170"/>
        <v>30D</v>
      </c>
      <c r="L1403" s="25">
        <v>41418</v>
      </c>
      <c r="M1403" s="26" t="str">
        <f t="shared" si="171"/>
        <v>Fri</v>
      </c>
      <c r="N1403" s="25">
        <v>41420</v>
      </c>
      <c r="O1403" s="1">
        <f t="shared" si="172"/>
        <v>2</v>
      </c>
      <c r="P1403" s="27">
        <f t="shared" si="173"/>
        <v>2013</v>
      </c>
      <c r="Q1403" s="1">
        <f t="shared" si="174"/>
        <v>5</v>
      </c>
      <c r="R1403" s="1">
        <f t="shared" si="175"/>
        <v>24</v>
      </c>
      <c r="S1403" t="s">
        <v>72</v>
      </c>
      <c r="T1403" s="2">
        <v>21000</v>
      </c>
      <c r="U1403">
        <v>0</v>
      </c>
      <c r="V1403" s="2">
        <v>18182</v>
      </c>
      <c r="W1403" s="2">
        <v>0</v>
      </c>
      <c r="X1403" s="2">
        <v>0</v>
      </c>
      <c r="Y1403" s="2">
        <v>0</v>
      </c>
      <c r="Z1403" s="2">
        <v>2818</v>
      </c>
      <c r="AA1403">
        <v>4</v>
      </c>
      <c r="AB1403">
        <v>0</v>
      </c>
      <c r="AC1403">
        <v>0</v>
      </c>
      <c r="AD1403">
        <v>0</v>
      </c>
      <c r="AE1403">
        <v>4</v>
      </c>
      <c r="AF1403">
        <v>4</v>
      </c>
      <c r="AG1403">
        <v>2</v>
      </c>
      <c r="AH1403" s="2">
        <v>9091</v>
      </c>
    </row>
    <row r="1404" spans="1:34" x14ac:dyDescent="0.5">
      <c r="A1404">
        <v>11482</v>
      </c>
      <c r="B1404">
        <v>47495</v>
      </c>
      <c r="C1404" t="s">
        <v>1508</v>
      </c>
      <c r="D1404" s="25">
        <v>28387</v>
      </c>
      <c r="E1404" t="s">
        <v>69</v>
      </c>
      <c r="F1404" t="s">
        <v>94</v>
      </c>
      <c r="G1404" t="s">
        <v>95</v>
      </c>
      <c r="H1404" s="25">
        <v>41397</v>
      </c>
      <c r="I1404" s="26" t="str">
        <f t="shared" si="168"/>
        <v>Fri</v>
      </c>
      <c r="J1404" s="1">
        <f t="shared" si="169"/>
        <v>21</v>
      </c>
      <c r="K1404" s="1" t="str">
        <f t="shared" si="170"/>
        <v>30D</v>
      </c>
      <c r="L1404" s="25">
        <v>41418</v>
      </c>
      <c r="M1404" s="26" t="str">
        <f t="shared" si="171"/>
        <v>Fri</v>
      </c>
      <c r="N1404" s="25">
        <v>41420</v>
      </c>
      <c r="O1404" s="1">
        <f t="shared" si="172"/>
        <v>2</v>
      </c>
      <c r="P1404" s="27">
        <f t="shared" si="173"/>
        <v>2013</v>
      </c>
      <c r="Q1404" s="1">
        <f t="shared" si="174"/>
        <v>5</v>
      </c>
      <c r="R1404" s="1">
        <f t="shared" si="175"/>
        <v>24</v>
      </c>
      <c r="S1404" t="s">
        <v>72</v>
      </c>
      <c r="T1404" s="2">
        <v>702899.91</v>
      </c>
      <c r="U1404">
        <v>0</v>
      </c>
      <c r="V1404" s="2">
        <v>346320</v>
      </c>
      <c r="W1404" s="2">
        <v>262251</v>
      </c>
      <c r="X1404" s="2">
        <v>0</v>
      </c>
      <c r="Y1404" s="2">
        <v>0</v>
      </c>
      <c r="Z1404" s="2">
        <v>94328.91</v>
      </c>
      <c r="AA1404">
        <v>4</v>
      </c>
      <c r="AB1404">
        <v>0</v>
      </c>
      <c r="AC1404">
        <v>2</v>
      </c>
      <c r="AD1404">
        <v>2</v>
      </c>
      <c r="AE1404">
        <v>4</v>
      </c>
      <c r="AF1404">
        <v>8</v>
      </c>
      <c r="AG1404">
        <v>2</v>
      </c>
      <c r="AH1404" s="2">
        <v>173160</v>
      </c>
    </row>
    <row r="1405" spans="1:34" x14ac:dyDescent="0.5">
      <c r="A1405">
        <v>11482</v>
      </c>
      <c r="B1405">
        <v>47491</v>
      </c>
      <c r="C1405" t="s">
        <v>1509</v>
      </c>
      <c r="D1405" s="25">
        <v>25182</v>
      </c>
      <c r="E1405" t="s">
        <v>69</v>
      </c>
      <c r="F1405" t="s">
        <v>94</v>
      </c>
      <c r="G1405" t="s">
        <v>95</v>
      </c>
      <c r="H1405" s="25">
        <v>41397</v>
      </c>
      <c r="I1405" s="26" t="str">
        <f t="shared" si="168"/>
        <v>Fri</v>
      </c>
      <c r="J1405" s="1">
        <f t="shared" si="169"/>
        <v>21</v>
      </c>
      <c r="K1405" s="1" t="str">
        <f t="shared" si="170"/>
        <v>30D</v>
      </c>
      <c r="L1405" s="25">
        <v>41418</v>
      </c>
      <c r="M1405" s="26" t="str">
        <f t="shared" si="171"/>
        <v>Fri</v>
      </c>
      <c r="N1405" s="25">
        <v>41420</v>
      </c>
      <c r="O1405" s="1">
        <f t="shared" si="172"/>
        <v>2</v>
      </c>
      <c r="P1405" s="27">
        <f t="shared" si="173"/>
        <v>2013</v>
      </c>
      <c r="Q1405" s="1">
        <f t="shared" si="174"/>
        <v>5</v>
      </c>
      <c r="R1405" s="1">
        <f t="shared" si="175"/>
        <v>24</v>
      </c>
      <c r="S1405" t="s">
        <v>72</v>
      </c>
      <c r="T1405" s="2">
        <v>400000</v>
      </c>
      <c r="U1405">
        <v>0</v>
      </c>
      <c r="V1405" s="2">
        <v>346320</v>
      </c>
      <c r="W1405" s="2">
        <v>0</v>
      </c>
      <c r="X1405" s="2">
        <v>0</v>
      </c>
      <c r="Y1405" s="2">
        <v>0</v>
      </c>
      <c r="Z1405" s="2">
        <v>53680</v>
      </c>
      <c r="AA1405">
        <v>4</v>
      </c>
      <c r="AB1405">
        <v>0</v>
      </c>
      <c r="AC1405">
        <v>2</v>
      </c>
      <c r="AD1405">
        <v>0</v>
      </c>
      <c r="AE1405">
        <v>4</v>
      </c>
      <c r="AF1405">
        <v>6</v>
      </c>
      <c r="AG1405">
        <v>2</v>
      </c>
      <c r="AH1405" s="2">
        <v>173160</v>
      </c>
    </row>
    <row r="1406" spans="1:34" x14ac:dyDescent="0.5">
      <c r="A1406">
        <v>11500</v>
      </c>
      <c r="B1406">
        <v>45609</v>
      </c>
      <c r="C1406" t="s">
        <v>1510</v>
      </c>
      <c r="D1406" s="25">
        <v>24922</v>
      </c>
      <c r="E1406" t="s">
        <v>69</v>
      </c>
      <c r="F1406" t="s">
        <v>84</v>
      </c>
      <c r="G1406" t="s">
        <v>112</v>
      </c>
      <c r="H1406" s="25">
        <v>41398</v>
      </c>
      <c r="I1406" s="26" t="str">
        <f t="shared" si="168"/>
        <v>Sat</v>
      </c>
      <c r="J1406" s="1">
        <f t="shared" si="169"/>
        <v>48</v>
      </c>
      <c r="K1406" s="1" t="str">
        <f t="shared" si="170"/>
        <v>60D</v>
      </c>
      <c r="L1406" s="25">
        <v>41446</v>
      </c>
      <c r="M1406" s="26" t="str">
        <f t="shared" si="171"/>
        <v>Fri</v>
      </c>
      <c r="N1406" s="25">
        <v>41450</v>
      </c>
      <c r="O1406" s="1">
        <f t="shared" si="172"/>
        <v>4</v>
      </c>
      <c r="P1406" s="27">
        <f t="shared" si="173"/>
        <v>2013</v>
      </c>
      <c r="Q1406" s="1">
        <f t="shared" si="174"/>
        <v>6</v>
      </c>
      <c r="R1406" s="1">
        <f t="shared" si="175"/>
        <v>21</v>
      </c>
      <c r="S1406" t="s">
        <v>72</v>
      </c>
      <c r="T1406" s="2">
        <v>5040618.49</v>
      </c>
      <c r="U1406">
        <v>0</v>
      </c>
      <c r="V1406" s="2">
        <v>1229436</v>
      </c>
      <c r="W1406" s="2">
        <v>1135324.22</v>
      </c>
      <c r="X1406" s="2">
        <v>0</v>
      </c>
      <c r="Y1406" s="2">
        <v>1999410.4</v>
      </c>
      <c r="Z1406" s="2">
        <v>676447.87</v>
      </c>
      <c r="AA1406">
        <v>8</v>
      </c>
      <c r="AB1406">
        <v>4</v>
      </c>
      <c r="AC1406">
        <v>4</v>
      </c>
      <c r="AD1406">
        <v>0</v>
      </c>
      <c r="AE1406">
        <v>12</v>
      </c>
      <c r="AF1406">
        <v>16</v>
      </c>
      <c r="AG1406">
        <v>4</v>
      </c>
      <c r="AH1406" s="2">
        <v>307359</v>
      </c>
    </row>
    <row r="1407" spans="1:34" x14ac:dyDescent="0.5">
      <c r="A1407">
        <v>11516</v>
      </c>
      <c r="B1407">
        <v>45681</v>
      </c>
      <c r="C1407" t="s">
        <v>1511</v>
      </c>
      <c r="D1407" s="25">
        <v>27143</v>
      </c>
      <c r="E1407" t="s">
        <v>69</v>
      </c>
      <c r="F1407" t="s">
        <v>70</v>
      </c>
      <c r="G1407" t="s">
        <v>97</v>
      </c>
      <c r="H1407" s="25">
        <v>41398</v>
      </c>
      <c r="I1407" s="26" t="str">
        <f t="shared" si="168"/>
        <v>Sat</v>
      </c>
      <c r="J1407" s="1">
        <f t="shared" si="169"/>
        <v>0</v>
      </c>
      <c r="K1407" s="1" t="str">
        <f t="shared" si="170"/>
        <v>7D</v>
      </c>
      <c r="L1407" s="25">
        <v>41398</v>
      </c>
      <c r="M1407" s="26" t="str">
        <f t="shared" si="171"/>
        <v>Sat</v>
      </c>
      <c r="N1407" s="25">
        <v>41399</v>
      </c>
      <c r="O1407" s="1">
        <f t="shared" si="172"/>
        <v>1</v>
      </c>
      <c r="P1407" s="27">
        <f t="shared" si="173"/>
        <v>2013</v>
      </c>
      <c r="Q1407" s="1">
        <f t="shared" si="174"/>
        <v>5</v>
      </c>
      <c r="R1407" s="1">
        <f t="shared" si="175"/>
        <v>4</v>
      </c>
      <c r="S1407" t="s">
        <v>72</v>
      </c>
      <c r="T1407" s="2">
        <v>9037498.0099999998</v>
      </c>
      <c r="U1407">
        <v>7045500</v>
      </c>
      <c r="V1407" s="2">
        <v>5822944</v>
      </c>
      <c r="W1407" s="2">
        <v>2001729.6</v>
      </c>
      <c r="X1407" s="2">
        <v>0</v>
      </c>
      <c r="Y1407" s="2">
        <v>0</v>
      </c>
      <c r="Z1407" s="2">
        <v>1212824.4099999999</v>
      </c>
      <c r="AA1407">
        <v>2</v>
      </c>
      <c r="AB1407">
        <v>0</v>
      </c>
      <c r="AC1407">
        <v>0</v>
      </c>
      <c r="AD1407">
        <v>0</v>
      </c>
      <c r="AE1407">
        <v>2</v>
      </c>
      <c r="AF1407">
        <v>2</v>
      </c>
      <c r="AG1407">
        <v>1</v>
      </c>
      <c r="AH1407" s="2">
        <v>5822944</v>
      </c>
    </row>
    <row r="1408" spans="1:34" x14ac:dyDescent="0.5">
      <c r="A1408">
        <v>11496</v>
      </c>
      <c r="B1408">
        <v>45599</v>
      </c>
      <c r="C1408" t="s">
        <v>1512</v>
      </c>
      <c r="D1408" s="25">
        <v>26709</v>
      </c>
      <c r="E1408" t="s">
        <v>101</v>
      </c>
      <c r="F1408" t="s">
        <v>80</v>
      </c>
      <c r="G1408" t="s">
        <v>81</v>
      </c>
      <c r="H1408" s="25">
        <v>41398</v>
      </c>
      <c r="I1408" s="26" t="str">
        <f t="shared" ref="I1408:I1471" si="176">TEXT(H1408,"ddd")</f>
        <v>Sat</v>
      </c>
      <c r="J1408" s="1">
        <f t="shared" ref="J1408:J1471" si="177">L1408-H1408</f>
        <v>38</v>
      </c>
      <c r="K1408" s="1" t="str">
        <f t="shared" ref="K1408:K1471" si="178">IF(J1408&lt;=7,"7D",IF(J1408&lt;=14,"14D",IF(J1408&lt;=30,"30D",IF(J1408&lt;=45,"45D",IF(J1408&lt;=60,"60D",IF(J1408&lt;=90,"90D","120D"))))))</f>
        <v>45D</v>
      </c>
      <c r="L1408" s="25">
        <v>41436</v>
      </c>
      <c r="M1408" s="26" t="str">
        <f t="shared" ref="M1408:M1471" si="179">TEXT(L1408,"ddd")</f>
        <v>Tue</v>
      </c>
      <c r="N1408" s="25">
        <v>41440</v>
      </c>
      <c r="O1408" s="1">
        <f t="shared" ref="O1408:O1471" si="180">N1408-L1408</f>
        <v>4</v>
      </c>
      <c r="P1408" s="27">
        <f t="shared" ref="P1408:P1471" si="181">YEAR(L1408)</f>
        <v>2013</v>
      </c>
      <c r="Q1408" s="1">
        <f t="shared" ref="Q1408:Q1471" si="182">MONTH(L1408)</f>
        <v>6</v>
      </c>
      <c r="R1408" s="1">
        <f t="shared" ref="R1408:R1471" si="183">DAY(L1408)</f>
        <v>11</v>
      </c>
      <c r="S1408" t="s">
        <v>72</v>
      </c>
      <c r="T1408" s="2">
        <v>21924000</v>
      </c>
      <c r="U1408">
        <v>19404000</v>
      </c>
      <c r="V1408" s="2">
        <v>15691776</v>
      </c>
      <c r="W1408" s="2">
        <v>1108224</v>
      </c>
      <c r="X1408" s="2">
        <v>0</v>
      </c>
      <c r="Y1408" s="2">
        <v>1882117.88</v>
      </c>
      <c r="Z1408" s="2">
        <v>3241882.12</v>
      </c>
      <c r="AA1408">
        <v>8</v>
      </c>
      <c r="AB1408">
        <v>0</v>
      </c>
      <c r="AC1408">
        <v>0</v>
      </c>
      <c r="AD1408">
        <v>0</v>
      </c>
      <c r="AE1408">
        <v>8</v>
      </c>
      <c r="AF1408">
        <v>8</v>
      </c>
      <c r="AG1408">
        <v>4</v>
      </c>
      <c r="AH1408" s="2">
        <v>3922944</v>
      </c>
    </row>
    <row r="1409" spans="1:34" x14ac:dyDescent="0.5">
      <c r="A1409">
        <v>11504</v>
      </c>
      <c r="B1409">
        <v>45631</v>
      </c>
      <c r="C1409" t="s">
        <v>1513</v>
      </c>
      <c r="D1409" s="25">
        <v>28107</v>
      </c>
      <c r="E1409" t="s">
        <v>69</v>
      </c>
      <c r="F1409" t="s">
        <v>80</v>
      </c>
      <c r="G1409" t="s">
        <v>89</v>
      </c>
      <c r="H1409" s="25">
        <v>41398</v>
      </c>
      <c r="I1409" s="26" t="str">
        <f t="shared" si="176"/>
        <v>Sat</v>
      </c>
      <c r="J1409" s="1">
        <f t="shared" si="177"/>
        <v>30</v>
      </c>
      <c r="K1409" s="1" t="str">
        <f t="shared" si="178"/>
        <v>30D</v>
      </c>
      <c r="L1409" s="25">
        <v>41428</v>
      </c>
      <c r="M1409" s="26" t="str">
        <f t="shared" si="179"/>
        <v>Mon</v>
      </c>
      <c r="N1409" s="25">
        <v>41430</v>
      </c>
      <c r="O1409" s="1">
        <f t="shared" si="180"/>
        <v>2</v>
      </c>
      <c r="P1409" s="27">
        <f t="shared" si="181"/>
        <v>2013</v>
      </c>
      <c r="Q1409" s="1">
        <f t="shared" si="182"/>
        <v>6</v>
      </c>
      <c r="R1409" s="1">
        <f t="shared" si="183"/>
        <v>3</v>
      </c>
      <c r="S1409" t="s">
        <v>72</v>
      </c>
      <c r="T1409" s="2">
        <v>6744790</v>
      </c>
      <c r="U1409">
        <v>6006000</v>
      </c>
      <c r="V1409" s="2">
        <v>5454364</v>
      </c>
      <c r="W1409" s="2">
        <v>385281.02</v>
      </c>
      <c r="X1409" s="2">
        <v>0</v>
      </c>
      <c r="Y1409" s="2">
        <v>0</v>
      </c>
      <c r="Z1409" s="2">
        <v>905144.98</v>
      </c>
      <c r="AA1409">
        <v>6</v>
      </c>
      <c r="AB1409">
        <v>0</v>
      </c>
      <c r="AC1409">
        <v>3</v>
      </c>
      <c r="AD1409">
        <v>3</v>
      </c>
      <c r="AE1409">
        <v>6</v>
      </c>
      <c r="AF1409">
        <v>12</v>
      </c>
      <c r="AG1409">
        <v>3</v>
      </c>
      <c r="AH1409" s="2">
        <v>1818121.33</v>
      </c>
    </row>
    <row r="1410" spans="1:34" x14ac:dyDescent="0.5">
      <c r="A1410">
        <v>11527</v>
      </c>
      <c r="B1410">
        <v>50866</v>
      </c>
      <c r="C1410" t="s">
        <v>1514</v>
      </c>
      <c r="D1410" s="25">
        <v>19386</v>
      </c>
      <c r="E1410" t="s">
        <v>79</v>
      </c>
      <c r="F1410" t="s">
        <v>105</v>
      </c>
      <c r="G1410" t="s">
        <v>106</v>
      </c>
      <c r="H1410" s="25">
        <v>41400</v>
      </c>
      <c r="I1410" s="26" t="str">
        <f t="shared" si="176"/>
        <v>Mon</v>
      </c>
      <c r="J1410" s="1">
        <f t="shared" si="177"/>
        <v>54</v>
      </c>
      <c r="K1410" s="1" t="str">
        <f t="shared" si="178"/>
        <v>60D</v>
      </c>
      <c r="L1410" s="25">
        <v>41454</v>
      </c>
      <c r="M1410" s="26" t="str">
        <f t="shared" si="179"/>
        <v>Sat</v>
      </c>
      <c r="N1410" s="25">
        <v>41462</v>
      </c>
      <c r="O1410" s="1">
        <f t="shared" si="180"/>
        <v>8</v>
      </c>
      <c r="P1410" s="27">
        <f t="shared" si="181"/>
        <v>2013</v>
      </c>
      <c r="Q1410" s="1">
        <f t="shared" si="182"/>
        <v>6</v>
      </c>
      <c r="R1410" s="1">
        <f t="shared" si="183"/>
        <v>29</v>
      </c>
      <c r="S1410" t="s">
        <v>72</v>
      </c>
      <c r="T1410" s="2">
        <v>24184021.77</v>
      </c>
      <c r="U1410">
        <v>12098625</v>
      </c>
      <c r="V1410" s="2">
        <v>9930719</v>
      </c>
      <c r="W1410" s="2">
        <v>9410425.3399999999</v>
      </c>
      <c r="X1410" s="2">
        <v>0</v>
      </c>
      <c r="Y1410" s="2">
        <v>1297702.3</v>
      </c>
      <c r="Z1410" s="2">
        <v>3545175.13</v>
      </c>
      <c r="AA1410">
        <v>20</v>
      </c>
      <c r="AB1410">
        <v>0</v>
      </c>
      <c r="AC1410">
        <v>0</v>
      </c>
      <c r="AD1410">
        <v>0</v>
      </c>
      <c r="AE1410">
        <v>20</v>
      </c>
      <c r="AF1410">
        <v>20</v>
      </c>
      <c r="AG1410">
        <v>10</v>
      </c>
      <c r="AH1410" s="2">
        <v>993071.9</v>
      </c>
    </row>
    <row r="1411" spans="1:34" x14ac:dyDescent="0.5">
      <c r="A1411">
        <v>11521</v>
      </c>
      <c r="B1411">
        <v>45695</v>
      </c>
      <c r="C1411" t="s">
        <v>1515</v>
      </c>
      <c r="D1411" s="25">
        <v>28736</v>
      </c>
      <c r="E1411" t="s">
        <v>69</v>
      </c>
      <c r="F1411" t="s">
        <v>80</v>
      </c>
      <c r="G1411" t="s">
        <v>89</v>
      </c>
      <c r="H1411" s="25">
        <v>41400</v>
      </c>
      <c r="I1411" s="26" t="str">
        <f t="shared" si="176"/>
        <v>Mon</v>
      </c>
      <c r="J1411" s="1">
        <f t="shared" si="177"/>
        <v>51</v>
      </c>
      <c r="K1411" s="1" t="str">
        <f t="shared" si="178"/>
        <v>60D</v>
      </c>
      <c r="L1411" s="25">
        <v>41451</v>
      </c>
      <c r="M1411" s="26" t="str">
        <f t="shared" si="179"/>
        <v>Wed</v>
      </c>
      <c r="N1411" s="25">
        <v>41452</v>
      </c>
      <c r="O1411" s="1">
        <f t="shared" si="180"/>
        <v>1</v>
      </c>
      <c r="P1411" s="27">
        <f t="shared" si="181"/>
        <v>2013</v>
      </c>
      <c r="Q1411" s="1">
        <f t="shared" si="182"/>
        <v>6</v>
      </c>
      <c r="R1411" s="1">
        <f t="shared" si="183"/>
        <v>26</v>
      </c>
      <c r="S1411" t="s">
        <v>72</v>
      </c>
      <c r="T1411" s="2">
        <v>1556999.8</v>
      </c>
      <c r="U1411">
        <v>0</v>
      </c>
      <c r="V1411" s="2">
        <v>400000</v>
      </c>
      <c r="W1411" s="2">
        <v>948051.77</v>
      </c>
      <c r="X1411" s="2">
        <v>0</v>
      </c>
      <c r="Y1411" s="2">
        <v>0</v>
      </c>
      <c r="Z1411" s="2">
        <v>208948.03</v>
      </c>
      <c r="AA1411">
        <v>2</v>
      </c>
      <c r="AB1411">
        <v>0</v>
      </c>
      <c r="AC1411">
        <v>1</v>
      </c>
      <c r="AD1411">
        <v>1</v>
      </c>
      <c r="AE1411">
        <v>2</v>
      </c>
      <c r="AF1411">
        <v>4</v>
      </c>
      <c r="AG1411">
        <v>1</v>
      </c>
      <c r="AH1411" s="2">
        <v>400000</v>
      </c>
    </row>
    <row r="1412" spans="1:34" x14ac:dyDescent="0.5">
      <c r="A1412">
        <v>11547</v>
      </c>
      <c r="B1412">
        <v>45787</v>
      </c>
      <c r="C1412" t="s">
        <v>1516</v>
      </c>
      <c r="D1412" s="25">
        <v>25876</v>
      </c>
      <c r="E1412" t="s">
        <v>79</v>
      </c>
      <c r="F1412" t="s">
        <v>80</v>
      </c>
      <c r="G1412" t="s">
        <v>89</v>
      </c>
      <c r="H1412" s="25">
        <v>41401</v>
      </c>
      <c r="I1412" s="26" t="str">
        <f t="shared" si="176"/>
        <v>Tue</v>
      </c>
      <c r="J1412" s="1">
        <f t="shared" si="177"/>
        <v>84</v>
      </c>
      <c r="K1412" s="1" t="str">
        <f t="shared" si="178"/>
        <v>90D</v>
      </c>
      <c r="L1412" s="25">
        <v>41485</v>
      </c>
      <c r="M1412" s="26" t="str">
        <f t="shared" si="179"/>
        <v>Tue</v>
      </c>
      <c r="N1412" s="25">
        <v>41490</v>
      </c>
      <c r="O1412" s="1">
        <f t="shared" si="180"/>
        <v>5</v>
      </c>
      <c r="P1412" s="27">
        <f t="shared" si="181"/>
        <v>2013</v>
      </c>
      <c r="Q1412" s="1">
        <f t="shared" si="182"/>
        <v>7</v>
      </c>
      <c r="R1412" s="1">
        <f t="shared" si="183"/>
        <v>30</v>
      </c>
      <c r="S1412" t="s">
        <v>72</v>
      </c>
      <c r="T1412" s="2">
        <v>31565089.690000001</v>
      </c>
      <c r="U1412">
        <v>26247790.800000001</v>
      </c>
      <c r="V1412" s="2">
        <v>21903122.800000001</v>
      </c>
      <c r="W1412" s="2">
        <v>5425959.1699999999</v>
      </c>
      <c r="X1412" s="2">
        <v>0</v>
      </c>
      <c r="Y1412" s="2">
        <v>0</v>
      </c>
      <c r="Z1412" s="2">
        <v>4236007.72</v>
      </c>
      <c r="AA1412">
        <v>10</v>
      </c>
      <c r="AB1412">
        <v>0</v>
      </c>
      <c r="AC1412">
        <v>5</v>
      </c>
      <c r="AD1412">
        <v>5</v>
      </c>
      <c r="AE1412">
        <v>10</v>
      </c>
      <c r="AF1412">
        <v>20</v>
      </c>
      <c r="AG1412">
        <v>5</v>
      </c>
      <c r="AH1412" s="2">
        <v>4380624.5599999996</v>
      </c>
    </row>
    <row r="1413" spans="1:34" x14ac:dyDescent="0.5">
      <c r="A1413">
        <v>11571</v>
      </c>
      <c r="B1413">
        <v>45833</v>
      </c>
      <c r="C1413" t="s">
        <v>1517</v>
      </c>
      <c r="D1413" s="25">
        <v>27954</v>
      </c>
      <c r="E1413" t="s">
        <v>100</v>
      </c>
      <c r="F1413" t="s">
        <v>80</v>
      </c>
      <c r="G1413" t="s">
        <v>81</v>
      </c>
      <c r="H1413" s="25">
        <v>41401</v>
      </c>
      <c r="I1413" s="26" t="str">
        <f t="shared" si="176"/>
        <v>Tue</v>
      </c>
      <c r="J1413" s="1">
        <f t="shared" si="177"/>
        <v>31</v>
      </c>
      <c r="K1413" s="1" t="str">
        <f t="shared" si="178"/>
        <v>45D</v>
      </c>
      <c r="L1413" s="25">
        <v>41432</v>
      </c>
      <c r="M1413" s="26" t="str">
        <f t="shared" si="179"/>
        <v>Fri</v>
      </c>
      <c r="N1413" s="25">
        <v>41435</v>
      </c>
      <c r="O1413" s="1">
        <f t="shared" si="180"/>
        <v>3</v>
      </c>
      <c r="P1413" s="27">
        <f t="shared" si="181"/>
        <v>2013</v>
      </c>
      <c r="Q1413" s="1">
        <f t="shared" si="182"/>
        <v>6</v>
      </c>
      <c r="R1413" s="1">
        <f t="shared" si="183"/>
        <v>7</v>
      </c>
      <c r="S1413" t="s">
        <v>72</v>
      </c>
      <c r="T1413" s="2">
        <v>38276210.049999997</v>
      </c>
      <c r="U1413">
        <v>32207175</v>
      </c>
      <c r="V1413" s="2">
        <v>29534352</v>
      </c>
      <c r="W1413" s="2">
        <v>3601728</v>
      </c>
      <c r="X1413" s="2">
        <v>0</v>
      </c>
      <c r="Y1413" s="2">
        <v>3670.58</v>
      </c>
      <c r="Z1413" s="2">
        <v>5136459.47</v>
      </c>
      <c r="AA1413">
        <v>6</v>
      </c>
      <c r="AB1413">
        <v>3</v>
      </c>
      <c r="AC1413">
        <v>3</v>
      </c>
      <c r="AD1413">
        <v>0</v>
      </c>
      <c r="AE1413">
        <v>9</v>
      </c>
      <c r="AF1413">
        <v>12</v>
      </c>
      <c r="AG1413">
        <v>3</v>
      </c>
      <c r="AH1413" s="2">
        <v>9844784</v>
      </c>
    </row>
    <row r="1414" spans="1:34" x14ac:dyDescent="0.5">
      <c r="A1414">
        <v>11552</v>
      </c>
      <c r="B1414">
        <v>45795</v>
      </c>
      <c r="C1414" t="s">
        <v>1518</v>
      </c>
      <c r="D1414" s="25">
        <v>24407</v>
      </c>
      <c r="E1414" t="s">
        <v>69</v>
      </c>
      <c r="F1414" t="s">
        <v>75</v>
      </c>
      <c r="G1414" t="s">
        <v>91</v>
      </c>
      <c r="H1414" s="25">
        <v>41401</v>
      </c>
      <c r="I1414" s="26" t="str">
        <f t="shared" si="176"/>
        <v>Tue</v>
      </c>
      <c r="J1414" s="1">
        <f t="shared" si="177"/>
        <v>1</v>
      </c>
      <c r="K1414" s="1" t="str">
        <f t="shared" si="178"/>
        <v>7D</v>
      </c>
      <c r="L1414" s="25">
        <v>41402</v>
      </c>
      <c r="M1414" s="26" t="str">
        <f t="shared" si="179"/>
        <v>Wed</v>
      </c>
      <c r="N1414" s="25">
        <v>41403</v>
      </c>
      <c r="O1414" s="1">
        <f t="shared" si="180"/>
        <v>1</v>
      </c>
      <c r="P1414" s="27">
        <f t="shared" si="181"/>
        <v>2013</v>
      </c>
      <c r="Q1414" s="1">
        <f t="shared" si="182"/>
        <v>5</v>
      </c>
      <c r="R1414" s="1">
        <f t="shared" si="183"/>
        <v>8</v>
      </c>
      <c r="S1414" t="s">
        <v>72</v>
      </c>
      <c r="T1414" s="2">
        <v>8780000.0899999999</v>
      </c>
      <c r="U1414">
        <v>8780000</v>
      </c>
      <c r="V1414" s="2">
        <v>7047619.5199999996</v>
      </c>
      <c r="W1414" s="2">
        <v>554112.28</v>
      </c>
      <c r="X1414" s="2">
        <v>0</v>
      </c>
      <c r="Y1414" s="2">
        <v>0</v>
      </c>
      <c r="Z1414" s="2">
        <v>1178268.29</v>
      </c>
      <c r="AA1414">
        <v>2</v>
      </c>
      <c r="AB1414">
        <v>0</v>
      </c>
      <c r="AC1414">
        <v>0</v>
      </c>
      <c r="AD1414">
        <v>0</v>
      </c>
      <c r="AE1414">
        <v>2</v>
      </c>
      <c r="AF1414">
        <v>2</v>
      </c>
      <c r="AG1414">
        <v>1</v>
      </c>
      <c r="AH1414" s="2">
        <v>7047619.5199999996</v>
      </c>
    </row>
    <row r="1415" spans="1:34" x14ac:dyDescent="0.5">
      <c r="A1415">
        <v>11608</v>
      </c>
      <c r="B1415">
        <v>46150</v>
      </c>
      <c r="C1415" t="s">
        <v>1519</v>
      </c>
      <c r="D1415" s="25">
        <v>29627</v>
      </c>
      <c r="E1415" t="s">
        <v>138</v>
      </c>
      <c r="F1415" t="s">
        <v>80</v>
      </c>
      <c r="G1415" t="s">
        <v>89</v>
      </c>
      <c r="H1415" s="25">
        <v>41403</v>
      </c>
      <c r="I1415" s="26" t="str">
        <f t="shared" si="176"/>
        <v>Thu</v>
      </c>
      <c r="J1415" s="1">
        <f t="shared" si="177"/>
        <v>60</v>
      </c>
      <c r="K1415" s="1" t="str">
        <f t="shared" si="178"/>
        <v>60D</v>
      </c>
      <c r="L1415" s="25">
        <v>41463</v>
      </c>
      <c r="M1415" s="26" t="str">
        <f t="shared" si="179"/>
        <v>Mon</v>
      </c>
      <c r="N1415" s="25">
        <v>41466</v>
      </c>
      <c r="O1415" s="1">
        <f t="shared" si="180"/>
        <v>3</v>
      </c>
      <c r="P1415" s="27">
        <f t="shared" si="181"/>
        <v>2013</v>
      </c>
      <c r="Q1415" s="1">
        <f t="shared" si="182"/>
        <v>7</v>
      </c>
      <c r="R1415" s="1">
        <f t="shared" si="183"/>
        <v>8</v>
      </c>
      <c r="S1415" t="s">
        <v>72</v>
      </c>
      <c r="T1415" s="2">
        <v>346500</v>
      </c>
      <c r="U1415">
        <v>0</v>
      </c>
      <c r="V1415" s="2">
        <v>300000</v>
      </c>
      <c r="W1415" s="2">
        <v>0</v>
      </c>
      <c r="X1415" s="2">
        <v>0</v>
      </c>
      <c r="Y1415" s="2">
        <v>0</v>
      </c>
      <c r="Z1415" s="2">
        <v>46500</v>
      </c>
      <c r="AA1415">
        <v>6</v>
      </c>
      <c r="AB1415">
        <v>0</v>
      </c>
      <c r="AC1415">
        <v>0</v>
      </c>
      <c r="AD1415">
        <v>0</v>
      </c>
      <c r="AE1415">
        <v>6</v>
      </c>
      <c r="AF1415">
        <v>6</v>
      </c>
      <c r="AG1415">
        <v>3</v>
      </c>
      <c r="AH1415" s="2">
        <v>100000</v>
      </c>
    </row>
    <row r="1416" spans="1:34" x14ac:dyDescent="0.5">
      <c r="A1416">
        <v>11595</v>
      </c>
      <c r="B1416">
        <v>45933</v>
      </c>
      <c r="C1416" t="s">
        <v>1520</v>
      </c>
      <c r="D1416" s="25">
        <v>26448</v>
      </c>
      <c r="E1416" t="s">
        <v>69</v>
      </c>
      <c r="F1416" t="s">
        <v>80</v>
      </c>
      <c r="G1416" t="s">
        <v>89</v>
      </c>
      <c r="H1416" s="25">
        <v>41403</v>
      </c>
      <c r="I1416" s="26" t="str">
        <f t="shared" si="176"/>
        <v>Thu</v>
      </c>
      <c r="J1416" s="1">
        <f t="shared" si="177"/>
        <v>36</v>
      </c>
      <c r="K1416" s="1" t="str">
        <f t="shared" si="178"/>
        <v>45D</v>
      </c>
      <c r="L1416" s="25">
        <v>41439</v>
      </c>
      <c r="M1416" s="26" t="str">
        <f t="shared" si="179"/>
        <v>Fri</v>
      </c>
      <c r="N1416" s="25">
        <v>41442</v>
      </c>
      <c r="O1416" s="1">
        <f t="shared" si="180"/>
        <v>3</v>
      </c>
      <c r="P1416" s="27">
        <f t="shared" si="181"/>
        <v>2013</v>
      </c>
      <c r="Q1416" s="1">
        <f t="shared" si="182"/>
        <v>6</v>
      </c>
      <c r="R1416" s="1">
        <f t="shared" si="183"/>
        <v>14</v>
      </c>
      <c r="S1416" t="s">
        <v>72</v>
      </c>
      <c r="T1416" s="2">
        <v>693000</v>
      </c>
      <c r="U1416">
        <v>0</v>
      </c>
      <c r="V1416" s="2">
        <v>600000</v>
      </c>
      <c r="W1416" s="2">
        <v>0</v>
      </c>
      <c r="X1416" s="2">
        <v>0</v>
      </c>
      <c r="Y1416" s="2">
        <v>0</v>
      </c>
      <c r="Z1416" s="2">
        <v>93000</v>
      </c>
      <c r="AA1416">
        <v>6</v>
      </c>
      <c r="AB1416">
        <v>0</v>
      </c>
      <c r="AC1416">
        <v>3</v>
      </c>
      <c r="AD1416">
        <v>0</v>
      </c>
      <c r="AE1416">
        <v>6</v>
      </c>
      <c r="AF1416">
        <v>9</v>
      </c>
      <c r="AG1416">
        <v>3</v>
      </c>
      <c r="AH1416" s="2">
        <v>200000</v>
      </c>
    </row>
    <row r="1417" spans="1:34" x14ac:dyDescent="0.5">
      <c r="A1417">
        <v>11597</v>
      </c>
      <c r="B1417">
        <v>46028</v>
      </c>
      <c r="C1417" t="s">
        <v>1297</v>
      </c>
      <c r="D1417" s="25">
        <v>16645</v>
      </c>
      <c r="E1417" t="s">
        <v>79</v>
      </c>
      <c r="F1417" t="s">
        <v>80</v>
      </c>
      <c r="G1417" t="s">
        <v>89</v>
      </c>
      <c r="H1417" s="25">
        <v>41403</v>
      </c>
      <c r="I1417" s="26" t="str">
        <f t="shared" si="176"/>
        <v>Thu</v>
      </c>
      <c r="J1417" s="1">
        <f t="shared" si="177"/>
        <v>134</v>
      </c>
      <c r="K1417" s="1" t="str">
        <f t="shared" si="178"/>
        <v>120D</v>
      </c>
      <c r="L1417" s="25">
        <v>41537</v>
      </c>
      <c r="M1417" s="26" t="str">
        <f t="shared" si="179"/>
        <v>Fri</v>
      </c>
      <c r="N1417" s="25">
        <v>41539</v>
      </c>
      <c r="O1417" s="1">
        <f t="shared" si="180"/>
        <v>2</v>
      </c>
      <c r="P1417" s="27">
        <f t="shared" si="181"/>
        <v>2013</v>
      </c>
      <c r="Q1417" s="1">
        <f t="shared" si="182"/>
        <v>9</v>
      </c>
      <c r="R1417" s="1">
        <f t="shared" si="183"/>
        <v>20</v>
      </c>
      <c r="S1417" t="s">
        <v>72</v>
      </c>
      <c r="T1417" s="2">
        <v>6279481.3499999996</v>
      </c>
      <c r="U1417">
        <v>0</v>
      </c>
      <c r="V1417" s="2">
        <v>1347078.6</v>
      </c>
      <c r="W1417" s="2">
        <v>4067745.51</v>
      </c>
      <c r="X1417" s="2">
        <v>0</v>
      </c>
      <c r="Y1417" s="2">
        <v>23459.35</v>
      </c>
      <c r="Z1417" s="2">
        <v>841197.89</v>
      </c>
      <c r="AA1417">
        <v>20</v>
      </c>
      <c r="AB1417">
        <v>0</v>
      </c>
      <c r="AC1417">
        <v>2</v>
      </c>
      <c r="AD1417">
        <v>0</v>
      </c>
      <c r="AE1417">
        <v>20</v>
      </c>
      <c r="AF1417">
        <v>22</v>
      </c>
      <c r="AG1417">
        <v>10</v>
      </c>
      <c r="AH1417" s="2">
        <v>134707.85999999999</v>
      </c>
    </row>
    <row r="1418" spans="1:34" x14ac:dyDescent="0.5">
      <c r="A1418">
        <v>11615</v>
      </c>
      <c r="B1418">
        <v>46172</v>
      </c>
      <c r="C1418" t="s">
        <v>1521</v>
      </c>
      <c r="D1418" s="25">
        <v>27970</v>
      </c>
      <c r="E1418" t="s">
        <v>69</v>
      </c>
      <c r="F1418" t="s">
        <v>75</v>
      </c>
      <c r="G1418" t="s">
        <v>91</v>
      </c>
      <c r="H1418" s="25">
        <v>41404</v>
      </c>
      <c r="I1418" s="26" t="str">
        <f t="shared" si="176"/>
        <v>Fri</v>
      </c>
      <c r="J1418" s="1">
        <f t="shared" si="177"/>
        <v>113</v>
      </c>
      <c r="K1418" s="1" t="str">
        <f t="shared" si="178"/>
        <v>120D</v>
      </c>
      <c r="L1418" s="25">
        <v>41517</v>
      </c>
      <c r="M1418" s="26" t="str">
        <f t="shared" si="179"/>
        <v>Sat</v>
      </c>
      <c r="N1418" s="25">
        <v>41519</v>
      </c>
      <c r="O1418" s="1">
        <f t="shared" si="180"/>
        <v>2</v>
      </c>
      <c r="P1418" s="27">
        <f t="shared" si="181"/>
        <v>2013</v>
      </c>
      <c r="Q1418" s="1">
        <f t="shared" si="182"/>
        <v>8</v>
      </c>
      <c r="R1418" s="1">
        <f t="shared" si="183"/>
        <v>31</v>
      </c>
      <c r="S1418" t="s">
        <v>72</v>
      </c>
      <c r="T1418" s="2">
        <v>2444898.7400000002</v>
      </c>
      <c r="U1418">
        <v>0</v>
      </c>
      <c r="V1418" s="2">
        <v>400000</v>
      </c>
      <c r="W1418" s="2">
        <v>1716795.44</v>
      </c>
      <c r="X1418" s="2">
        <v>0</v>
      </c>
      <c r="Y1418" s="2">
        <v>0</v>
      </c>
      <c r="Z1418" s="2">
        <v>328103.3</v>
      </c>
      <c r="AA1418">
        <v>4</v>
      </c>
      <c r="AB1418">
        <v>2</v>
      </c>
      <c r="AC1418">
        <v>0</v>
      </c>
      <c r="AD1418">
        <v>2</v>
      </c>
      <c r="AE1418">
        <v>6</v>
      </c>
      <c r="AF1418">
        <v>8</v>
      </c>
      <c r="AG1418">
        <v>2</v>
      </c>
      <c r="AH1418" s="2">
        <v>200000</v>
      </c>
    </row>
    <row r="1419" spans="1:34" x14ac:dyDescent="0.5">
      <c r="A1419">
        <v>11617</v>
      </c>
      <c r="B1419">
        <v>46233</v>
      </c>
      <c r="C1419" t="s">
        <v>1522</v>
      </c>
      <c r="D1419" s="25">
        <v>17415</v>
      </c>
      <c r="E1419" t="s">
        <v>69</v>
      </c>
      <c r="F1419" t="s">
        <v>84</v>
      </c>
      <c r="G1419" t="s">
        <v>85</v>
      </c>
      <c r="H1419" s="25">
        <v>41404</v>
      </c>
      <c r="I1419" s="26" t="str">
        <f t="shared" si="176"/>
        <v>Fri</v>
      </c>
      <c r="J1419" s="1">
        <f t="shared" si="177"/>
        <v>39</v>
      </c>
      <c r="K1419" s="1" t="str">
        <f t="shared" si="178"/>
        <v>45D</v>
      </c>
      <c r="L1419" s="25">
        <v>41443</v>
      </c>
      <c r="M1419" s="26" t="str">
        <f t="shared" si="179"/>
        <v>Tue</v>
      </c>
      <c r="N1419" s="25">
        <v>41447</v>
      </c>
      <c r="O1419" s="1">
        <f t="shared" si="180"/>
        <v>4</v>
      </c>
      <c r="P1419" s="27">
        <f t="shared" si="181"/>
        <v>2013</v>
      </c>
      <c r="Q1419" s="1">
        <f t="shared" si="182"/>
        <v>6</v>
      </c>
      <c r="R1419" s="1">
        <f t="shared" si="183"/>
        <v>18</v>
      </c>
      <c r="S1419" t="s">
        <v>72</v>
      </c>
      <c r="T1419" s="2">
        <v>5980499.7400000002</v>
      </c>
      <c r="U1419">
        <v>0</v>
      </c>
      <c r="V1419" s="2">
        <v>4000000</v>
      </c>
      <c r="W1419" s="2">
        <v>528571.19999999995</v>
      </c>
      <c r="X1419" s="2">
        <v>0</v>
      </c>
      <c r="Y1419" s="2">
        <v>649350.65</v>
      </c>
      <c r="Z1419" s="2">
        <v>802577.89</v>
      </c>
      <c r="AA1419">
        <v>8</v>
      </c>
      <c r="AB1419">
        <v>0</v>
      </c>
      <c r="AC1419">
        <v>4</v>
      </c>
      <c r="AD1419">
        <v>0</v>
      </c>
      <c r="AE1419">
        <v>8</v>
      </c>
      <c r="AF1419">
        <v>12</v>
      </c>
      <c r="AG1419">
        <v>4</v>
      </c>
      <c r="AH1419" s="2">
        <v>1000000</v>
      </c>
    </row>
    <row r="1420" spans="1:34" x14ac:dyDescent="0.5">
      <c r="A1420">
        <v>11638</v>
      </c>
      <c r="B1420">
        <v>46263</v>
      </c>
      <c r="C1420" t="s">
        <v>1523</v>
      </c>
      <c r="D1420" s="25">
        <v>18326</v>
      </c>
      <c r="E1420" t="s">
        <v>79</v>
      </c>
      <c r="F1420" t="s">
        <v>70</v>
      </c>
      <c r="G1420" t="s">
        <v>97</v>
      </c>
      <c r="H1420" s="25">
        <v>41405</v>
      </c>
      <c r="I1420" s="26" t="str">
        <f t="shared" si="176"/>
        <v>Sat</v>
      </c>
      <c r="J1420" s="1">
        <f t="shared" si="177"/>
        <v>2</v>
      </c>
      <c r="K1420" s="1" t="str">
        <f t="shared" si="178"/>
        <v>7D</v>
      </c>
      <c r="L1420" s="25">
        <v>41407</v>
      </c>
      <c r="M1420" s="26" t="str">
        <f t="shared" si="179"/>
        <v>Mon</v>
      </c>
      <c r="N1420" s="25">
        <v>41410</v>
      </c>
      <c r="O1420" s="1">
        <f t="shared" si="180"/>
        <v>3</v>
      </c>
      <c r="P1420" s="27">
        <f t="shared" si="181"/>
        <v>2013</v>
      </c>
      <c r="Q1420" s="1">
        <f t="shared" si="182"/>
        <v>5</v>
      </c>
      <c r="R1420" s="1">
        <f t="shared" si="183"/>
        <v>13</v>
      </c>
      <c r="S1420" t="s">
        <v>72</v>
      </c>
      <c r="T1420" s="2">
        <v>17692073.690000001</v>
      </c>
      <c r="U1420">
        <v>13097700</v>
      </c>
      <c r="V1420" s="2">
        <v>10647360</v>
      </c>
      <c r="W1420" s="2">
        <v>4669476.2699999996</v>
      </c>
      <c r="X1420" s="2">
        <v>0</v>
      </c>
      <c r="Y1420" s="2">
        <v>1025.23</v>
      </c>
      <c r="Z1420" s="2">
        <v>2374212.19</v>
      </c>
      <c r="AA1420">
        <v>21</v>
      </c>
      <c r="AB1420">
        <v>0</v>
      </c>
      <c r="AC1420">
        <v>0</v>
      </c>
      <c r="AD1420">
        <v>0</v>
      </c>
      <c r="AE1420">
        <v>21</v>
      </c>
      <c r="AF1420">
        <v>21</v>
      </c>
      <c r="AG1420">
        <v>11</v>
      </c>
      <c r="AH1420" s="2">
        <v>967941.82</v>
      </c>
    </row>
    <row r="1421" spans="1:34" x14ac:dyDescent="0.5">
      <c r="A1421">
        <v>11695</v>
      </c>
      <c r="B1421">
        <v>46407</v>
      </c>
      <c r="C1421" t="s">
        <v>1524</v>
      </c>
      <c r="D1421" s="25">
        <v>32895</v>
      </c>
      <c r="E1421" t="s">
        <v>1525</v>
      </c>
      <c r="F1421" t="s">
        <v>80</v>
      </c>
      <c r="G1421" t="s">
        <v>89</v>
      </c>
      <c r="H1421" s="25">
        <v>41408</v>
      </c>
      <c r="I1421" s="26" t="str">
        <f t="shared" si="176"/>
        <v>Tue</v>
      </c>
      <c r="J1421" s="1">
        <f t="shared" si="177"/>
        <v>79</v>
      </c>
      <c r="K1421" s="1" t="str">
        <f t="shared" si="178"/>
        <v>90D</v>
      </c>
      <c r="L1421" s="25">
        <v>41487</v>
      </c>
      <c r="M1421" s="26" t="str">
        <f t="shared" si="179"/>
        <v>Thu</v>
      </c>
      <c r="N1421" s="25">
        <v>41500</v>
      </c>
      <c r="O1421" s="1">
        <f t="shared" si="180"/>
        <v>13</v>
      </c>
      <c r="P1421" s="27">
        <f t="shared" si="181"/>
        <v>2013</v>
      </c>
      <c r="Q1421" s="1">
        <f t="shared" si="182"/>
        <v>8</v>
      </c>
      <c r="R1421" s="1">
        <f t="shared" si="183"/>
        <v>1</v>
      </c>
      <c r="S1421" t="s">
        <v>72</v>
      </c>
      <c r="T1421" s="2">
        <v>44630124.409999996</v>
      </c>
      <c r="U1421">
        <v>43500365.149999999</v>
      </c>
      <c r="V1421" s="2">
        <v>34112681.899999999</v>
      </c>
      <c r="W1421" s="2">
        <v>4503868.05</v>
      </c>
      <c r="X1421" s="2">
        <v>0</v>
      </c>
      <c r="Y1421" s="2">
        <v>25599.56</v>
      </c>
      <c r="Z1421" s="2">
        <v>5987974.9000000004</v>
      </c>
      <c r="AA1421">
        <v>26</v>
      </c>
      <c r="AB1421">
        <v>0</v>
      </c>
      <c r="AC1421">
        <v>0</v>
      </c>
      <c r="AD1421">
        <v>0</v>
      </c>
      <c r="AE1421">
        <v>26</v>
      </c>
      <c r="AF1421">
        <v>26</v>
      </c>
      <c r="AG1421">
        <v>13</v>
      </c>
      <c r="AH1421" s="2">
        <v>2624052.4500000002</v>
      </c>
    </row>
    <row r="1422" spans="1:34" x14ac:dyDescent="0.5">
      <c r="A1422">
        <v>11712</v>
      </c>
      <c r="B1422">
        <v>46437</v>
      </c>
      <c r="C1422" t="s">
        <v>1526</v>
      </c>
      <c r="D1422" s="25">
        <v>27959</v>
      </c>
      <c r="E1422" t="s">
        <v>101</v>
      </c>
      <c r="F1422" t="s">
        <v>70</v>
      </c>
      <c r="G1422" t="s">
        <v>74</v>
      </c>
      <c r="H1422" s="25">
        <v>41408</v>
      </c>
      <c r="I1422" s="26" t="str">
        <f t="shared" si="176"/>
        <v>Tue</v>
      </c>
      <c r="J1422" s="1">
        <f t="shared" si="177"/>
        <v>137</v>
      </c>
      <c r="K1422" s="1" t="str">
        <f t="shared" si="178"/>
        <v>120D</v>
      </c>
      <c r="L1422" s="25">
        <v>41545</v>
      </c>
      <c r="M1422" s="26" t="str">
        <f t="shared" si="179"/>
        <v>Sat</v>
      </c>
      <c r="N1422" s="25">
        <v>41548</v>
      </c>
      <c r="O1422" s="1">
        <f t="shared" si="180"/>
        <v>3</v>
      </c>
      <c r="P1422" s="27">
        <f t="shared" si="181"/>
        <v>2013</v>
      </c>
      <c r="Q1422" s="1">
        <f t="shared" si="182"/>
        <v>9</v>
      </c>
      <c r="R1422" s="1">
        <f t="shared" si="183"/>
        <v>28</v>
      </c>
      <c r="S1422" t="s">
        <v>72</v>
      </c>
      <c r="T1422" s="2">
        <v>18345000</v>
      </c>
      <c r="U1422">
        <v>17325000</v>
      </c>
      <c r="V1422" s="2">
        <v>14445888</v>
      </c>
      <c r="W1422" s="2">
        <v>554112</v>
      </c>
      <c r="X1422" s="2">
        <v>0</v>
      </c>
      <c r="Y1422" s="2">
        <v>883116.88</v>
      </c>
      <c r="Z1422" s="2">
        <v>2461883.12</v>
      </c>
      <c r="AA1422">
        <v>6</v>
      </c>
      <c r="AB1422">
        <v>0</v>
      </c>
      <c r="AC1422">
        <v>0</v>
      </c>
      <c r="AD1422">
        <v>0</v>
      </c>
      <c r="AE1422">
        <v>6</v>
      </c>
      <c r="AF1422">
        <v>6</v>
      </c>
      <c r="AG1422">
        <v>3</v>
      </c>
      <c r="AH1422" s="2">
        <v>4815296</v>
      </c>
    </row>
    <row r="1423" spans="1:34" x14ac:dyDescent="0.5">
      <c r="A1423">
        <v>11732</v>
      </c>
      <c r="B1423">
        <v>46632</v>
      </c>
      <c r="C1423" t="s">
        <v>1527</v>
      </c>
      <c r="D1423" s="25">
        <v>29316</v>
      </c>
      <c r="E1423" t="s">
        <v>138</v>
      </c>
      <c r="F1423" t="s">
        <v>75</v>
      </c>
      <c r="G1423" t="s">
        <v>76</v>
      </c>
      <c r="H1423" s="25">
        <v>41409</v>
      </c>
      <c r="I1423" s="26" t="str">
        <f t="shared" si="176"/>
        <v>Wed</v>
      </c>
      <c r="J1423" s="1">
        <f t="shared" si="177"/>
        <v>50</v>
      </c>
      <c r="K1423" s="1" t="str">
        <f t="shared" si="178"/>
        <v>60D</v>
      </c>
      <c r="L1423" s="25">
        <v>41459</v>
      </c>
      <c r="M1423" s="26" t="str">
        <f t="shared" si="179"/>
        <v>Thu</v>
      </c>
      <c r="N1423" s="25">
        <v>41462</v>
      </c>
      <c r="O1423" s="1">
        <f t="shared" si="180"/>
        <v>3</v>
      </c>
      <c r="P1423" s="27">
        <f t="shared" si="181"/>
        <v>2013</v>
      </c>
      <c r="Q1423" s="1">
        <f t="shared" si="182"/>
        <v>7</v>
      </c>
      <c r="R1423" s="1">
        <f t="shared" si="183"/>
        <v>4</v>
      </c>
      <c r="S1423" t="s">
        <v>72</v>
      </c>
      <c r="T1423" s="2">
        <v>6291999.6699999999</v>
      </c>
      <c r="U1423">
        <v>0</v>
      </c>
      <c r="V1423" s="2">
        <v>2800000</v>
      </c>
      <c r="W1423" s="2">
        <v>2647618.75</v>
      </c>
      <c r="X1423" s="2">
        <v>0</v>
      </c>
      <c r="Y1423" s="2">
        <v>0</v>
      </c>
      <c r="Z1423" s="2">
        <v>844380.92</v>
      </c>
      <c r="AA1423">
        <v>6</v>
      </c>
      <c r="AB1423">
        <v>0</v>
      </c>
      <c r="AC1423">
        <v>0</v>
      </c>
      <c r="AD1423">
        <v>0</v>
      </c>
      <c r="AE1423">
        <v>6</v>
      </c>
      <c r="AF1423">
        <v>6</v>
      </c>
      <c r="AG1423">
        <v>3</v>
      </c>
      <c r="AH1423" s="2">
        <v>933333.33</v>
      </c>
    </row>
    <row r="1424" spans="1:34" x14ac:dyDescent="0.5">
      <c r="A1424">
        <v>11724</v>
      </c>
      <c r="B1424">
        <v>46594</v>
      </c>
      <c r="C1424" t="s">
        <v>1528</v>
      </c>
      <c r="D1424" s="25">
        <v>29643</v>
      </c>
      <c r="E1424" t="s">
        <v>69</v>
      </c>
      <c r="F1424" t="s">
        <v>84</v>
      </c>
      <c r="G1424" t="s">
        <v>112</v>
      </c>
      <c r="H1424" s="25">
        <v>41409</v>
      </c>
      <c r="I1424" s="26" t="str">
        <f t="shared" si="176"/>
        <v>Wed</v>
      </c>
      <c r="J1424" s="1">
        <f t="shared" si="177"/>
        <v>15</v>
      </c>
      <c r="K1424" s="1" t="str">
        <f t="shared" si="178"/>
        <v>30D</v>
      </c>
      <c r="L1424" s="25">
        <v>41424</v>
      </c>
      <c r="M1424" s="26" t="str">
        <f t="shared" si="179"/>
        <v>Thu</v>
      </c>
      <c r="N1424" s="25">
        <v>41426</v>
      </c>
      <c r="O1424" s="1">
        <f t="shared" si="180"/>
        <v>2</v>
      </c>
      <c r="P1424" s="27">
        <f t="shared" si="181"/>
        <v>2013</v>
      </c>
      <c r="Q1424" s="1">
        <f t="shared" si="182"/>
        <v>5</v>
      </c>
      <c r="R1424" s="1">
        <f t="shared" si="183"/>
        <v>30</v>
      </c>
      <c r="S1424" t="s">
        <v>72</v>
      </c>
      <c r="T1424" s="2">
        <v>4790000</v>
      </c>
      <c r="U1424">
        <v>4390000</v>
      </c>
      <c r="V1424" s="2">
        <v>3419914</v>
      </c>
      <c r="W1424" s="2">
        <v>727272</v>
      </c>
      <c r="X1424" s="2">
        <v>0</v>
      </c>
      <c r="Y1424" s="2">
        <v>0</v>
      </c>
      <c r="Z1424" s="2">
        <v>642814</v>
      </c>
      <c r="AA1424">
        <v>4</v>
      </c>
      <c r="AB1424">
        <v>0</v>
      </c>
      <c r="AC1424">
        <v>2</v>
      </c>
      <c r="AD1424">
        <v>2</v>
      </c>
      <c r="AE1424">
        <v>4</v>
      </c>
      <c r="AF1424">
        <v>8</v>
      </c>
      <c r="AG1424">
        <v>2</v>
      </c>
      <c r="AH1424" s="2">
        <v>1709957</v>
      </c>
    </row>
    <row r="1425" spans="1:34" x14ac:dyDescent="0.5">
      <c r="A1425">
        <v>11735</v>
      </c>
      <c r="B1425">
        <v>46644</v>
      </c>
      <c r="C1425" t="s">
        <v>1529</v>
      </c>
      <c r="D1425" s="25">
        <v>29616</v>
      </c>
      <c r="E1425" t="s">
        <v>79</v>
      </c>
      <c r="F1425" t="s">
        <v>70</v>
      </c>
      <c r="G1425" t="s">
        <v>97</v>
      </c>
      <c r="H1425" s="25">
        <v>41409</v>
      </c>
      <c r="I1425" s="26" t="str">
        <f t="shared" si="176"/>
        <v>Wed</v>
      </c>
      <c r="J1425" s="1">
        <f t="shared" si="177"/>
        <v>3</v>
      </c>
      <c r="K1425" s="1" t="str">
        <f t="shared" si="178"/>
        <v>7D</v>
      </c>
      <c r="L1425" s="25">
        <v>41412</v>
      </c>
      <c r="M1425" s="26" t="str">
        <f t="shared" si="179"/>
        <v>Sat</v>
      </c>
      <c r="N1425" s="25">
        <v>41413</v>
      </c>
      <c r="O1425" s="1">
        <f t="shared" si="180"/>
        <v>1</v>
      </c>
      <c r="P1425" s="27">
        <f t="shared" si="181"/>
        <v>2013</v>
      </c>
      <c r="Q1425" s="1">
        <f t="shared" si="182"/>
        <v>5</v>
      </c>
      <c r="R1425" s="1">
        <f t="shared" si="183"/>
        <v>18</v>
      </c>
      <c r="S1425" t="s">
        <v>72</v>
      </c>
      <c r="T1425" s="2">
        <v>10286277.619999999</v>
      </c>
      <c r="U1425">
        <v>5775000</v>
      </c>
      <c r="V1425" s="2">
        <v>4722944</v>
      </c>
      <c r="W1425" s="2">
        <v>4179089.52</v>
      </c>
      <c r="X1425" s="2">
        <v>0</v>
      </c>
      <c r="Y1425" s="2">
        <v>4026.27</v>
      </c>
      <c r="Z1425" s="2">
        <v>1380217.83</v>
      </c>
      <c r="AA1425">
        <v>14</v>
      </c>
      <c r="AB1425">
        <v>0</v>
      </c>
      <c r="AC1425">
        <v>0</v>
      </c>
      <c r="AD1425">
        <v>0</v>
      </c>
      <c r="AE1425">
        <v>14</v>
      </c>
      <c r="AF1425">
        <v>14</v>
      </c>
      <c r="AG1425">
        <v>7</v>
      </c>
      <c r="AH1425" s="2">
        <v>674706.29</v>
      </c>
    </row>
    <row r="1426" spans="1:34" x14ac:dyDescent="0.5">
      <c r="A1426">
        <v>11729</v>
      </c>
      <c r="B1426">
        <v>46626</v>
      </c>
      <c r="C1426" t="s">
        <v>1530</v>
      </c>
      <c r="D1426" s="25">
        <v>26426</v>
      </c>
      <c r="E1426" t="s">
        <v>144</v>
      </c>
      <c r="F1426" t="s">
        <v>105</v>
      </c>
      <c r="G1426" t="s">
        <v>106</v>
      </c>
      <c r="H1426" s="25">
        <v>41409</v>
      </c>
      <c r="I1426" s="26" t="str">
        <f t="shared" si="176"/>
        <v>Wed</v>
      </c>
      <c r="J1426" s="1">
        <f t="shared" si="177"/>
        <v>37</v>
      </c>
      <c r="K1426" s="1" t="str">
        <f t="shared" si="178"/>
        <v>45D</v>
      </c>
      <c r="L1426" s="25">
        <v>41446</v>
      </c>
      <c r="M1426" s="26" t="str">
        <f t="shared" si="179"/>
        <v>Fri</v>
      </c>
      <c r="N1426" s="25">
        <v>41451</v>
      </c>
      <c r="O1426" s="1">
        <f t="shared" si="180"/>
        <v>5</v>
      </c>
      <c r="P1426" s="27">
        <f t="shared" si="181"/>
        <v>2013</v>
      </c>
      <c r="Q1426" s="1">
        <f t="shared" si="182"/>
        <v>6</v>
      </c>
      <c r="R1426" s="1">
        <f t="shared" si="183"/>
        <v>21</v>
      </c>
      <c r="S1426" t="s">
        <v>72</v>
      </c>
      <c r="T1426" s="2">
        <v>9412166.2300000004</v>
      </c>
      <c r="U1426">
        <v>0</v>
      </c>
      <c r="V1426" s="2">
        <v>5695000</v>
      </c>
      <c r="W1426" s="2">
        <v>1565966.43</v>
      </c>
      <c r="X1426" s="2">
        <v>0</v>
      </c>
      <c r="Y1426" s="2">
        <v>888095.24</v>
      </c>
      <c r="Z1426" s="2">
        <v>1263104.56</v>
      </c>
      <c r="AA1426">
        <v>10</v>
      </c>
      <c r="AB1426">
        <v>0</v>
      </c>
      <c r="AC1426">
        <v>5</v>
      </c>
      <c r="AD1426">
        <v>0</v>
      </c>
      <c r="AE1426">
        <v>10</v>
      </c>
      <c r="AF1426">
        <v>15</v>
      </c>
      <c r="AG1426">
        <v>5</v>
      </c>
      <c r="AH1426" s="2">
        <v>1139000</v>
      </c>
    </row>
    <row r="1427" spans="1:34" x14ac:dyDescent="0.5">
      <c r="A1427">
        <v>11770</v>
      </c>
      <c r="B1427">
        <v>51893</v>
      </c>
      <c r="C1427" t="s">
        <v>1531</v>
      </c>
      <c r="D1427" s="25">
        <v>22160</v>
      </c>
      <c r="E1427" t="s">
        <v>69</v>
      </c>
      <c r="F1427" t="s">
        <v>75</v>
      </c>
      <c r="G1427" t="s">
        <v>91</v>
      </c>
      <c r="H1427" s="25">
        <v>41410</v>
      </c>
      <c r="I1427" s="26" t="str">
        <f t="shared" si="176"/>
        <v>Thu</v>
      </c>
      <c r="J1427" s="1">
        <f t="shared" si="177"/>
        <v>52</v>
      </c>
      <c r="K1427" s="1" t="str">
        <f t="shared" si="178"/>
        <v>60D</v>
      </c>
      <c r="L1427" s="25">
        <v>41462</v>
      </c>
      <c r="M1427" s="26" t="str">
        <f t="shared" si="179"/>
        <v>Sun</v>
      </c>
      <c r="N1427" s="25">
        <v>41465</v>
      </c>
      <c r="O1427" s="1">
        <f t="shared" si="180"/>
        <v>3</v>
      </c>
      <c r="P1427" s="27">
        <f t="shared" si="181"/>
        <v>2013</v>
      </c>
      <c r="Q1427" s="1">
        <f t="shared" si="182"/>
        <v>7</v>
      </c>
      <c r="R1427" s="1">
        <f t="shared" si="183"/>
        <v>7</v>
      </c>
      <c r="S1427" t="s">
        <v>72</v>
      </c>
      <c r="T1427" s="2">
        <v>25557473.850000001</v>
      </c>
      <c r="U1427">
        <v>0</v>
      </c>
      <c r="V1427" s="2">
        <v>3000000</v>
      </c>
      <c r="W1427" s="2">
        <v>7508046.5899999999</v>
      </c>
      <c r="X1427" s="2">
        <v>0</v>
      </c>
      <c r="Y1427" s="2">
        <v>9421834.1699999999</v>
      </c>
      <c r="Z1427" s="2">
        <v>5627593.0899999999</v>
      </c>
      <c r="AA1427">
        <v>7</v>
      </c>
      <c r="AB1427">
        <v>0</v>
      </c>
      <c r="AC1427">
        <v>0</v>
      </c>
      <c r="AD1427">
        <v>0</v>
      </c>
      <c r="AE1427">
        <v>7</v>
      </c>
      <c r="AF1427">
        <v>7</v>
      </c>
      <c r="AG1427">
        <v>3</v>
      </c>
      <c r="AH1427" s="2">
        <v>1000000</v>
      </c>
    </row>
    <row r="1428" spans="1:34" x14ac:dyDescent="0.5">
      <c r="A1428">
        <v>11743</v>
      </c>
      <c r="B1428">
        <v>46699</v>
      </c>
      <c r="C1428" t="s">
        <v>1532</v>
      </c>
      <c r="D1428" s="25">
        <v>31302</v>
      </c>
      <c r="E1428" t="s">
        <v>69</v>
      </c>
      <c r="F1428" t="s">
        <v>84</v>
      </c>
      <c r="G1428" t="s">
        <v>112</v>
      </c>
      <c r="H1428" s="25">
        <v>41410</v>
      </c>
      <c r="I1428" s="26" t="str">
        <f t="shared" si="176"/>
        <v>Thu</v>
      </c>
      <c r="J1428" s="1">
        <f t="shared" si="177"/>
        <v>4</v>
      </c>
      <c r="K1428" s="1" t="str">
        <f t="shared" si="178"/>
        <v>7D</v>
      </c>
      <c r="L1428" s="25">
        <v>41414</v>
      </c>
      <c r="M1428" s="26" t="str">
        <f t="shared" si="179"/>
        <v>Mon</v>
      </c>
      <c r="N1428" s="25">
        <v>41417</v>
      </c>
      <c r="O1428" s="1">
        <f t="shared" si="180"/>
        <v>3</v>
      </c>
      <c r="P1428" s="27">
        <f t="shared" si="181"/>
        <v>2013</v>
      </c>
      <c r="Q1428" s="1">
        <f t="shared" si="182"/>
        <v>5</v>
      </c>
      <c r="R1428" s="1">
        <f t="shared" si="183"/>
        <v>20</v>
      </c>
      <c r="S1428" t="s">
        <v>72</v>
      </c>
      <c r="T1428" s="2">
        <v>1386000</v>
      </c>
      <c r="U1428">
        <v>0</v>
      </c>
      <c r="V1428" s="2">
        <v>1200000</v>
      </c>
      <c r="W1428" s="2">
        <v>0</v>
      </c>
      <c r="X1428" s="2">
        <v>0</v>
      </c>
      <c r="Y1428" s="2">
        <v>0</v>
      </c>
      <c r="Z1428" s="2">
        <v>186000</v>
      </c>
      <c r="AA1428">
        <v>6</v>
      </c>
      <c r="AB1428">
        <v>0</v>
      </c>
      <c r="AC1428">
        <v>3</v>
      </c>
      <c r="AD1428">
        <v>0</v>
      </c>
      <c r="AE1428">
        <v>6</v>
      </c>
      <c r="AF1428">
        <v>9</v>
      </c>
      <c r="AG1428">
        <v>3</v>
      </c>
      <c r="AH1428" s="2">
        <v>400000</v>
      </c>
    </row>
    <row r="1429" spans="1:34" x14ac:dyDescent="0.5">
      <c r="A1429">
        <v>11774</v>
      </c>
      <c r="B1429">
        <v>46799</v>
      </c>
      <c r="C1429" t="s">
        <v>1533</v>
      </c>
      <c r="D1429" s="25">
        <v>27337</v>
      </c>
      <c r="E1429" t="s">
        <v>69</v>
      </c>
      <c r="F1429" t="s">
        <v>84</v>
      </c>
      <c r="G1429" t="s">
        <v>85</v>
      </c>
      <c r="H1429" s="25">
        <v>41411</v>
      </c>
      <c r="I1429" s="26" t="str">
        <f t="shared" si="176"/>
        <v>Fri</v>
      </c>
      <c r="J1429" s="1">
        <f t="shared" si="177"/>
        <v>26</v>
      </c>
      <c r="K1429" s="1" t="str">
        <f t="shared" si="178"/>
        <v>30D</v>
      </c>
      <c r="L1429" s="25">
        <v>41437</v>
      </c>
      <c r="M1429" s="26" t="str">
        <f t="shared" si="179"/>
        <v>Wed</v>
      </c>
      <c r="N1429" s="25">
        <v>41439</v>
      </c>
      <c r="O1429" s="1">
        <f t="shared" si="180"/>
        <v>2</v>
      </c>
      <c r="P1429" s="27">
        <f t="shared" si="181"/>
        <v>2013</v>
      </c>
      <c r="Q1429" s="1">
        <f t="shared" si="182"/>
        <v>6</v>
      </c>
      <c r="R1429" s="1">
        <f t="shared" si="183"/>
        <v>12</v>
      </c>
      <c r="S1429" t="s">
        <v>72</v>
      </c>
      <c r="T1429" s="2">
        <v>10310000</v>
      </c>
      <c r="U1429">
        <v>8000000</v>
      </c>
      <c r="V1429" s="2">
        <v>7229437</v>
      </c>
      <c r="W1429" s="2">
        <v>900432</v>
      </c>
      <c r="X1429" s="2">
        <v>0</v>
      </c>
      <c r="Y1429" s="2">
        <v>696636</v>
      </c>
      <c r="Z1429" s="2">
        <v>1483495</v>
      </c>
      <c r="AA1429">
        <v>4</v>
      </c>
      <c r="AB1429">
        <v>2</v>
      </c>
      <c r="AC1429">
        <v>2</v>
      </c>
      <c r="AD1429">
        <v>0</v>
      </c>
      <c r="AE1429">
        <v>6</v>
      </c>
      <c r="AF1429">
        <v>8</v>
      </c>
      <c r="AG1429">
        <v>2</v>
      </c>
      <c r="AH1429" s="2">
        <v>3614718.5</v>
      </c>
    </row>
    <row r="1430" spans="1:34" x14ac:dyDescent="0.5">
      <c r="A1430">
        <v>11775</v>
      </c>
      <c r="B1430">
        <v>46812</v>
      </c>
      <c r="C1430" t="s">
        <v>1534</v>
      </c>
      <c r="D1430" s="25">
        <v>26962</v>
      </c>
      <c r="E1430" t="s">
        <v>100</v>
      </c>
      <c r="F1430" t="s">
        <v>80</v>
      </c>
      <c r="G1430" t="s">
        <v>81</v>
      </c>
      <c r="H1430" s="25">
        <v>41411</v>
      </c>
      <c r="I1430" s="26" t="str">
        <f t="shared" si="176"/>
        <v>Fri</v>
      </c>
      <c r="J1430" s="1">
        <f t="shared" si="177"/>
        <v>3</v>
      </c>
      <c r="K1430" s="1" t="str">
        <f t="shared" si="178"/>
        <v>7D</v>
      </c>
      <c r="L1430" s="25">
        <v>41414</v>
      </c>
      <c r="M1430" s="26" t="str">
        <f t="shared" si="179"/>
        <v>Mon</v>
      </c>
      <c r="N1430" s="25">
        <v>41419</v>
      </c>
      <c r="O1430" s="1">
        <f t="shared" si="180"/>
        <v>5</v>
      </c>
      <c r="P1430" s="27">
        <f t="shared" si="181"/>
        <v>2013</v>
      </c>
      <c r="Q1430" s="1">
        <f t="shared" si="182"/>
        <v>5</v>
      </c>
      <c r="R1430" s="1">
        <f t="shared" si="183"/>
        <v>20</v>
      </c>
      <c r="S1430" t="s">
        <v>72</v>
      </c>
      <c r="T1430" s="2">
        <v>62192039.880000003</v>
      </c>
      <c r="U1430">
        <v>60060000</v>
      </c>
      <c r="V1430" s="2">
        <v>49229440</v>
      </c>
      <c r="W1430" s="2">
        <v>2874456</v>
      </c>
      <c r="X1430" s="2">
        <v>0</v>
      </c>
      <c r="Y1430" s="2">
        <v>1742025.98</v>
      </c>
      <c r="Z1430" s="2">
        <v>8346117.9000000004</v>
      </c>
      <c r="AA1430">
        <v>10</v>
      </c>
      <c r="AB1430">
        <v>0</v>
      </c>
      <c r="AC1430">
        <v>0</v>
      </c>
      <c r="AD1430">
        <v>0</v>
      </c>
      <c r="AE1430">
        <v>10</v>
      </c>
      <c r="AF1430">
        <v>10</v>
      </c>
      <c r="AG1430">
        <v>5</v>
      </c>
      <c r="AH1430" s="2">
        <v>9845888</v>
      </c>
    </row>
    <row r="1431" spans="1:34" x14ac:dyDescent="0.5">
      <c r="A1431">
        <v>11774</v>
      </c>
      <c r="B1431">
        <v>46798</v>
      </c>
      <c r="C1431" t="s">
        <v>1535</v>
      </c>
      <c r="D1431" s="25">
        <v>27192</v>
      </c>
      <c r="E1431" t="s">
        <v>69</v>
      </c>
      <c r="F1431" t="s">
        <v>84</v>
      </c>
      <c r="G1431" t="s">
        <v>85</v>
      </c>
      <c r="H1431" s="25">
        <v>41411</v>
      </c>
      <c r="I1431" s="26" t="str">
        <f t="shared" si="176"/>
        <v>Fri</v>
      </c>
      <c r="J1431" s="1">
        <f t="shared" si="177"/>
        <v>26</v>
      </c>
      <c r="K1431" s="1" t="str">
        <f t="shared" si="178"/>
        <v>30D</v>
      </c>
      <c r="L1431" s="25">
        <v>41437</v>
      </c>
      <c r="M1431" s="26" t="str">
        <f t="shared" si="179"/>
        <v>Wed</v>
      </c>
      <c r="N1431" s="25">
        <v>41439</v>
      </c>
      <c r="O1431" s="1">
        <f t="shared" si="180"/>
        <v>2</v>
      </c>
      <c r="P1431" s="27">
        <f t="shared" si="181"/>
        <v>2013</v>
      </c>
      <c r="Q1431" s="1">
        <f t="shared" si="182"/>
        <v>6</v>
      </c>
      <c r="R1431" s="1">
        <f t="shared" si="183"/>
        <v>12</v>
      </c>
      <c r="S1431" t="s">
        <v>72</v>
      </c>
      <c r="T1431" s="2">
        <v>10483250</v>
      </c>
      <c r="U1431">
        <v>8000000</v>
      </c>
      <c r="V1431" s="2">
        <v>7229437</v>
      </c>
      <c r="W1431" s="2">
        <v>1050432</v>
      </c>
      <c r="X1431" s="2">
        <v>0</v>
      </c>
      <c r="Y1431" s="2">
        <v>696636</v>
      </c>
      <c r="Z1431" s="2">
        <v>1506745</v>
      </c>
      <c r="AA1431">
        <v>4</v>
      </c>
      <c r="AB1431">
        <v>2</v>
      </c>
      <c r="AC1431">
        <v>2</v>
      </c>
      <c r="AD1431">
        <v>0</v>
      </c>
      <c r="AE1431">
        <v>6</v>
      </c>
      <c r="AF1431">
        <v>8</v>
      </c>
      <c r="AG1431">
        <v>2</v>
      </c>
      <c r="AH1431" s="2">
        <v>3614718.5</v>
      </c>
    </row>
    <row r="1432" spans="1:34" x14ac:dyDescent="0.5">
      <c r="A1432">
        <v>10815</v>
      </c>
      <c r="B1432">
        <v>46666</v>
      </c>
      <c r="C1432" t="s">
        <v>1401</v>
      </c>
      <c r="D1432" s="25">
        <v>27338</v>
      </c>
      <c r="E1432" t="s">
        <v>69</v>
      </c>
      <c r="F1432" t="s">
        <v>94</v>
      </c>
      <c r="G1432" t="s">
        <v>95</v>
      </c>
      <c r="H1432" s="25">
        <v>41412</v>
      </c>
      <c r="I1432" s="26" t="str">
        <f t="shared" si="176"/>
        <v>Sat</v>
      </c>
      <c r="J1432" s="1">
        <f t="shared" si="177"/>
        <v>0</v>
      </c>
      <c r="K1432" s="1" t="str">
        <f t="shared" si="178"/>
        <v>7D</v>
      </c>
      <c r="L1432" s="25">
        <v>41412</v>
      </c>
      <c r="M1432" s="26" t="str">
        <f t="shared" si="179"/>
        <v>Sat</v>
      </c>
      <c r="N1432" s="25">
        <v>41413</v>
      </c>
      <c r="O1432" s="1">
        <f t="shared" si="180"/>
        <v>1</v>
      </c>
      <c r="P1432" s="27">
        <f t="shared" si="181"/>
        <v>2013</v>
      </c>
      <c r="Q1432" s="1">
        <f t="shared" si="182"/>
        <v>5</v>
      </c>
      <c r="R1432" s="1">
        <f t="shared" si="183"/>
        <v>18</v>
      </c>
      <c r="S1432" t="s">
        <v>72</v>
      </c>
      <c r="T1432" s="2">
        <v>10323150</v>
      </c>
      <c r="U1432">
        <v>9342000</v>
      </c>
      <c r="V1432" s="2">
        <v>7672728</v>
      </c>
      <c r="W1432" s="2">
        <v>415584</v>
      </c>
      <c r="X1432" s="2">
        <v>0</v>
      </c>
      <c r="Y1432" s="2">
        <v>849480.52</v>
      </c>
      <c r="Z1432" s="2">
        <v>1385357.48</v>
      </c>
      <c r="AA1432">
        <v>4</v>
      </c>
      <c r="AB1432">
        <v>0</v>
      </c>
      <c r="AC1432">
        <v>0</v>
      </c>
      <c r="AD1432">
        <v>0</v>
      </c>
      <c r="AE1432">
        <v>4</v>
      </c>
      <c r="AF1432">
        <v>4</v>
      </c>
      <c r="AG1432">
        <v>2</v>
      </c>
      <c r="AH1432" s="2">
        <v>3836364</v>
      </c>
    </row>
    <row r="1433" spans="1:34" x14ac:dyDescent="0.5">
      <c r="A1433">
        <v>11792</v>
      </c>
      <c r="B1433">
        <v>46906</v>
      </c>
      <c r="C1433" t="s">
        <v>1536</v>
      </c>
      <c r="D1433" s="25">
        <v>26722</v>
      </c>
      <c r="E1433" t="s">
        <v>69</v>
      </c>
      <c r="F1433" t="s">
        <v>70</v>
      </c>
      <c r="G1433" t="s">
        <v>71</v>
      </c>
      <c r="H1433" s="25">
        <v>41412</v>
      </c>
      <c r="I1433" s="26" t="str">
        <f t="shared" si="176"/>
        <v>Sat</v>
      </c>
      <c r="J1433" s="1">
        <f t="shared" si="177"/>
        <v>73</v>
      </c>
      <c r="K1433" s="1" t="str">
        <f t="shared" si="178"/>
        <v>90D</v>
      </c>
      <c r="L1433" s="25">
        <v>41485</v>
      </c>
      <c r="M1433" s="26" t="str">
        <f t="shared" si="179"/>
        <v>Tue</v>
      </c>
      <c r="N1433" s="25">
        <v>41487</v>
      </c>
      <c r="O1433" s="1">
        <f t="shared" si="180"/>
        <v>2</v>
      </c>
      <c r="P1433" s="27">
        <f t="shared" si="181"/>
        <v>2013</v>
      </c>
      <c r="Q1433" s="1">
        <f t="shared" si="182"/>
        <v>7</v>
      </c>
      <c r="R1433" s="1">
        <f t="shared" si="183"/>
        <v>30</v>
      </c>
      <c r="S1433" t="s">
        <v>72</v>
      </c>
      <c r="T1433" s="2">
        <v>10870000</v>
      </c>
      <c r="U1433">
        <v>8000000</v>
      </c>
      <c r="V1433" s="2">
        <v>7229437</v>
      </c>
      <c r="W1433" s="2">
        <v>900432</v>
      </c>
      <c r="X1433" s="2">
        <v>0</v>
      </c>
      <c r="Y1433" s="2">
        <v>1181484.48</v>
      </c>
      <c r="Z1433" s="2">
        <v>1558646.52</v>
      </c>
      <c r="AA1433">
        <v>4</v>
      </c>
      <c r="AB1433">
        <v>2</v>
      </c>
      <c r="AC1433">
        <v>2</v>
      </c>
      <c r="AD1433">
        <v>0</v>
      </c>
      <c r="AE1433">
        <v>6</v>
      </c>
      <c r="AF1433">
        <v>8</v>
      </c>
      <c r="AG1433">
        <v>2</v>
      </c>
      <c r="AH1433" s="2">
        <v>3614718.5</v>
      </c>
    </row>
    <row r="1434" spans="1:34" x14ac:dyDescent="0.5">
      <c r="A1434">
        <v>11798</v>
      </c>
      <c r="B1434">
        <v>46946</v>
      </c>
      <c r="C1434" t="s">
        <v>1537</v>
      </c>
      <c r="D1434" s="25">
        <v>26871</v>
      </c>
      <c r="E1434" t="s">
        <v>69</v>
      </c>
      <c r="F1434" t="s">
        <v>78</v>
      </c>
      <c r="G1434" t="s">
        <v>104</v>
      </c>
      <c r="H1434" s="25">
        <v>41412</v>
      </c>
      <c r="I1434" s="26" t="str">
        <f t="shared" si="176"/>
        <v>Sat</v>
      </c>
      <c r="J1434" s="1">
        <f t="shared" si="177"/>
        <v>17</v>
      </c>
      <c r="K1434" s="1" t="str">
        <f t="shared" si="178"/>
        <v>30D</v>
      </c>
      <c r="L1434" s="25">
        <v>41429</v>
      </c>
      <c r="M1434" s="26" t="str">
        <f t="shared" si="179"/>
        <v>Tue</v>
      </c>
      <c r="N1434" s="25">
        <v>41431</v>
      </c>
      <c r="O1434" s="1">
        <f t="shared" si="180"/>
        <v>2</v>
      </c>
      <c r="P1434" s="27">
        <f t="shared" si="181"/>
        <v>2013</v>
      </c>
      <c r="Q1434" s="1">
        <f t="shared" si="182"/>
        <v>6</v>
      </c>
      <c r="R1434" s="1">
        <f t="shared" si="183"/>
        <v>4</v>
      </c>
      <c r="S1434" t="s">
        <v>72</v>
      </c>
      <c r="T1434" s="2">
        <v>2469999.84</v>
      </c>
      <c r="U1434">
        <v>0</v>
      </c>
      <c r="V1434" s="2">
        <v>2000000</v>
      </c>
      <c r="W1434" s="2">
        <v>138528</v>
      </c>
      <c r="X1434" s="2">
        <v>0</v>
      </c>
      <c r="Y1434" s="2">
        <v>0</v>
      </c>
      <c r="Z1434" s="2">
        <v>331471.84000000003</v>
      </c>
      <c r="AA1434">
        <v>4</v>
      </c>
      <c r="AB1434">
        <v>2</v>
      </c>
      <c r="AC1434">
        <v>2</v>
      </c>
      <c r="AD1434">
        <v>0</v>
      </c>
      <c r="AE1434">
        <v>6</v>
      </c>
      <c r="AF1434">
        <v>8</v>
      </c>
      <c r="AG1434">
        <v>2</v>
      </c>
      <c r="AH1434" s="2">
        <v>1000000</v>
      </c>
    </row>
    <row r="1435" spans="1:34" x14ac:dyDescent="0.5">
      <c r="A1435">
        <v>11828</v>
      </c>
      <c r="B1435">
        <v>47137</v>
      </c>
      <c r="C1435" t="s">
        <v>1538</v>
      </c>
      <c r="D1435" s="25">
        <v>25440</v>
      </c>
      <c r="E1435" t="s">
        <v>138</v>
      </c>
      <c r="F1435" t="s">
        <v>75</v>
      </c>
      <c r="G1435" t="s">
        <v>76</v>
      </c>
      <c r="H1435" s="25">
        <v>41414</v>
      </c>
      <c r="I1435" s="26" t="str">
        <f t="shared" si="176"/>
        <v>Mon</v>
      </c>
      <c r="J1435" s="1">
        <f t="shared" si="177"/>
        <v>66</v>
      </c>
      <c r="K1435" s="1" t="str">
        <f t="shared" si="178"/>
        <v>90D</v>
      </c>
      <c r="L1435" s="25">
        <v>41480</v>
      </c>
      <c r="M1435" s="26" t="str">
        <f t="shared" si="179"/>
        <v>Thu</v>
      </c>
      <c r="N1435" s="25">
        <v>41481</v>
      </c>
      <c r="O1435" s="1">
        <f t="shared" si="180"/>
        <v>1</v>
      </c>
      <c r="P1435" s="27">
        <f t="shared" si="181"/>
        <v>2013</v>
      </c>
      <c r="Q1435" s="1">
        <f t="shared" si="182"/>
        <v>7</v>
      </c>
      <c r="R1435" s="1">
        <f t="shared" si="183"/>
        <v>25</v>
      </c>
      <c r="S1435" t="s">
        <v>72</v>
      </c>
      <c r="T1435" s="2">
        <v>1328250</v>
      </c>
      <c r="U1435">
        <v>0</v>
      </c>
      <c r="V1435" s="2">
        <v>1000000</v>
      </c>
      <c r="W1435" s="2">
        <v>150000</v>
      </c>
      <c r="X1435" s="2">
        <v>0</v>
      </c>
      <c r="Y1435" s="2">
        <v>0</v>
      </c>
      <c r="Z1435" s="2">
        <v>178250</v>
      </c>
      <c r="AA1435">
        <v>2</v>
      </c>
      <c r="AB1435">
        <v>0</v>
      </c>
      <c r="AC1435">
        <v>1</v>
      </c>
      <c r="AD1435">
        <v>0</v>
      </c>
      <c r="AE1435">
        <v>2</v>
      </c>
      <c r="AF1435">
        <v>3</v>
      </c>
      <c r="AG1435">
        <v>1</v>
      </c>
      <c r="AH1435" s="2">
        <v>1000000</v>
      </c>
    </row>
    <row r="1436" spans="1:34" x14ac:dyDescent="0.5">
      <c r="A1436">
        <v>11818</v>
      </c>
      <c r="B1436">
        <v>47117</v>
      </c>
      <c r="C1436" t="s">
        <v>1539</v>
      </c>
      <c r="D1436" s="25">
        <v>24063</v>
      </c>
      <c r="E1436" t="s">
        <v>113</v>
      </c>
      <c r="F1436" t="s">
        <v>80</v>
      </c>
      <c r="G1436" t="s">
        <v>81</v>
      </c>
      <c r="H1436" s="25">
        <v>41414</v>
      </c>
      <c r="I1436" s="26" t="str">
        <f t="shared" si="176"/>
        <v>Mon</v>
      </c>
      <c r="J1436" s="1">
        <f t="shared" si="177"/>
        <v>33</v>
      </c>
      <c r="K1436" s="1" t="str">
        <f t="shared" si="178"/>
        <v>45D</v>
      </c>
      <c r="L1436" s="25">
        <v>41447</v>
      </c>
      <c r="M1436" s="26" t="str">
        <f t="shared" si="179"/>
        <v>Sat</v>
      </c>
      <c r="N1436" s="25">
        <v>41454</v>
      </c>
      <c r="O1436" s="1">
        <f t="shared" si="180"/>
        <v>7</v>
      </c>
      <c r="P1436" s="27">
        <f t="shared" si="181"/>
        <v>2013</v>
      </c>
      <c r="Q1436" s="1">
        <f t="shared" si="182"/>
        <v>6</v>
      </c>
      <c r="R1436" s="1">
        <f t="shared" si="183"/>
        <v>22</v>
      </c>
      <c r="S1436" t="s">
        <v>72</v>
      </c>
      <c r="T1436" s="2">
        <v>47793273.259999998</v>
      </c>
      <c r="U1436">
        <v>42163275</v>
      </c>
      <c r="V1436" s="2">
        <v>34565608</v>
      </c>
      <c r="W1436" s="2">
        <v>5930732.4900000002</v>
      </c>
      <c r="X1436" s="2">
        <v>0</v>
      </c>
      <c r="Y1436" s="2">
        <v>883116.88</v>
      </c>
      <c r="Z1436" s="2">
        <v>6413815.8899999997</v>
      </c>
      <c r="AA1436">
        <v>14</v>
      </c>
      <c r="AB1436">
        <v>0</v>
      </c>
      <c r="AC1436">
        <v>0</v>
      </c>
      <c r="AD1436">
        <v>0</v>
      </c>
      <c r="AE1436">
        <v>14</v>
      </c>
      <c r="AF1436">
        <v>14</v>
      </c>
      <c r="AG1436">
        <v>7</v>
      </c>
      <c r="AH1436" s="2">
        <v>4937944</v>
      </c>
    </row>
    <row r="1437" spans="1:34" x14ac:dyDescent="0.5">
      <c r="A1437">
        <v>11812</v>
      </c>
      <c r="B1437">
        <v>47089</v>
      </c>
      <c r="C1437" t="s">
        <v>1540</v>
      </c>
      <c r="D1437" s="25">
        <v>27247</v>
      </c>
      <c r="E1437" t="s">
        <v>69</v>
      </c>
      <c r="F1437" t="s">
        <v>84</v>
      </c>
      <c r="G1437" t="s">
        <v>112</v>
      </c>
      <c r="H1437" s="25">
        <v>41414</v>
      </c>
      <c r="I1437" s="26" t="str">
        <f t="shared" si="176"/>
        <v>Mon</v>
      </c>
      <c r="J1437" s="1">
        <f t="shared" si="177"/>
        <v>32</v>
      </c>
      <c r="K1437" s="1" t="str">
        <f t="shared" si="178"/>
        <v>45D</v>
      </c>
      <c r="L1437" s="25">
        <v>41446</v>
      </c>
      <c r="M1437" s="26" t="str">
        <f t="shared" si="179"/>
        <v>Fri</v>
      </c>
      <c r="N1437" s="25">
        <v>41448</v>
      </c>
      <c r="O1437" s="1">
        <f t="shared" si="180"/>
        <v>2</v>
      </c>
      <c r="P1437" s="27">
        <f t="shared" si="181"/>
        <v>2013</v>
      </c>
      <c r="Q1437" s="1">
        <f t="shared" si="182"/>
        <v>6</v>
      </c>
      <c r="R1437" s="1">
        <f t="shared" si="183"/>
        <v>21</v>
      </c>
      <c r="S1437" t="s">
        <v>72</v>
      </c>
      <c r="T1437" s="2">
        <v>31540000</v>
      </c>
      <c r="U1437">
        <v>28740000</v>
      </c>
      <c r="V1437" s="2">
        <v>25021646</v>
      </c>
      <c r="W1437" s="2">
        <v>2285712</v>
      </c>
      <c r="X1437" s="2">
        <v>0</v>
      </c>
      <c r="Y1437" s="2">
        <v>0</v>
      </c>
      <c r="Z1437" s="2">
        <v>4232642</v>
      </c>
      <c r="AA1437">
        <v>4</v>
      </c>
      <c r="AB1437">
        <v>0</v>
      </c>
      <c r="AC1437">
        <v>2</v>
      </c>
      <c r="AD1437">
        <v>0</v>
      </c>
      <c r="AE1437">
        <v>4</v>
      </c>
      <c r="AF1437">
        <v>6</v>
      </c>
      <c r="AG1437">
        <v>2</v>
      </c>
      <c r="AH1437" s="2">
        <v>12510823</v>
      </c>
    </row>
    <row r="1438" spans="1:34" x14ac:dyDescent="0.5">
      <c r="A1438">
        <v>11821</v>
      </c>
      <c r="B1438">
        <v>47124</v>
      </c>
      <c r="C1438" t="s">
        <v>1541</v>
      </c>
      <c r="D1438" s="25">
        <v>30216</v>
      </c>
      <c r="E1438" t="s">
        <v>69</v>
      </c>
      <c r="F1438" t="s">
        <v>78</v>
      </c>
      <c r="G1438" t="s">
        <v>104</v>
      </c>
      <c r="H1438" s="25">
        <v>41414</v>
      </c>
      <c r="I1438" s="26" t="str">
        <f t="shared" si="176"/>
        <v>Mon</v>
      </c>
      <c r="J1438" s="1">
        <f t="shared" si="177"/>
        <v>14</v>
      </c>
      <c r="K1438" s="1" t="str">
        <f t="shared" si="178"/>
        <v>14D</v>
      </c>
      <c r="L1438" s="25">
        <v>41428</v>
      </c>
      <c r="M1438" s="26" t="str">
        <f t="shared" si="179"/>
        <v>Mon</v>
      </c>
      <c r="N1438" s="25">
        <v>41430</v>
      </c>
      <c r="O1438" s="1">
        <f t="shared" si="180"/>
        <v>2</v>
      </c>
      <c r="P1438" s="27">
        <f t="shared" si="181"/>
        <v>2013</v>
      </c>
      <c r="Q1438" s="1">
        <f t="shared" si="182"/>
        <v>6</v>
      </c>
      <c r="R1438" s="1">
        <f t="shared" si="183"/>
        <v>3</v>
      </c>
      <c r="S1438" t="s">
        <v>72</v>
      </c>
      <c r="T1438" s="2">
        <v>462000</v>
      </c>
      <c r="U1438">
        <v>0</v>
      </c>
      <c r="V1438" s="2">
        <v>400000</v>
      </c>
      <c r="W1438" s="2">
        <v>0</v>
      </c>
      <c r="X1438" s="2">
        <v>0</v>
      </c>
      <c r="Y1438" s="2">
        <v>0</v>
      </c>
      <c r="Z1438" s="2">
        <v>62000</v>
      </c>
      <c r="AA1438">
        <v>4</v>
      </c>
      <c r="AB1438">
        <v>0</v>
      </c>
      <c r="AC1438">
        <v>2</v>
      </c>
      <c r="AD1438">
        <v>0</v>
      </c>
      <c r="AE1438">
        <v>4</v>
      </c>
      <c r="AF1438">
        <v>6</v>
      </c>
      <c r="AG1438">
        <v>2</v>
      </c>
      <c r="AH1438" s="2">
        <v>200000</v>
      </c>
    </row>
    <row r="1439" spans="1:34" x14ac:dyDescent="0.5">
      <c r="A1439">
        <v>11819</v>
      </c>
      <c r="B1439">
        <v>47120</v>
      </c>
      <c r="C1439" t="s">
        <v>117</v>
      </c>
      <c r="D1439" s="25">
        <v>30196</v>
      </c>
      <c r="E1439" t="s">
        <v>69</v>
      </c>
      <c r="F1439" t="s">
        <v>84</v>
      </c>
      <c r="G1439" t="s">
        <v>112</v>
      </c>
      <c r="H1439" s="25">
        <v>41414</v>
      </c>
      <c r="I1439" s="26" t="str">
        <f t="shared" si="176"/>
        <v>Mon</v>
      </c>
      <c r="J1439" s="1">
        <f t="shared" si="177"/>
        <v>3</v>
      </c>
      <c r="K1439" s="1" t="str">
        <f t="shared" si="178"/>
        <v>7D</v>
      </c>
      <c r="L1439" s="25">
        <v>41417</v>
      </c>
      <c r="M1439" s="26" t="str">
        <f t="shared" si="179"/>
        <v>Thu</v>
      </c>
      <c r="N1439" s="25">
        <v>41419</v>
      </c>
      <c r="O1439" s="1">
        <f t="shared" si="180"/>
        <v>2</v>
      </c>
      <c r="P1439" s="27">
        <f t="shared" si="181"/>
        <v>2013</v>
      </c>
      <c r="Q1439" s="1">
        <f t="shared" si="182"/>
        <v>5</v>
      </c>
      <c r="R1439" s="1">
        <f t="shared" si="183"/>
        <v>23</v>
      </c>
      <c r="S1439" t="s">
        <v>72</v>
      </c>
      <c r="T1439" s="2">
        <v>9242000</v>
      </c>
      <c r="U1439">
        <v>8780000</v>
      </c>
      <c r="V1439" s="2">
        <v>7274458</v>
      </c>
      <c r="W1439" s="2">
        <v>727272</v>
      </c>
      <c r="X1439" s="2">
        <v>0</v>
      </c>
      <c r="Y1439" s="2">
        <v>0</v>
      </c>
      <c r="Z1439" s="2">
        <v>1240270</v>
      </c>
      <c r="AA1439">
        <v>4</v>
      </c>
      <c r="AB1439">
        <v>0</v>
      </c>
      <c r="AC1439">
        <v>2</v>
      </c>
      <c r="AD1439">
        <v>0</v>
      </c>
      <c r="AE1439">
        <v>4</v>
      </c>
      <c r="AF1439">
        <v>6</v>
      </c>
      <c r="AG1439">
        <v>2</v>
      </c>
      <c r="AH1439" s="2">
        <v>3637229</v>
      </c>
    </row>
    <row r="1440" spans="1:34" x14ac:dyDescent="0.5">
      <c r="A1440">
        <v>11830</v>
      </c>
      <c r="B1440">
        <v>47139</v>
      </c>
      <c r="C1440" t="s">
        <v>1542</v>
      </c>
      <c r="D1440" s="25">
        <v>22193</v>
      </c>
      <c r="E1440" t="s">
        <v>100</v>
      </c>
      <c r="F1440" t="s">
        <v>80</v>
      </c>
      <c r="G1440" t="s">
        <v>89</v>
      </c>
      <c r="H1440" s="25">
        <v>41414</v>
      </c>
      <c r="I1440" s="26" t="str">
        <f t="shared" si="176"/>
        <v>Mon</v>
      </c>
      <c r="J1440" s="1">
        <f t="shared" si="177"/>
        <v>148</v>
      </c>
      <c r="K1440" s="1" t="str">
        <f t="shared" si="178"/>
        <v>120D</v>
      </c>
      <c r="L1440" s="25">
        <v>41562</v>
      </c>
      <c r="M1440" s="26" t="str">
        <f t="shared" si="179"/>
        <v>Tue</v>
      </c>
      <c r="N1440" s="25">
        <v>41564</v>
      </c>
      <c r="O1440" s="1">
        <f t="shared" si="180"/>
        <v>2</v>
      </c>
      <c r="P1440" s="27">
        <f t="shared" si="181"/>
        <v>2013</v>
      </c>
      <c r="Q1440" s="1">
        <f t="shared" si="182"/>
        <v>10</v>
      </c>
      <c r="R1440" s="1">
        <f t="shared" si="183"/>
        <v>15</v>
      </c>
      <c r="S1440" t="s">
        <v>72</v>
      </c>
      <c r="T1440" s="2">
        <v>12388659.039999999</v>
      </c>
      <c r="U1440">
        <v>8779658.8000000007</v>
      </c>
      <c r="V1440" s="2">
        <v>7055578.2000000002</v>
      </c>
      <c r="W1440" s="2">
        <v>3670515.33</v>
      </c>
      <c r="X1440" s="2">
        <v>0</v>
      </c>
      <c r="Y1440" s="2">
        <v>0</v>
      </c>
      <c r="Z1440" s="2">
        <v>1662565.51</v>
      </c>
      <c r="AA1440">
        <v>4</v>
      </c>
      <c r="AB1440">
        <v>0</v>
      </c>
      <c r="AC1440">
        <v>0</v>
      </c>
      <c r="AD1440">
        <v>0</v>
      </c>
      <c r="AE1440">
        <v>4</v>
      </c>
      <c r="AF1440">
        <v>4</v>
      </c>
      <c r="AG1440">
        <v>2</v>
      </c>
      <c r="AH1440" s="2">
        <v>3527789.1</v>
      </c>
    </row>
    <row r="1441" spans="1:34" x14ac:dyDescent="0.5">
      <c r="A1441">
        <v>11819</v>
      </c>
      <c r="B1441">
        <v>47118</v>
      </c>
      <c r="C1441" t="s">
        <v>1543</v>
      </c>
      <c r="D1441" s="25">
        <v>25861</v>
      </c>
      <c r="E1441" t="s">
        <v>69</v>
      </c>
      <c r="F1441" t="s">
        <v>84</v>
      </c>
      <c r="G1441" t="s">
        <v>112</v>
      </c>
      <c r="H1441" s="25">
        <v>41414</v>
      </c>
      <c r="I1441" s="26" t="str">
        <f t="shared" si="176"/>
        <v>Mon</v>
      </c>
      <c r="J1441" s="1">
        <f t="shared" si="177"/>
        <v>3</v>
      </c>
      <c r="K1441" s="1" t="str">
        <f t="shared" si="178"/>
        <v>7D</v>
      </c>
      <c r="L1441" s="25">
        <v>41417</v>
      </c>
      <c r="M1441" s="26" t="str">
        <f t="shared" si="179"/>
        <v>Thu</v>
      </c>
      <c r="N1441" s="25">
        <v>41419</v>
      </c>
      <c r="O1441" s="1">
        <f t="shared" si="180"/>
        <v>2</v>
      </c>
      <c r="P1441" s="27">
        <f t="shared" si="181"/>
        <v>2013</v>
      </c>
      <c r="Q1441" s="1">
        <f t="shared" si="182"/>
        <v>5</v>
      </c>
      <c r="R1441" s="1">
        <f t="shared" si="183"/>
        <v>23</v>
      </c>
      <c r="S1441" t="s">
        <v>72</v>
      </c>
      <c r="T1441" s="2">
        <v>13534277.800000001</v>
      </c>
      <c r="U1441">
        <v>8780000</v>
      </c>
      <c r="V1441" s="2">
        <v>7151516</v>
      </c>
      <c r="W1441" s="2">
        <v>4566473.83</v>
      </c>
      <c r="X1441" s="2">
        <v>0</v>
      </c>
      <c r="Y1441" s="2">
        <v>0</v>
      </c>
      <c r="Z1441" s="2">
        <v>1816287.97</v>
      </c>
      <c r="AA1441">
        <v>2</v>
      </c>
      <c r="AB1441">
        <v>0</v>
      </c>
      <c r="AC1441">
        <v>2</v>
      </c>
      <c r="AD1441">
        <v>0</v>
      </c>
      <c r="AE1441">
        <v>2</v>
      </c>
      <c r="AF1441">
        <v>4</v>
      </c>
      <c r="AG1441">
        <v>2</v>
      </c>
      <c r="AH1441" s="2">
        <v>3575758</v>
      </c>
    </row>
    <row r="1442" spans="1:34" x14ac:dyDescent="0.5">
      <c r="A1442">
        <v>11819</v>
      </c>
      <c r="B1442">
        <v>47121</v>
      </c>
      <c r="C1442" t="s">
        <v>1544</v>
      </c>
      <c r="D1442" s="25">
        <v>25460</v>
      </c>
      <c r="E1442" t="s">
        <v>69</v>
      </c>
      <c r="F1442" t="s">
        <v>84</v>
      </c>
      <c r="G1442" t="s">
        <v>112</v>
      </c>
      <c r="H1442" s="25">
        <v>41414</v>
      </c>
      <c r="I1442" s="26" t="str">
        <f t="shared" si="176"/>
        <v>Mon</v>
      </c>
      <c r="J1442" s="1">
        <f t="shared" si="177"/>
        <v>3</v>
      </c>
      <c r="K1442" s="1" t="str">
        <f t="shared" si="178"/>
        <v>7D</v>
      </c>
      <c r="L1442" s="25">
        <v>41417</v>
      </c>
      <c r="M1442" s="26" t="str">
        <f t="shared" si="179"/>
        <v>Thu</v>
      </c>
      <c r="N1442" s="25">
        <v>41419</v>
      </c>
      <c r="O1442" s="1">
        <f t="shared" si="180"/>
        <v>2</v>
      </c>
      <c r="P1442" s="27">
        <f t="shared" si="181"/>
        <v>2013</v>
      </c>
      <c r="Q1442" s="1">
        <f t="shared" si="182"/>
        <v>5</v>
      </c>
      <c r="R1442" s="1">
        <f t="shared" si="183"/>
        <v>23</v>
      </c>
      <c r="S1442" t="s">
        <v>72</v>
      </c>
      <c r="T1442" s="2">
        <v>8780000</v>
      </c>
      <c r="U1442">
        <v>8780000</v>
      </c>
      <c r="V1442" s="2">
        <v>7047620</v>
      </c>
      <c r="W1442" s="2">
        <v>554112</v>
      </c>
      <c r="X1442" s="2">
        <v>0</v>
      </c>
      <c r="Y1442" s="2">
        <v>0</v>
      </c>
      <c r="Z1442" s="2">
        <v>1178268</v>
      </c>
      <c r="AA1442">
        <v>4</v>
      </c>
      <c r="AB1442">
        <v>0</v>
      </c>
      <c r="AC1442">
        <v>0</v>
      </c>
      <c r="AD1442">
        <v>0</v>
      </c>
      <c r="AE1442">
        <v>4</v>
      </c>
      <c r="AF1442">
        <v>4</v>
      </c>
      <c r="AG1442">
        <v>2</v>
      </c>
      <c r="AH1442" s="2">
        <v>3523810</v>
      </c>
    </row>
    <row r="1443" spans="1:34" x14ac:dyDescent="0.5">
      <c r="A1443">
        <v>11819</v>
      </c>
      <c r="B1443">
        <v>47122</v>
      </c>
      <c r="C1443" t="s">
        <v>1545</v>
      </c>
      <c r="D1443" s="25">
        <v>29919</v>
      </c>
      <c r="E1443" t="s">
        <v>69</v>
      </c>
      <c r="F1443" t="s">
        <v>84</v>
      </c>
      <c r="G1443" t="s">
        <v>112</v>
      </c>
      <c r="H1443" s="25">
        <v>41414</v>
      </c>
      <c r="I1443" s="26" t="str">
        <f t="shared" si="176"/>
        <v>Mon</v>
      </c>
      <c r="J1443" s="1">
        <f t="shared" si="177"/>
        <v>3</v>
      </c>
      <c r="K1443" s="1" t="str">
        <f t="shared" si="178"/>
        <v>7D</v>
      </c>
      <c r="L1443" s="25">
        <v>41417</v>
      </c>
      <c r="M1443" s="26" t="str">
        <f t="shared" si="179"/>
        <v>Thu</v>
      </c>
      <c r="N1443" s="25">
        <v>41419</v>
      </c>
      <c r="O1443" s="1">
        <f t="shared" si="180"/>
        <v>2</v>
      </c>
      <c r="P1443" s="27">
        <f t="shared" si="181"/>
        <v>2013</v>
      </c>
      <c r="Q1443" s="1">
        <f t="shared" si="182"/>
        <v>5</v>
      </c>
      <c r="R1443" s="1">
        <f t="shared" si="183"/>
        <v>23</v>
      </c>
      <c r="S1443" t="s">
        <v>72</v>
      </c>
      <c r="T1443" s="2">
        <v>9242000</v>
      </c>
      <c r="U1443">
        <v>8780000</v>
      </c>
      <c r="V1443" s="2">
        <v>7274458</v>
      </c>
      <c r="W1443" s="2">
        <v>727272</v>
      </c>
      <c r="X1443" s="2">
        <v>0</v>
      </c>
      <c r="Y1443" s="2">
        <v>0</v>
      </c>
      <c r="Z1443" s="2">
        <v>1240270</v>
      </c>
      <c r="AA1443">
        <v>4</v>
      </c>
      <c r="AB1443">
        <v>0</v>
      </c>
      <c r="AC1443">
        <v>2</v>
      </c>
      <c r="AD1443">
        <v>2</v>
      </c>
      <c r="AE1443">
        <v>4</v>
      </c>
      <c r="AF1443">
        <v>8</v>
      </c>
      <c r="AG1443">
        <v>2</v>
      </c>
      <c r="AH1443" s="2">
        <v>3637229</v>
      </c>
    </row>
    <row r="1444" spans="1:34" x14ac:dyDescent="0.5">
      <c r="A1444">
        <v>11855</v>
      </c>
      <c r="B1444">
        <v>47297</v>
      </c>
      <c r="C1444" t="s">
        <v>1546</v>
      </c>
      <c r="D1444" s="25">
        <v>29770</v>
      </c>
      <c r="E1444" t="s">
        <v>69</v>
      </c>
      <c r="F1444" t="s">
        <v>80</v>
      </c>
      <c r="G1444" t="s">
        <v>89</v>
      </c>
      <c r="H1444" s="25">
        <v>41415</v>
      </c>
      <c r="I1444" s="26" t="str">
        <f t="shared" si="176"/>
        <v>Tue</v>
      </c>
      <c r="J1444" s="1">
        <f t="shared" si="177"/>
        <v>13</v>
      </c>
      <c r="K1444" s="1" t="str">
        <f t="shared" si="178"/>
        <v>14D</v>
      </c>
      <c r="L1444" s="25">
        <v>41428</v>
      </c>
      <c r="M1444" s="26" t="str">
        <f t="shared" si="179"/>
        <v>Mon</v>
      </c>
      <c r="N1444" s="25">
        <v>41431</v>
      </c>
      <c r="O1444" s="1">
        <f t="shared" si="180"/>
        <v>3</v>
      </c>
      <c r="P1444" s="27">
        <f t="shared" si="181"/>
        <v>2013</v>
      </c>
      <c r="Q1444" s="1">
        <f t="shared" si="182"/>
        <v>6</v>
      </c>
      <c r="R1444" s="1">
        <f t="shared" si="183"/>
        <v>3</v>
      </c>
      <c r="S1444" t="s">
        <v>72</v>
      </c>
      <c r="T1444" s="2">
        <v>20490000.949999999</v>
      </c>
      <c r="U1444">
        <v>18018000</v>
      </c>
      <c r="V1444" s="2">
        <v>14768832</v>
      </c>
      <c r="W1444" s="2">
        <v>2971428.56</v>
      </c>
      <c r="X1444" s="2">
        <v>0</v>
      </c>
      <c r="Y1444" s="2">
        <v>0</v>
      </c>
      <c r="Z1444" s="2">
        <v>2749740.39</v>
      </c>
      <c r="AA1444">
        <v>6</v>
      </c>
      <c r="AB1444">
        <v>0</v>
      </c>
      <c r="AC1444">
        <v>0</v>
      </c>
      <c r="AD1444">
        <v>0</v>
      </c>
      <c r="AE1444">
        <v>6</v>
      </c>
      <c r="AF1444">
        <v>6</v>
      </c>
      <c r="AG1444">
        <v>3</v>
      </c>
      <c r="AH1444" s="2">
        <v>4922944</v>
      </c>
    </row>
    <row r="1445" spans="1:34" x14ac:dyDescent="0.5">
      <c r="A1445">
        <v>11629</v>
      </c>
      <c r="B1445">
        <v>47358</v>
      </c>
      <c r="C1445" t="s">
        <v>1547</v>
      </c>
      <c r="D1445" s="25">
        <v>29398</v>
      </c>
      <c r="E1445" t="s">
        <v>69</v>
      </c>
      <c r="F1445" t="s">
        <v>75</v>
      </c>
      <c r="G1445" t="s">
        <v>76</v>
      </c>
      <c r="H1445" s="25">
        <v>41416</v>
      </c>
      <c r="I1445" s="26" t="str">
        <f t="shared" si="176"/>
        <v>Wed</v>
      </c>
      <c r="J1445" s="1">
        <f t="shared" si="177"/>
        <v>2</v>
      </c>
      <c r="K1445" s="1" t="str">
        <f t="shared" si="178"/>
        <v>7D</v>
      </c>
      <c r="L1445" s="25">
        <v>41418</v>
      </c>
      <c r="M1445" s="26" t="str">
        <f t="shared" si="179"/>
        <v>Fri</v>
      </c>
      <c r="N1445" s="25">
        <v>41420</v>
      </c>
      <c r="O1445" s="1">
        <f t="shared" si="180"/>
        <v>2</v>
      </c>
      <c r="P1445" s="27">
        <f t="shared" si="181"/>
        <v>2013</v>
      </c>
      <c r="Q1445" s="1">
        <f t="shared" si="182"/>
        <v>5</v>
      </c>
      <c r="R1445" s="1">
        <f t="shared" si="183"/>
        <v>24</v>
      </c>
      <c r="S1445" t="s">
        <v>72</v>
      </c>
      <c r="T1445" s="2">
        <v>39818925.100000001</v>
      </c>
      <c r="U1445">
        <v>28800000</v>
      </c>
      <c r="V1445" s="2">
        <v>21711428.550000001</v>
      </c>
      <c r="W1445" s="2">
        <v>7959999.9400000004</v>
      </c>
      <c r="X1445" s="2">
        <v>0</v>
      </c>
      <c r="Y1445" s="2">
        <v>4300339.84</v>
      </c>
      <c r="Z1445" s="2">
        <v>5847156.7699999996</v>
      </c>
      <c r="AA1445">
        <v>4</v>
      </c>
      <c r="AB1445">
        <v>0</v>
      </c>
      <c r="AC1445">
        <v>2</v>
      </c>
      <c r="AD1445">
        <v>0</v>
      </c>
      <c r="AE1445">
        <v>4</v>
      </c>
      <c r="AF1445">
        <v>6</v>
      </c>
      <c r="AG1445">
        <v>2</v>
      </c>
      <c r="AH1445" s="2">
        <v>10855714.279999999</v>
      </c>
    </row>
    <row r="1446" spans="1:34" x14ac:dyDescent="0.5">
      <c r="A1446">
        <v>11878</v>
      </c>
      <c r="B1446">
        <v>115538</v>
      </c>
      <c r="C1446" t="s">
        <v>1548</v>
      </c>
      <c r="D1446" s="25">
        <v>25672</v>
      </c>
      <c r="E1446" t="s">
        <v>138</v>
      </c>
      <c r="F1446" t="s">
        <v>80</v>
      </c>
      <c r="G1446" t="s">
        <v>81</v>
      </c>
      <c r="H1446" s="25">
        <v>41416</v>
      </c>
      <c r="I1446" s="26" t="str">
        <f t="shared" si="176"/>
        <v>Wed</v>
      </c>
      <c r="J1446" s="1">
        <f t="shared" si="177"/>
        <v>70</v>
      </c>
      <c r="K1446" s="1" t="str">
        <f t="shared" si="178"/>
        <v>90D</v>
      </c>
      <c r="L1446" s="25">
        <v>41486</v>
      </c>
      <c r="M1446" s="26" t="str">
        <f t="shared" si="179"/>
        <v>Wed</v>
      </c>
      <c r="N1446" s="25">
        <v>41490</v>
      </c>
      <c r="O1446" s="1">
        <f t="shared" si="180"/>
        <v>4</v>
      </c>
      <c r="P1446" s="27">
        <f t="shared" si="181"/>
        <v>2013</v>
      </c>
      <c r="Q1446" s="1">
        <f t="shared" si="182"/>
        <v>7</v>
      </c>
      <c r="R1446" s="1">
        <f t="shared" si="183"/>
        <v>31</v>
      </c>
      <c r="S1446" t="s">
        <v>72</v>
      </c>
      <c r="T1446" s="2">
        <v>38481374.310000002</v>
      </c>
      <c r="U1446">
        <v>24601500</v>
      </c>
      <c r="V1446" s="2">
        <v>24091344</v>
      </c>
      <c r="W1446" s="2">
        <v>9090903.0299999993</v>
      </c>
      <c r="X1446" s="2">
        <v>0</v>
      </c>
      <c r="Y1446" s="2">
        <v>134960.99</v>
      </c>
      <c r="Z1446" s="2">
        <v>5164166.29</v>
      </c>
      <c r="AA1446">
        <v>18</v>
      </c>
      <c r="AB1446">
        <v>0</v>
      </c>
      <c r="AC1446">
        <v>4</v>
      </c>
      <c r="AD1446">
        <v>0</v>
      </c>
      <c r="AE1446">
        <v>18</v>
      </c>
      <c r="AF1446">
        <v>22</v>
      </c>
      <c r="AG1446">
        <v>6</v>
      </c>
      <c r="AH1446" s="2">
        <v>4015224</v>
      </c>
    </row>
    <row r="1447" spans="1:34" x14ac:dyDescent="0.5">
      <c r="A1447">
        <v>11482</v>
      </c>
      <c r="B1447">
        <v>47606</v>
      </c>
      <c r="C1447" t="s">
        <v>1549</v>
      </c>
      <c r="D1447" s="25">
        <v>28423</v>
      </c>
      <c r="E1447" t="s">
        <v>69</v>
      </c>
      <c r="F1447" t="s">
        <v>94</v>
      </c>
      <c r="G1447" t="s">
        <v>95</v>
      </c>
      <c r="H1447" s="25">
        <v>41417</v>
      </c>
      <c r="I1447" s="26" t="str">
        <f t="shared" si="176"/>
        <v>Thu</v>
      </c>
      <c r="J1447" s="1">
        <f t="shared" si="177"/>
        <v>1</v>
      </c>
      <c r="K1447" s="1" t="str">
        <f t="shared" si="178"/>
        <v>7D</v>
      </c>
      <c r="L1447" s="25">
        <v>41418</v>
      </c>
      <c r="M1447" s="26" t="str">
        <f t="shared" si="179"/>
        <v>Fri</v>
      </c>
      <c r="N1447" s="25">
        <v>41420</v>
      </c>
      <c r="O1447" s="1">
        <f t="shared" si="180"/>
        <v>2</v>
      </c>
      <c r="P1447" s="27">
        <f t="shared" si="181"/>
        <v>2013</v>
      </c>
      <c r="Q1447" s="1">
        <f t="shared" si="182"/>
        <v>5</v>
      </c>
      <c r="R1447" s="1">
        <f t="shared" si="183"/>
        <v>24</v>
      </c>
      <c r="S1447" t="s">
        <v>72</v>
      </c>
      <c r="T1447" s="2">
        <v>7350999.7999999998</v>
      </c>
      <c r="U1447">
        <v>6100000</v>
      </c>
      <c r="V1447" s="2">
        <v>4900432</v>
      </c>
      <c r="W1447" s="2">
        <v>1464068.37</v>
      </c>
      <c r="X1447" s="2">
        <v>0</v>
      </c>
      <c r="Y1447" s="2">
        <v>0</v>
      </c>
      <c r="Z1447" s="2">
        <v>986499.43</v>
      </c>
      <c r="AA1447">
        <v>8</v>
      </c>
      <c r="AB1447">
        <v>0</v>
      </c>
      <c r="AC1447">
        <v>4</v>
      </c>
      <c r="AD1447">
        <v>4</v>
      </c>
      <c r="AE1447">
        <v>8</v>
      </c>
      <c r="AF1447">
        <v>16</v>
      </c>
      <c r="AG1447">
        <v>4</v>
      </c>
      <c r="AH1447" s="2">
        <v>1225108</v>
      </c>
    </row>
    <row r="1448" spans="1:34" x14ac:dyDescent="0.5">
      <c r="A1448">
        <v>11907</v>
      </c>
      <c r="B1448">
        <v>53103</v>
      </c>
      <c r="C1448" t="s">
        <v>1550</v>
      </c>
      <c r="D1448" s="25">
        <v>29731</v>
      </c>
      <c r="E1448" t="s">
        <v>69</v>
      </c>
      <c r="F1448" t="s">
        <v>94</v>
      </c>
      <c r="G1448" t="s">
        <v>95</v>
      </c>
      <c r="H1448" s="25">
        <v>41417</v>
      </c>
      <c r="I1448" s="26" t="str">
        <f t="shared" si="176"/>
        <v>Thu</v>
      </c>
      <c r="J1448" s="1">
        <f t="shared" si="177"/>
        <v>57</v>
      </c>
      <c r="K1448" s="1" t="str">
        <f t="shared" si="178"/>
        <v>60D</v>
      </c>
      <c r="L1448" s="25">
        <v>41474</v>
      </c>
      <c r="M1448" s="26" t="str">
        <f t="shared" si="179"/>
        <v>Fri</v>
      </c>
      <c r="N1448" s="25">
        <v>41477</v>
      </c>
      <c r="O1448" s="1">
        <f t="shared" si="180"/>
        <v>3</v>
      </c>
      <c r="P1448" s="27">
        <f t="shared" si="181"/>
        <v>2013</v>
      </c>
      <c r="Q1448" s="1">
        <f t="shared" si="182"/>
        <v>7</v>
      </c>
      <c r="R1448" s="1">
        <f t="shared" si="183"/>
        <v>19</v>
      </c>
      <c r="S1448" t="s">
        <v>72</v>
      </c>
      <c r="T1448" s="2">
        <v>3500000</v>
      </c>
      <c r="U1448">
        <v>3500000</v>
      </c>
      <c r="V1448" s="2">
        <v>2753247</v>
      </c>
      <c r="W1448" s="2">
        <v>277056</v>
      </c>
      <c r="X1448" s="2">
        <v>0</v>
      </c>
      <c r="Y1448" s="2">
        <v>0</v>
      </c>
      <c r="Z1448" s="2">
        <v>469697</v>
      </c>
      <c r="AA1448">
        <v>6</v>
      </c>
      <c r="AB1448">
        <v>0</v>
      </c>
      <c r="AC1448">
        <v>0</v>
      </c>
      <c r="AD1448">
        <v>6</v>
      </c>
      <c r="AE1448">
        <v>6</v>
      </c>
      <c r="AF1448">
        <v>12</v>
      </c>
      <c r="AG1448">
        <v>3</v>
      </c>
      <c r="AH1448" s="2">
        <v>917749</v>
      </c>
    </row>
    <row r="1449" spans="1:34" x14ac:dyDescent="0.5">
      <c r="A1449">
        <v>11916</v>
      </c>
      <c r="B1449">
        <v>47653</v>
      </c>
      <c r="C1449" t="s">
        <v>1551</v>
      </c>
      <c r="D1449" s="25">
        <v>21743</v>
      </c>
      <c r="E1449" t="s">
        <v>69</v>
      </c>
      <c r="F1449" t="s">
        <v>84</v>
      </c>
      <c r="G1449" t="s">
        <v>112</v>
      </c>
      <c r="H1449" s="25">
        <v>41417</v>
      </c>
      <c r="I1449" s="26" t="str">
        <f t="shared" si="176"/>
        <v>Thu</v>
      </c>
      <c r="J1449" s="1">
        <f t="shared" si="177"/>
        <v>1</v>
      </c>
      <c r="K1449" s="1" t="str">
        <f t="shared" si="178"/>
        <v>7D</v>
      </c>
      <c r="L1449" s="25">
        <v>41418</v>
      </c>
      <c r="M1449" s="26" t="str">
        <f t="shared" si="179"/>
        <v>Fri</v>
      </c>
      <c r="N1449" s="25">
        <v>41420</v>
      </c>
      <c r="O1449" s="1">
        <f t="shared" si="180"/>
        <v>2</v>
      </c>
      <c r="P1449" s="27">
        <f t="shared" si="181"/>
        <v>2013</v>
      </c>
      <c r="Q1449" s="1">
        <f t="shared" si="182"/>
        <v>5</v>
      </c>
      <c r="R1449" s="1">
        <f t="shared" si="183"/>
        <v>24</v>
      </c>
      <c r="S1449" t="s">
        <v>72</v>
      </c>
      <c r="T1449" s="2">
        <v>20334399.079999998</v>
      </c>
      <c r="U1449">
        <v>15160000</v>
      </c>
      <c r="V1449" s="2">
        <v>12017316</v>
      </c>
      <c r="W1449" s="2">
        <v>3630924.5</v>
      </c>
      <c r="X1449" s="2">
        <v>0</v>
      </c>
      <c r="Y1449" s="2">
        <v>1509746.23</v>
      </c>
      <c r="Z1449" s="2">
        <v>3176412.35</v>
      </c>
      <c r="AA1449">
        <v>4</v>
      </c>
      <c r="AB1449">
        <v>0</v>
      </c>
      <c r="AC1449">
        <v>0</v>
      </c>
      <c r="AD1449">
        <v>0</v>
      </c>
      <c r="AE1449">
        <v>4</v>
      </c>
      <c r="AF1449">
        <v>4</v>
      </c>
      <c r="AG1449">
        <v>2</v>
      </c>
      <c r="AH1449" s="2">
        <v>6008658</v>
      </c>
    </row>
    <row r="1450" spans="1:34" x14ac:dyDescent="0.5">
      <c r="A1450">
        <v>11934</v>
      </c>
      <c r="B1450">
        <v>47710</v>
      </c>
      <c r="C1450" t="s">
        <v>1552</v>
      </c>
      <c r="D1450" s="25">
        <v>25168</v>
      </c>
      <c r="E1450" t="s">
        <v>140</v>
      </c>
      <c r="F1450" t="s">
        <v>80</v>
      </c>
      <c r="G1450" t="s">
        <v>89</v>
      </c>
      <c r="H1450" s="25">
        <v>41418</v>
      </c>
      <c r="I1450" s="26" t="str">
        <f t="shared" si="176"/>
        <v>Fri</v>
      </c>
      <c r="J1450" s="1">
        <f t="shared" si="177"/>
        <v>79</v>
      </c>
      <c r="K1450" s="1" t="str">
        <f t="shared" si="178"/>
        <v>90D</v>
      </c>
      <c r="L1450" s="25">
        <v>41497</v>
      </c>
      <c r="M1450" s="26" t="str">
        <f t="shared" si="179"/>
        <v>Sun</v>
      </c>
      <c r="N1450" s="25">
        <v>41499</v>
      </c>
      <c r="O1450" s="1">
        <f t="shared" si="180"/>
        <v>2</v>
      </c>
      <c r="P1450" s="27">
        <f t="shared" si="181"/>
        <v>2013</v>
      </c>
      <c r="Q1450" s="1">
        <f t="shared" si="182"/>
        <v>8</v>
      </c>
      <c r="R1450" s="1">
        <f t="shared" si="183"/>
        <v>11</v>
      </c>
      <c r="S1450" t="s">
        <v>72</v>
      </c>
      <c r="T1450" s="2">
        <v>11798542.029999999</v>
      </c>
      <c r="U1450">
        <v>9521542.8000000007</v>
      </c>
      <c r="V1450" s="2">
        <v>7915280.7999999998</v>
      </c>
      <c r="W1450" s="2">
        <v>2299907.1</v>
      </c>
      <c r="X1450" s="2">
        <v>0</v>
      </c>
      <c r="Y1450" s="2">
        <v>0</v>
      </c>
      <c r="Z1450" s="2">
        <v>1583354.13</v>
      </c>
      <c r="AA1450">
        <v>4</v>
      </c>
      <c r="AB1450">
        <v>0</v>
      </c>
      <c r="AC1450">
        <v>2</v>
      </c>
      <c r="AD1450">
        <v>0</v>
      </c>
      <c r="AE1450">
        <v>4</v>
      </c>
      <c r="AF1450">
        <v>6</v>
      </c>
      <c r="AG1450">
        <v>2</v>
      </c>
      <c r="AH1450" s="2">
        <v>3957640.4</v>
      </c>
    </row>
    <row r="1451" spans="1:34" x14ac:dyDescent="0.5">
      <c r="A1451">
        <v>8017</v>
      </c>
      <c r="B1451">
        <v>47747</v>
      </c>
      <c r="C1451" t="s">
        <v>1553</v>
      </c>
      <c r="D1451" s="25">
        <v>22261</v>
      </c>
      <c r="E1451" t="s">
        <v>79</v>
      </c>
      <c r="F1451" t="s">
        <v>105</v>
      </c>
      <c r="G1451" t="s">
        <v>106</v>
      </c>
      <c r="H1451" s="25">
        <v>41418</v>
      </c>
      <c r="I1451" s="26" t="str">
        <f t="shared" si="176"/>
        <v>Fri</v>
      </c>
      <c r="J1451" s="1">
        <f t="shared" si="177"/>
        <v>2</v>
      </c>
      <c r="K1451" s="1" t="str">
        <f t="shared" si="178"/>
        <v>7D</v>
      </c>
      <c r="L1451" s="25">
        <v>41420</v>
      </c>
      <c r="M1451" s="26" t="str">
        <f t="shared" si="179"/>
        <v>Sun</v>
      </c>
      <c r="N1451" s="25">
        <v>41426</v>
      </c>
      <c r="O1451" s="1">
        <f t="shared" si="180"/>
        <v>6</v>
      </c>
      <c r="P1451" s="27">
        <f t="shared" si="181"/>
        <v>2013</v>
      </c>
      <c r="Q1451" s="1">
        <f t="shared" si="182"/>
        <v>5</v>
      </c>
      <c r="R1451" s="1">
        <f t="shared" si="183"/>
        <v>26</v>
      </c>
      <c r="S1451" t="s">
        <v>72</v>
      </c>
      <c r="T1451" s="2">
        <v>23656547</v>
      </c>
      <c r="U1451">
        <v>18690672</v>
      </c>
      <c r="V1451" s="2">
        <v>13210912</v>
      </c>
      <c r="W1451" s="2">
        <v>6437112</v>
      </c>
      <c r="X1451" s="2">
        <v>0</v>
      </c>
      <c r="Y1451" s="2">
        <v>834458.87</v>
      </c>
      <c r="Z1451" s="2">
        <v>3174064.13</v>
      </c>
      <c r="AA1451">
        <v>6</v>
      </c>
      <c r="AB1451">
        <v>0</v>
      </c>
      <c r="AC1451">
        <v>0</v>
      </c>
      <c r="AD1451">
        <v>0</v>
      </c>
      <c r="AE1451">
        <v>6</v>
      </c>
      <c r="AF1451">
        <v>6</v>
      </c>
      <c r="AG1451">
        <v>3</v>
      </c>
      <c r="AH1451" s="2">
        <v>4403637.33</v>
      </c>
    </row>
    <row r="1452" spans="1:34" x14ac:dyDescent="0.5">
      <c r="A1452">
        <v>11931</v>
      </c>
      <c r="B1452">
        <v>47685</v>
      </c>
      <c r="C1452" t="s">
        <v>1554</v>
      </c>
      <c r="D1452" s="25">
        <v>27197</v>
      </c>
      <c r="E1452" t="s">
        <v>87</v>
      </c>
      <c r="F1452" t="s">
        <v>70</v>
      </c>
      <c r="G1452" t="s">
        <v>74</v>
      </c>
      <c r="H1452" s="25">
        <v>41418</v>
      </c>
      <c r="I1452" s="26" t="str">
        <f t="shared" si="176"/>
        <v>Fri</v>
      </c>
      <c r="J1452" s="1">
        <f t="shared" si="177"/>
        <v>80</v>
      </c>
      <c r="K1452" s="1" t="str">
        <f t="shared" si="178"/>
        <v>90D</v>
      </c>
      <c r="L1452" s="25">
        <v>41498</v>
      </c>
      <c r="M1452" s="26" t="str">
        <f t="shared" si="179"/>
        <v>Mon</v>
      </c>
      <c r="N1452" s="25">
        <v>41500</v>
      </c>
      <c r="O1452" s="1">
        <f t="shared" si="180"/>
        <v>2</v>
      </c>
      <c r="P1452" s="27">
        <f t="shared" si="181"/>
        <v>2013</v>
      </c>
      <c r="Q1452" s="1">
        <f t="shared" si="182"/>
        <v>8</v>
      </c>
      <c r="R1452" s="1">
        <f t="shared" si="183"/>
        <v>12</v>
      </c>
      <c r="S1452" t="s">
        <v>72</v>
      </c>
      <c r="T1452" s="2">
        <v>30947112.75</v>
      </c>
      <c r="U1452">
        <v>23562000</v>
      </c>
      <c r="V1452" s="2">
        <v>19291776</v>
      </c>
      <c r="W1452" s="2">
        <v>6658105.1799999997</v>
      </c>
      <c r="X1452" s="2">
        <v>0</v>
      </c>
      <c r="Y1452" s="2">
        <v>844155.84</v>
      </c>
      <c r="Z1452" s="2">
        <v>4153075.73</v>
      </c>
      <c r="AA1452">
        <v>4</v>
      </c>
      <c r="AB1452">
        <v>0</v>
      </c>
      <c r="AC1452">
        <v>0</v>
      </c>
      <c r="AD1452">
        <v>0</v>
      </c>
      <c r="AE1452">
        <v>4</v>
      </c>
      <c r="AF1452">
        <v>4</v>
      </c>
      <c r="AG1452">
        <v>2</v>
      </c>
      <c r="AH1452" s="2">
        <v>9645888</v>
      </c>
    </row>
    <row r="1453" spans="1:34" x14ac:dyDescent="0.5">
      <c r="A1453">
        <v>11952</v>
      </c>
      <c r="B1453">
        <v>47779</v>
      </c>
      <c r="C1453" t="s">
        <v>1555</v>
      </c>
      <c r="D1453" s="25">
        <v>23982</v>
      </c>
      <c r="E1453" t="s">
        <v>122</v>
      </c>
      <c r="F1453" t="s">
        <v>80</v>
      </c>
      <c r="G1453" t="s">
        <v>89</v>
      </c>
      <c r="H1453" s="25">
        <v>41419</v>
      </c>
      <c r="I1453" s="26" t="str">
        <f t="shared" si="176"/>
        <v>Sat</v>
      </c>
      <c r="J1453" s="1">
        <f t="shared" si="177"/>
        <v>95</v>
      </c>
      <c r="K1453" s="1" t="str">
        <f t="shared" si="178"/>
        <v>120D</v>
      </c>
      <c r="L1453" s="25">
        <v>41514</v>
      </c>
      <c r="M1453" s="26" t="str">
        <f t="shared" si="179"/>
        <v>Wed</v>
      </c>
      <c r="N1453" s="25">
        <v>41517</v>
      </c>
      <c r="O1453" s="1">
        <f t="shared" si="180"/>
        <v>3</v>
      </c>
      <c r="P1453" s="27">
        <f t="shared" si="181"/>
        <v>2013</v>
      </c>
      <c r="Q1453" s="1">
        <f t="shared" si="182"/>
        <v>8</v>
      </c>
      <c r="R1453" s="1">
        <f t="shared" si="183"/>
        <v>28</v>
      </c>
      <c r="S1453" t="s">
        <v>72</v>
      </c>
      <c r="T1453" s="2">
        <v>16994619.57</v>
      </c>
      <c r="U1453">
        <v>15774620.4</v>
      </c>
      <c r="V1453" s="2">
        <v>12836322.300000001</v>
      </c>
      <c r="W1453" s="2">
        <v>1877634.03</v>
      </c>
      <c r="X1453" s="2">
        <v>0</v>
      </c>
      <c r="Y1453" s="2">
        <v>0</v>
      </c>
      <c r="Z1453" s="2">
        <v>2280663.2400000002</v>
      </c>
      <c r="AA1453">
        <v>6</v>
      </c>
      <c r="AB1453">
        <v>0</v>
      </c>
      <c r="AC1453">
        <v>0</v>
      </c>
      <c r="AD1453">
        <v>0</v>
      </c>
      <c r="AE1453">
        <v>6</v>
      </c>
      <c r="AF1453">
        <v>6</v>
      </c>
      <c r="AG1453">
        <v>3</v>
      </c>
      <c r="AH1453" s="2">
        <v>4278774.0999999996</v>
      </c>
    </row>
    <row r="1454" spans="1:34" x14ac:dyDescent="0.5">
      <c r="A1454">
        <v>11992</v>
      </c>
      <c r="B1454">
        <v>47963</v>
      </c>
      <c r="C1454" t="s">
        <v>1556</v>
      </c>
      <c r="D1454" s="25">
        <v>27447</v>
      </c>
      <c r="E1454" t="s">
        <v>138</v>
      </c>
      <c r="F1454" t="s">
        <v>75</v>
      </c>
      <c r="G1454" t="s">
        <v>91</v>
      </c>
      <c r="H1454" s="25">
        <v>41422</v>
      </c>
      <c r="I1454" s="26" t="str">
        <f t="shared" si="176"/>
        <v>Tue</v>
      </c>
      <c r="J1454" s="1">
        <f t="shared" si="177"/>
        <v>7</v>
      </c>
      <c r="K1454" s="1" t="str">
        <f t="shared" si="178"/>
        <v>7D</v>
      </c>
      <c r="L1454" s="25">
        <v>41429</v>
      </c>
      <c r="M1454" s="26" t="str">
        <f t="shared" si="179"/>
        <v>Tue</v>
      </c>
      <c r="N1454" s="25">
        <v>41431</v>
      </c>
      <c r="O1454" s="1">
        <f t="shared" si="180"/>
        <v>2</v>
      </c>
      <c r="P1454" s="27">
        <f t="shared" si="181"/>
        <v>2013</v>
      </c>
      <c r="Q1454" s="1">
        <f t="shared" si="182"/>
        <v>6</v>
      </c>
      <c r="R1454" s="1">
        <f t="shared" si="183"/>
        <v>4</v>
      </c>
      <c r="S1454" t="s">
        <v>72</v>
      </c>
      <c r="T1454" s="2">
        <v>2815999.69</v>
      </c>
      <c r="U1454">
        <v>0</v>
      </c>
      <c r="V1454" s="2">
        <v>400000</v>
      </c>
      <c r="W1454" s="2">
        <v>1864934.8</v>
      </c>
      <c r="X1454" s="2">
        <v>0</v>
      </c>
      <c r="Y1454" s="2">
        <v>173160.18</v>
      </c>
      <c r="Z1454" s="2">
        <v>377904.71</v>
      </c>
      <c r="AA1454">
        <v>4</v>
      </c>
      <c r="AB1454">
        <v>0</v>
      </c>
      <c r="AC1454">
        <v>2</v>
      </c>
      <c r="AD1454">
        <v>0</v>
      </c>
      <c r="AE1454">
        <v>4</v>
      </c>
      <c r="AF1454">
        <v>6</v>
      </c>
      <c r="AG1454">
        <v>2</v>
      </c>
      <c r="AH1454" s="2">
        <v>200000</v>
      </c>
    </row>
    <row r="1455" spans="1:34" x14ac:dyDescent="0.5">
      <c r="A1455">
        <v>11984</v>
      </c>
      <c r="B1455">
        <v>48154</v>
      </c>
      <c r="C1455" t="s">
        <v>1557</v>
      </c>
      <c r="D1455" s="25">
        <v>28948</v>
      </c>
      <c r="E1455" t="s">
        <v>69</v>
      </c>
      <c r="F1455" t="s">
        <v>70</v>
      </c>
      <c r="G1455" t="s">
        <v>74</v>
      </c>
      <c r="H1455" s="25">
        <v>41422</v>
      </c>
      <c r="I1455" s="26" t="str">
        <f t="shared" si="176"/>
        <v>Tue</v>
      </c>
      <c r="J1455" s="1">
        <f t="shared" si="177"/>
        <v>3</v>
      </c>
      <c r="K1455" s="1" t="str">
        <f t="shared" si="178"/>
        <v>7D</v>
      </c>
      <c r="L1455" s="25">
        <v>41425</v>
      </c>
      <c r="M1455" s="26" t="str">
        <f t="shared" si="179"/>
        <v>Fri</v>
      </c>
      <c r="N1455" s="25">
        <v>41427</v>
      </c>
      <c r="O1455" s="1">
        <f t="shared" si="180"/>
        <v>2</v>
      </c>
      <c r="P1455" s="27">
        <f t="shared" si="181"/>
        <v>2013</v>
      </c>
      <c r="Q1455" s="1">
        <f t="shared" si="182"/>
        <v>5</v>
      </c>
      <c r="R1455" s="1">
        <f t="shared" si="183"/>
        <v>31</v>
      </c>
      <c r="S1455" t="s">
        <v>72</v>
      </c>
      <c r="T1455" s="2">
        <v>57339000</v>
      </c>
      <c r="U1455">
        <v>56364000</v>
      </c>
      <c r="V1455" s="2">
        <v>46410392</v>
      </c>
      <c r="W1455" s="2">
        <v>2389608</v>
      </c>
      <c r="X1455" s="2">
        <v>0</v>
      </c>
      <c r="Y1455" s="2">
        <v>844155.84</v>
      </c>
      <c r="Z1455" s="2">
        <v>7694844.1600000001</v>
      </c>
      <c r="AA1455">
        <v>4</v>
      </c>
      <c r="AB1455">
        <v>0</v>
      </c>
      <c r="AC1455">
        <v>0</v>
      </c>
      <c r="AD1455">
        <v>0</v>
      </c>
      <c r="AE1455">
        <v>4</v>
      </c>
      <c r="AF1455">
        <v>4</v>
      </c>
      <c r="AG1455">
        <v>2</v>
      </c>
      <c r="AH1455" s="2">
        <v>23205196</v>
      </c>
    </row>
    <row r="1456" spans="1:34" x14ac:dyDescent="0.5">
      <c r="A1456">
        <v>11986</v>
      </c>
      <c r="B1456">
        <v>47939</v>
      </c>
      <c r="C1456" t="s">
        <v>1558</v>
      </c>
      <c r="D1456" s="25">
        <v>28758</v>
      </c>
      <c r="E1456" t="s">
        <v>69</v>
      </c>
      <c r="F1456" t="s">
        <v>80</v>
      </c>
      <c r="G1456" t="s">
        <v>89</v>
      </c>
      <c r="H1456" s="25">
        <v>41422</v>
      </c>
      <c r="I1456" s="26" t="str">
        <f t="shared" si="176"/>
        <v>Tue</v>
      </c>
      <c r="J1456" s="1">
        <f t="shared" si="177"/>
        <v>14</v>
      </c>
      <c r="K1456" s="1" t="str">
        <f t="shared" si="178"/>
        <v>14D</v>
      </c>
      <c r="L1456" s="25">
        <v>41436</v>
      </c>
      <c r="M1456" s="26" t="str">
        <f t="shared" si="179"/>
        <v>Tue</v>
      </c>
      <c r="N1456" s="25">
        <v>41438</v>
      </c>
      <c r="O1456" s="1">
        <f t="shared" si="180"/>
        <v>2</v>
      </c>
      <c r="P1456" s="27">
        <f t="shared" si="181"/>
        <v>2013</v>
      </c>
      <c r="Q1456" s="1">
        <f t="shared" si="182"/>
        <v>6</v>
      </c>
      <c r="R1456" s="1">
        <f t="shared" si="183"/>
        <v>11</v>
      </c>
      <c r="S1456" t="s">
        <v>72</v>
      </c>
      <c r="T1456" s="2">
        <v>462000</v>
      </c>
      <c r="U1456">
        <v>0</v>
      </c>
      <c r="V1456" s="2">
        <v>400000</v>
      </c>
      <c r="W1456" s="2">
        <v>0</v>
      </c>
      <c r="X1456" s="2">
        <v>0</v>
      </c>
      <c r="Y1456" s="2">
        <v>0</v>
      </c>
      <c r="Z1456" s="2">
        <v>62000</v>
      </c>
      <c r="AA1456">
        <v>4</v>
      </c>
      <c r="AB1456">
        <v>0</v>
      </c>
      <c r="AC1456">
        <v>2</v>
      </c>
      <c r="AD1456">
        <v>2</v>
      </c>
      <c r="AE1456">
        <v>4</v>
      </c>
      <c r="AF1456">
        <v>8</v>
      </c>
      <c r="AG1456">
        <v>2</v>
      </c>
      <c r="AH1456" s="2">
        <v>200000</v>
      </c>
    </row>
    <row r="1457" spans="1:34" x14ac:dyDescent="0.5">
      <c r="A1457">
        <v>11998</v>
      </c>
      <c r="B1457">
        <v>47978</v>
      </c>
      <c r="C1457" t="s">
        <v>1559</v>
      </c>
      <c r="D1457" s="25">
        <v>33219</v>
      </c>
      <c r="E1457" t="s">
        <v>69</v>
      </c>
      <c r="F1457" t="s">
        <v>75</v>
      </c>
      <c r="G1457" t="s">
        <v>91</v>
      </c>
      <c r="H1457" s="25">
        <v>41422</v>
      </c>
      <c r="I1457" s="26" t="str">
        <f t="shared" si="176"/>
        <v>Tue</v>
      </c>
      <c r="J1457" s="1">
        <f t="shared" si="177"/>
        <v>6</v>
      </c>
      <c r="K1457" s="1" t="str">
        <f t="shared" si="178"/>
        <v>7D</v>
      </c>
      <c r="L1457" s="25">
        <v>41428</v>
      </c>
      <c r="M1457" s="26" t="str">
        <f t="shared" si="179"/>
        <v>Mon</v>
      </c>
      <c r="N1457" s="25">
        <v>41431</v>
      </c>
      <c r="O1457" s="1">
        <f t="shared" si="180"/>
        <v>3</v>
      </c>
      <c r="P1457" s="27">
        <f t="shared" si="181"/>
        <v>2013</v>
      </c>
      <c r="Q1457" s="1">
        <f t="shared" si="182"/>
        <v>6</v>
      </c>
      <c r="R1457" s="1">
        <f t="shared" si="183"/>
        <v>3</v>
      </c>
      <c r="S1457" t="s">
        <v>72</v>
      </c>
      <c r="T1457" s="2">
        <v>3000000</v>
      </c>
      <c r="U1457">
        <v>0</v>
      </c>
      <c r="V1457" s="2">
        <v>2597403</v>
      </c>
      <c r="W1457" s="2">
        <v>0</v>
      </c>
      <c r="X1457" s="2">
        <v>0</v>
      </c>
      <c r="Y1457" s="2">
        <v>0</v>
      </c>
      <c r="Z1457" s="2">
        <v>402597</v>
      </c>
      <c r="AA1457">
        <v>9</v>
      </c>
      <c r="AB1457">
        <v>0</v>
      </c>
      <c r="AC1457">
        <v>0</v>
      </c>
      <c r="AD1457">
        <v>0</v>
      </c>
      <c r="AE1457">
        <v>9</v>
      </c>
      <c r="AF1457">
        <v>9</v>
      </c>
      <c r="AG1457">
        <v>3</v>
      </c>
      <c r="AH1457" s="2">
        <v>865801</v>
      </c>
    </row>
    <row r="1458" spans="1:34" x14ac:dyDescent="0.5">
      <c r="A1458">
        <v>12032</v>
      </c>
      <c r="B1458">
        <v>51227</v>
      </c>
      <c r="C1458" t="s">
        <v>1560</v>
      </c>
      <c r="D1458" s="25">
        <v>28974</v>
      </c>
      <c r="E1458" t="s">
        <v>138</v>
      </c>
      <c r="F1458" t="s">
        <v>75</v>
      </c>
      <c r="G1458" t="s">
        <v>76</v>
      </c>
      <c r="H1458" s="25">
        <v>41423</v>
      </c>
      <c r="I1458" s="26" t="str">
        <f t="shared" si="176"/>
        <v>Wed</v>
      </c>
      <c r="J1458" s="1">
        <f t="shared" si="177"/>
        <v>33</v>
      </c>
      <c r="K1458" s="1" t="str">
        <f t="shared" si="178"/>
        <v>45D</v>
      </c>
      <c r="L1458" s="25">
        <v>41456</v>
      </c>
      <c r="M1458" s="26" t="str">
        <f t="shared" si="179"/>
        <v>Mon</v>
      </c>
      <c r="N1458" s="25">
        <v>41460</v>
      </c>
      <c r="O1458" s="1">
        <f t="shared" si="180"/>
        <v>4</v>
      </c>
      <c r="P1458" s="27">
        <f t="shared" si="181"/>
        <v>2013</v>
      </c>
      <c r="Q1458" s="1">
        <f t="shared" si="182"/>
        <v>7</v>
      </c>
      <c r="R1458" s="1">
        <f t="shared" si="183"/>
        <v>1</v>
      </c>
      <c r="S1458" t="s">
        <v>72</v>
      </c>
      <c r="T1458" s="2">
        <v>3242999.83</v>
      </c>
      <c r="U1458">
        <v>0</v>
      </c>
      <c r="V1458" s="2">
        <v>1600000</v>
      </c>
      <c r="W1458" s="2">
        <v>367965.22</v>
      </c>
      <c r="X1458" s="2">
        <v>0</v>
      </c>
      <c r="Y1458" s="2">
        <v>839826.84</v>
      </c>
      <c r="Z1458" s="2">
        <v>435207.77</v>
      </c>
      <c r="AA1458">
        <v>8</v>
      </c>
      <c r="AB1458">
        <v>0</v>
      </c>
      <c r="AC1458">
        <v>0</v>
      </c>
      <c r="AD1458">
        <v>0</v>
      </c>
      <c r="AE1458">
        <v>8</v>
      </c>
      <c r="AF1458">
        <v>8</v>
      </c>
      <c r="AG1458">
        <v>4</v>
      </c>
      <c r="AH1458" s="2">
        <v>400000</v>
      </c>
    </row>
    <row r="1459" spans="1:34" x14ac:dyDescent="0.5">
      <c r="A1459">
        <v>12020</v>
      </c>
      <c r="B1459">
        <v>48104</v>
      </c>
      <c r="C1459" t="s">
        <v>1561</v>
      </c>
      <c r="D1459" s="25">
        <v>17209</v>
      </c>
      <c r="E1459" t="s">
        <v>79</v>
      </c>
      <c r="F1459" t="s">
        <v>70</v>
      </c>
      <c r="G1459" t="s">
        <v>97</v>
      </c>
      <c r="H1459" s="25">
        <v>41423</v>
      </c>
      <c r="I1459" s="26" t="str">
        <f t="shared" si="176"/>
        <v>Wed</v>
      </c>
      <c r="J1459" s="1">
        <f t="shared" si="177"/>
        <v>5</v>
      </c>
      <c r="K1459" s="1" t="str">
        <f t="shared" si="178"/>
        <v>7D</v>
      </c>
      <c r="L1459" s="25">
        <v>41428</v>
      </c>
      <c r="M1459" s="26" t="str">
        <f t="shared" si="179"/>
        <v>Mon</v>
      </c>
      <c r="N1459" s="25">
        <v>41429</v>
      </c>
      <c r="O1459" s="1">
        <f t="shared" si="180"/>
        <v>1</v>
      </c>
      <c r="P1459" s="27">
        <f t="shared" si="181"/>
        <v>2013</v>
      </c>
      <c r="Q1459" s="1">
        <f t="shared" si="182"/>
        <v>6</v>
      </c>
      <c r="R1459" s="1">
        <f t="shared" si="183"/>
        <v>3</v>
      </c>
      <c r="S1459" t="s">
        <v>72</v>
      </c>
      <c r="T1459" s="2">
        <v>22521602.989999998</v>
      </c>
      <c r="U1459">
        <v>6006000</v>
      </c>
      <c r="V1459" s="2">
        <v>4922944</v>
      </c>
      <c r="W1459" s="2">
        <v>5547486</v>
      </c>
      <c r="X1459" s="2">
        <v>0</v>
      </c>
      <c r="Y1459" s="2">
        <v>9434749.2100000009</v>
      </c>
      <c r="Z1459" s="2">
        <v>2616423.7799999998</v>
      </c>
      <c r="AA1459">
        <v>14</v>
      </c>
      <c r="AB1459">
        <v>0</v>
      </c>
      <c r="AC1459">
        <v>0</v>
      </c>
      <c r="AD1459">
        <v>0</v>
      </c>
      <c r="AE1459">
        <v>14</v>
      </c>
      <c r="AF1459">
        <v>14</v>
      </c>
      <c r="AG1459">
        <v>7</v>
      </c>
      <c r="AH1459" s="2">
        <v>703277.71</v>
      </c>
    </row>
    <row r="1460" spans="1:34" x14ac:dyDescent="0.5">
      <c r="A1460">
        <v>12030</v>
      </c>
      <c r="B1460">
        <v>48130</v>
      </c>
      <c r="C1460" t="s">
        <v>1562</v>
      </c>
      <c r="D1460" s="25">
        <v>21008</v>
      </c>
      <c r="E1460" t="s">
        <v>1085</v>
      </c>
      <c r="F1460" t="s">
        <v>70</v>
      </c>
      <c r="G1460" t="s">
        <v>97</v>
      </c>
      <c r="H1460" s="25">
        <v>41423</v>
      </c>
      <c r="I1460" s="26" t="str">
        <f t="shared" si="176"/>
        <v>Wed</v>
      </c>
      <c r="J1460" s="1">
        <f t="shared" si="177"/>
        <v>1</v>
      </c>
      <c r="K1460" s="1" t="str">
        <f t="shared" si="178"/>
        <v>7D</v>
      </c>
      <c r="L1460" s="25">
        <v>41424</v>
      </c>
      <c r="M1460" s="26" t="str">
        <f t="shared" si="179"/>
        <v>Thu</v>
      </c>
      <c r="N1460" s="25">
        <v>41425</v>
      </c>
      <c r="O1460" s="1">
        <f t="shared" si="180"/>
        <v>1</v>
      </c>
      <c r="P1460" s="27">
        <f t="shared" si="181"/>
        <v>2013</v>
      </c>
      <c r="Q1460" s="1">
        <f t="shared" si="182"/>
        <v>5</v>
      </c>
      <c r="R1460" s="1">
        <f t="shared" si="183"/>
        <v>30</v>
      </c>
      <c r="S1460" t="s">
        <v>72</v>
      </c>
      <c r="T1460" s="2">
        <v>34697083.350000001</v>
      </c>
      <c r="U1460">
        <v>31494564.600000001</v>
      </c>
      <c r="V1460" s="2">
        <v>26722493.699999999</v>
      </c>
      <c r="W1460" s="2">
        <v>2463999.81</v>
      </c>
      <c r="X1460" s="2">
        <v>0</v>
      </c>
      <c r="Y1460" s="2">
        <v>854000</v>
      </c>
      <c r="Z1460" s="2">
        <v>4656589.84</v>
      </c>
      <c r="AA1460">
        <v>4</v>
      </c>
      <c r="AB1460">
        <v>0</v>
      </c>
      <c r="AC1460">
        <v>0</v>
      </c>
      <c r="AD1460">
        <v>0</v>
      </c>
      <c r="AE1460">
        <v>4</v>
      </c>
      <c r="AF1460">
        <v>4</v>
      </c>
      <c r="AG1460">
        <v>4</v>
      </c>
      <c r="AH1460" s="2">
        <v>6680623.4299999997</v>
      </c>
    </row>
    <row r="1461" spans="1:34" x14ac:dyDescent="0.5">
      <c r="A1461">
        <v>8347</v>
      </c>
      <c r="B1461">
        <v>48051</v>
      </c>
      <c r="C1461" t="s">
        <v>1563</v>
      </c>
      <c r="D1461" s="25">
        <v>27410</v>
      </c>
      <c r="E1461" t="s">
        <v>69</v>
      </c>
      <c r="F1461" t="s">
        <v>127</v>
      </c>
      <c r="G1461" t="s">
        <v>128</v>
      </c>
      <c r="H1461" s="25">
        <v>41423</v>
      </c>
      <c r="I1461" s="26" t="str">
        <f t="shared" si="176"/>
        <v>Wed</v>
      </c>
      <c r="J1461" s="1">
        <f t="shared" si="177"/>
        <v>1</v>
      </c>
      <c r="K1461" s="1" t="str">
        <f t="shared" si="178"/>
        <v>7D</v>
      </c>
      <c r="L1461" s="25">
        <v>41424</v>
      </c>
      <c r="M1461" s="26" t="str">
        <f t="shared" si="179"/>
        <v>Thu</v>
      </c>
      <c r="N1461" s="25">
        <v>41427</v>
      </c>
      <c r="O1461" s="1">
        <f t="shared" si="180"/>
        <v>3</v>
      </c>
      <c r="P1461" s="27">
        <f t="shared" si="181"/>
        <v>2013</v>
      </c>
      <c r="Q1461" s="1">
        <f t="shared" si="182"/>
        <v>5</v>
      </c>
      <c r="R1461" s="1">
        <f t="shared" si="183"/>
        <v>30</v>
      </c>
      <c r="S1461" t="s">
        <v>72</v>
      </c>
      <c r="T1461" s="2">
        <v>50404200</v>
      </c>
      <c r="U1461">
        <v>44490600</v>
      </c>
      <c r="V1461" s="2">
        <v>39923640</v>
      </c>
      <c r="W1461" s="2">
        <v>3636360</v>
      </c>
      <c r="X1461" s="2">
        <v>0</v>
      </c>
      <c r="Y1461" s="2">
        <v>80000</v>
      </c>
      <c r="Z1461" s="2">
        <v>6764200</v>
      </c>
      <c r="AA1461">
        <v>4</v>
      </c>
      <c r="AB1461">
        <v>0</v>
      </c>
      <c r="AC1461">
        <v>2</v>
      </c>
      <c r="AD1461">
        <v>0</v>
      </c>
      <c r="AE1461">
        <v>4</v>
      </c>
      <c r="AF1461">
        <v>6</v>
      </c>
      <c r="AG1461">
        <v>2</v>
      </c>
      <c r="AH1461" s="2">
        <v>19961820</v>
      </c>
    </row>
    <row r="1462" spans="1:34" x14ac:dyDescent="0.5">
      <c r="A1462">
        <v>12028</v>
      </c>
      <c r="B1462">
        <v>48126</v>
      </c>
      <c r="C1462" t="s">
        <v>1564</v>
      </c>
      <c r="D1462" s="25">
        <v>18406</v>
      </c>
      <c r="E1462" t="s">
        <v>69</v>
      </c>
      <c r="F1462" t="s">
        <v>75</v>
      </c>
      <c r="G1462" t="s">
        <v>76</v>
      </c>
      <c r="H1462" s="25">
        <v>41423</v>
      </c>
      <c r="I1462" s="26" t="str">
        <f t="shared" si="176"/>
        <v>Wed</v>
      </c>
      <c r="J1462" s="1">
        <f t="shared" si="177"/>
        <v>18</v>
      </c>
      <c r="K1462" s="1" t="str">
        <f t="shared" si="178"/>
        <v>30D</v>
      </c>
      <c r="L1462" s="25">
        <v>41441</v>
      </c>
      <c r="M1462" s="26" t="str">
        <f t="shared" si="179"/>
        <v>Sun</v>
      </c>
      <c r="N1462" s="25">
        <v>41444</v>
      </c>
      <c r="O1462" s="1">
        <f t="shared" si="180"/>
        <v>3</v>
      </c>
      <c r="P1462" s="27">
        <f t="shared" si="181"/>
        <v>2013</v>
      </c>
      <c r="Q1462" s="1">
        <f t="shared" si="182"/>
        <v>6</v>
      </c>
      <c r="R1462" s="1">
        <f t="shared" si="183"/>
        <v>16</v>
      </c>
      <c r="S1462" t="s">
        <v>72</v>
      </c>
      <c r="T1462" s="2">
        <v>7435997.2699999996</v>
      </c>
      <c r="U1462">
        <v>0</v>
      </c>
      <c r="V1462" s="2">
        <v>2400000</v>
      </c>
      <c r="W1462" s="2">
        <v>4038092.87</v>
      </c>
      <c r="X1462" s="2">
        <v>0</v>
      </c>
      <c r="Y1462" s="2">
        <v>0</v>
      </c>
      <c r="Z1462" s="2">
        <v>997904.4</v>
      </c>
      <c r="AA1462">
        <v>9</v>
      </c>
      <c r="AB1462">
        <v>0</v>
      </c>
      <c r="AC1462">
        <v>0</v>
      </c>
      <c r="AD1462">
        <v>0</v>
      </c>
      <c r="AE1462">
        <v>9</v>
      </c>
      <c r="AF1462">
        <v>9</v>
      </c>
      <c r="AG1462">
        <v>3</v>
      </c>
      <c r="AH1462" s="2">
        <v>800000</v>
      </c>
    </row>
    <row r="1463" spans="1:34" x14ac:dyDescent="0.5">
      <c r="A1463">
        <v>12777</v>
      </c>
      <c r="B1463">
        <v>48129</v>
      </c>
      <c r="C1463" t="s">
        <v>1565</v>
      </c>
      <c r="D1463" s="25">
        <v>27891</v>
      </c>
      <c r="E1463" t="s">
        <v>79</v>
      </c>
      <c r="F1463" t="s">
        <v>70</v>
      </c>
      <c r="G1463" t="s">
        <v>74</v>
      </c>
      <c r="H1463" s="25">
        <v>41423</v>
      </c>
      <c r="I1463" s="26" t="str">
        <f t="shared" si="176"/>
        <v>Wed</v>
      </c>
      <c r="J1463" s="1">
        <f t="shared" si="177"/>
        <v>43</v>
      </c>
      <c r="K1463" s="1" t="str">
        <f t="shared" si="178"/>
        <v>45D</v>
      </c>
      <c r="L1463" s="25">
        <v>41466</v>
      </c>
      <c r="M1463" s="26" t="str">
        <f t="shared" si="179"/>
        <v>Thu</v>
      </c>
      <c r="N1463" s="25">
        <v>41467</v>
      </c>
      <c r="O1463" s="1">
        <f t="shared" si="180"/>
        <v>1</v>
      </c>
      <c r="P1463" s="27">
        <f t="shared" si="181"/>
        <v>2013</v>
      </c>
      <c r="Q1463" s="1">
        <f t="shared" si="182"/>
        <v>7</v>
      </c>
      <c r="R1463" s="1">
        <f t="shared" si="183"/>
        <v>11</v>
      </c>
      <c r="S1463" t="s">
        <v>72</v>
      </c>
      <c r="T1463" s="2">
        <v>16651304.25</v>
      </c>
      <c r="U1463">
        <v>6089737.5</v>
      </c>
      <c r="V1463" s="2">
        <v>8368521.5999999996</v>
      </c>
      <c r="W1463" s="2">
        <v>4622029.22</v>
      </c>
      <c r="X1463" s="2">
        <v>0</v>
      </c>
      <c r="Y1463" s="2">
        <v>1426839.84</v>
      </c>
      <c r="Z1463" s="2">
        <v>2233913.59</v>
      </c>
      <c r="AA1463">
        <v>14</v>
      </c>
      <c r="AB1463">
        <v>0</v>
      </c>
      <c r="AC1463">
        <v>7</v>
      </c>
      <c r="AD1463">
        <v>7</v>
      </c>
      <c r="AE1463">
        <v>14</v>
      </c>
      <c r="AF1463">
        <v>28</v>
      </c>
      <c r="AG1463">
        <v>7</v>
      </c>
      <c r="AH1463" s="2">
        <v>1195503.0900000001</v>
      </c>
    </row>
    <row r="1464" spans="1:34" x14ac:dyDescent="0.5">
      <c r="A1464">
        <v>12047</v>
      </c>
      <c r="B1464">
        <v>48246</v>
      </c>
      <c r="C1464" t="s">
        <v>1566</v>
      </c>
      <c r="D1464" s="25">
        <v>28294</v>
      </c>
      <c r="E1464" t="s">
        <v>69</v>
      </c>
      <c r="F1464" t="s">
        <v>75</v>
      </c>
      <c r="G1464" t="s">
        <v>76</v>
      </c>
      <c r="H1464" s="25">
        <v>41424</v>
      </c>
      <c r="I1464" s="26" t="str">
        <f t="shared" si="176"/>
        <v>Thu</v>
      </c>
      <c r="J1464" s="1">
        <f t="shared" si="177"/>
        <v>66</v>
      </c>
      <c r="K1464" s="1" t="str">
        <f t="shared" si="178"/>
        <v>90D</v>
      </c>
      <c r="L1464" s="25">
        <v>41490</v>
      </c>
      <c r="M1464" s="26" t="str">
        <f t="shared" si="179"/>
        <v>Sun</v>
      </c>
      <c r="N1464" s="25">
        <v>41493</v>
      </c>
      <c r="O1464" s="1">
        <f t="shared" si="180"/>
        <v>3</v>
      </c>
      <c r="P1464" s="27">
        <f t="shared" si="181"/>
        <v>2013</v>
      </c>
      <c r="Q1464" s="1">
        <f t="shared" si="182"/>
        <v>8</v>
      </c>
      <c r="R1464" s="1">
        <f t="shared" si="183"/>
        <v>4</v>
      </c>
      <c r="S1464" t="s">
        <v>72</v>
      </c>
      <c r="T1464" s="2">
        <v>1511000</v>
      </c>
      <c r="U1464">
        <v>0</v>
      </c>
      <c r="V1464" s="2">
        <v>1200000</v>
      </c>
      <c r="W1464" s="2">
        <v>108225.11</v>
      </c>
      <c r="X1464" s="2">
        <v>0</v>
      </c>
      <c r="Y1464" s="2">
        <v>0</v>
      </c>
      <c r="Z1464" s="2">
        <v>202774.89</v>
      </c>
      <c r="AA1464">
        <v>6</v>
      </c>
      <c r="AB1464">
        <v>0</v>
      </c>
      <c r="AC1464">
        <v>3</v>
      </c>
      <c r="AD1464">
        <v>3</v>
      </c>
      <c r="AE1464">
        <v>6</v>
      </c>
      <c r="AF1464">
        <v>12</v>
      </c>
      <c r="AG1464">
        <v>3</v>
      </c>
      <c r="AH1464" s="2">
        <v>400000</v>
      </c>
    </row>
    <row r="1465" spans="1:34" x14ac:dyDescent="0.5">
      <c r="A1465">
        <v>12061</v>
      </c>
      <c r="B1465">
        <v>98222</v>
      </c>
      <c r="C1465" t="s">
        <v>1567</v>
      </c>
      <c r="D1465" s="25">
        <v>25398</v>
      </c>
      <c r="E1465" t="s">
        <v>69</v>
      </c>
      <c r="F1465" t="s">
        <v>80</v>
      </c>
      <c r="G1465" t="s">
        <v>89</v>
      </c>
      <c r="H1465" s="25">
        <v>41424</v>
      </c>
      <c r="I1465" s="26" t="str">
        <f t="shared" si="176"/>
        <v>Thu</v>
      </c>
      <c r="J1465" s="1">
        <f t="shared" si="177"/>
        <v>16</v>
      </c>
      <c r="K1465" s="1" t="str">
        <f t="shared" si="178"/>
        <v>30D</v>
      </c>
      <c r="L1465" s="25">
        <v>41440</v>
      </c>
      <c r="M1465" s="26" t="str">
        <f t="shared" si="179"/>
        <v>Sat</v>
      </c>
      <c r="N1465" s="25">
        <v>41444</v>
      </c>
      <c r="O1465" s="1">
        <f t="shared" si="180"/>
        <v>4</v>
      </c>
      <c r="P1465" s="27">
        <f t="shared" si="181"/>
        <v>2013</v>
      </c>
      <c r="Q1465" s="1">
        <f t="shared" si="182"/>
        <v>6</v>
      </c>
      <c r="R1465" s="1">
        <f t="shared" si="183"/>
        <v>15</v>
      </c>
      <c r="S1465" t="s">
        <v>72</v>
      </c>
      <c r="T1465" s="2">
        <v>11793557.699999999</v>
      </c>
      <c r="U1465">
        <v>0</v>
      </c>
      <c r="V1465" s="2">
        <v>800000</v>
      </c>
      <c r="W1465" s="2">
        <v>2743506.43</v>
      </c>
      <c r="X1465" s="2">
        <v>0</v>
      </c>
      <c r="Y1465" s="2">
        <v>6667400.9900000002</v>
      </c>
      <c r="Z1465" s="2">
        <v>1582650.28</v>
      </c>
      <c r="AA1465">
        <v>20</v>
      </c>
      <c r="AB1465">
        <v>0</v>
      </c>
      <c r="AC1465">
        <v>4</v>
      </c>
      <c r="AD1465">
        <v>0</v>
      </c>
      <c r="AE1465">
        <v>20</v>
      </c>
      <c r="AF1465">
        <v>24</v>
      </c>
      <c r="AG1465">
        <v>8</v>
      </c>
      <c r="AH1465" s="2">
        <v>100000</v>
      </c>
    </row>
    <row r="1466" spans="1:34" x14ac:dyDescent="0.5">
      <c r="A1466">
        <v>12065</v>
      </c>
      <c r="B1466">
        <v>48320</v>
      </c>
      <c r="C1466" t="s">
        <v>1568</v>
      </c>
      <c r="D1466" s="25">
        <v>22285</v>
      </c>
      <c r="E1466" t="s">
        <v>79</v>
      </c>
      <c r="F1466" t="s">
        <v>70</v>
      </c>
      <c r="G1466" t="s">
        <v>74</v>
      </c>
      <c r="H1466" s="25">
        <v>41425</v>
      </c>
      <c r="I1466" s="26" t="str">
        <f t="shared" si="176"/>
        <v>Fri</v>
      </c>
      <c r="J1466" s="1">
        <f t="shared" si="177"/>
        <v>7</v>
      </c>
      <c r="K1466" s="1" t="str">
        <f t="shared" si="178"/>
        <v>7D</v>
      </c>
      <c r="L1466" s="25">
        <v>41432</v>
      </c>
      <c r="M1466" s="26" t="str">
        <f t="shared" si="179"/>
        <v>Fri</v>
      </c>
      <c r="N1466" s="25">
        <v>41433</v>
      </c>
      <c r="O1466" s="1">
        <f t="shared" si="180"/>
        <v>1</v>
      </c>
      <c r="P1466" s="27">
        <f t="shared" si="181"/>
        <v>2013</v>
      </c>
      <c r="Q1466" s="1">
        <f t="shared" si="182"/>
        <v>6</v>
      </c>
      <c r="R1466" s="1">
        <f t="shared" si="183"/>
        <v>7</v>
      </c>
      <c r="S1466" t="s">
        <v>72</v>
      </c>
      <c r="T1466" s="2">
        <v>16814777.16</v>
      </c>
      <c r="U1466">
        <v>6520783.5</v>
      </c>
      <c r="V1466" s="2">
        <v>5374079.0999999996</v>
      </c>
      <c r="W1466" s="2">
        <v>7123563.4299999997</v>
      </c>
      <c r="X1466" s="2">
        <v>0</v>
      </c>
      <c r="Y1466" s="2">
        <v>1585081.56</v>
      </c>
      <c r="Z1466" s="2">
        <v>2732053.07</v>
      </c>
      <c r="AA1466">
        <v>2</v>
      </c>
      <c r="AB1466">
        <v>0</v>
      </c>
      <c r="AC1466">
        <v>0</v>
      </c>
      <c r="AD1466">
        <v>0</v>
      </c>
      <c r="AE1466">
        <v>2</v>
      </c>
      <c r="AF1466">
        <v>2</v>
      </c>
      <c r="AG1466">
        <v>1</v>
      </c>
      <c r="AH1466" s="2">
        <v>5374079.0999999996</v>
      </c>
    </row>
    <row r="1467" spans="1:34" x14ac:dyDescent="0.5">
      <c r="A1467">
        <v>12064</v>
      </c>
      <c r="B1467">
        <v>48317</v>
      </c>
      <c r="C1467" t="s">
        <v>1569</v>
      </c>
      <c r="D1467" s="25">
        <v>21398</v>
      </c>
      <c r="E1467" t="s">
        <v>69</v>
      </c>
      <c r="F1467" t="s">
        <v>70</v>
      </c>
      <c r="G1467" t="s">
        <v>74</v>
      </c>
      <c r="H1467" s="25">
        <v>41425</v>
      </c>
      <c r="I1467" s="26" t="str">
        <f t="shared" si="176"/>
        <v>Fri</v>
      </c>
      <c r="J1467" s="1">
        <f t="shared" si="177"/>
        <v>17</v>
      </c>
      <c r="K1467" s="1" t="str">
        <f t="shared" si="178"/>
        <v>30D</v>
      </c>
      <c r="L1467" s="25">
        <v>41442</v>
      </c>
      <c r="M1467" s="26" t="str">
        <f t="shared" si="179"/>
        <v>Mon</v>
      </c>
      <c r="N1467" s="25">
        <v>41444</v>
      </c>
      <c r="O1467" s="1">
        <f t="shared" si="180"/>
        <v>2</v>
      </c>
      <c r="P1467" s="27">
        <f t="shared" si="181"/>
        <v>2013</v>
      </c>
      <c r="Q1467" s="1">
        <f t="shared" si="182"/>
        <v>6</v>
      </c>
      <c r="R1467" s="1">
        <f t="shared" si="183"/>
        <v>17</v>
      </c>
      <c r="S1467" t="s">
        <v>72</v>
      </c>
      <c r="T1467" s="2">
        <v>24065199.050000001</v>
      </c>
      <c r="U1467">
        <v>21991200</v>
      </c>
      <c r="V1467" s="2">
        <v>18385456</v>
      </c>
      <c r="W1467" s="2">
        <v>2450214.17</v>
      </c>
      <c r="X1467" s="2">
        <v>0</v>
      </c>
      <c r="Y1467" s="2">
        <v>0</v>
      </c>
      <c r="Z1467" s="2">
        <v>3229528.88</v>
      </c>
      <c r="AA1467">
        <v>4</v>
      </c>
      <c r="AB1467">
        <v>0</v>
      </c>
      <c r="AC1467">
        <v>2</v>
      </c>
      <c r="AD1467">
        <v>2</v>
      </c>
      <c r="AE1467">
        <v>4</v>
      </c>
      <c r="AF1467">
        <v>8</v>
      </c>
      <c r="AG1467">
        <v>2</v>
      </c>
      <c r="AH1467" s="2">
        <v>9192728</v>
      </c>
    </row>
    <row r="1468" spans="1:34" x14ac:dyDescent="0.5">
      <c r="A1468">
        <v>12084</v>
      </c>
      <c r="B1468">
        <v>48387</v>
      </c>
      <c r="C1468" t="s">
        <v>1570</v>
      </c>
      <c r="D1468" s="25">
        <v>33819</v>
      </c>
      <c r="E1468" t="s">
        <v>69</v>
      </c>
      <c r="F1468" t="s">
        <v>84</v>
      </c>
      <c r="G1468" t="s">
        <v>112</v>
      </c>
      <c r="H1468" s="25">
        <v>41426</v>
      </c>
      <c r="I1468" s="26" t="str">
        <f t="shared" si="176"/>
        <v>Sat</v>
      </c>
      <c r="J1468" s="1">
        <f t="shared" si="177"/>
        <v>2</v>
      </c>
      <c r="K1468" s="1" t="str">
        <f t="shared" si="178"/>
        <v>7D</v>
      </c>
      <c r="L1468" s="25">
        <v>41428</v>
      </c>
      <c r="M1468" s="26" t="str">
        <f t="shared" si="179"/>
        <v>Mon</v>
      </c>
      <c r="N1468" s="25">
        <v>41430</v>
      </c>
      <c r="O1468" s="1">
        <f t="shared" si="180"/>
        <v>2</v>
      </c>
      <c r="P1468" s="27">
        <f t="shared" si="181"/>
        <v>2013</v>
      </c>
      <c r="Q1468" s="1">
        <f t="shared" si="182"/>
        <v>6</v>
      </c>
      <c r="R1468" s="1">
        <f t="shared" si="183"/>
        <v>3</v>
      </c>
      <c r="S1468" t="s">
        <v>72</v>
      </c>
      <c r="T1468" s="2">
        <v>4965000</v>
      </c>
      <c r="U1468">
        <v>4790000</v>
      </c>
      <c r="V1468" s="2">
        <v>3316018</v>
      </c>
      <c r="W1468" s="2">
        <v>982683.15</v>
      </c>
      <c r="X1468" s="2">
        <v>0</v>
      </c>
      <c r="Y1468" s="2">
        <v>0</v>
      </c>
      <c r="Z1468" s="2">
        <v>666298.85</v>
      </c>
      <c r="AA1468">
        <v>6</v>
      </c>
      <c r="AB1468">
        <v>0</v>
      </c>
      <c r="AC1468">
        <v>0</v>
      </c>
      <c r="AD1468">
        <v>0</v>
      </c>
      <c r="AE1468">
        <v>6</v>
      </c>
      <c r="AF1468">
        <v>6</v>
      </c>
      <c r="AG1468">
        <v>2</v>
      </c>
      <c r="AH1468" s="2">
        <v>1658009</v>
      </c>
    </row>
    <row r="1469" spans="1:34" x14ac:dyDescent="0.5">
      <c r="A1469">
        <v>12113</v>
      </c>
      <c r="B1469">
        <v>48487</v>
      </c>
      <c r="C1469" t="s">
        <v>1571</v>
      </c>
      <c r="D1469" s="25">
        <v>27148</v>
      </c>
      <c r="E1469" t="s">
        <v>136</v>
      </c>
      <c r="F1469" t="s">
        <v>84</v>
      </c>
      <c r="G1469" t="s">
        <v>112</v>
      </c>
      <c r="H1469" s="25">
        <v>41428</v>
      </c>
      <c r="I1469" s="26" t="str">
        <f t="shared" si="176"/>
        <v>Mon</v>
      </c>
      <c r="J1469" s="1">
        <f t="shared" si="177"/>
        <v>3</v>
      </c>
      <c r="K1469" s="1" t="str">
        <f t="shared" si="178"/>
        <v>7D</v>
      </c>
      <c r="L1469" s="25">
        <v>41431</v>
      </c>
      <c r="M1469" s="26" t="str">
        <f t="shared" si="179"/>
        <v>Thu</v>
      </c>
      <c r="N1469" s="25">
        <v>41432</v>
      </c>
      <c r="O1469" s="1">
        <f t="shared" si="180"/>
        <v>1</v>
      </c>
      <c r="P1469" s="27">
        <f t="shared" si="181"/>
        <v>2013</v>
      </c>
      <c r="Q1469" s="1">
        <f t="shared" si="182"/>
        <v>6</v>
      </c>
      <c r="R1469" s="1">
        <f t="shared" si="183"/>
        <v>6</v>
      </c>
      <c r="S1469" t="s">
        <v>72</v>
      </c>
      <c r="T1469" s="2">
        <v>5371999.7599999998</v>
      </c>
      <c r="U1469">
        <v>4190000</v>
      </c>
      <c r="V1469" s="2">
        <v>3489177</v>
      </c>
      <c r="W1469" s="2">
        <v>967099.21</v>
      </c>
      <c r="X1469" s="2">
        <v>0</v>
      </c>
      <c r="Y1469" s="2">
        <v>194805.19</v>
      </c>
      <c r="Z1469" s="2">
        <v>720918.36</v>
      </c>
      <c r="AA1469">
        <v>1</v>
      </c>
      <c r="AB1469">
        <v>0</v>
      </c>
      <c r="AC1469">
        <v>0</v>
      </c>
      <c r="AD1469">
        <v>0</v>
      </c>
      <c r="AE1469">
        <v>1</v>
      </c>
      <c r="AF1469">
        <v>1</v>
      </c>
      <c r="AG1469">
        <v>1</v>
      </c>
      <c r="AH1469" s="2">
        <v>3489177</v>
      </c>
    </row>
    <row r="1470" spans="1:34" x14ac:dyDescent="0.5">
      <c r="A1470">
        <v>12112</v>
      </c>
      <c r="B1470">
        <v>48480</v>
      </c>
      <c r="C1470" t="s">
        <v>1572</v>
      </c>
      <c r="D1470" s="25">
        <v>29852</v>
      </c>
      <c r="E1470" t="s">
        <v>69</v>
      </c>
      <c r="F1470" t="s">
        <v>84</v>
      </c>
      <c r="G1470" t="s">
        <v>112</v>
      </c>
      <c r="H1470" s="25">
        <v>41428</v>
      </c>
      <c r="I1470" s="26" t="str">
        <f t="shared" si="176"/>
        <v>Mon</v>
      </c>
      <c r="J1470" s="1">
        <f t="shared" si="177"/>
        <v>25</v>
      </c>
      <c r="K1470" s="1" t="str">
        <f t="shared" si="178"/>
        <v>30D</v>
      </c>
      <c r="L1470" s="25">
        <v>41453</v>
      </c>
      <c r="M1470" s="26" t="str">
        <f t="shared" si="179"/>
        <v>Fri</v>
      </c>
      <c r="N1470" s="25">
        <v>41456</v>
      </c>
      <c r="O1470" s="1">
        <f t="shared" si="180"/>
        <v>3</v>
      </c>
      <c r="P1470" s="27">
        <f t="shared" si="181"/>
        <v>2013</v>
      </c>
      <c r="Q1470" s="1">
        <f t="shared" si="182"/>
        <v>6</v>
      </c>
      <c r="R1470" s="1">
        <f t="shared" si="183"/>
        <v>28</v>
      </c>
      <c r="S1470" t="s">
        <v>72</v>
      </c>
      <c r="T1470" s="2">
        <v>5320000</v>
      </c>
      <c r="U1470">
        <v>0</v>
      </c>
      <c r="V1470" s="2">
        <v>4155843</v>
      </c>
      <c r="W1470" s="2">
        <v>95238.09</v>
      </c>
      <c r="X1470" s="2">
        <v>0</v>
      </c>
      <c r="Y1470" s="2">
        <v>354978.35</v>
      </c>
      <c r="Z1470" s="2">
        <v>713940.56</v>
      </c>
      <c r="AA1470">
        <v>6</v>
      </c>
      <c r="AB1470">
        <v>0</v>
      </c>
      <c r="AC1470">
        <v>3</v>
      </c>
      <c r="AD1470">
        <v>3</v>
      </c>
      <c r="AE1470">
        <v>6</v>
      </c>
      <c r="AF1470">
        <v>12</v>
      </c>
      <c r="AG1470">
        <v>3</v>
      </c>
      <c r="AH1470" s="2">
        <v>1385281</v>
      </c>
    </row>
    <row r="1471" spans="1:34" x14ac:dyDescent="0.5">
      <c r="A1471">
        <v>12107</v>
      </c>
      <c r="B1471">
        <v>48468</v>
      </c>
      <c r="C1471" t="s">
        <v>1573</v>
      </c>
      <c r="D1471" s="25">
        <v>27012</v>
      </c>
      <c r="E1471" t="s">
        <v>79</v>
      </c>
      <c r="F1471" t="s">
        <v>105</v>
      </c>
      <c r="G1471" t="s">
        <v>106</v>
      </c>
      <c r="H1471" s="25">
        <v>41428</v>
      </c>
      <c r="I1471" s="26" t="str">
        <f t="shared" si="176"/>
        <v>Mon</v>
      </c>
      <c r="J1471" s="1">
        <f t="shared" si="177"/>
        <v>79</v>
      </c>
      <c r="K1471" s="1" t="str">
        <f t="shared" si="178"/>
        <v>90D</v>
      </c>
      <c r="L1471" s="25">
        <v>41507</v>
      </c>
      <c r="M1471" s="26" t="str">
        <f t="shared" si="179"/>
        <v>Wed</v>
      </c>
      <c r="N1471" s="25">
        <v>41513</v>
      </c>
      <c r="O1471" s="1">
        <f t="shared" si="180"/>
        <v>6</v>
      </c>
      <c r="P1471" s="27">
        <f t="shared" si="181"/>
        <v>2013</v>
      </c>
      <c r="Q1471" s="1">
        <f t="shared" si="182"/>
        <v>8</v>
      </c>
      <c r="R1471" s="1">
        <f t="shared" si="183"/>
        <v>21</v>
      </c>
      <c r="S1471" t="s">
        <v>72</v>
      </c>
      <c r="T1471" s="2">
        <v>13199183.859999999</v>
      </c>
      <c r="U1471">
        <v>0</v>
      </c>
      <c r="V1471" s="2">
        <v>5247157.8</v>
      </c>
      <c r="W1471" s="2">
        <v>6143241.4299999997</v>
      </c>
      <c r="X1471" s="2">
        <v>0</v>
      </c>
      <c r="Y1471" s="2">
        <v>37662.339999999997</v>
      </c>
      <c r="Z1471" s="2">
        <v>1771122.29</v>
      </c>
      <c r="AA1471">
        <v>12</v>
      </c>
      <c r="AB1471">
        <v>6</v>
      </c>
      <c r="AC1471">
        <v>0</v>
      </c>
      <c r="AD1471">
        <v>0</v>
      </c>
      <c r="AE1471">
        <v>18</v>
      </c>
      <c r="AF1471">
        <v>18</v>
      </c>
      <c r="AG1471">
        <v>6</v>
      </c>
      <c r="AH1471" s="2">
        <v>874526.3</v>
      </c>
    </row>
    <row r="1472" spans="1:34" x14ac:dyDescent="0.5">
      <c r="A1472">
        <v>12113</v>
      </c>
      <c r="B1472">
        <v>48488</v>
      </c>
      <c r="C1472" t="s">
        <v>1574</v>
      </c>
      <c r="D1472" s="25">
        <v>23316</v>
      </c>
      <c r="E1472" t="s">
        <v>136</v>
      </c>
      <c r="F1472" t="s">
        <v>84</v>
      </c>
      <c r="G1472" t="s">
        <v>112</v>
      </c>
      <c r="H1472" s="25">
        <v>41428</v>
      </c>
      <c r="I1472" s="26" t="str">
        <f t="shared" ref="I1472:I1535" si="184">TEXT(H1472,"ddd")</f>
        <v>Mon</v>
      </c>
      <c r="J1472" s="1">
        <f t="shared" ref="J1472:J1535" si="185">L1472-H1472</f>
        <v>3</v>
      </c>
      <c r="K1472" s="1" t="str">
        <f t="shared" ref="K1472:K1535" si="186">IF(J1472&lt;=7,"7D",IF(J1472&lt;=14,"14D",IF(J1472&lt;=30,"30D",IF(J1472&lt;=45,"45D",IF(J1472&lt;=60,"60D",IF(J1472&lt;=90,"90D","120D"))))))</f>
        <v>7D</v>
      </c>
      <c r="L1472" s="25">
        <v>41431</v>
      </c>
      <c r="M1472" s="26" t="str">
        <f t="shared" ref="M1472:M1535" si="187">TEXT(L1472,"ddd")</f>
        <v>Thu</v>
      </c>
      <c r="N1472" s="25">
        <v>41432</v>
      </c>
      <c r="O1472" s="1">
        <f t="shared" ref="O1472:O1535" si="188">N1472-L1472</f>
        <v>1</v>
      </c>
      <c r="P1472" s="27">
        <f t="shared" ref="P1472:P1535" si="189">YEAR(L1472)</f>
        <v>2013</v>
      </c>
      <c r="Q1472" s="1">
        <f t="shared" ref="Q1472:Q1535" si="190">MONTH(L1472)</f>
        <v>6</v>
      </c>
      <c r="R1472" s="1">
        <f t="shared" ref="R1472:R1535" si="191">DAY(L1472)</f>
        <v>6</v>
      </c>
      <c r="S1472" t="s">
        <v>72</v>
      </c>
      <c r="T1472" s="2">
        <v>4588250</v>
      </c>
      <c r="U1472">
        <v>4190000</v>
      </c>
      <c r="V1472" s="2">
        <v>3489177</v>
      </c>
      <c r="W1472" s="2">
        <v>288528</v>
      </c>
      <c r="X1472" s="2">
        <v>0</v>
      </c>
      <c r="Y1472" s="2">
        <v>194805.19</v>
      </c>
      <c r="Z1472" s="2">
        <v>615739.81000000006</v>
      </c>
      <c r="AA1472">
        <v>1</v>
      </c>
      <c r="AB1472">
        <v>0</v>
      </c>
      <c r="AC1472">
        <v>0</v>
      </c>
      <c r="AD1472">
        <v>0</v>
      </c>
      <c r="AE1472">
        <v>1</v>
      </c>
      <c r="AF1472">
        <v>1</v>
      </c>
      <c r="AG1472">
        <v>1</v>
      </c>
      <c r="AH1472" s="2">
        <v>3489177</v>
      </c>
    </row>
    <row r="1473" spans="1:34" x14ac:dyDescent="0.5">
      <c r="A1473">
        <v>12091</v>
      </c>
      <c r="B1473">
        <v>48422</v>
      </c>
      <c r="C1473" t="s">
        <v>1575</v>
      </c>
      <c r="D1473" s="25">
        <v>21782</v>
      </c>
      <c r="E1473" t="s">
        <v>69</v>
      </c>
      <c r="F1473" t="s">
        <v>78</v>
      </c>
      <c r="G1473" t="s">
        <v>104</v>
      </c>
      <c r="H1473" s="25">
        <v>41428</v>
      </c>
      <c r="I1473" s="26" t="str">
        <f t="shared" si="184"/>
        <v>Mon</v>
      </c>
      <c r="J1473" s="1">
        <f t="shared" si="185"/>
        <v>28</v>
      </c>
      <c r="K1473" s="1" t="str">
        <f t="shared" si="186"/>
        <v>30D</v>
      </c>
      <c r="L1473" s="25">
        <v>41456</v>
      </c>
      <c r="M1473" s="26" t="str">
        <f t="shared" si="187"/>
        <v>Mon</v>
      </c>
      <c r="N1473" s="25">
        <v>41458</v>
      </c>
      <c r="O1473" s="1">
        <f t="shared" si="188"/>
        <v>2</v>
      </c>
      <c r="P1473" s="27">
        <f t="shared" si="189"/>
        <v>2013</v>
      </c>
      <c r="Q1473" s="1">
        <f t="shared" si="190"/>
        <v>7</v>
      </c>
      <c r="R1473" s="1">
        <f t="shared" si="191"/>
        <v>1</v>
      </c>
      <c r="S1473" t="s">
        <v>72</v>
      </c>
      <c r="T1473" s="2">
        <v>2425500</v>
      </c>
      <c r="U1473">
        <v>0</v>
      </c>
      <c r="V1473" s="2">
        <v>2000000</v>
      </c>
      <c r="W1473" s="2">
        <v>100000</v>
      </c>
      <c r="X1473" s="2">
        <v>0</v>
      </c>
      <c r="Y1473" s="2">
        <v>0</v>
      </c>
      <c r="Z1473" s="2">
        <v>325500</v>
      </c>
      <c r="AA1473">
        <v>6</v>
      </c>
      <c r="AB1473">
        <v>0</v>
      </c>
      <c r="AC1473">
        <v>0</v>
      </c>
      <c r="AD1473">
        <v>2</v>
      </c>
      <c r="AE1473">
        <v>6</v>
      </c>
      <c r="AF1473">
        <v>8</v>
      </c>
      <c r="AG1473">
        <v>2</v>
      </c>
      <c r="AH1473" s="2">
        <v>1000000</v>
      </c>
    </row>
    <row r="1474" spans="1:34" x14ac:dyDescent="0.5">
      <c r="A1474">
        <v>12139</v>
      </c>
      <c r="B1474">
        <v>48590</v>
      </c>
      <c r="C1474" t="s">
        <v>1576</v>
      </c>
      <c r="D1474" s="25">
        <v>25209</v>
      </c>
      <c r="E1474" t="s">
        <v>138</v>
      </c>
      <c r="F1474" t="s">
        <v>80</v>
      </c>
      <c r="G1474" t="s">
        <v>89</v>
      </c>
      <c r="H1474" s="25">
        <v>41429</v>
      </c>
      <c r="I1474" s="26" t="str">
        <f t="shared" si="184"/>
        <v>Tue</v>
      </c>
      <c r="J1474" s="1">
        <f t="shared" si="185"/>
        <v>41</v>
      </c>
      <c r="K1474" s="1" t="str">
        <f t="shared" si="186"/>
        <v>45D</v>
      </c>
      <c r="L1474" s="25">
        <v>41470</v>
      </c>
      <c r="M1474" s="26" t="str">
        <f t="shared" si="187"/>
        <v>Mon</v>
      </c>
      <c r="N1474" s="25">
        <v>41472</v>
      </c>
      <c r="O1474" s="1">
        <f t="shared" si="188"/>
        <v>2</v>
      </c>
      <c r="P1474" s="27">
        <f t="shared" si="189"/>
        <v>2013</v>
      </c>
      <c r="Q1474" s="1">
        <f t="shared" si="190"/>
        <v>7</v>
      </c>
      <c r="R1474" s="1">
        <f t="shared" si="191"/>
        <v>15</v>
      </c>
      <c r="S1474" t="s">
        <v>72</v>
      </c>
      <c r="T1474" s="2">
        <v>4744999.4400000004</v>
      </c>
      <c r="U1474">
        <v>0</v>
      </c>
      <c r="V1474" s="2">
        <v>2000000</v>
      </c>
      <c r="W1474" s="2">
        <v>493506</v>
      </c>
      <c r="X1474" s="2">
        <v>0</v>
      </c>
      <c r="Y1474" s="2">
        <v>1404928.39</v>
      </c>
      <c r="Z1474" s="2">
        <v>846565.05</v>
      </c>
      <c r="AA1474">
        <v>4</v>
      </c>
      <c r="AB1474">
        <v>2</v>
      </c>
      <c r="AC1474">
        <v>2</v>
      </c>
      <c r="AD1474">
        <v>0</v>
      </c>
      <c r="AE1474">
        <v>6</v>
      </c>
      <c r="AF1474">
        <v>8</v>
      </c>
      <c r="AG1474">
        <v>2</v>
      </c>
      <c r="AH1474" s="2">
        <v>1000000</v>
      </c>
    </row>
    <row r="1475" spans="1:34" x14ac:dyDescent="0.5">
      <c r="A1475">
        <v>10978</v>
      </c>
      <c r="B1475">
        <v>42969</v>
      </c>
      <c r="C1475" t="s">
        <v>1423</v>
      </c>
      <c r="D1475" s="25">
        <v>22128</v>
      </c>
      <c r="E1475" t="s">
        <v>79</v>
      </c>
      <c r="F1475" t="s">
        <v>105</v>
      </c>
      <c r="G1475" t="s">
        <v>106</v>
      </c>
      <c r="H1475" s="25">
        <v>41429</v>
      </c>
      <c r="I1475" s="26" t="str">
        <f t="shared" si="184"/>
        <v>Tue</v>
      </c>
      <c r="J1475" s="1">
        <f t="shared" si="185"/>
        <v>49</v>
      </c>
      <c r="K1475" s="1" t="str">
        <f t="shared" si="186"/>
        <v>60D</v>
      </c>
      <c r="L1475" s="25">
        <v>41478</v>
      </c>
      <c r="M1475" s="26" t="str">
        <f t="shared" si="187"/>
        <v>Tue</v>
      </c>
      <c r="N1475" s="25">
        <v>41479</v>
      </c>
      <c r="O1475" s="1">
        <f t="shared" si="188"/>
        <v>1</v>
      </c>
      <c r="P1475" s="27">
        <f t="shared" si="189"/>
        <v>2013</v>
      </c>
      <c r="Q1475" s="1">
        <f t="shared" si="190"/>
        <v>7</v>
      </c>
      <c r="R1475" s="1">
        <f t="shared" si="191"/>
        <v>23</v>
      </c>
      <c r="S1475" t="s">
        <v>72</v>
      </c>
      <c r="T1475" s="2">
        <v>35427937.890000001</v>
      </c>
      <c r="U1475">
        <v>6086850</v>
      </c>
      <c r="V1475" s="2">
        <v>11648808</v>
      </c>
      <c r="W1475" s="2">
        <v>14965305.810000001</v>
      </c>
      <c r="X1475" s="2">
        <v>0</v>
      </c>
      <c r="Y1475" s="2">
        <v>3849679.04</v>
      </c>
      <c r="Z1475" s="2">
        <v>4964145.04</v>
      </c>
      <c r="AA1475">
        <v>20</v>
      </c>
      <c r="AB1475">
        <v>0</v>
      </c>
      <c r="AC1475">
        <v>0</v>
      </c>
      <c r="AD1475">
        <v>0</v>
      </c>
      <c r="AE1475">
        <v>20</v>
      </c>
      <c r="AF1475">
        <v>20</v>
      </c>
      <c r="AG1475">
        <v>7</v>
      </c>
      <c r="AH1475" s="2">
        <v>1664115.43</v>
      </c>
    </row>
    <row r="1476" spans="1:34" x14ac:dyDescent="0.5">
      <c r="A1476">
        <v>12148</v>
      </c>
      <c r="B1476">
        <v>48625</v>
      </c>
      <c r="C1476" t="s">
        <v>1577</v>
      </c>
      <c r="D1476" s="25">
        <v>20162</v>
      </c>
      <c r="E1476" t="s">
        <v>79</v>
      </c>
      <c r="F1476" t="s">
        <v>105</v>
      </c>
      <c r="G1476" t="s">
        <v>106</v>
      </c>
      <c r="H1476" s="25">
        <v>41430</v>
      </c>
      <c r="I1476" s="26" t="str">
        <f t="shared" si="184"/>
        <v>Wed</v>
      </c>
      <c r="J1476" s="1">
        <f t="shared" si="185"/>
        <v>40</v>
      </c>
      <c r="K1476" s="1" t="str">
        <f t="shared" si="186"/>
        <v>45D</v>
      </c>
      <c r="L1476" s="25">
        <v>41470</v>
      </c>
      <c r="M1476" s="26" t="str">
        <f t="shared" si="187"/>
        <v>Mon</v>
      </c>
      <c r="N1476" s="25">
        <v>41478</v>
      </c>
      <c r="O1476" s="1">
        <f t="shared" si="188"/>
        <v>8</v>
      </c>
      <c r="P1476" s="27">
        <f t="shared" si="189"/>
        <v>2013</v>
      </c>
      <c r="Q1476" s="1">
        <f t="shared" si="190"/>
        <v>7</v>
      </c>
      <c r="R1476" s="1">
        <f t="shared" si="191"/>
        <v>15</v>
      </c>
      <c r="S1476" t="s">
        <v>72</v>
      </c>
      <c r="T1476" s="2">
        <v>13473074.67</v>
      </c>
      <c r="U1476">
        <v>0</v>
      </c>
      <c r="V1476" s="2">
        <v>3372400</v>
      </c>
      <c r="W1476" s="2">
        <v>4938740.8099999996</v>
      </c>
      <c r="X1476" s="2">
        <v>0</v>
      </c>
      <c r="Y1476" s="2">
        <v>2784588.76</v>
      </c>
      <c r="Z1476" s="2">
        <v>2377345.1</v>
      </c>
      <c r="AA1476">
        <v>16</v>
      </c>
      <c r="AB1476">
        <v>0</v>
      </c>
      <c r="AC1476">
        <v>0</v>
      </c>
      <c r="AD1476">
        <v>0</v>
      </c>
      <c r="AE1476">
        <v>16</v>
      </c>
      <c r="AF1476">
        <v>16</v>
      </c>
      <c r="AG1476">
        <v>8</v>
      </c>
      <c r="AH1476" s="2">
        <v>421550</v>
      </c>
    </row>
    <row r="1477" spans="1:34" x14ac:dyDescent="0.5">
      <c r="A1477">
        <v>12143</v>
      </c>
      <c r="B1477">
        <v>45631</v>
      </c>
      <c r="C1477" t="s">
        <v>1513</v>
      </c>
      <c r="D1477" s="25">
        <v>28107</v>
      </c>
      <c r="E1477" t="s">
        <v>69</v>
      </c>
      <c r="F1477" t="s">
        <v>70</v>
      </c>
      <c r="G1477" t="s">
        <v>97</v>
      </c>
      <c r="H1477" s="25">
        <v>41430</v>
      </c>
      <c r="I1477" s="26" t="str">
        <f t="shared" si="184"/>
        <v>Wed</v>
      </c>
      <c r="J1477" s="1">
        <f t="shared" si="185"/>
        <v>0</v>
      </c>
      <c r="K1477" s="1" t="str">
        <f t="shared" si="186"/>
        <v>7D</v>
      </c>
      <c r="L1477" s="25">
        <v>41430</v>
      </c>
      <c r="M1477" s="26" t="str">
        <f t="shared" si="187"/>
        <v>Wed</v>
      </c>
      <c r="N1477" s="25">
        <v>41431</v>
      </c>
      <c r="O1477" s="1">
        <f t="shared" si="188"/>
        <v>1</v>
      </c>
      <c r="P1477" s="27">
        <f t="shared" si="189"/>
        <v>2013</v>
      </c>
      <c r="Q1477" s="1">
        <f t="shared" si="190"/>
        <v>6</v>
      </c>
      <c r="R1477" s="1">
        <f t="shared" si="191"/>
        <v>5</v>
      </c>
      <c r="S1477" t="s">
        <v>72</v>
      </c>
      <c r="T1477" s="2">
        <v>6744790</v>
      </c>
      <c r="U1477">
        <v>6006000</v>
      </c>
      <c r="V1477" s="2">
        <v>5454364</v>
      </c>
      <c r="W1477" s="2">
        <v>385281.02</v>
      </c>
      <c r="X1477" s="2">
        <v>0</v>
      </c>
      <c r="Y1477" s="2">
        <v>0</v>
      </c>
      <c r="Z1477" s="2">
        <v>905144.98</v>
      </c>
      <c r="AA1477">
        <v>6</v>
      </c>
      <c r="AB1477">
        <v>0</v>
      </c>
      <c r="AC1477">
        <v>3</v>
      </c>
      <c r="AD1477">
        <v>3</v>
      </c>
      <c r="AE1477">
        <v>6</v>
      </c>
      <c r="AF1477">
        <v>12</v>
      </c>
      <c r="AG1477">
        <v>3</v>
      </c>
      <c r="AH1477" s="2">
        <v>1818121.33</v>
      </c>
    </row>
    <row r="1478" spans="1:34" x14ac:dyDescent="0.5">
      <c r="A1478">
        <v>12167</v>
      </c>
      <c r="B1478">
        <v>48686</v>
      </c>
      <c r="C1478" t="s">
        <v>1578</v>
      </c>
      <c r="D1478" s="25">
        <v>29556</v>
      </c>
      <c r="E1478" t="s">
        <v>69</v>
      </c>
      <c r="F1478" t="s">
        <v>75</v>
      </c>
      <c r="G1478" t="s">
        <v>91</v>
      </c>
      <c r="H1478" s="25">
        <v>41430</v>
      </c>
      <c r="I1478" s="26" t="str">
        <f t="shared" si="184"/>
        <v>Wed</v>
      </c>
      <c r="J1478" s="1">
        <f t="shared" si="185"/>
        <v>46</v>
      </c>
      <c r="K1478" s="1" t="str">
        <f t="shared" si="186"/>
        <v>60D</v>
      </c>
      <c r="L1478" s="25">
        <v>41476</v>
      </c>
      <c r="M1478" s="26" t="str">
        <f t="shared" si="187"/>
        <v>Sun</v>
      </c>
      <c r="N1478" s="25">
        <v>41477</v>
      </c>
      <c r="O1478" s="1">
        <f t="shared" si="188"/>
        <v>1</v>
      </c>
      <c r="P1478" s="27">
        <f t="shared" si="189"/>
        <v>2013</v>
      </c>
      <c r="Q1478" s="1">
        <f t="shared" si="190"/>
        <v>7</v>
      </c>
      <c r="R1478" s="1">
        <f t="shared" si="191"/>
        <v>21</v>
      </c>
      <c r="S1478" t="s">
        <v>72</v>
      </c>
      <c r="T1478" s="2">
        <v>8107189.8499999996</v>
      </c>
      <c r="U1478">
        <v>0</v>
      </c>
      <c r="V1478" s="2">
        <v>2086400</v>
      </c>
      <c r="W1478" s="2">
        <v>4932811.9800000004</v>
      </c>
      <c r="X1478" s="2">
        <v>0</v>
      </c>
      <c r="Y1478" s="2">
        <v>0</v>
      </c>
      <c r="Z1478" s="2">
        <v>1087977.8700000001</v>
      </c>
      <c r="AA1478">
        <v>10</v>
      </c>
      <c r="AB1478">
        <v>0</v>
      </c>
      <c r="AC1478">
        <v>5</v>
      </c>
      <c r="AD1478">
        <v>5</v>
      </c>
      <c r="AE1478">
        <v>10</v>
      </c>
      <c r="AF1478">
        <v>20</v>
      </c>
      <c r="AG1478">
        <v>5</v>
      </c>
      <c r="AH1478" s="2">
        <v>417280</v>
      </c>
    </row>
    <row r="1479" spans="1:34" x14ac:dyDescent="0.5">
      <c r="A1479">
        <v>12174</v>
      </c>
      <c r="B1479">
        <v>48686</v>
      </c>
      <c r="C1479" t="s">
        <v>1578</v>
      </c>
      <c r="D1479" s="25">
        <v>29556</v>
      </c>
      <c r="E1479" t="s">
        <v>69</v>
      </c>
      <c r="F1479" t="s">
        <v>80</v>
      </c>
      <c r="G1479" t="s">
        <v>89</v>
      </c>
      <c r="H1479" s="25">
        <v>41430</v>
      </c>
      <c r="I1479" s="26" t="str">
        <f t="shared" si="184"/>
        <v>Wed</v>
      </c>
      <c r="J1479" s="1">
        <f t="shared" si="185"/>
        <v>47</v>
      </c>
      <c r="K1479" s="1" t="str">
        <f t="shared" si="186"/>
        <v>60D</v>
      </c>
      <c r="L1479" s="25">
        <v>41477</v>
      </c>
      <c r="M1479" s="26" t="str">
        <f t="shared" si="187"/>
        <v>Mon</v>
      </c>
      <c r="N1479" s="25">
        <v>41481</v>
      </c>
      <c r="O1479" s="1">
        <f t="shared" si="188"/>
        <v>4</v>
      </c>
      <c r="P1479" s="27">
        <f t="shared" si="189"/>
        <v>2013</v>
      </c>
      <c r="Q1479" s="1">
        <f t="shared" si="190"/>
        <v>7</v>
      </c>
      <c r="R1479" s="1">
        <f t="shared" si="191"/>
        <v>22</v>
      </c>
      <c r="S1479" t="s">
        <v>72</v>
      </c>
      <c r="T1479" s="2">
        <v>8107189.8499999996</v>
      </c>
      <c r="U1479">
        <v>0</v>
      </c>
      <c r="V1479" s="2">
        <v>2086400</v>
      </c>
      <c r="W1479" s="2">
        <v>4932811.9800000004</v>
      </c>
      <c r="X1479" s="2">
        <v>0</v>
      </c>
      <c r="Y1479" s="2">
        <v>0</v>
      </c>
      <c r="Z1479" s="2">
        <v>1087977.8700000001</v>
      </c>
      <c r="AA1479">
        <v>10</v>
      </c>
      <c r="AB1479">
        <v>0</v>
      </c>
      <c r="AC1479">
        <v>5</v>
      </c>
      <c r="AD1479">
        <v>5</v>
      </c>
      <c r="AE1479">
        <v>10</v>
      </c>
      <c r="AF1479">
        <v>20</v>
      </c>
      <c r="AG1479">
        <v>5</v>
      </c>
      <c r="AH1479" s="2">
        <v>417280</v>
      </c>
    </row>
    <row r="1480" spans="1:34" x14ac:dyDescent="0.5">
      <c r="A1480">
        <v>11671</v>
      </c>
      <c r="B1480">
        <v>48619</v>
      </c>
      <c r="C1480" t="s">
        <v>1579</v>
      </c>
      <c r="D1480" s="25">
        <v>21413</v>
      </c>
      <c r="E1480" t="s">
        <v>69</v>
      </c>
      <c r="F1480" t="s">
        <v>75</v>
      </c>
      <c r="G1480" t="s">
        <v>76</v>
      </c>
      <c r="H1480" s="25">
        <v>41430</v>
      </c>
      <c r="I1480" s="26" t="str">
        <f t="shared" si="184"/>
        <v>Wed</v>
      </c>
      <c r="J1480" s="1">
        <f t="shared" si="185"/>
        <v>2</v>
      </c>
      <c r="K1480" s="1" t="str">
        <f t="shared" si="186"/>
        <v>7D</v>
      </c>
      <c r="L1480" s="25">
        <v>41432</v>
      </c>
      <c r="M1480" s="26" t="str">
        <f t="shared" si="187"/>
        <v>Fri</v>
      </c>
      <c r="N1480" s="25">
        <v>41434</v>
      </c>
      <c r="O1480" s="1">
        <f t="shared" si="188"/>
        <v>2</v>
      </c>
      <c r="P1480" s="27">
        <f t="shared" si="189"/>
        <v>2013</v>
      </c>
      <c r="Q1480" s="1">
        <f t="shared" si="190"/>
        <v>6</v>
      </c>
      <c r="R1480" s="1">
        <f t="shared" si="191"/>
        <v>7</v>
      </c>
      <c r="S1480" t="s">
        <v>72</v>
      </c>
      <c r="T1480" s="2">
        <v>13491982.35</v>
      </c>
      <c r="U1480">
        <v>9322432.3499999996</v>
      </c>
      <c r="V1480" s="2">
        <v>8219990.25</v>
      </c>
      <c r="W1480" s="2">
        <v>3460963.7</v>
      </c>
      <c r="X1480" s="2">
        <v>0</v>
      </c>
      <c r="Y1480" s="2">
        <v>0</v>
      </c>
      <c r="Z1480" s="2">
        <v>1811028.4</v>
      </c>
      <c r="AA1480">
        <v>6</v>
      </c>
      <c r="AB1480">
        <v>0</v>
      </c>
      <c r="AC1480">
        <v>0</v>
      </c>
      <c r="AD1480">
        <v>0</v>
      </c>
      <c r="AE1480">
        <v>6</v>
      </c>
      <c r="AF1480">
        <v>6</v>
      </c>
      <c r="AG1480">
        <v>2</v>
      </c>
      <c r="AH1480" s="2">
        <v>4109995.13</v>
      </c>
    </row>
    <row r="1481" spans="1:34" x14ac:dyDescent="0.5">
      <c r="A1481">
        <v>12146</v>
      </c>
      <c r="B1481">
        <v>48623</v>
      </c>
      <c r="C1481" t="s">
        <v>1580</v>
      </c>
      <c r="D1481" s="25">
        <v>19997</v>
      </c>
      <c r="E1481" t="s">
        <v>79</v>
      </c>
      <c r="F1481" t="s">
        <v>70</v>
      </c>
      <c r="G1481" t="s">
        <v>74</v>
      </c>
      <c r="H1481" s="25">
        <v>41430</v>
      </c>
      <c r="I1481" s="26" t="str">
        <f t="shared" si="184"/>
        <v>Wed</v>
      </c>
      <c r="J1481" s="1">
        <f t="shared" si="185"/>
        <v>6</v>
      </c>
      <c r="K1481" s="1" t="str">
        <f t="shared" si="186"/>
        <v>7D</v>
      </c>
      <c r="L1481" s="25">
        <v>41436</v>
      </c>
      <c r="M1481" s="26" t="str">
        <f t="shared" si="187"/>
        <v>Tue</v>
      </c>
      <c r="N1481" s="25">
        <v>41440</v>
      </c>
      <c r="O1481" s="1">
        <f t="shared" si="188"/>
        <v>4</v>
      </c>
      <c r="P1481" s="27">
        <f t="shared" si="189"/>
        <v>2013</v>
      </c>
      <c r="Q1481" s="1">
        <f t="shared" si="190"/>
        <v>6</v>
      </c>
      <c r="R1481" s="1">
        <f t="shared" si="191"/>
        <v>11</v>
      </c>
      <c r="S1481" t="s">
        <v>72</v>
      </c>
      <c r="T1481" s="2">
        <v>27473867.75</v>
      </c>
      <c r="U1481">
        <v>23198868</v>
      </c>
      <c r="V1481" s="2">
        <v>19542451.899999999</v>
      </c>
      <c r="W1481" s="2">
        <v>3766524.51</v>
      </c>
      <c r="X1481" s="2">
        <v>0</v>
      </c>
      <c r="Y1481" s="2">
        <v>477922.08</v>
      </c>
      <c r="Z1481" s="2">
        <v>3686969.26</v>
      </c>
      <c r="AA1481">
        <v>4</v>
      </c>
      <c r="AB1481">
        <v>0</v>
      </c>
      <c r="AC1481">
        <v>0</v>
      </c>
      <c r="AD1481">
        <v>0</v>
      </c>
      <c r="AE1481">
        <v>4</v>
      </c>
      <c r="AF1481">
        <v>4</v>
      </c>
      <c r="AG1481">
        <v>4</v>
      </c>
      <c r="AH1481" s="2">
        <v>4885612.9800000004</v>
      </c>
    </row>
    <row r="1482" spans="1:34" x14ac:dyDescent="0.5">
      <c r="A1482">
        <v>12207</v>
      </c>
      <c r="B1482">
        <v>48856</v>
      </c>
      <c r="C1482" t="s">
        <v>1581</v>
      </c>
      <c r="D1482" s="25">
        <v>24549</v>
      </c>
      <c r="E1482" t="s">
        <v>140</v>
      </c>
      <c r="F1482" t="s">
        <v>80</v>
      </c>
      <c r="G1482" t="s">
        <v>89</v>
      </c>
      <c r="H1482" s="25">
        <v>41431</v>
      </c>
      <c r="I1482" s="26" t="str">
        <f t="shared" si="184"/>
        <v>Thu</v>
      </c>
      <c r="J1482" s="1">
        <f t="shared" si="185"/>
        <v>8</v>
      </c>
      <c r="K1482" s="1" t="str">
        <f t="shared" si="186"/>
        <v>14D</v>
      </c>
      <c r="L1482" s="25">
        <v>41439</v>
      </c>
      <c r="M1482" s="26" t="str">
        <f t="shared" si="187"/>
        <v>Fri</v>
      </c>
      <c r="N1482" s="25">
        <v>41441</v>
      </c>
      <c r="O1482" s="1">
        <f t="shared" si="188"/>
        <v>2</v>
      </c>
      <c r="P1482" s="27">
        <f t="shared" si="189"/>
        <v>2013</v>
      </c>
      <c r="Q1482" s="1">
        <f t="shared" si="190"/>
        <v>6</v>
      </c>
      <c r="R1482" s="1">
        <f t="shared" si="191"/>
        <v>14</v>
      </c>
      <c r="S1482" t="s">
        <v>72</v>
      </c>
      <c r="T1482" s="2">
        <v>15225595.77</v>
      </c>
      <c r="U1482">
        <v>13063396.5</v>
      </c>
      <c r="V1482" s="2">
        <v>10766148.9</v>
      </c>
      <c r="W1482" s="2">
        <v>2416185.1</v>
      </c>
      <c r="X1482" s="2">
        <v>0</v>
      </c>
      <c r="Y1482" s="2">
        <v>0</v>
      </c>
      <c r="Z1482" s="2">
        <v>2043261.77</v>
      </c>
      <c r="AA1482">
        <v>4</v>
      </c>
      <c r="AB1482">
        <v>0</v>
      </c>
      <c r="AC1482">
        <v>0</v>
      </c>
      <c r="AD1482">
        <v>0</v>
      </c>
      <c r="AE1482">
        <v>4</v>
      </c>
      <c r="AF1482">
        <v>4</v>
      </c>
      <c r="AG1482">
        <v>2</v>
      </c>
      <c r="AH1482" s="2">
        <v>5383074.4500000002</v>
      </c>
    </row>
    <row r="1483" spans="1:34" x14ac:dyDescent="0.5">
      <c r="A1483">
        <v>12204</v>
      </c>
      <c r="B1483">
        <v>48844</v>
      </c>
      <c r="C1483" t="s">
        <v>1582</v>
      </c>
      <c r="D1483" s="25">
        <v>27858</v>
      </c>
      <c r="E1483" t="s">
        <v>79</v>
      </c>
      <c r="F1483" t="s">
        <v>105</v>
      </c>
      <c r="G1483" t="s">
        <v>106</v>
      </c>
      <c r="H1483" s="25">
        <v>41431</v>
      </c>
      <c r="I1483" s="26" t="str">
        <f t="shared" si="184"/>
        <v>Thu</v>
      </c>
      <c r="J1483" s="1">
        <f t="shared" si="185"/>
        <v>129</v>
      </c>
      <c r="K1483" s="1" t="str">
        <f t="shared" si="186"/>
        <v>120D</v>
      </c>
      <c r="L1483" s="25">
        <v>41560</v>
      </c>
      <c r="M1483" s="26" t="str">
        <f t="shared" si="187"/>
        <v>Sun</v>
      </c>
      <c r="N1483" s="25">
        <v>41566</v>
      </c>
      <c r="O1483" s="1">
        <f t="shared" si="188"/>
        <v>6</v>
      </c>
      <c r="P1483" s="27">
        <f t="shared" si="189"/>
        <v>2013</v>
      </c>
      <c r="Q1483" s="1">
        <f t="shared" si="190"/>
        <v>10</v>
      </c>
      <c r="R1483" s="1">
        <f t="shared" si="191"/>
        <v>13</v>
      </c>
      <c r="S1483" t="s">
        <v>72</v>
      </c>
      <c r="T1483" s="2">
        <v>15625765.880000001</v>
      </c>
      <c r="U1483">
        <v>0</v>
      </c>
      <c r="V1483" s="2">
        <v>4367540.4000000004</v>
      </c>
      <c r="W1483" s="2">
        <v>5041035.3499999996</v>
      </c>
      <c r="X1483" s="2">
        <v>0</v>
      </c>
      <c r="Y1483" s="2">
        <v>3820689.31</v>
      </c>
      <c r="Z1483" s="2">
        <v>2396500.8199999998</v>
      </c>
      <c r="AA1483">
        <v>11</v>
      </c>
      <c r="AB1483">
        <v>6</v>
      </c>
      <c r="AC1483">
        <v>0</v>
      </c>
      <c r="AD1483">
        <v>6</v>
      </c>
      <c r="AE1483">
        <v>17</v>
      </c>
      <c r="AF1483">
        <v>23</v>
      </c>
      <c r="AG1483">
        <v>6</v>
      </c>
      <c r="AH1483" s="2">
        <v>727923.4</v>
      </c>
    </row>
    <row r="1484" spans="1:34" x14ac:dyDescent="0.5">
      <c r="A1484">
        <v>12214</v>
      </c>
      <c r="B1484">
        <v>105983</v>
      </c>
      <c r="C1484" t="s">
        <v>1583</v>
      </c>
      <c r="D1484" s="25">
        <v>29026</v>
      </c>
      <c r="E1484" t="s">
        <v>69</v>
      </c>
      <c r="F1484" t="s">
        <v>70</v>
      </c>
      <c r="G1484" t="s">
        <v>71</v>
      </c>
      <c r="H1484" s="25">
        <v>41431</v>
      </c>
      <c r="I1484" s="26" t="str">
        <f t="shared" si="184"/>
        <v>Thu</v>
      </c>
      <c r="J1484" s="1">
        <f t="shared" si="185"/>
        <v>4</v>
      </c>
      <c r="K1484" s="1" t="str">
        <f t="shared" si="186"/>
        <v>7D</v>
      </c>
      <c r="L1484" s="25">
        <v>41435</v>
      </c>
      <c r="M1484" s="26" t="str">
        <f t="shared" si="187"/>
        <v>Mon</v>
      </c>
      <c r="N1484" s="25">
        <v>41437</v>
      </c>
      <c r="O1484" s="1">
        <f t="shared" si="188"/>
        <v>2</v>
      </c>
      <c r="P1484" s="27">
        <f t="shared" si="189"/>
        <v>2013</v>
      </c>
      <c r="Q1484" s="1">
        <f t="shared" si="190"/>
        <v>6</v>
      </c>
      <c r="R1484" s="1">
        <f t="shared" si="191"/>
        <v>10</v>
      </c>
      <c r="S1484" t="s">
        <v>72</v>
      </c>
      <c r="T1484" s="2">
        <v>8462000</v>
      </c>
      <c r="U1484">
        <v>8000000</v>
      </c>
      <c r="V1484" s="2">
        <v>5802597</v>
      </c>
      <c r="W1484" s="2">
        <v>727272</v>
      </c>
      <c r="X1484" s="2">
        <v>0</v>
      </c>
      <c r="Y1484" s="2">
        <v>696636</v>
      </c>
      <c r="Z1484" s="2">
        <v>1235495</v>
      </c>
      <c r="AA1484">
        <v>8</v>
      </c>
      <c r="AB1484">
        <v>0</v>
      </c>
      <c r="AC1484">
        <v>2</v>
      </c>
      <c r="AD1484">
        <v>0</v>
      </c>
      <c r="AE1484">
        <v>8</v>
      </c>
      <c r="AF1484">
        <v>10</v>
      </c>
      <c r="AG1484">
        <v>4</v>
      </c>
      <c r="AH1484" s="2">
        <v>1450649.25</v>
      </c>
    </row>
    <row r="1485" spans="1:34" x14ac:dyDescent="0.5">
      <c r="A1485">
        <v>12199</v>
      </c>
      <c r="B1485">
        <v>48818</v>
      </c>
      <c r="C1485" t="s">
        <v>1584</v>
      </c>
      <c r="D1485" s="25">
        <v>25732</v>
      </c>
      <c r="E1485" t="s">
        <v>69</v>
      </c>
      <c r="F1485" t="s">
        <v>70</v>
      </c>
      <c r="G1485" t="s">
        <v>97</v>
      </c>
      <c r="H1485" s="25">
        <v>41431</v>
      </c>
      <c r="I1485" s="26" t="str">
        <f t="shared" si="184"/>
        <v>Thu</v>
      </c>
      <c r="J1485" s="1">
        <f t="shared" si="185"/>
        <v>0</v>
      </c>
      <c r="K1485" s="1" t="str">
        <f t="shared" si="186"/>
        <v>7D</v>
      </c>
      <c r="L1485" s="25">
        <v>41431</v>
      </c>
      <c r="M1485" s="26" t="str">
        <f t="shared" si="187"/>
        <v>Thu</v>
      </c>
      <c r="N1485" s="25">
        <v>41435</v>
      </c>
      <c r="O1485" s="1">
        <f t="shared" si="188"/>
        <v>4</v>
      </c>
      <c r="P1485" s="27">
        <f t="shared" si="189"/>
        <v>2013</v>
      </c>
      <c r="Q1485" s="1">
        <f t="shared" si="190"/>
        <v>6</v>
      </c>
      <c r="R1485" s="1">
        <f t="shared" si="191"/>
        <v>6</v>
      </c>
      <c r="S1485" t="s">
        <v>72</v>
      </c>
      <c r="T1485" s="2">
        <v>25872000</v>
      </c>
      <c r="U1485">
        <v>25872000</v>
      </c>
      <c r="V1485" s="2">
        <v>21568832</v>
      </c>
      <c r="W1485" s="2">
        <v>831168</v>
      </c>
      <c r="X1485" s="2">
        <v>0</v>
      </c>
      <c r="Y1485" s="2">
        <v>0</v>
      </c>
      <c r="Z1485" s="2">
        <v>3472000</v>
      </c>
      <c r="AA1485">
        <v>8</v>
      </c>
      <c r="AB1485">
        <v>0</v>
      </c>
      <c r="AC1485">
        <v>0</v>
      </c>
      <c r="AD1485">
        <v>4</v>
      </c>
      <c r="AE1485">
        <v>8</v>
      </c>
      <c r="AF1485">
        <v>12</v>
      </c>
      <c r="AG1485">
        <v>4</v>
      </c>
      <c r="AH1485" s="2">
        <v>5392208</v>
      </c>
    </row>
    <row r="1486" spans="1:34" x14ac:dyDescent="0.5">
      <c r="A1486">
        <v>12237</v>
      </c>
      <c r="B1486">
        <v>49063</v>
      </c>
      <c r="C1486" t="s">
        <v>1585</v>
      </c>
      <c r="D1486" s="25">
        <v>26037</v>
      </c>
      <c r="E1486" t="s">
        <v>69</v>
      </c>
      <c r="F1486" t="s">
        <v>70</v>
      </c>
      <c r="G1486" t="s">
        <v>97</v>
      </c>
      <c r="H1486" s="25">
        <v>41432</v>
      </c>
      <c r="I1486" s="26" t="str">
        <f t="shared" si="184"/>
        <v>Fri</v>
      </c>
      <c r="J1486" s="1">
        <f t="shared" si="185"/>
        <v>0</v>
      </c>
      <c r="K1486" s="1" t="str">
        <f t="shared" si="186"/>
        <v>7D</v>
      </c>
      <c r="L1486" s="25">
        <v>41432</v>
      </c>
      <c r="M1486" s="26" t="str">
        <f t="shared" si="187"/>
        <v>Fri</v>
      </c>
      <c r="N1486" s="25">
        <v>41433</v>
      </c>
      <c r="O1486" s="1">
        <f t="shared" si="188"/>
        <v>1</v>
      </c>
      <c r="P1486" s="27">
        <f t="shared" si="189"/>
        <v>2013</v>
      </c>
      <c r="Q1486" s="1">
        <f t="shared" si="190"/>
        <v>6</v>
      </c>
      <c r="R1486" s="1">
        <f t="shared" si="191"/>
        <v>7</v>
      </c>
      <c r="S1486" t="s">
        <v>72</v>
      </c>
      <c r="T1486" s="2">
        <v>8200500</v>
      </c>
      <c r="U1486">
        <v>8200500</v>
      </c>
      <c r="V1486" s="2">
        <v>6822944</v>
      </c>
      <c r="W1486" s="2">
        <v>277056</v>
      </c>
      <c r="X1486" s="2">
        <v>0</v>
      </c>
      <c r="Y1486" s="2">
        <v>0</v>
      </c>
      <c r="Z1486" s="2">
        <v>1100500</v>
      </c>
      <c r="AA1486">
        <v>2</v>
      </c>
      <c r="AB1486">
        <v>0</v>
      </c>
      <c r="AC1486">
        <v>0</v>
      </c>
      <c r="AD1486">
        <v>0</v>
      </c>
      <c r="AE1486">
        <v>2</v>
      </c>
      <c r="AF1486">
        <v>2</v>
      </c>
      <c r="AG1486">
        <v>1</v>
      </c>
      <c r="AH1486" s="2">
        <v>6822944</v>
      </c>
    </row>
    <row r="1487" spans="1:34" x14ac:dyDescent="0.5">
      <c r="A1487">
        <v>12246</v>
      </c>
      <c r="B1487">
        <v>49094</v>
      </c>
      <c r="C1487" t="s">
        <v>1586</v>
      </c>
      <c r="D1487" s="25">
        <v>21608</v>
      </c>
      <c r="E1487" t="s">
        <v>69</v>
      </c>
      <c r="F1487" t="s">
        <v>70</v>
      </c>
      <c r="G1487" t="s">
        <v>74</v>
      </c>
      <c r="H1487" s="25">
        <v>41433</v>
      </c>
      <c r="I1487" s="26" t="str">
        <f t="shared" si="184"/>
        <v>Sat</v>
      </c>
      <c r="J1487" s="1">
        <f t="shared" si="185"/>
        <v>76</v>
      </c>
      <c r="K1487" s="1" t="str">
        <f t="shared" si="186"/>
        <v>90D</v>
      </c>
      <c r="L1487" s="25">
        <v>41509</v>
      </c>
      <c r="M1487" s="26" t="str">
        <f t="shared" si="187"/>
        <v>Fri</v>
      </c>
      <c r="N1487" s="25">
        <v>41511</v>
      </c>
      <c r="O1487" s="1">
        <f t="shared" si="188"/>
        <v>2</v>
      </c>
      <c r="P1487" s="27">
        <f t="shared" si="189"/>
        <v>2013</v>
      </c>
      <c r="Q1487" s="1">
        <f t="shared" si="190"/>
        <v>8</v>
      </c>
      <c r="R1487" s="1">
        <f t="shared" si="191"/>
        <v>23</v>
      </c>
      <c r="S1487" t="s">
        <v>72</v>
      </c>
      <c r="T1487" s="2">
        <v>24370500</v>
      </c>
      <c r="U1487">
        <v>23562000</v>
      </c>
      <c r="V1487" s="2">
        <v>19518616</v>
      </c>
      <c r="W1487" s="2">
        <v>1581384</v>
      </c>
      <c r="X1487" s="2">
        <v>0</v>
      </c>
      <c r="Y1487" s="2">
        <v>0</v>
      </c>
      <c r="Z1487" s="2">
        <v>3270500</v>
      </c>
      <c r="AA1487">
        <v>4</v>
      </c>
      <c r="AB1487">
        <v>0</v>
      </c>
      <c r="AC1487">
        <v>0</v>
      </c>
      <c r="AD1487">
        <v>0</v>
      </c>
      <c r="AE1487">
        <v>4</v>
      </c>
      <c r="AF1487">
        <v>4</v>
      </c>
      <c r="AG1487">
        <v>2</v>
      </c>
      <c r="AH1487" s="2">
        <v>9759308</v>
      </c>
    </row>
    <row r="1488" spans="1:34" x14ac:dyDescent="0.5">
      <c r="A1488">
        <v>12255</v>
      </c>
      <c r="B1488">
        <v>49130</v>
      </c>
      <c r="C1488" t="s">
        <v>1587</v>
      </c>
      <c r="D1488" s="25">
        <v>27621</v>
      </c>
      <c r="E1488" t="s">
        <v>69</v>
      </c>
      <c r="F1488" t="s">
        <v>70</v>
      </c>
      <c r="G1488" t="s">
        <v>97</v>
      </c>
      <c r="H1488" s="25">
        <v>41434</v>
      </c>
      <c r="I1488" s="26" t="str">
        <f t="shared" si="184"/>
        <v>Sun</v>
      </c>
      <c r="J1488" s="1">
        <f t="shared" si="185"/>
        <v>0</v>
      </c>
      <c r="K1488" s="1" t="str">
        <f t="shared" si="186"/>
        <v>7D</v>
      </c>
      <c r="L1488" s="25">
        <v>41434</v>
      </c>
      <c r="M1488" s="26" t="str">
        <f t="shared" si="187"/>
        <v>Sun</v>
      </c>
      <c r="N1488" s="25">
        <v>41437</v>
      </c>
      <c r="O1488" s="1">
        <f t="shared" si="188"/>
        <v>3</v>
      </c>
      <c r="P1488" s="27">
        <f t="shared" si="189"/>
        <v>2013</v>
      </c>
      <c r="Q1488" s="1">
        <f t="shared" si="190"/>
        <v>6</v>
      </c>
      <c r="R1488" s="1">
        <f t="shared" si="191"/>
        <v>9</v>
      </c>
      <c r="S1488" t="s">
        <v>72</v>
      </c>
      <c r="T1488" s="2">
        <v>75173568.129999995</v>
      </c>
      <c r="U1488">
        <v>58905000</v>
      </c>
      <c r="V1488" s="2">
        <v>52333552</v>
      </c>
      <c r="W1488" s="2">
        <v>6178287.9800000004</v>
      </c>
      <c r="X1488" s="2">
        <v>0</v>
      </c>
      <c r="Y1488" s="2">
        <v>6954574.5999999996</v>
      </c>
      <c r="Z1488" s="2">
        <v>9707153.5500000007</v>
      </c>
      <c r="AA1488">
        <v>16</v>
      </c>
      <c r="AB1488">
        <v>0</v>
      </c>
      <c r="AC1488">
        <v>0</v>
      </c>
      <c r="AD1488">
        <v>0</v>
      </c>
      <c r="AE1488">
        <v>16</v>
      </c>
      <c r="AF1488">
        <v>16</v>
      </c>
      <c r="AG1488">
        <v>8</v>
      </c>
      <c r="AH1488" s="2">
        <v>6541694</v>
      </c>
    </row>
    <row r="1489" spans="1:34" x14ac:dyDescent="0.5">
      <c r="A1489">
        <v>12296</v>
      </c>
      <c r="B1489">
        <v>49429</v>
      </c>
      <c r="C1489" t="s">
        <v>1588</v>
      </c>
      <c r="D1489" s="25">
        <v>29071</v>
      </c>
      <c r="E1489" t="s">
        <v>110</v>
      </c>
      <c r="F1489" t="s">
        <v>70</v>
      </c>
      <c r="G1489" t="s">
        <v>97</v>
      </c>
      <c r="H1489" s="25">
        <v>41437</v>
      </c>
      <c r="I1489" s="26" t="str">
        <f t="shared" si="184"/>
        <v>Wed</v>
      </c>
      <c r="J1489" s="1">
        <f t="shared" si="185"/>
        <v>0</v>
      </c>
      <c r="K1489" s="1" t="str">
        <f t="shared" si="186"/>
        <v>7D</v>
      </c>
      <c r="L1489" s="25">
        <v>41437</v>
      </c>
      <c r="M1489" s="26" t="str">
        <f t="shared" si="187"/>
        <v>Wed</v>
      </c>
      <c r="N1489" s="25">
        <v>41439</v>
      </c>
      <c r="O1489" s="1">
        <f t="shared" si="188"/>
        <v>2</v>
      </c>
      <c r="P1489" s="27">
        <f t="shared" si="189"/>
        <v>2013</v>
      </c>
      <c r="Q1489" s="1">
        <f t="shared" si="190"/>
        <v>6</v>
      </c>
      <c r="R1489" s="1">
        <f t="shared" si="191"/>
        <v>12</v>
      </c>
      <c r="S1489" t="s">
        <v>72</v>
      </c>
      <c r="T1489" s="2">
        <v>25218998.780000001</v>
      </c>
      <c r="U1489">
        <v>19404000</v>
      </c>
      <c r="V1489" s="2">
        <v>18553248</v>
      </c>
      <c r="W1489" s="2">
        <v>3281382.98</v>
      </c>
      <c r="X1489" s="2">
        <v>0</v>
      </c>
      <c r="Y1489" s="2">
        <v>0</v>
      </c>
      <c r="Z1489" s="2">
        <v>3384367.8</v>
      </c>
      <c r="AA1489">
        <v>9</v>
      </c>
      <c r="AB1489">
        <v>0</v>
      </c>
      <c r="AC1489">
        <v>0</v>
      </c>
      <c r="AD1489">
        <v>0</v>
      </c>
      <c r="AE1489">
        <v>9</v>
      </c>
      <c r="AF1489">
        <v>9</v>
      </c>
      <c r="AG1489">
        <v>3</v>
      </c>
      <c r="AH1489" s="2">
        <v>6184416</v>
      </c>
    </row>
    <row r="1490" spans="1:34" x14ac:dyDescent="0.5">
      <c r="A1490">
        <v>12296</v>
      </c>
      <c r="B1490">
        <v>49429</v>
      </c>
      <c r="C1490" t="s">
        <v>1588</v>
      </c>
      <c r="D1490" s="25">
        <v>29071</v>
      </c>
      <c r="E1490" t="s">
        <v>110</v>
      </c>
      <c r="F1490" t="s">
        <v>70</v>
      </c>
      <c r="G1490" t="s">
        <v>97</v>
      </c>
      <c r="H1490" s="25">
        <v>41437</v>
      </c>
      <c r="I1490" s="26" t="str">
        <f t="shared" si="184"/>
        <v>Wed</v>
      </c>
      <c r="J1490" s="1">
        <f t="shared" si="185"/>
        <v>2</v>
      </c>
      <c r="K1490" s="1" t="str">
        <f t="shared" si="186"/>
        <v>7D</v>
      </c>
      <c r="L1490" s="25">
        <v>41439</v>
      </c>
      <c r="M1490" s="26" t="str">
        <f t="shared" si="187"/>
        <v>Fri</v>
      </c>
      <c r="N1490" s="25">
        <v>41440</v>
      </c>
      <c r="O1490" s="1">
        <f t="shared" si="188"/>
        <v>1</v>
      </c>
      <c r="P1490" s="27">
        <f t="shared" si="189"/>
        <v>2013</v>
      </c>
      <c r="Q1490" s="1">
        <f t="shared" si="190"/>
        <v>6</v>
      </c>
      <c r="R1490" s="1">
        <f t="shared" si="191"/>
        <v>14</v>
      </c>
      <c r="S1490" t="s">
        <v>72</v>
      </c>
      <c r="T1490" s="2">
        <v>25218998.780000001</v>
      </c>
      <c r="U1490">
        <v>19404000</v>
      </c>
      <c r="V1490" s="2">
        <v>18553248</v>
      </c>
      <c r="W1490" s="2">
        <v>3281382.98</v>
      </c>
      <c r="X1490" s="2">
        <v>0</v>
      </c>
      <c r="Y1490" s="2">
        <v>0</v>
      </c>
      <c r="Z1490" s="2">
        <v>3384367.8</v>
      </c>
      <c r="AA1490">
        <v>9</v>
      </c>
      <c r="AB1490">
        <v>0</v>
      </c>
      <c r="AC1490">
        <v>0</v>
      </c>
      <c r="AD1490">
        <v>0</v>
      </c>
      <c r="AE1490">
        <v>9</v>
      </c>
      <c r="AF1490">
        <v>9</v>
      </c>
      <c r="AG1490">
        <v>3</v>
      </c>
      <c r="AH1490" s="2">
        <v>6184416</v>
      </c>
    </row>
    <row r="1491" spans="1:34" x14ac:dyDescent="0.5">
      <c r="A1491">
        <v>12295</v>
      </c>
      <c r="B1491">
        <v>40726</v>
      </c>
      <c r="C1491" t="s">
        <v>1334</v>
      </c>
      <c r="D1491" s="25">
        <v>21630</v>
      </c>
      <c r="E1491" t="s">
        <v>79</v>
      </c>
      <c r="F1491" t="s">
        <v>70</v>
      </c>
      <c r="G1491" t="s">
        <v>74</v>
      </c>
      <c r="H1491" s="25">
        <v>41437</v>
      </c>
      <c r="I1491" s="26" t="str">
        <f t="shared" si="184"/>
        <v>Wed</v>
      </c>
      <c r="J1491" s="1">
        <f t="shared" si="185"/>
        <v>4</v>
      </c>
      <c r="K1491" s="1" t="str">
        <f t="shared" si="186"/>
        <v>7D</v>
      </c>
      <c r="L1491" s="25">
        <v>41441</v>
      </c>
      <c r="M1491" s="26" t="str">
        <f t="shared" si="187"/>
        <v>Sun</v>
      </c>
      <c r="N1491" s="25">
        <v>41442</v>
      </c>
      <c r="O1491" s="1">
        <f t="shared" si="188"/>
        <v>1</v>
      </c>
      <c r="P1491" s="27">
        <f t="shared" si="189"/>
        <v>2013</v>
      </c>
      <c r="Q1491" s="1">
        <f t="shared" si="190"/>
        <v>6</v>
      </c>
      <c r="R1491" s="1">
        <f t="shared" si="191"/>
        <v>16</v>
      </c>
      <c r="S1491" t="s">
        <v>72</v>
      </c>
      <c r="T1491" s="2">
        <v>9710997.9000000004</v>
      </c>
      <c r="U1491">
        <v>3951000</v>
      </c>
      <c r="V1491" s="2">
        <v>3143723</v>
      </c>
      <c r="W1491" s="2">
        <v>2666664.56</v>
      </c>
      <c r="X1491" s="2">
        <v>0</v>
      </c>
      <c r="Y1491" s="2">
        <v>2597402.6</v>
      </c>
      <c r="Z1491" s="2">
        <v>1303207.74</v>
      </c>
      <c r="AA1491">
        <v>14</v>
      </c>
      <c r="AB1491">
        <v>0</v>
      </c>
      <c r="AC1491">
        <v>0</v>
      </c>
      <c r="AD1491">
        <v>0</v>
      </c>
      <c r="AE1491">
        <v>14</v>
      </c>
      <c r="AF1491">
        <v>14</v>
      </c>
      <c r="AG1491">
        <v>7</v>
      </c>
      <c r="AH1491" s="2">
        <v>449103.29</v>
      </c>
    </row>
    <row r="1492" spans="1:34" x14ac:dyDescent="0.5">
      <c r="A1492">
        <v>12295</v>
      </c>
      <c r="B1492">
        <v>40727</v>
      </c>
      <c r="C1492" t="s">
        <v>1335</v>
      </c>
      <c r="D1492" s="25">
        <v>19746</v>
      </c>
      <c r="E1492" t="s">
        <v>79</v>
      </c>
      <c r="F1492" t="s">
        <v>70</v>
      </c>
      <c r="G1492" t="s">
        <v>74</v>
      </c>
      <c r="H1492" s="25">
        <v>41437</v>
      </c>
      <c r="I1492" s="26" t="str">
        <f t="shared" si="184"/>
        <v>Wed</v>
      </c>
      <c r="J1492" s="1">
        <f t="shared" si="185"/>
        <v>4</v>
      </c>
      <c r="K1492" s="1" t="str">
        <f t="shared" si="186"/>
        <v>7D</v>
      </c>
      <c r="L1492" s="25">
        <v>41441</v>
      </c>
      <c r="M1492" s="26" t="str">
        <f t="shared" si="187"/>
        <v>Sun</v>
      </c>
      <c r="N1492" s="25">
        <v>41442</v>
      </c>
      <c r="O1492" s="1">
        <f t="shared" si="188"/>
        <v>1</v>
      </c>
      <c r="P1492" s="27">
        <f t="shared" si="189"/>
        <v>2013</v>
      </c>
      <c r="Q1492" s="1">
        <f t="shared" si="190"/>
        <v>6</v>
      </c>
      <c r="R1492" s="1">
        <f t="shared" si="191"/>
        <v>16</v>
      </c>
      <c r="S1492" t="s">
        <v>72</v>
      </c>
      <c r="T1492" s="2">
        <v>6318982.0300000003</v>
      </c>
      <c r="U1492">
        <v>3951000</v>
      </c>
      <c r="V1492" s="2">
        <v>3143723</v>
      </c>
      <c r="W1492" s="2">
        <v>2255409.27</v>
      </c>
      <c r="X1492" s="2">
        <v>0</v>
      </c>
      <c r="Y1492" s="2">
        <v>75440</v>
      </c>
      <c r="Z1492" s="2">
        <v>844409.76</v>
      </c>
      <c r="AA1492">
        <v>14</v>
      </c>
      <c r="AB1492">
        <v>0</v>
      </c>
      <c r="AC1492">
        <v>0</v>
      </c>
      <c r="AD1492">
        <v>0</v>
      </c>
      <c r="AE1492">
        <v>14</v>
      </c>
      <c r="AF1492">
        <v>14</v>
      </c>
      <c r="AG1492">
        <v>7</v>
      </c>
      <c r="AH1492" s="2">
        <v>449103.29</v>
      </c>
    </row>
    <row r="1493" spans="1:34" x14ac:dyDescent="0.5">
      <c r="A1493">
        <v>12325</v>
      </c>
      <c r="B1493">
        <v>49506</v>
      </c>
      <c r="C1493" t="s">
        <v>1589</v>
      </c>
      <c r="D1493" s="25">
        <v>30125</v>
      </c>
      <c r="E1493" t="s">
        <v>122</v>
      </c>
      <c r="F1493" t="s">
        <v>75</v>
      </c>
      <c r="G1493" t="s">
        <v>76</v>
      </c>
      <c r="H1493" s="25">
        <v>41438</v>
      </c>
      <c r="I1493" s="26" t="str">
        <f t="shared" si="184"/>
        <v>Thu</v>
      </c>
      <c r="J1493" s="1">
        <f t="shared" si="185"/>
        <v>54</v>
      </c>
      <c r="K1493" s="1" t="str">
        <f t="shared" si="186"/>
        <v>60D</v>
      </c>
      <c r="L1493" s="25">
        <v>41492</v>
      </c>
      <c r="M1493" s="26" t="str">
        <f t="shared" si="187"/>
        <v>Tue</v>
      </c>
      <c r="N1493" s="25">
        <v>41495</v>
      </c>
      <c r="O1493" s="1">
        <f t="shared" si="188"/>
        <v>3</v>
      </c>
      <c r="P1493" s="27">
        <f t="shared" si="189"/>
        <v>2013</v>
      </c>
      <c r="Q1493" s="1">
        <f t="shared" si="190"/>
        <v>8</v>
      </c>
      <c r="R1493" s="1">
        <f t="shared" si="191"/>
        <v>6</v>
      </c>
      <c r="S1493" t="s">
        <v>72</v>
      </c>
      <c r="T1493" s="2">
        <v>24450000</v>
      </c>
      <c r="U1493">
        <v>22050000</v>
      </c>
      <c r="V1493" s="2">
        <v>16649353</v>
      </c>
      <c r="W1493" s="2">
        <v>1922076</v>
      </c>
      <c r="X1493" s="2">
        <v>0</v>
      </c>
      <c r="Y1493" s="2">
        <v>1998002</v>
      </c>
      <c r="Z1493" s="2">
        <v>3880569</v>
      </c>
      <c r="AA1493">
        <v>6</v>
      </c>
      <c r="AB1493">
        <v>0</v>
      </c>
      <c r="AC1493">
        <v>0</v>
      </c>
      <c r="AD1493">
        <v>0</v>
      </c>
      <c r="AE1493">
        <v>6</v>
      </c>
      <c r="AF1493">
        <v>6</v>
      </c>
      <c r="AG1493">
        <v>3</v>
      </c>
      <c r="AH1493" s="2">
        <v>5549784.3300000001</v>
      </c>
    </row>
    <row r="1494" spans="1:34" x14ac:dyDescent="0.5">
      <c r="A1494">
        <v>12345</v>
      </c>
      <c r="B1494">
        <v>49668</v>
      </c>
      <c r="C1494" t="s">
        <v>1590</v>
      </c>
      <c r="D1494" s="25">
        <v>33233</v>
      </c>
      <c r="E1494" t="s">
        <v>69</v>
      </c>
      <c r="F1494" t="s">
        <v>70</v>
      </c>
      <c r="G1494" t="s">
        <v>97</v>
      </c>
      <c r="H1494" s="25">
        <v>41438</v>
      </c>
      <c r="I1494" s="26" t="str">
        <f t="shared" si="184"/>
        <v>Thu</v>
      </c>
      <c r="J1494" s="1">
        <f t="shared" si="185"/>
        <v>0</v>
      </c>
      <c r="K1494" s="1" t="str">
        <f t="shared" si="186"/>
        <v>7D</v>
      </c>
      <c r="L1494" s="25">
        <v>41438</v>
      </c>
      <c r="M1494" s="26" t="str">
        <f t="shared" si="187"/>
        <v>Thu</v>
      </c>
      <c r="N1494" s="25">
        <v>41439</v>
      </c>
      <c r="O1494" s="1">
        <f t="shared" si="188"/>
        <v>1</v>
      </c>
      <c r="P1494" s="27">
        <f t="shared" si="189"/>
        <v>2013</v>
      </c>
      <c r="Q1494" s="1">
        <f t="shared" si="190"/>
        <v>6</v>
      </c>
      <c r="R1494" s="1">
        <f t="shared" si="191"/>
        <v>13</v>
      </c>
      <c r="S1494" t="s">
        <v>72</v>
      </c>
      <c r="T1494" s="2">
        <v>5890500</v>
      </c>
      <c r="U1494">
        <v>5890500</v>
      </c>
      <c r="V1494" s="2">
        <v>4822944</v>
      </c>
      <c r="W1494" s="2">
        <v>277056</v>
      </c>
      <c r="X1494" s="2">
        <v>0</v>
      </c>
      <c r="Y1494" s="2">
        <v>0</v>
      </c>
      <c r="Z1494" s="2">
        <v>790500</v>
      </c>
      <c r="AA1494">
        <v>2</v>
      </c>
      <c r="AB1494">
        <v>0</v>
      </c>
      <c r="AC1494">
        <v>0</v>
      </c>
      <c r="AD1494">
        <v>0</v>
      </c>
      <c r="AE1494">
        <v>2</v>
      </c>
      <c r="AF1494">
        <v>2</v>
      </c>
      <c r="AG1494">
        <v>1</v>
      </c>
      <c r="AH1494" s="2">
        <v>4822944</v>
      </c>
    </row>
    <row r="1495" spans="1:34" x14ac:dyDescent="0.5">
      <c r="A1495">
        <v>12321</v>
      </c>
      <c r="B1495">
        <v>49480</v>
      </c>
      <c r="C1495" t="s">
        <v>1591</v>
      </c>
      <c r="D1495" s="25">
        <v>29960</v>
      </c>
      <c r="E1495" t="s">
        <v>69</v>
      </c>
      <c r="F1495" t="s">
        <v>70</v>
      </c>
      <c r="G1495" t="s">
        <v>71</v>
      </c>
      <c r="H1495" s="25">
        <v>41438</v>
      </c>
      <c r="I1495" s="26" t="str">
        <f t="shared" si="184"/>
        <v>Thu</v>
      </c>
      <c r="J1495" s="1">
        <f t="shared" si="185"/>
        <v>71</v>
      </c>
      <c r="K1495" s="1" t="str">
        <f t="shared" si="186"/>
        <v>90D</v>
      </c>
      <c r="L1495" s="25">
        <v>41509</v>
      </c>
      <c r="M1495" s="26" t="str">
        <f t="shared" si="187"/>
        <v>Fri</v>
      </c>
      <c r="N1495" s="25">
        <v>41511</v>
      </c>
      <c r="O1495" s="1">
        <f t="shared" si="188"/>
        <v>2</v>
      </c>
      <c r="P1495" s="27">
        <f t="shared" si="189"/>
        <v>2013</v>
      </c>
      <c r="Q1495" s="1">
        <f t="shared" si="190"/>
        <v>8</v>
      </c>
      <c r="R1495" s="1">
        <f t="shared" si="191"/>
        <v>23</v>
      </c>
      <c r="S1495" t="s">
        <v>72</v>
      </c>
      <c r="T1495" s="2">
        <v>589500</v>
      </c>
      <c r="U1495">
        <v>0</v>
      </c>
      <c r="V1495" s="2">
        <v>400000</v>
      </c>
      <c r="W1495" s="2">
        <v>0</v>
      </c>
      <c r="X1495" s="2">
        <v>0</v>
      </c>
      <c r="Y1495" s="2">
        <v>110389.61</v>
      </c>
      <c r="Z1495" s="2">
        <v>79110.39</v>
      </c>
      <c r="AA1495">
        <v>4</v>
      </c>
      <c r="AB1495">
        <v>0</v>
      </c>
      <c r="AC1495">
        <v>2</v>
      </c>
      <c r="AD1495">
        <v>2</v>
      </c>
      <c r="AE1495">
        <v>4</v>
      </c>
      <c r="AF1495">
        <v>8</v>
      </c>
      <c r="AG1495">
        <v>2</v>
      </c>
      <c r="AH1495" s="2">
        <v>200000</v>
      </c>
    </row>
    <row r="1496" spans="1:34" x14ac:dyDescent="0.5">
      <c r="A1496">
        <v>12338</v>
      </c>
      <c r="B1496">
        <v>49648</v>
      </c>
      <c r="C1496" t="s">
        <v>1592</v>
      </c>
      <c r="D1496" s="25">
        <v>21357</v>
      </c>
      <c r="E1496" t="s">
        <v>69</v>
      </c>
      <c r="F1496" t="s">
        <v>75</v>
      </c>
      <c r="G1496" t="s">
        <v>91</v>
      </c>
      <c r="H1496" s="25">
        <v>41438</v>
      </c>
      <c r="I1496" s="26" t="str">
        <f t="shared" si="184"/>
        <v>Thu</v>
      </c>
      <c r="J1496" s="1">
        <f t="shared" si="185"/>
        <v>45</v>
      </c>
      <c r="K1496" s="1" t="str">
        <f t="shared" si="186"/>
        <v>45D</v>
      </c>
      <c r="L1496" s="25">
        <v>41483</v>
      </c>
      <c r="M1496" s="26" t="str">
        <f t="shared" si="187"/>
        <v>Sun</v>
      </c>
      <c r="N1496" s="25">
        <v>41485</v>
      </c>
      <c r="O1496" s="1">
        <f t="shared" si="188"/>
        <v>2</v>
      </c>
      <c r="P1496" s="27">
        <f t="shared" si="189"/>
        <v>2013</v>
      </c>
      <c r="Q1496" s="1">
        <f t="shared" si="190"/>
        <v>7</v>
      </c>
      <c r="R1496" s="1">
        <f t="shared" si="191"/>
        <v>28</v>
      </c>
      <c r="S1496" t="s">
        <v>72</v>
      </c>
      <c r="T1496" s="2">
        <v>4966500</v>
      </c>
      <c r="U1496">
        <v>0</v>
      </c>
      <c r="V1496" s="2">
        <v>4000000</v>
      </c>
      <c r="W1496" s="2">
        <v>300000</v>
      </c>
      <c r="X1496" s="2">
        <v>0</v>
      </c>
      <c r="Y1496" s="2">
        <v>0</v>
      </c>
      <c r="Z1496" s="2">
        <v>666500</v>
      </c>
      <c r="AA1496">
        <v>6</v>
      </c>
      <c r="AB1496">
        <v>0</v>
      </c>
      <c r="AC1496">
        <v>0</v>
      </c>
      <c r="AD1496">
        <v>0</v>
      </c>
      <c r="AE1496">
        <v>6</v>
      </c>
      <c r="AF1496">
        <v>6</v>
      </c>
      <c r="AG1496">
        <v>2</v>
      </c>
      <c r="AH1496" s="2">
        <v>2000000</v>
      </c>
    </row>
    <row r="1497" spans="1:34" x14ac:dyDescent="0.5">
      <c r="A1497">
        <v>12370</v>
      </c>
      <c r="B1497">
        <v>49751</v>
      </c>
      <c r="C1497" t="s">
        <v>1593</v>
      </c>
      <c r="D1497" s="25">
        <v>35368</v>
      </c>
      <c r="E1497" t="s">
        <v>69</v>
      </c>
      <c r="F1497" t="s">
        <v>75</v>
      </c>
      <c r="G1497" t="s">
        <v>91</v>
      </c>
      <c r="H1497" s="25">
        <v>41439</v>
      </c>
      <c r="I1497" s="26" t="str">
        <f t="shared" si="184"/>
        <v>Fri</v>
      </c>
      <c r="J1497" s="1">
        <f t="shared" si="185"/>
        <v>48</v>
      </c>
      <c r="K1497" s="1" t="str">
        <f t="shared" si="186"/>
        <v>60D</v>
      </c>
      <c r="L1497" s="25">
        <v>41487</v>
      </c>
      <c r="M1497" s="26" t="str">
        <f t="shared" si="187"/>
        <v>Thu</v>
      </c>
      <c r="N1497" s="25">
        <v>41490</v>
      </c>
      <c r="O1497" s="1">
        <f t="shared" si="188"/>
        <v>3</v>
      </c>
      <c r="P1497" s="27">
        <f t="shared" si="189"/>
        <v>2013</v>
      </c>
      <c r="Q1497" s="1">
        <f t="shared" si="190"/>
        <v>8</v>
      </c>
      <c r="R1497" s="1">
        <f t="shared" si="191"/>
        <v>1</v>
      </c>
      <c r="S1497" t="s">
        <v>72</v>
      </c>
      <c r="T1497" s="2">
        <v>1917300</v>
      </c>
      <c r="U1497">
        <v>0</v>
      </c>
      <c r="V1497" s="2">
        <v>600000</v>
      </c>
      <c r="W1497" s="2">
        <v>1060000</v>
      </c>
      <c r="X1497" s="2">
        <v>0</v>
      </c>
      <c r="Y1497" s="2">
        <v>0</v>
      </c>
      <c r="Z1497" s="2">
        <v>257300</v>
      </c>
      <c r="AA1497">
        <v>6</v>
      </c>
      <c r="AB1497">
        <v>0</v>
      </c>
      <c r="AC1497">
        <v>1</v>
      </c>
      <c r="AD1497">
        <v>0</v>
      </c>
      <c r="AE1497">
        <v>6</v>
      </c>
      <c r="AF1497">
        <v>7</v>
      </c>
      <c r="AG1497">
        <v>3</v>
      </c>
      <c r="AH1497" s="2">
        <v>200000</v>
      </c>
    </row>
    <row r="1498" spans="1:34" x14ac:dyDescent="0.5">
      <c r="A1498">
        <v>12375</v>
      </c>
      <c r="B1498">
        <v>49766</v>
      </c>
      <c r="C1498" t="s">
        <v>1594</v>
      </c>
      <c r="D1498" s="25">
        <v>26695</v>
      </c>
      <c r="E1498" t="s">
        <v>100</v>
      </c>
      <c r="F1498" t="s">
        <v>75</v>
      </c>
      <c r="G1498" t="s">
        <v>91</v>
      </c>
      <c r="H1498" s="25">
        <v>41439</v>
      </c>
      <c r="I1498" s="26" t="str">
        <f t="shared" si="184"/>
        <v>Fri</v>
      </c>
      <c r="J1498" s="1">
        <f t="shared" si="185"/>
        <v>40</v>
      </c>
      <c r="K1498" s="1" t="str">
        <f t="shared" si="186"/>
        <v>45D</v>
      </c>
      <c r="L1498" s="25">
        <v>41479</v>
      </c>
      <c r="M1498" s="26" t="str">
        <f t="shared" si="187"/>
        <v>Wed</v>
      </c>
      <c r="N1498" s="25">
        <v>41480</v>
      </c>
      <c r="O1498" s="1">
        <f t="shared" si="188"/>
        <v>1</v>
      </c>
      <c r="P1498" s="27">
        <f t="shared" si="189"/>
        <v>2013</v>
      </c>
      <c r="Q1498" s="1">
        <f t="shared" si="190"/>
        <v>7</v>
      </c>
      <c r="R1498" s="1">
        <f t="shared" si="191"/>
        <v>24</v>
      </c>
      <c r="S1498" t="s">
        <v>72</v>
      </c>
      <c r="T1498" s="2">
        <v>1155000</v>
      </c>
      <c r="U1498">
        <v>0</v>
      </c>
      <c r="V1498" s="2">
        <v>1000000</v>
      </c>
      <c r="W1498" s="2">
        <v>0</v>
      </c>
      <c r="X1498" s="2">
        <v>0</v>
      </c>
      <c r="Y1498" s="2">
        <v>0</v>
      </c>
      <c r="Z1498" s="2">
        <v>155000</v>
      </c>
      <c r="AA1498">
        <v>3</v>
      </c>
      <c r="AB1498">
        <v>0</v>
      </c>
      <c r="AC1498">
        <v>0</v>
      </c>
      <c r="AD1498">
        <v>0</v>
      </c>
      <c r="AE1498">
        <v>3</v>
      </c>
      <c r="AF1498">
        <v>3</v>
      </c>
      <c r="AG1498">
        <v>1</v>
      </c>
      <c r="AH1498" s="2">
        <v>1000000</v>
      </c>
    </row>
    <row r="1499" spans="1:34" x14ac:dyDescent="0.5">
      <c r="A1499">
        <v>12405</v>
      </c>
      <c r="B1499">
        <v>49851</v>
      </c>
      <c r="C1499" t="s">
        <v>1595</v>
      </c>
      <c r="D1499" s="25">
        <v>26396</v>
      </c>
      <c r="E1499" t="s">
        <v>79</v>
      </c>
      <c r="F1499" t="s">
        <v>105</v>
      </c>
      <c r="G1499" t="s">
        <v>106</v>
      </c>
      <c r="H1499" s="25">
        <v>41440</v>
      </c>
      <c r="I1499" s="26" t="str">
        <f t="shared" si="184"/>
        <v>Sat</v>
      </c>
      <c r="J1499" s="1">
        <f t="shared" si="185"/>
        <v>156</v>
      </c>
      <c r="K1499" s="1" t="str">
        <f t="shared" si="186"/>
        <v>120D</v>
      </c>
      <c r="L1499" s="25">
        <v>41596</v>
      </c>
      <c r="M1499" s="26" t="str">
        <f t="shared" si="187"/>
        <v>Mon</v>
      </c>
      <c r="N1499" s="25">
        <v>41602</v>
      </c>
      <c r="O1499" s="1">
        <f t="shared" si="188"/>
        <v>6</v>
      </c>
      <c r="P1499" s="27">
        <f t="shared" si="189"/>
        <v>2013</v>
      </c>
      <c r="Q1499" s="1">
        <f t="shared" si="190"/>
        <v>11</v>
      </c>
      <c r="R1499" s="1">
        <f t="shared" si="191"/>
        <v>18</v>
      </c>
      <c r="S1499" t="s">
        <v>72</v>
      </c>
      <c r="T1499" s="2">
        <v>9920610.2100000009</v>
      </c>
      <c r="U1499">
        <v>0</v>
      </c>
      <c r="V1499" s="2">
        <v>1419942.3</v>
      </c>
      <c r="W1499" s="2">
        <v>5871207.9500000002</v>
      </c>
      <c r="X1499" s="2">
        <v>0</v>
      </c>
      <c r="Y1499" s="2">
        <v>1298701.3</v>
      </c>
      <c r="Z1499" s="2">
        <v>1330758.6599999999</v>
      </c>
      <c r="AA1499">
        <v>12</v>
      </c>
      <c r="AB1499">
        <v>0</v>
      </c>
      <c r="AC1499">
        <v>6</v>
      </c>
      <c r="AD1499">
        <v>6</v>
      </c>
      <c r="AE1499">
        <v>12</v>
      </c>
      <c r="AF1499">
        <v>24</v>
      </c>
      <c r="AG1499">
        <v>6</v>
      </c>
      <c r="AH1499" s="2">
        <v>236657.05</v>
      </c>
    </row>
    <row r="1500" spans="1:34" x14ac:dyDescent="0.5">
      <c r="A1500">
        <v>12409</v>
      </c>
      <c r="B1500">
        <v>49863</v>
      </c>
      <c r="C1500" t="s">
        <v>1596</v>
      </c>
      <c r="D1500" s="25">
        <v>29424</v>
      </c>
      <c r="E1500" t="s">
        <v>138</v>
      </c>
      <c r="F1500" t="s">
        <v>75</v>
      </c>
      <c r="G1500" t="s">
        <v>91</v>
      </c>
      <c r="H1500" s="25">
        <v>41440</v>
      </c>
      <c r="I1500" s="26" t="str">
        <f t="shared" si="184"/>
        <v>Sat</v>
      </c>
      <c r="J1500" s="1">
        <f t="shared" si="185"/>
        <v>0</v>
      </c>
      <c r="K1500" s="1" t="str">
        <f t="shared" si="186"/>
        <v>7D</v>
      </c>
      <c r="L1500" s="25">
        <v>41440</v>
      </c>
      <c r="M1500" s="26" t="str">
        <f t="shared" si="187"/>
        <v>Sat</v>
      </c>
      <c r="N1500" s="25">
        <v>41441</v>
      </c>
      <c r="O1500" s="1">
        <f t="shared" si="188"/>
        <v>1</v>
      </c>
      <c r="P1500" s="27">
        <f t="shared" si="189"/>
        <v>2013</v>
      </c>
      <c r="Q1500" s="1">
        <f t="shared" si="190"/>
        <v>6</v>
      </c>
      <c r="R1500" s="1">
        <f t="shared" si="191"/>
        <v>15</v>
      </c>
      <c r="S1500" t="s">
        <v>72</v>
      </c>
      <c r="T1500" s="2">
        <v>2585000</v>
      </c>
      <c r="U1500">
        <v>2500000</v>
      </c>
      <c r="V1500" s="2">
        <v>2025974</v>
      </c>
      <c r="W1500" s="2">
        <v>212121.07</v>
      </c>
      <c r="X1500" s="2">
        <v>0</v>
      </c>
      <c r="Y1500" s="2">
        <v>0</v>
      </c>
      <c r="Z1500" s="2">
        <v>346904.93</v>
      </c>
      <c r="AA1500">
        <v>1</v>
      </c>
      <c r="AB1500">
        <v>0</v>
      </c>
      <c r="AC1500">
        <v>0</v>
      </c>
      <c r="AD1500">
        <v>0</v>
      </c>
      <c r="AE1500">
        <v>1</v>
      </c>
      <c r="AF1500">
        <v>1</v>
      </c>
      <c r="AG1500">
        <v>1</v>
      </c>
      <c r="AH1500" s="2">
        <v>2025974</v>
      </c>
    </row>
    <row r="1501" spans="1:34" x14ac:dyDescent="0.5">
      <c r="A1501">
        <v>12318</v>
      </c>
      <c r="B1501">
        <v>49792</v>
      </c>
      <c r="C1501" t="s">
        <v>1597</v>
      </c>
      <c r="D1501" s="25">
        <v>25924</v>
      </c>
      <c r="E1501" t="s">
        <v>69</v>
      </c>
      <c r="F1501" t="s">
        <v>75</v>
      </c>
      <c r="G1501" t="s">
        <v>91</v>
      </c>
      <c r="H1501" s="25">
        <v>41440</v>
      </c>
      <c r="I1501" s="26" t="str">
        <f t="shared" si="184"/>
        <v>Sat</v>
      </c>
      <c r="J1501" s="1">
        <f t="shared" si="185"/>
        <v>1</v>
      </c>
      <c r="K1501" s="1" t="str">
        <f t="shared" si="186"/>
        <v>7D</v>
      </c>
      <c r="L1501" s="25">
        <v>41441</v>
      </c>
      <c r="M1501" s="26" t="str">
        <f t="shared" si="187"/>
        <v>Sun</v>
      </c>
      <c r="N1501" s="25">
        <v>41445</v>
      </c>
      <c r="O1501" s="1">
        <f t="shared" si="188"/>
        <v>4</v>
      </c>
      <c r="P1501" s="27">
        <f t="shared" si="189"/>
        <v>2013</v>
      </c>
      <c r="Q1501" s="1">
        <f t="shared" si="190"/>
        <v>6</v>
      </c>
      <c r="R1501" s="1">
        <f t="shared" si="191"/>
        <v>16</v>
      </c>
      <c r="S1501" t="s">
        <v>72</v>
      </c>
      <c r="T1501" s="2">
        <v>6536674.9100000001</v>
      </c>
      <c r="U1501">
        <v>4266675</v>
      </c>
      <c r="V1501" s="2">
        <v>2076027.1</v>
      </c>
      <c r="W1501" s="2">
        <v>1721861.33</v>
      </c>
      <c r="X1501" s="2">
        <v>0</v>
      </c>
      <c r="Y1501" s="2">
        <v>1861471.86</v>
      </c>
      <c r="Z1501" s="2">
        <v>877314.62</v>
      </c>
      <c r="AA1501">
        <v>2</v>
      </c>
      <c r="AB1501">
        <v>0</v>
      </c>
      <c r="AC1501">
        <v>0</v>
      </c>
      <c r="AD1501">
        <v>0</v>
      </c>
      <c r="AE1501">
        <v>2</v>
      </c>
      <c r="AF1501">
        <v>2</v>
      </c>
      <c r="AG1501">
        <v>1</v>
      </c>
      <c r="AH1501" s="2">
        <v>2076027.1</v>
      </c>
    </row>
    <row r="1502" spans="1:34" x14ac:dyDescent="0.5">
      <c r="A1502">
        <v>12386</v>
      </c>
      <c r="B1502">
        <v>49791</v>
      </c>
      <c r="C1502" t="s">
        <v>1598</v>
      </c>
      <c r="D1502" s="25">
        <v>26353</v>
      </c>
      <c r="E1502" t="s">
        <v>69</v>
      </c>
      <c r="F1502" t="s">
        <v>75</v>
      </c>
      <c r="G1502" t="s">
        <v>91</v>
      </c>
      <c r="H1502" s="25">
        <v>41440</v>
      </c>
      <c r="I1502" s="26" t="str">
        <f t="shared" si="184"/>
        <v>Sat</v>
      </c>
      <c r="J1502" s="1">
        <f t="shared" si="185"/>
        <v>36</v>
      </c>
      <c r="K1502" s="1" t="str">
        <f t="shared" si="186"/>
        <v>45D</v>
      </c>
      <c r="L1502" s="25">
        <v>41476</v>
      </c>
      <c r="M1502" s="26" t="str">
        <f t="shared" si="187"/>
        <v>Sun</v>
      </c>
      <c r="N1502" s="25">
        <v>41479</v>
      </c>
      <c r="O1502" s="1">
        <f t="shared" si="188"/>
        <v>3</v>
      </c>
      <c r="P1502" s="27">
        <f t="shared" si="189"/>
        <v>2013</v>
      </c>
      <c r="Q1502" s="1">
        <f t="shared" si="190"/>
        <v>7</v>
      </c>
      <c r="R1502" s="1">
        <f t="shared" si="191"/>
        <v>21</v>
      </c>
      <c r="S1502" t="s">
        <v>72</v>
      </c>
      <c r="T1502" s="2">
        <v>35879999.560000002</v>
      </c>
      <c r="U1502">
        <v>29940000</v>
      </c>
      <c r="V1502" s="2">
        <v>26441559</v>
      </c>
      <c r="W1502" s="2">
        <v>3714283.26</v>
      </c>
      <c r="X1502" s="2">
        <v>0</v>
      </c>
      <c r="Y1502" s="2">
        <v>699300.69</v>
      </c>
      <c r="Z1502" s="2">
        <v>5024856.6100000003</v>
      </c>
      <c r="AA1502">
        <v>9</v>
      </c>
      <c r="AB1502">
        <v>0</v>
      </c>
      <c r="AC1502">
        <v>0</v>
      </c>
      <c r="AD1502">
        <v>0</v>
      </c>
      <c r="AE1502">
        <v>9</v>
      </c>
      <c r="AF1502">
        <v>9</v>
      </c>
      <c r="AG1502">
        <v>3</v>
      </c>
      <c r="AH1502" s="2">
        <v>8813853</v>
      </c>
    </row>
    <row r="1503" spans="1:34" x14ac:dyDescent="0.5">
      <c r="A1503">
        <v>12410</v>
      </c>
      <c r="B1503">
        <v>49866</v>
      </c>
      <c r="C1503" t="s">
        <v>1599</v>
      </c>
      <c r="D1503" s="25">
        <v>33627</v>
      </c>
      <c r="E1503" t="s">
        <v>69</v>
      </c>
      <c r="F1503" t="s">
        <v>70</v>
      </c>
      <c r="G1503" t="s">
        <v>97</v>
      </c>
      <c r="H1503" s="25">
        <v>41440</v>
      </c>
      <c r="I1503" s="26" t="str">
        <f t="shared" si="184"/>
        <v>Sat</v>
      </c>
      <c r="J1503" s="1">
        <f t="shared" si="185"/>
        <v>0</v>
      </c>
      <c r="K1503" s="1" t="str">
        <f t="shared" si="186"/>
        <v>7D</v>
      </c>
      <c r="L1503" s="25">
        <v>41440</v>
      </c>
      <c r="M1503" s="26" t="str">
        <f t="shared" si="187"/>
        <v>Sat</v>
      </c>
      <c r="N1503" s="25">
        <v>41441</v>
      </c>
      <c r="O1503" s="1">
        <f t="shared" si="188"/>
        <v>1</v>
      </c>
      <c r="P1503" s="27">
        <f t="shared" si="189"/>
        <v>2013</v>
      </c>
      <c r="Q1503" s="1">
        <f t="shared" si="190"/>
        <v>6</v>
      </c>
      <c r="R1503" s="1">
        <f t="shared" si="191"/>
        <v>15</v>
      </c>
      <c r="S1503" t="s">
        <v>72</v>
      </c>
      <c r="T1503" s="2">
        <v>5659500</v>
      </c>
      <c r="U1503">
        <v>5659500</v>
      </c>
      <c r="V1503" s="2">
        <v>4761472</v>
      </c>
      <c r="W1503" s="2">
        <v>138528</v>
      </c>
      <c r="X1503" s="2">
        <v>0</v>
      </c>
      <c r="Y1503" s="2">
        <v>0</v>
      </c>
      <c r="Z1503" s="2">
        <v>759500</v>
      </c>
      <c r="AA1503">
        <v>1</v>
      </c>
      <c r="AB1503">
        <v>0</v>
      </c>
      <c r="AC1503">
        <v>0</v>
      </c>
      <c r="AD1503">
        <v>0</v>
      </c>
      <c r="AE1503">
        <v>1</v>
      </c>
      <c r="AF1503">
        <v>1</v>
      </c>
      <c r="AG1503">
        <v>1</v>
      </c>
      <c r="AH1503" s="2">
        <v>4761472</v>
      </c>
    </row>
    <row r="1504" spans="1:34" x14ac:dyDescent="0.5">
      <c r="A1504">
        <v>12295</v>
      </c>
      <c r="B1504">
        <v>40726</v>
      </c>
      <c r="C1504" t="s">
        <v>1334</v>
      </c>
      <c r="D1504" s="25">
        <v>21630</v>
      </c>
      <c r="E1504" t="s">
        <v>79</v>
      </c>
      <c r="F1504" t="s">
        <v>70</v>
      </c>
      <c r="G1504" t="s">
        <v>74</v>
      </c>
      <c r="H1504" s="25">
        <v>41440</v>
      </c>
      <c r="I1504" s="26" t="str">
        <f t="shared" si="184"/>
        <v>Sat</v>
      </c>
      <c r="J1504" s="1">
        <f t="shared" si="185"/>
        <v>1</v>
      </c>
      <c r="K1504" s="1" t="str">
        <f t="shared" si="186"/>
        <v>7D</v>
      </c>
      <c r="L1504" s="25">
        <v>41441</v>
      </c>
      <c r="M1504" s="26" t="str">
        <f t="shared" si="187"/>
        <v>Sun</v>
      </c>
      <c r="N1504" s="25">
        <v>41442</v>
      </c>
      <c r="O1504" s="1">
        <f t="shared" si="188"/>
        <v>1</v>
      </c>
      <c r="P1504" s="27">
        <f t="shared" si="189"/>
        <v>2013</v>
      </c>
      <c r="Q1504" s="1">
        <f t="shared" si="190"/>
        <v>6</v>
      </c>
      <c r="R1504" s="1">
        <f t="shared" si="191"/>
        <v>16</v>
      </c>
      <c r="S1504" t="s">
        <v>72</v>
      </c>
      <c r="T1504" s="2">
        <v>9710997.9000000004</v>
      </c>
      <c r="U1504">
        <v>3951000</v>
      </c>
      <c r="V1504" s="2">
        <v>3143723</v>
      </c>
      <c r="W1504" s="2">
        <v>2666664.56</v>
      </c>
      <c r="X1504" s="2">
        <v>0</v>
      </c>
      <c r="Y1504" s="2">
        <v>2597402.6</v>
      </c>
      <c r="Z1504" s="2">
        <v>1303207.74</v>
      </c>
      <c r="AA1504">
        <v>14</v>
      </c>
      <c r="AB1504">
        <v>0</v>
      </c>
      <c r="AC1504">
        <v>0</v>
      </c>
      <c r="AD1504">
        <v>0</v>
      </c>
      <c r="AE1504">
        <v>14</v>
      </c>
      <c r="AF1504">
        <v>14</v>
      </c>
      <c r="AG1504">
        <v>7</v>
      </c>
      <c r="AH1504" s="2">
        <v>449103.29</v>
      </c>
    </row>
    <row r="1505" spans="1:34" x14ac:dyDescent="0.5">
      <c r="A1505">
        <v>12405</v>
      </c>
      <c r="B1505">
        <v>49852</v>
      </c>
      <c r="C1505" t="s">
        <v>1600</v>
      </c>
      <c r="D1505" s="25">
        <v>26398</v>
      </c>
      <c r="E1505" t="s">
        <v>79</v>
      </c>
      <c r="F1505" t="s">
        <v>105</v>
      </c>
      <c r="G1505" t="s">
        <v>106</v>
      </c>
      <c r="H1505" s="25">
        <v>41440</v>
      </c>
      <c r="I1505" s="26" t="str">
        <f t="shared" si="184"/>
        <v>Sat</v>
      </c>
      <c r="J1505" s="1">
        <f t="shared" si="185"/>
        <v>156</v>
      </c>
      <c r="K1505" s="1" t="str">
        <f t="shared" si="186"/>
        <v>120D</v>
      </c>
      <c r="L1505" s="25">
        <v>41596</v>
      </c>
      <c r="M1505" s="26" t="str">
        <f t="shared" si="187"/>
        <v>Mon</v>
      </c>
      <c r="N1505" s="25">
        <v>41602</v>
      </c>
      <c r="O1505" s="1">
        <f t="shared" si="188"/>
        <v>6</v>
      </c>
      <c r="P1505" s="27">
        <f t="shared" si="189"/>
        <v>2013</v>
      </c>
      <c r="Q1505" s="1">
        <f t="shared" si="190"/>
        <v>11</v>
      </c>
      <c r="R1505" s="1">
        <f t="shared" si="191"/>
        <v>18</v>
      </c>
      <c r="S1505" t="s">
        <v>72</v>
      </c>
      <c r="T1505" s="2">
        <v>8823711.4499999993</v>
      </c>
      <c r="U1505">
        <v>0</v>
      </c>
      <c r="V1505" s="2">
        <v>1419942.3</v>
      </c>
      <c r="W1505" s="2">
        <v>4679087.82</v>
      </c>
      <c r="X1505" s="2">
        <v>0</v>
      </c>
      <c r="Y1505" s="2">
        <v>1541125.54</v>
      </c>
      <c r="Z1505" s="2">
        <v>1183555.79</v>
      </c>
      <c r="AA1505">
        <v>12</v>
      </c>
      <c r="AB1505">
        <v>0</v>
      </c>
      <c r="AC1505">
        <v>6</v>
      </c>
      <c r="AD1505">
        <v>6</v>
      </c>
      <c r="AE1505">
        <v>12</v>
      </c>
      <c r="AF1505">
        <v>24</v>
      </c>
      <c r="AG1505">
        <v>6</v>
      </c>
      <c r="AH1505" s="2">
        <v>236657.05</v>
      </c>
    </row>
    <row r="1506" spans="1:34" x14ac:dyDescent="0.5">
      <c r="A1506">
        <v>12418</v>
      </c>
      <c r="B1506">
        <v>49964</v>
      </c>
      <c r="C1506" t="s">
        <v>1601</v>
      </c>
      <c r="D1506" s="25">
        <v>17319</v>
      </c>
      <c r="E1506" t="s">
        <v>69</v>
      </c>
      <c r="F1506" t="s">
        <v>75</v>
      </c>
      <c r="G1506" t="s">
        <v>91</v>
      </c>
      <c r="H1506" s="25">
        <v>41442</v>
      </c>
      <c r="I1506" s="26" t="str">
        <f t="shared" si="184"/>
        <v>Mon</v>
      </c>
      <c r="J1506" s="1">
        <f t="shared" si="185"/>
        <v>47</v>
      </c>
      <c r="K1506" s="1" t="str">
        <f t="shared" si="186"/>
        <v>60D</v>
      </c>
      <c r="L1506" s="25">
        <v>41489</v>
      </c>
      <c r="M1506" s="26" t="str">
        <f t="shared" si="187"/>
        <v>Sat</v>
      </c>
      <c r="N1506" s="25">
        <v>41491</v>
      </c>
      <c r="O1506" s="1">
        <f t="shared" si="188"/>
        <v>2</v>
      </c>
      <c r="P1506" s="27">
        <f t="shared" si="189"/>
        <v>2013</v>
      </c>
      <c r="Q1506" s="1">
        <f t="shared" si="190"/>
        <v>8</v>
      </c>
      <c r="R1506" s="1">
        <f t="shared" si="191"/>
        <v>3</v>
      </c>
      <c r="S1506" t="s">
        <v>72</v>
      </c>
      <c r="T1506" s="2">
        <v>19620000</v>
      </c>
      <c r="U1506">
        <v>16360000</v>
      </c>
      <c r="V1506" s="2">
        <v>15428570.82</v>
      </c>
      <c r="W1506" s="2">
        <v>1558440</v>
      </c>
      <c r="X1506" s="2">
        <v>0</v>
      </c>
      <c r="Y1506" s="2">
        <v>0</v>
      </c>
      <c r="Z1506" s="2">
        <v>2632989.1800000002</v>
      </c>
      <c r="AA1506">
        <v>4</v>
      </c>
      <c r="AB1506">
        <v>0</v>
      </c>
      <c r="AC1506">
        <v>0</v>
      </c>
      <c r="AD1506">
        <v>0</v>
      </c>
      <c r="AE1506">
        <v>4</v>
      </c>
      <c r="AF1506">
        <v>4</v>
      </c>
      <c r="AG1506">
        <v>2</v>
      </c>
      <c r="AH1506" s="2">
        <v>7714285.4100000001</v>
      </c>
    </row>
    <row r="1507" spans="1:34" x14ac:dyDescent="0.5">
      <c r="A1507">
        <v>12417</v>
      </c>
      <c r="B1507">
        <v>49958</v>
      </c>
      <c r="C1507" t="s">
        <v>1602</v>
      </c>
      <c r="D1507" s="25">
        <v>27675</v>
      </c>
      <c r="E1507" t="s">
        <v>79</v>
      </c>
      <c r="F1507" t="s">
        <v>75</v>
      </c>
      <c r="G1507" t="s">
        <v>91</v>
      </c>
      <c r="H1507" s="25">
        <v>41442</v>
      </c>
      <c r="I1507" s="26" t="str">
        <f t="shared" si="184"/>
        <v>Mon</v>
      </c>
      <c r="J1507" s="1">
        <f t="shared" si="185"/>
        <v>43</v>
      </c>
      <c r="K1507" s="1" t="str">
        <f t="shared" si="186"/>
        <v>45D</v>
      </c>
      <c r="L1507" s="25">
        <v>41485</v>
      </c>
      <c r="M1507" s="26" t="str">
        <f t="shared" si="187"/>
        <v>Tue</v>
      </c>
      <c r="N1507" s="25">
        <v>41490</v>
      </c>
      <c r="O1507" s="1">
        <f t="shared" si="188"/>
        <v>5</v>
      </c>
      <c r="P1507" s="27">
        <f t="shared" si="189"/>
        <v>2013</v>
      </c>
      <c r="Q1507" s="1">
        <f t="shared" si="190"/>
        <v>7</v>
      </c>
      <c r="R1507" s="1">
        <f t="shared" si="191"/>
        <v>30</v>
      </c>
      <c r="S1507" t="s">
        <v>72</v>
      </c>
      <c r="T1507" s="2">
        <v>9016670.7799999993</v>
      </c>
      <c r="U1507">
        <v>0</v>
      </c>
      <c r="V1507" s="2">
        <v>3134200</v>
      </c>
      <c r="W1507" s="2">
        <v>4012335.78</v>
      </c>
      <c r="X1507" s="2">
        <v>0</v>
      </c>
      <c r="Y1507" s="2">
        <v>660211.36</v>
      </c>
      <c r="Z1507" s="2">
        <v>1209923.6399999999</v>
      </c>
      <c r="AA1507">
        <v>10</v>
      </c>
      <c r="AB1507">
        <v>0</v>
      </c>
      <c r="AC1507">
        <v>5</v>
      </c>
      <c r="AD1507">
        <v>5</v>
      </c>
      <c r="AE1507">
        <v>10</v>
      </c>
      <c r="AF1507">
        <v>20</v>
      </c>
      <c r="AG1507">
        <v>5</v>
      </c>
      <c r="AH1507" s="2">
        <v>626840</v>
      </c>
    </row>
    <row r="1508" spans="1:34" x14ac:dyDescent="0.5">
      <c r="A1508">
        <v>12429</v>
      </c>
      <c r="B1508">
        <v>49978</v>
      </c>
      <c r="C1508" t="s">
        <v>1603</v>
      </c>
      <c r="D1508" s="25">
        <v>22858</v>
      </c>
      <c r="E1508" t="s">
        <v>79</v>
      </c>
      <c r="F1508" t="s">
        <v>80</v>
      </c>
      <c r="G1508" t="s">
        <v>81</v>
      </c>
      <c r="H1508" s="25">
        <v>41442</v>
      </c>
      <c r="I1508" s="26" t="str">
        <f t="shared" si="184"/>
        <v>Mon</v>
      </c>
      <c r="J1508" s="1">
        <f t="shared" si="185"/>
        <v>128</v>
      </c>
      <c r="K1508" s="1" t="str">
        <f t="shared" si="186"/>
        <v>120D</v>
      </c>
      <c r="L1508" s="25">
        <v>41570</v>
      </c>
      <c r="M1508" s="26" t="str">
        <f t="shared" si="187"/>
        <v>Wed</v>
      </c>
      <c r="N1508" s="25">
        <v>41577</v>
      </c>
      <c r="O1508" s="1">
        <f t="shared" si="188"/>
        <v>7</v>
      </c>
      <c r="P1508" s="27">
        <f t="shared" si="189"/>
        <v>2013</v>
      </c>
      <c r="Q1508" s="1">
        <f t="shared" si="190"/>
        <v>10</v>
      </c>
      <c r="R1508" s="1">
        <f t="shared" si="191"/>
        <v>23</v>
      </c>
      <c r="S1508" t="s">
        <v>72</v>
      </c>
      <c r="T1508" s="2">
        <v>45606949.329999998</v>
      </c>
      <c r="U1508">
        <v>41118000</v>
      </c>
      <c r="V1508" s="2">
        <v>33383551.719999999</v>
      </c>
      <c r="W1508" s="2">
        <v>5165322.1500000004</v>
      </c>
      <c r="X1508" s="2">
        <v>0</v>
      </c>
      <c r="Y1508" s="2">
        <v>937662.33</v>
      </c>
      <c r="Z1508" s="2">
        <v>6120413.1299999999</v>
      </c>
      <c r="AA1508">
        <v>14</v>
      </c>
      <c r="AB1508">
        <v>0</v>
      </c>
      <c r="AC1508">
        <v>0</v>
      </c>
      <c r="AD1508">
        <v>0</v>
      </c>
      <c r="AE1508">
        <v>14</v>
      </c>
      <c r="AF1508">
        <v>14</v>
      </c>
      <c r="AG1508">
        <v>7</v>
      </c>
      <c r="AH1508" s="2">
        <v>4769078.82</v>
      </c>
    </row>
    <row r="1509" spans="1:34" x14ac:dyDescent="0.5">
      <c r="A1509">
        <v>12461</v>
      </c>
      <c r="B1509">
        <v>50172</v>
      </c>
      <c r="C1509" t="s">
        <v>1604</v>
      </c>
      <c r="D1509" s="25">
        <v>34445</v>
      </c>
      <c r="E1509" t="s">
        <v>79</v>
      </c>
      <c r="F1509" t="s">
        <v>105</v>
      </c>
      <c r="G1509" t="s">
        <v>106</v>
      </c>
      <c r="H1509" s="25">
        <v>41443</v>
      </c>
      <c r="I1509" s="26" t="str">
        <f t="shared" si="184"/>
        <v>Tue</v>
      </c>
      <c r="J1509" s="1">
        <f t="shared" si="185"/>
        <v>31</v>
      </c>
      <c r="K1509" s="1" t="str">
        <f t="shared" si="186"/>
        <v>45D</v>
      </c>
      <c r="L1509" s="25">
        <v>41474</v>
      </c>
      <c r="M1509" s="26" t="str">
        <f t="shared" si="187"/>
        <v>Fri</v>
      </c>
      <c r="N1509" s="25">
        <v>41480</v>
      </c>
      <c r="O1509" s="1">
        <f t="shared" si="188"/>
        <v>6</v>
      </c>
      <c r="P1509" s="27">
        <f t="shared" si="189"/>
        <v>2013</v>
      </c>
      <c r="Q1509" s="1">
        <f t="shared" si="190"/>
        <v>7</v>
      </c>
      <c r="R1509" s="1">
        <f t="shared" si="191"/>
        <v>19</v>
      </c>
      <c r="S1509" t="s">
        <v>72</v>
      </c>
      <c r="T1509" s="2">
        <v>18091759.34</v>
      </c>
      <c r="U1509">
        <v>0</v>
      </c>
      <c r="V1509" s="2">
        <v>6789446.4000000004</v>
      </c>
      <c r="W1509" s="2">
        <v>4077921.5</v>
      </c>
      <c r="X1509" s="2">
        <v>0</v>
      </c>
      <c r="Y1509" s="2">
        <v>4558774.55</v>
      </c>
      <c r="Z1509" s="2">
        <v>2665616.89</v>
      </c>
      <c r="AA1509">
        <v>18</v>
      </c>
      <c r="AB1509">
        <v>0</v>
      </c>
      <c r="AC1509">
        <v>0</v>
      </c>
      <c r="AD1509">
        <v>0</v>
      </c>
      <c r="AE1509">
        <v>18</v>
      </c>
      <c r="AF1509">
        <v>18</v>
      </c>
      <c r="AG1509">
        <v>6</v>
      </c>
      <c r="AH1509" s="2">
        <v>1131574.3999999999</v>
      </c>
    </row>
    <row r="1510" spans="1:34" x14ac:dyDescent="0.5">
      <c r="A1510">
        <v>12460</v>
      </c>
      <c r="B1510">
        <v>50167</v>
      </c>
      <c r="C1510" t="s">
        <v>1605</v>
      </c>
      <c r="D1510" s="25">
        <v>25670</v>
      </c>
      <c r="E1510" t="s">
        <v>69</v>
      </c>
      <c r="F1510" t="s">
        <v>80</v>
      </c>
      <c r="G1510" t="s">
        <v>89</v>
      </c>
      <c r="H1510" s="25">
        <v>41443</v>
      </c>
      <c r="I1510" s="26" t="str">
        <f t="shared" si="184"/>
        <v>Tue</v>
      </c>
      <c r="J1510" s="1">
        <f t="shared" si="185"/>
        <v>47</v>
      </c>
      <c r="K1510" s="1" t="str">
        <f t="shared" si="186"/>
        <v>60D</v>
      </c>
      <c r="L1510" s="25">
        <v>41490</v>
      </c>
      <c r="M1510" s="26" t="str">
        <f t="shared" si="187"/>
        <v>Sun</v>
      </c>
      <c r="N1510" s="25">
        <v>41491</v>
      </c>
      <c r="O1510" s="1">
        <f t="shared" si="188"/>
        <v>1</v>
      </c>
      <c r="P1510" s="27">
        <f t="shared" si="189"/>
        <v>2013</v>
      </c>
      <c r="Q1510" s="1">
        <f t="shared" si="190"/>
        <v>8</v>
      </c>
      <c r="R1510" s="1">
        <f t="shared" si="191"/>
        <v>4</v>
      </c>
      <c r="S1510" t="s">
        <v>72</v>
      </c>
      <c r="T1510" s="2">
        <v>1386000</v>
      </c>
      <c r="U1510">
        <v>0</v>
      </c>
      <c r="V1510" s="2">
        <v>1200000</v>
      </c>
      <c r="W1510" s="2">
        <v>0</v>
      </c>
      <c r="X1510" s="2">
        <v>0</v>
      </c>
      <c r="Y1510" s="2">
        <v>0</v>
      </c>
      <c r="Z1510" s="2">
        <v>186000</v>
      </c>
      <c r="AA1510">
        <v>3</v>
      </c>
      <c r="AB1510">
        <v>0</v>
      </c>
      <c r="AC1510">
        <v>1</v>
      </c>
      <c r="AD1510">
        <v>0</v>
      </c>
      <c r="AE1510">
        <v>3</v>
      </c>
      <c r="AF1510">
        <v>4</v>
      </c>
      <c r="AG1510">
        <v>1</v>
      </c>
      <c r="AH1510" s="2">
        <v>1200000</v>
      </c>
    </row>
    <row r="1511" spans="1:34" x14ac:dyDescent="0.5">
      <c r="A1511">
        <v>12458</v>
      </c>
      <c r="B1511">
        <v>50140</v>
      </c>
      <c r="C1511" t="s">
        <v>1606</v>
      </c>
      <c r="D1511" s="25">
        <v>31431</v>
      </c>
      <c r="E1511" t="s">
        <v>122</v>
      </c>
      <c r="F1511" t="s">
        <v>75</v>
      </c>
      <c r="G1511" t="s">
        <v>76</v>
      </c>
      <c r="H1511" s="25">
        <v>41443</v>
      </c>
      <c r="I1511" s="26" t="str">
        <f t="shared" si="184"/>
        <v>Tue</v>
      </c>
      <c r="J1511" s="1">
        <f t="shared" si="185"/>
        <v>34</v>
      </c>
      <c r="K1511" s="1" t="str">
        <f t="shared" si="186"/>
        <v>45D</v>
      </c>
      <c r="L1511" s="25">
        <v>41477</v>
      </c>
      <c r="M1511" s="26" t="str">
        <f t="shared" si="187"/>
        <v>Mon</v>
      </c>
      <c r="N1511" s="25">
        <v>41479</v>
      </c>
      <c r="O1511" s="1">
        <f t="shared" si="188"/>
        <v>2</v>
      </c>
      <c r="P1511" s="27">
        <f t="shared" si="189"/>
        <v>2013</v>
      </c>
      <c r="Q1511" s="1">
        <f t="shared" si="190"/>
        <v>7</v>
      </c>
      <c r="R1511" s="1">
        <f t="shared" si="191"/>
        <v>22</v>
      </c>
      <c r="S1511" t="s">
        <v>72</v>
      </c>
      <c r="T1511" s="2">
        <v>6510000</v>
      </c>
      <c r="U1511">
        <v>6510000</v>
      </c>
      <c r="V1511" s="2">
        <v>4649351</v>
      </c>
      <c r="W1511" s="2">
        <v>554112</v>
      </c>
      <c r="X1511" s="2">
        <v>0</v>
      </c>
      <c r="Y1511" s="2">
        <v>333000</v>
      </c>
      <c r="Z1511" s="2">
        <v>973537</v>
      </c>
      <c r="AA1511">
        <v>4</v>
      </c>
      <c r="AB1511">
        <v>0</v>
      </c>
      <c r="AC1511">
        <v>0</v>
      </c>
      <c r="AD1511">
        <v>0</v>
      </c>
      <c r="AE1511">
        <v>4</v>
      </c>
      <c r="AF1511">
        <v>4</v>
      </c>
      <c r="AG1511">
        <v>2</v>
      </c>
      <c r="AH1511" s="2">
        <v>2324675.5</v>
      </c>
    </row>
    <row r="1512" spans="1:34" x14ac:dyDescent="0.5">
      <c r="A1512">
        <v>12485</v>
      </c>
      <c r="B1512">
        <v>50293</v>
      </c>
      <c r="C1512" t="s">
        <v>1607</v>
      </c>
      <c r="D1512" s="25">
        <v>29868</v>
      </c>
      <c r="E1512" t="s">
        <v>138</v>
      </c>
      <c r="F1512" t="s">
        <v>75</v>
      </c>
      <c r="G1512" t="s">
        <v>76</v>
      </c>
      <c r="H1512" s="25">
        <v>41444</v>
      </c>
      <c r="I1512" s="26" t="str">
        <f t="shared" si="184"/>
        <v>Wed</v>
      </c>
      <c r="J1512" s="1">
        <f t="shared" si="185"/>
        <v>52</v>
      </c>
      <c r="K1512" s="1" t="str">
        <f t="shared" si="186"/>
        <v>60D</v>
      </c>
      <c r="L1512" s="25">
        <v>41496</v>
      </c>
      <c r="M1512" s="26" t="str">
        <f t="shared" si="187"/>
        <v>Sat</v>
      </c>
      <c r="N1512" s="25">
        <v>41500</v>
      </c>
      <c r="O1512" s="1">
        <f t="shared" si="188"/>
        <v>4</v>
      </c>
      <c r="P1512" s="27">
        <f t="shared" si="189"/>
        <v>2013</v>
      </c>
      <c r="Q1512" s="1">
        <f t="shared" si="190"/>
        <v>8</v>
      </c>
      <c r="R1512" s="1">
        <f t="shared" si="191"/>
        <v>10</v>
      </c>
      <c r="S1512" t="s">
        <v>72</v>
      </c>
      <c r="T1512" s="2">
        <v>53414999.560000002</v>
      </c>
      <c r="U1512">
        <v>52920000</v>
      </c>
      <c r="V1512" s="2">
        <v>42493512</v>
      </c>
      <c r="W1512" s="2">
        <v>3753243.05</v>
      </c>
      <c r="X1512" s="2">
        <v>0</v>
      </c>
      <c r="Y1512" s="2">
        <v>0</v>
      </c>
      <c r="Z1512" s="2">
        <v>7168244.5099999998</v>
      </c>
      <c r="AA1512">
        <v>8</v>
      </c>
      <c r="AB1512">
        <v>0</v>
      </c>
      <c r="AC1512">
        <v>0</v>
      </c>
      <c r="AD1512">
        <v>0</v>
      </c>
      <c r="AE1512">
        <v>8</v>
      </c>
      <c r="AF1512">
        <v>8</v>
      </c>
      <c r="AG1512">
        <v>4</v>
      </c>
      <c r="AH1512" s="2">
        <v>10623378</v>
      </c>
    </row>
    <row r="1513" spans="1:34" x14ac:dyDescent="0.5">
      <c r="A1513">
        <v>12474</v>
      </c>
      <c r="B1513">
        <v>51868</v>
      </c>
      <c r="C1513" t="s">
        <v>1608</v>
      </c>
      <c r="D1513" s="25">
        <v>34720</v>
      </c>
      <c r="E1513" t="s">
        <v>69</v>
      </c>
      <c r="F1513" t="s">
        <v>75</v>
      </c>
      <c r="G1513" t="s">
        <v>91</v>
      </c>
      <c r="H1513" s="25">
        <v>41444</v>
      </c>
      <c r="I1513" s="26" t="str">
        <f t="shared" si="184"/>
        <v>Wed</v>
      </c>
      <c r="J1513" s="1">
        <f t="shared" si="185"/>
        <v>28</v>
      </c>
      <c r="K1513" s="1" t="str">
        <f t="shared" si="186"/>
        <v>30D</v>
      </c>
      <c r="L1513" s="25">
        <v>41472</v>
      </c>
      <c r="M1513" s="26" t="str">
        <f t="shared" si="187"/>
        <v>Wed</v>
      </c>
      <c r="N1513" s="25">
        <v>41475</v>
      </c>
      <c r="O1513" s="1">
        <f t="shared" si="188"/>
        <v>3</v>
      </c>
      <c r="P1513" s="27">
        <f t="shared" si="189"/>
        <v>2013</v>
      </c>
      <c r="Q1513" s="1">
        <f t="shared" si="190"/>
        <v>7</v>
      </c>
      <c r="R1513" s="1">
        <f t="shared" si="191"/>
        <v>17</v>
      </c>
      <c r="S1513" t="s">
        <v>72</v>
      </c>
      <c r="T1513" s="2">
        <v>43410000</v>
      </c>
      <c r="U1513">
        <v>40410000</v>
      </c>
      <c r="V1513" s="2">
        <v>34675326</v>
      </c>
      <c r="W1513" s="2">
        <v>2909088</v>
      </c>
      <c r="X1513" s="2">
        <v>0</v>
      </c>
      <c r="Y1513" s="2">
        <v>0</v>
      </c>
      <c r="Z1513" s="2">
        <v>5825586</v>
      </c>
      <c r="AA1513">
        <v>6</v>
      </c>
      <c r="AB1513">
        <v>0</v>
      </c>
      <c r="AC1513">
        <v>0</v>
      </c>
      <c r="AD1513">
        <v>0</v>
      </c>
      <c r="AE1513">
        <v>6</v>
      </c>
      <c r="AF1513">
        <v>6</v>
      </c>
      <c r="AG1513">
        <v>3</v>
      </c>
      <c r="AH1513" s="2">
        <v>11558442</v>
      </c>
    </row>
    <row r="1514" spans="1:34" x14ac:dyDescent="0.5">
      <c r="A1514">
        <v>12475</v>
      </c>
      <c r="B1514">
        <v>50243</v>
      </c>
      <c r="C1514" t="s">
        <v>1609</v>
      </c>
      <c r="D1514" s="25">
        <v>25591</v>
      </c>
      <c r="E1514" t="s">
        <v>140</v>
      </c>
      <c r="F1514" t="s">
        <v>75</v>
      </c>
      <c r="G1514" t="s">
        <v>91</v>
      </c>
      <c r="H1514" s="25">
        <v>41444</v>
      </c>
      <c r="I1514" s="26" t="str">
        <f t="shared" si="184"/>
        <v>Wed</v>
      </c>
      <c r="J1514" s="1">
        <f t="shared" si="185"/>
        <v>4</v>
      </c>
      <c r="K1514" s="1" t="str">
        <f t="shared" si="186"/>
        <v>7D</v>
      </c>
      <c r="L1514" s="25">
        <v>41448</v>
      </c>
      <c r="M1514" s="26" t="str">
        <f t="shared" si="187"/>
        <v>Sun</v>
      </c>
      <c r="N1514" s="25">
        <v>41453</v>
      </c>
      <c r="O1514" s="1">
        <f t="shared" si="188"/>
        <v>5</v>
      </c>
      <c r="P1514" s="27">
        <f t="shared" si="189"/>
        <v>2013</v>
      </c>
      <c r="Q1514" s="1">
        <f t="shared" si="190"/>
        <v>6</v>
      </c>
      <c r="R1514" s="1">
        <f t="shared" si="191"/>
        <v>23</v>
      </c>
      <c r="S1514" t="s">
        <v>72</v>
      </c>
      <c r="T1514" s="2">
        <v>125926437.8</v>
      </c>
      <c r="U1514">
        <v>124500000</v>
      </c>
      <c r="V1514" s="2">
        <v>102251080</v>
      </c>
      <c r="W1514" s="2">
        <v>6757574.1799999997</v>
      </c>
      <c r="X1514" s="2">
        <v>0</v>
      </c>
      <c r="Y1514" s="2">
        <v>18594.759999999998</v>
      </c>
      <c r="Z1514" s="2">
        <v>16899188.859999999</v>
      </c>
      <c r="AA1514">
        <v>40</v>
      </c>
      <c r="AB1514">
        <v>0</v>
      </c>
      <c r="AC1514">
        <v>0</v>
      </c>
      <c r="AD1514">
        <v>5</v>
      </c>
      <c r="AE1514">
        <v>40</v>
      </c>
      <c r="AF1514">
        <v>45</v>
      </c>
      <c r="AG1514">
        <v>5</v>
      </c>
      <c r="AH1514" s="2">
        <v>20450216</v>
      </c>
    </row>
    <row r="1515" spans="1:34" x14ac:dyDescent="0.5">
      <c r="A1515">
        <v>12507</v>
      </c>
      <c r="B1515">
        <v>50380</v>
      </c>
      <c r="C1515" t="s">
        <v>1610</v>
      </c>
      <c r="D1515" s="25">
        <v>30535</v>
      </c>
      <c r="E1515" t="s">
        <v>69</v>
      </c>
      <c r="F1515" t="s">
        <v>75</v>
      </c>
      <c r="G1515" t="s">
        <v>91</v>
      </c>
      <c r="H1515" s="25">
        <v>41445</v>
      </c>
      <c r="I1515" s="26" t="str">
        <f t="shared" si="184"/>
        <v>Thu</v>
      </c>
      <c r="J1515" s="1">
        <f t="shared" si="185"/>
        <v>3</v>
      </c>
      <c r="K1515" s="1" t="str">
        <f t="shared" si="186"/>
        <v>7D</v>
      </c>
      <c r="L1515" s="25">
        <v>41448</v>
      </c>
      <c r="M1515" s="26" t="str">
        <f t="shared" si="187"/>
        <v>Sun</v>
      </c>
      <c r="N1515" s="25">
        <v>41449</v>
      </c>
      <c r="O1515" s="1">
        <f t="shared" si="188"/>
        <v>1</v>
      </c>
      <c r="P1515" s="27">
        <f t="shared" si="189"/>
        <v>2013</v>
      </c>
      <c r="Q1515" s="1">
        <f t="shared" si="190"/>
        <v>6</v>
      </c>
      <c r="R1515" s="1">
        <f t="shared" si="191"/>
        <v>23</v>
      </c>
      <c r="S1515" t="s">
        <v>72</v>
      </c>
      <c r="T1515" s="2">
        <v>4184999.91</v>
      </c>
      <c r="U1515">
        <v>4090000</v>
      </c>
      <c r="V1515" s="2">
        <v>3264069</v>
      </c>
      <c r="W1515" s="2">
        <v>359307</v>
      </c>
      <c r="X1515" s="2">
        <v>0</v>
      </c>
      <c r="Y1515" s="2">
        <v>0</v>
      </c>
      <c r="Z1515" s="2">
        <v>561623.91</v>
      </c>
      <c r="AA1515">
        <v>2</v>
      </c>
      <c r="AB1515">
        <v>0</v>
      </c>
      <c r="AC1515">
        <v>0</v>
      </c>
      <c r="AD1515">
        <v>1</v>
      </c>
      <c r="AE1515">
        <v>2</v>
      </c>
      <c r="AF1515">
        <v>3</v>
      </c>
      <c r="AG1515">
        <v>1</v>
      </c>
      <c r="AH1515" s="2">
        <v>3264069</v>
      </c>
    </row>
    <row r="1516" spans="1:34" x14ac:dyDescent="0.5">
      <c r="A1516">
        <v>12491</v>
      </c>
      <c r="B1516">
        <v>50315</v>
      </c>
      <c r="C1516" t="s">
        <v>1611</v>
      </c>
      <c r="D1516" s="25">
        <v>21822</v>
      </c>
      <c r="E1516" t="s">
        <v>69</v>
      </c>
      <c r="F1516" t="s">
        <v>70</v>
      </c>
      <c r="G1516" t="s">
        <v>97</v>
      </c>
      <c r="H1516" s="25">
        <v>41445</v>
      </c>
      <c r="I1516" s="26" t="str">
        <f t="shared" si="184"/>
        <v>Thu</v>
      </c>
      <c r="J1516" s="1">
        <f t="shared" si="185"/>
        <v>0</v>
      </c>
      <c r="K1516" s="1" t="str">
        <f t="shared" si="186"/>
        <v>7D</v>
      </c>
      <c r="L1516" s="25">
        <v>41445</v>
      </c>
      <c r="M1516" s="26" t="str">
        <f t="shared" si="187"/>
        <v>Thu</v>
      </c>
      <c r="N1516" s="25">
        <v>41446</v>
      </c>
      <c r="O1516" s="1">
        <f t="shared" si="188"/>
        <v>1</v>
      </c>
      <c r="P1516" s="27">
        <f t="shared" si="189"/>
        <v>2013</v>
      </c>
      <c r="Q1516" s="1">
        <f t="shared" si="190"/>
        <v>6</v>
      </c>
      <c r="R1516" s="1">
        <f t="shared" si="191"/>
        <v>20</v>
      </c>
      <c r="S1516" t="s">
        <v>72</v>
      </c>
      <c r="T1516" s="2">
        <v>9065250.0099999998</v>
      </c>
      <c r="U1516">
        <v>6468000</v>
      </c>
      <c r="V1516" s="2">
        <v>5322944</v>
      </c>
      <c r="W1516" s="2">
        <v>457056</v>
      </c>
      <c r="X1516" s="2">
        <v>0</v>
      </c>
      <c r="Y1516" s="2">
        <v>1769001</v>
      </c>
      <c r="Z1516" s="2">
        <v>1516249.01</v>
      </c>
      <c r="AA1516">
        <v>2</v>
      </c>
      <c r="AB1516">
        <v>0</v>
      </c>
      <c r="AC1516">
        <v>0</v>
      </c>
      <c r="AD1516">
        <v>0</v>
      </c>
      <c r="AE1516">
        <v>2</v>
      </c>
      <c r="AF1516">
        <v>2</v>
      </c>
      <c r="AG1516">
        <v>1</v>
      </c>
      <c r="AH1516" s="2">
        <v>5322944</v>
      </c>
    </row>
    <row r="1517" spans="1:34" x14ac:dyDescent="0.5">
      <c r="A1517">
        <v>12523</v>
      </c>
      <c r="B1517">
        <v>52818</v>
      </c>
      <c r="C1517" t="s">
        <v>1612</v>
      </c>
      <c r="D1517" s="25">
        <v>25781</v>
      </c>
      <c r="E1517" t="s">
        <v>69</v>
      </c>
      <c r="F1517" t="s">
        <v>84</v>
      </c>
      <c r="G1517" t="s">
        <v>112</v>
      </c>
      <c r="H1517" s="25">
        <v>41446</v>
      </c>
      <c r="I1517" s="26" t="str">
        <f t="shared" si="184"/>
        <v>Fri</v>
      </c>
      <c r="J1517" s="1">
        <f t="shared" si="185"/>
        <v>42</v>
      </c>
      <c r="K1517" s="1" t="str">
        <f t="shared" si="186"/>
        <v>45D</v>
      </c>
      <c r="L1517" s="25">
        <v>41488</v>
      </c>
      <c r="M1517" s="26" t="str">
        <f t="shared" si="187"/>
        <v>Fri</v>
      </c>
      <c r="N1517" s="25">
        <v>41490</v>
      </c>
      <c r="O1517" s="1">
        <f t="shared" si="188"/>
        <v>2</v>
      </c>
      <c r="P1517" s="27">
        <f t="shared" si="189"/>
        <v>2013</v>
      </c>
      <c r="Q1517" s="1">
        <f t="shared" si="190"/>
        <v>8</v>
      </c>
      <c r="R1517" s="1">
        <f t="shared" si="191"/>
        <v>2</v>
      </c>
      <c r="S1517" t="s">
        <v>72</v>
      </c>
      <c r="T1517" s="2">
        <v>2000000</v>
      </c>
      <c r="U1517">
        <v>0</v>
      </c>
      <c r="V1517" s="2">
        <v>1731602</v>
      </c>
      <c r="W1517" s="2">
        <v>0</v>
      </c>
      <c r="X1517" s="2">
        <v>0</v>
      </c>
      <c r="Y1517" s="2">
        <v>0</v>
      </c>
      <c r="Z1517" s="2">
        <v>268398</v>
      </c>
      <c r="AA1517">
        <v>4</v>
      </c>
      <c r="AB1517">
        <v>2</v>
      </c>
      <c r="AC1517">
        <v>2</v>
      </c>
      <c r="AD1517">
        <v>0</v>
      </c>
      <c r="AE1517">
        <v>6</v>
      </c>
      <c r="AF1517">
        <v>8</v>
      </c>
      <c r="AG1517">
        <v>2</v>
      </c>
      <c r="AH1517" s="2">
        <v>865801</v>
      </c>
    </row>
    <row r="1518" spans="1:34" x14ac:dyDescent="0.5">
      <c r="A1518">
        <v>12512</v>
      </c>
      <c r="B1518">
        <v>50401</v>
      </c>
      <c r="C1518" t="s">
        <v>1613</v>
      </c>
      <c r="D1518" s="25">
        <v>30446</v>
      </c>
      <c r="E1518" t="s">
        <v>69</v>
      </c>
      <c r="F1518" t="s">
        <v>75</v>
      </c>
      <c r="G1518" t="s">
        <v>91</v>
      </c>
      <c r="H1518" s="25">
        <v>41446</v>
      </c>
      <c r="I1518" s="26" t="str">
        <f t="shared" si="184"/>
        <v>Fri</v>
      </c>
      <c r="J1518" s="1">
        <f t="shared" si="185"/>
        <v>31</v>
      </c>
      <c r="K1518" s="1" t="str">
        <f t="shared" si="186"/>
        <v>45D</v>
      </c>
      <c r="L1518" s="25">
        <v>41477</v>
      </c>
      <c r="M1518" s="26" t="str">
        <f t="shared" si="187"/>
        <v>Mon</v>
      </c>
      <c r="N1518" s="25">
        <v>41479</v>
      </c>
      <c r="O1518" s="1">
        <f t="shared" si="188"/>
        <v>2</v>
      </c>
      <c r="P1518" s="27">
        <f t="shared" si="189"/>
        <v>2013</v>
      </c>
      <c r="Q1518" s="1">
        <f t="shared" si="190"/>
        <v>7</v>
      </c>
      <c r="R1518" s="1">
        <f t="shared" si="191"/>
        <v>22</v>
      </c>
      <c r="S1518" t="s">
        <v>72</v>
      </c>
      <c r="T1518" s="2">
        <v>1552399.72</v>
      </c>
      <c r="U1518">
        <v>0</v>
      </c>
      <c r="V1518" s="2">
        <v>1000000</v>
      </c>
      <c r="W1518" s="2">
        <v>344069.02</v>
      </c>
      <c r="X1518" s="2">
        <v>0</v>
      </c>
      <c r="Y1518" s="2">
        <v>0</v>
      </c>
      <c r="Z1518" s="2">
        <v>208330.7</v>
      </c>
      <c r="AA1518">
        <v>4</v>
      </c>
      <c r="AB1518">
        <v>0</v>
      </c>
      <c r="AC1518">
        <v>0</v>
      </c>
      <c r="AD1518">
        <v>1</v>
      </c>
      <c r="AE1518">
        <v>4</v>
      </c>
      <c r="AF1518">
        <v>5</v>
      </c>
      <c r="AG1518">
        <v>2</v>
      </c>
      <c r="AH1518" s="2">
        <v>500000</v>
      </c>
    </row>
    <row r="1519" spans="1:34" x14ac:dyDescent="0.5">
      <c r="A1519">
        <v>12533</v>
      </c>
      <c r="B1519">
        <v>50485</v>
      </c>
      <c r="C1519" t="s">
        <v>1614</v>
      </c>
      <c r="D1519" s="25">
        <v>28328</v>
      </c>
      <c r="E1519" t="s">
        <v>138</v>
      </c>
      <c r="F1519" t="s">
        <v>80</v>
      </c>
      <c r="G1519" t="s">
        <v>89</v>
      </c>
      <c r="H1519" s="25">
        <v>41446</v>
      </c>
      <c r="I1519" s="26" t="str">
        <f t="shared" si="184"/>
        <v>Fri</v>
      </c>
      <c r="J1519" s="1">
        <f t="shared" si="185"/>
        <v>69</v>
      </c>
      <c r="K1519" s="1" t="str">
        <f t="shared" si="186"/>
        <v>90D</v>
      </c>
      <c r="L1519" s="25">
        <v>41515</v>
      </c>
      <c r="M1519" s="26" t="str">
        <f t="shared" si="187"/>
        <v>Thu</v>
      </c>
      <c r="N1519" s="25">
        <v>41518</v>
      </c>
      <c r="O1519" s="1">
        <f t="shared" si="188"/>
        <v>3</v>
      </c>
      <c r="P1519" s="27">
        <f t="shared" si="189"/>
        <v>2013</v>
      </c>
      <c r="Q1519" s="1">
        <f t="shared" si="190"/>
        <v>8</v>
      </c>
      <c r="R1519" s="1">
        <f t="shared" si="191"/>
        <v>29</v>
      </c>
      <c r="S1519" t="s">
        <v>72</v>
      </c>
      <c r="T1519" s="2">
        <v>25159650.640000001</v>
      </c>
      <c r="U1519">
        <v>17255700</v>
      </c>
      <c r="V1519" s="2">
        <v>16183248</v>
      </c>
      <c r="W1519" s="2">
        <v>5340259.04</v>
      </c>
      <c r="X1519" s="2">
        <v>0</v>
      </c>
      <c r="Y1519" s="2">
        <v>259740.26</v>
      </c>
      <c r="Z1519" s="2">
        <v>3376403.34</v>
      </c>
      <c r="AA1519">
        <v>9</v>
      </c>
      <c r="AB1519">
        <v>0</v>
      </c>
      <c r="AC1519">
        <v>0</v>
      </c>
      <c r="AD1519">
        <v>0</v>
      </c>
      <c r="AE1519">
        <v>9</v>
      </c>
      <c r="AF1519">
        <v>9</v>
      </c>
      <c r="AG1519">
        <v>3</v>
      </c>
      <c r="AH1519" s="2">
        <v>5394416</v>
      </c>
    </row>
    <row r="1520" spans="1:34" x14ac:dyDescent="0.5">
      <c r="A1520">
        <v>12534</v>
      </c>
      <c r="B1520">
        <v>50501</v>
      </c>
      <c r="C1520" t="s">
        <v>1615</v>
      </c>
      <c r="D1520" s="25">
        <v>29744</v>
      </c>
      <c r="E1520" t="s">
        <v>110</v>
      </c>
      <c r="F1520" t="s">
        <v>75</v>
      </c>
      <c r="G1520" t="s">
        <v>1463</v>
      </c>
      <c r="H1520" s="25">
        <v>41447</v>
      </c>
      <c r="I1520" s="26" t="str">
        <f t="shared" si="184"/>
        <v>Sat</v>
      </c>
      <c r="J1520" s="1">
        <f t="shared" si="185"/>
        <v>16</v>
      </c>
      <c r="K1520" s="1" t="str">
        <f t="shared" si="186"/>
        <v>30D</v>
      </c>
      <c r="L1520" s="25">
        <v>41463</v>
      </c>
      <c r="M1520" s="26" t="str">
        <f t="shared" si="187"/>
        <v>Mon</v>
      </c>
      <c r="N1520" s="25">
        <v>41475</v>
      </c>
      <c r="O1520" s="1">
        <f t="shared" si="188"/>
        <v>12</v>
      </c>
      <c r="P1520" s="27">
        <f t="shared" si="189"/>
        <v>2013</v>
      </c>
      <c r="Q1520" s="1">
        <f t="shared" si="190"/>
        <v>7</v>
      </c>
      <c r="R1520" s="1">
        <f t="shared" si="191"/>
        <v>8</v>
      </c>
      <c r="S1520" t="s">
        <v>72</v>
      </c>
      <c r="T1520" s="2">
        <v>34225487.560000002</v>
      </c>
      <c r="U1520">
        <v>7045500</v>
      </c>
      <c r="V1520" s="2">
        <v>5822943.7199999997</v>
      </c>
      <c r="W1520" s="2">
        <v>23809513.050000001</v>
      </c>
      <c r="X1520" s="2">
        <v>0</v>
      </c>
      <c r="Y1520" s="2">
        <v>0</v>
      </c>
      <c r="Z1520" s="2">
        <v>4593030.79</v>
      </c>
      <c r="AA1520">
        <v>26</v>
      </c>
      <c r="AB1520">
        <v>0</v>
      </c>
      <c r="AC1520">
        <v>0</v>
      </c>
      <c r="AD1520">
        <v>0</v>
      </c>
      <c r="AE1520">
        <v>26</v>
      </c>
      <c r="AF1520">
        <v>26</v>
      </c>
      <c r="AG1520">
        <v>13</v>
      </c>
      <c r="AH1520" s="2">
        <v>447918.75</v>
      </c>
    </row>
    <row r="1521" spans="1:34" x14ac:dyDescent="0.5">
      <c r="A1521">
        <v>12553</v>
      </c>
      <c r="B1521">
        <v>50616</v>
      </c>
      <c r="C1521" t="s">
        <v>1616</v>
      </c>
      <c r="D1521" s="25">
        <v>26087</v>
      </c>
      <c r="E1521" t="s">
        <v>69</v>
      </c>
      <c r="F1521" t="s">
        <v>78</v>
      </c>
      <c r="G1521" t="s">
        <v>104</v>
      </c>
      <c r="H1521" s="25">
        <v>41449</v>
      </c>
      <c r="I1521" s="26" t="str">
        <f t="shared" si="184"/>
        <v>Mon</v>
      </c>
      <c r="J1521" s="1">
        <f t="shared" si="185"/>
        <v>7</v>
      </c>
      <c r="K1521" s="1" t="str">
        <f t="shared" si="186"/>
        <v>7D</v>
      </c>
      <c r="L1521" s="25">
        <v>41456</v>
      </c>
      <c r="M1521" s="26" t="str">
        <f t="shared" si="187"/>
        <v>Mon</v>
      </c>
      <c r="N1521" s="25">
        <v>41458</v>
      </c>
      <c r="O1521" s="1">
        <f t="shared" si="188"/>
        <v>2</v>
      </c>
      <c r="P1521" s="27">
        <f t="shared" si="189"/>
        <v>2013</v>
      </c>
      <c r="Q1521" s="1">
        <f t="shared" si="190"/>
        <v>7</v>
      </c>
      <c r="R1521" s="1">
        <f t="shared" si="191"/>
        <v>1</v>
      </c>
      <c r="S1521" t="s">
        <v>72</v>
      </c>
      <c r="T1521" s="2">
        <v>2380000</v>
      </c>
      <c r="U1521">
        <v>0</v>
      </c>
      <c r="V1521" s="2">
        <v>2000000</v>
      </c>
      <c r="W1521" s="2">
        <v>60606.06</v>
      </c>
      <c r="X1521" s="2">
        <v>0</v>
      </c>
      <c r="Y1521" s="2">
        <v>0</v>
      </c>
      <c r="Z1521" s="2">
        <v>319393.94</v>
      </c>
      <c r="AA1521">
        <v>4</v>
      </c>
      <c r="AB1521">
        <v>2</v>
      </c>
      <c r="AC1521">
        <v>2</v>
      </c>
      <c r="AD1521">
        <v>0</v>
      </c>
      <c r="AE1521">
        <v>6</v>
      </c>
      <c r="AF1521">
        <v>8</v>
      </c>
      <c r="AG1521">
        <v>2</v>
      </c>
      <c r="AH1521" s="2">
        <v>1000000</v>
      </c>
    </row>
    <row r="1522" spans="1:34" x14ac:dyDescent="0.5">
      <c r="A1522">
        <v>12579</v>
      </c>
      <c r="B1522">
        <v>50709</v>
      </c>
      <c r="C1522" t="s">
        <v>1617</v>
      </c>
      <c r="D1522" s="25">
        <v>24749</v>
      </c>
      <c r="E1522" t="s">
        <v>140</v>
      </c>
      <c r="F1522" t="s">
        <v>75</v>
      </c>
      <c r="G1522" t="s">
        <v>1463</v>
      </c>
      <c r="H1522" s="25">
        <v>41450</v>
      </c>
      <c r="I1522" s="26" t="str">
        <f t="shared" si="184"/>
        <v>Tue</v>
      </c>
      <c r="J1522" s="1">
        <f t="shared" si="185"/>
        <v>41</v>
      </c>
      <c r="K1522" s="1" t="str">
        <f t="shared" si="186"/>
        <v>45D</v>
      </c>
      <c r="L1522" s="25">
        <v>41491</v>
      </c>
      <c r="M1522" s="26" t="str">
        <f t="shared" si="187"/>
        <v>Mon</v>
      </c>
      <c r="N1522" s="25">
        <v>41493</v>
      </c>
      <c r="O1522" s="1">
        <f t="shared" si="188"/>
        <v>2</v>
      </c>
      <c r="P1522" s="27">
        <f t="shared" si="189"/>
        <v>2013</v>
      </c>
      <c r="Q1522" s="1">
        <f t="shared" si="190"/>
        <v>8</v>
      </c>
      <c r="R1522" s="1">
        <f t="shared" si="191"/>
        <v>5</v>
      </c>
      <c r="S1522" t="s">
        <v>72</v>
      </c>
      <c r="T1522" s="2">
        <v>13213612.07</v>
      </c>
      <c r="U1522">
        <v>7062720</v>
      </c>
      <c r="V1522" s="2">
        <v>6497282</v>
      </c>
      <c r="W1522" s="2">
        <v>3811275.4</v>
      </c>
      <c r="X1522" s="2">
        <v>0</v>
      </c>
      <c r="Y1522" s="2">
        <v>1031293.7</v>
      </c>
      <c r="Z1522" s="2">
        <v>1873760.97</v>
      </c>
      <c r="AA1522">
        <v>6</v>
      </c>
      <c r="AB1522">
        <v>0</v>
      </c>
      <c r="AC1522">
        <v>2</v>
      </c>
      <c r="AD1522">
        <v>0</v>
      </c>
      <c r="AE1522">
        <v>6</v>
      </c>
      <c r="AF1522">
        <v>8</v>
      </c>
      <c r="AG1522">
        <v>2</v>
      </c>
      <c r="AH1522" s="2">
        <v>3248641</v>
      </c>
    </row>
    <row r="1523" spans="1:34" x14ac:dyDescent="0.5">
      <c r="A1523">
        <v>12585</v>
      </c>
      <c r="B1523">
        <v>50719</v>
      </c>
      <c r="C1523" t="s">
        <v>1618</v>
      </c>
      <c r="D1523" s="25">
        <v>33787</v>
      </c>
      <c r="E1523" t="s">
        <v>69</v>
      </c>
      <c r="F1523" t="s">
        <v>70</v>
      </c>
      <c r="G1523" t="s">
        <v>74</v>
      </c>
      <c r="H1523" s="25">
        <v>41450</v>
      </c>
      <c r="I1523" s="26" t="str">
        <f t="shared" si="184"/>
        <v>Tue</v>
      </c>
      <c r="J1523" s="1">
        <f t="shared" si="185"/>
        <v>6</v>
      </c>
      <c r="K1523" s="1" t="str">
        <f t="shared" si="186"/>
        <v>7D</v>
      </c>
      <c r="L1523" s="25">
        <v>41456</v>
      </c>
      <c r="M1523" s="26" t="str">
        <f t="shared" si="187"/>
        <v>Mon</v>
      </c>
      <c r="N1523" s="25">
        <v>41458</v>
      </c>
      <c r="O1523" s="1">
        <f t="shared" si="188"/>
        <v>2</v>
      </c>
      <c r="P1523" s="27">
        <f t="shared" si="189"/>
        <v>2013</v>
      </c>
      <c r="Q1523" s="1">
        <f t="shared" si="190"/>
        <v>7</v>
      </c>
      <c r="R1523" s="1">
        <f t="shared" si="191"/>
        <v>1</v>
      </c>
      <c r="S1523" t="s">
        <v>72</v>
      </c>
      <c r="T1523" s="2">
        <v>15492000</v>
      </c>
      <c r="U1523">
        <v>12936000</v>
      </c>
      <c r="V1523" s="2">
        <v>11568832</v>
      </c>
      <c r="W1523" s="2">
        <v>831168</v>
      </c>
      <c r="X1523" s="2">
        <v>0</v>
      </c>
      <c r="Y1523" s="2">
        <v>1012987.01</v>
      </c>
      <c r="Z1523" s="2">
        <v>2079012.99</v>
      </c>
      <c r="AA1523">
        <v>6</v>
      </c>
      <c r="AB1523">
        <v>0</v>
      </c>
      <c r="AC1523">
        <v>0</v>
      </c>
      <c r="AD1523">
        <v>0</v>
      </c>
      <c r="AE1523">
        <v>6</v>
      </c>
      <c r="AF1523">
        <v>6</v>
      </c>
      <c r="AG1523">
        <v>2</v>
      </c>
      <c r="AH1523" s="2">
        <v>5784416</v>
      </c>
    </row>
    <row r="1524" spans="1:34" x14ac:dyDescent="0.5">
      <c r="A1524">
        <v>12617</v>
      </c>
      <c r="B1524">
        <v>50889</v>
      </c>
      <c r="C1524" t="s">
        <v>1619</v>
      </c>
      <c r="D1524" s="25">
        <v>38181</v>
      </c>
      <c r="E1524" t="s">
        <v>140</v>
      </c>
      <c r="F1524" t="s">
        <v>127</v>
      </c>
      <c r="G1524" t="s">
        <v>128</v>
      </c>
      <c r="H1524" s="25">
        <v>41451</v>
      </c>
      <c r="I1524" s="26" t="str">
        <f t="shared" si="184"/>
        <v>Wed</v>
      </c>
      <c r="J1524" s="1">
        <f t="shared" si="185"/>
        <v>22</v>
      </c>
      <c r="K1524" s="1" t="str">
        <f t="shared" si="186"/>
        <v>30D</v>
      </c>
      <c r="L1524" s="25">
        <v>41473</v>
      </c>
      <c r="M1524" s="26" t="str">
        <f t="shared" si="187"/>
        <v>Thu</v>
      </c>
      <c r="N1524" s="25">
        <v>41476</v>
      </c>
      <c r="O1524" s="1">
        <f t="shared" si="188"/>
        <v>3</v>
      </c>
      <c r="P1524" s="27">
        <f t="shared" si="189"/>
        <v>2013</v>
      </c>
      <c r="Q1524" s="1">
        <f t="shared" si="190"/>
        <v>7</v>
      </c>
      <c r="R1524" s="1">
        <f t="shared" si="191"/>
        <v>18</v>
      </c>
      <c r="S1524" t="s">
        <v>72</v>
      </c>
      <c r="T1524" s="2">
        <v>600000</v>
      </c>
      <c r="U1524">
        <v>0</v>
      </c>
      <c r="V1524" s="2">
        <v>519480.52</v>
      </c>
      <c r="W1524" s="2">
        <v>0</v>
      </c>
      <c r="X1524" s="2">
        <v>0</v>
      </c>
      <c r="Y1524" s="2">
        <v>0</v>
      </c>
      <c r="Z1524" s="2">
        <v>80519.48</v>
      </c>
      <c r="AA1524">
        <v>6</v>
      </c>
      <c r="AB1524">
        <v>0</v>
      </c>
      <c r="AC1524">
        <v>3</v>
      </c>
      <c r="AD1524">
        <v>0</v>
      </c>
      <c r="AE1524">
        <v>6</v>
      </c>
      <c r="AF1524">
        <v>9</v>
      </c>
      <c r="AG1524">
        <v>3</v>
      </c>
      <c r="AH1524" s="2">
        <v>173160.17</v>
      </c>
    </row>
    <row r="1525" spans="1:34" x14ac:dyDescent="0.5">
      <c r="A1525">
        <v>12620</v>
      </c>
      <c r="B1525">
        <v>50866</v>
      </c>
      <c r="C1525" t="s">
        <v>1514</v>
      </c>
      <c r="D1525" s="25">
        <v>19386</v>
      </c>
      <c r="E1525" t="s">
        <v>79</v>
      </c>
      <c r="F1525" t="s">
        <v>70</v>
      </c>
      <c r="G1525" t="s">
        <v>74</v>
      </c>
      <c r="H1525" s="25">
        <v>41451</v>
      </c>
      <c r="I1525" s="26" t="str">
        <f t="shared" si="184"/>
        <v>Wed</v>
      </c>
      <c r="J1525" s="1">
        <f t="shared" si="185"/>
        <v>1</v>
      </c>
      <c r="K1525" s="1" t="str">
        <f t="shared" si="186"/>
        <v>7D</v>
      </c>
      <c r="L1525" s="25">
        <v>41452</v>
      </c>
      <c r="M1525" s="26" t="str">
        <f t="shared" si="187"/>
        <v>Thu</v>
      </c>
      <c r="N1525" s="25">
        <v>41454</v>
      </c>
      <c r="O1525" s="1">
        <f t="shared" si="188"/>
        <v>2</v>
      </c>
      <c r="P1525" s="27">
        <f t="shared" si="189"/>
        <v>2013</v>
      </c>
      <c r="Q1525" s="1">
        <f t="shared" si="190"/>
        <v>6</v>
      </c>
      <c r="R1525" s="1">
        <f t="shared" si="191"/>
        <v>27</v>
      </c>
      <c r="S1525" t="s">
        <v>72</v>
      </c>
      <c r="T1525" s="2">
        <v>24184021.77</v>
      </c>
      <c r="U1525">
        <v>12098625</v>
      </c>
      <c r="V1525" s="2">
        <v>9930719</v>
      </c>
      <c r="W1525" s="2">
        <v>9410425.3399999999</v>
      </c>
      <c r="X1525" s="2">
        <v>0</v>
      </c>
      <c r="Y1525" s="2">
        <v>1297702.3</v>
      </c>
      <c r="Z1525" s="2">
        <v>3545175.13</v>
      </c>
      <c r="AA1525">
        <v>20</v>
      </c>
      <c r="AB1525">
        <v>0</v>
      </c>
      <c r="AC1525">
        <v>0</v>
      </c>
      <c r="AD1525">
        <v>0</v>
      </c>
      <c r="AE1525">
        <v>20</v>
      </c>
      <c r="AF1525">
        <v>20</v>
      </c>
      <c r="AG1525">
        <v>10</v>
      </c>
      <c r="AH1525" s="2">
        <v>993071.9</v>
      </c>
    </row>
    <row r="1526" spans="1:34" x14ac:dyDescent="0.5">
      <c r="A1526">
        <v>12594</v>
      </c>
      <c r="B1526">
        <v>50812</v>
      </c>
      <c r="C1526" t="s">
        <v>1620</v>
      </c>
      <c r="D1526" s="25">
        <v>21822</v>
      </c>
      <c r="E1526" t="s">
        <v>69</v>
      </c>
      <c r="F1526" t="s">
        <v>70</v>
      </c>
      <c r="G1526" t="s">
        <v>74</v>
      </c>
      <c r="H1526" s="25">
        <v>41451</v>
      </c>
      <c r="I1526" s="26" t="str">
        <f t="shared" si="184"/>
        <v>Wed</v>
      </c>
      <c r="J1526" s="1">
        <f t="shared" si="185"/>
        <v>8</v>
      </c>
      <c r="K1526" s="1" t="str">
        <f t="shared" si="186"/>
        <v>14D</v>
      </c>
      <c r="L1526" s="25">
        <v>41459</v>
      </c>
      <c r="M1526" s="26" t="str">
        <f t="shared" si="187"/>
        <v>Thu</v>
      </c>
      <c r="N1526" s="25">
        <v>41461</v>
      </c>
      <c r="O1526" s="1">
        <f t="shared" si="188"/>
        <v>2</v>
      </c>
      <c r="P1526" s="27">
        <f t="shared" si="189"/>
        <v>2013</v>
      </c>
      <c r="Q1526" s="1">
        <f t="shared" si="190"/>
        <v>7</v>
      </c>
      <c r="R1526" s="1">
        <f t="shared" si="191"/>
        <v>4</v>
      </c>
      <c r="S1526" t="s">
        <v>72</v>
      </c>
      <c r="T1526" s="2">
        <v>27951000</v>
      </c>
      <c r="U1526">
        <v>27720000</v>
      </c>
      <c r="V1526" s="2">
        <v>23230304</v>
      </c>
      <c r="W1526" s="2">
        <v>969696</v>
      </c>
      <c r="X1526" s="2">
        <v>0</v>
      </c>
      <c r="Y1526" s="2">
        <v>0</v>
      </c>
      <c r="Z1526" s="2">
        <v>3751000</v>
      </c>
      <c r="AA1526">
        <v>4</v>
      </c>
      <c r="AB1526">
        <v>0</v>
      </c>
      <c r="AC1526">
        <v>0</v>
      </c>
      <c r="AD1526">
        <v>0</v>
      </c>
      <c r="AE1526">
        <v>4</v>
      </c>
      <c r="AF1526">
        <v>4</v>
      </c>
      <c r="AG1526">
        <v>2</v>
      </c>
      <c r="AH1526" s="2">
        <v>11615152</v>
      </c>
    </row>
    <row r="1527" spans="1:34" x14ac:dyDescent="0.5">
      <c r="A1527">
        <v>12609</v>
      </c>
      <c r="B1527">
        <v>50853</v>
      </c>
      <c r="C1527" t="s">
        <v>1621</v>
      </c>
      <c r="D1527" s="25">
        <v>13994</v>
      </c>
      <c r="E1527" t="s">
        <v>69</v>
      </c>
      <c r="F1527" t="s">
        <v>70</v>
      </c>
      <c r="G1527" t="s">
        <v>74</v>
      </c>
      <c r="H1527" s="25">
        <v>41451</v>
      </c>
      <c r="I1527" s="26" t="str">
        <f t="shared" si="184"/>
        <v>Wed</v>
      </c>
      <c r="J1527" s="1">
        <f t="shared" si="185"/>
        <v>8</v>
      </c>
      <c r="K1527" s="1" t="str">
        <f t="shared" si="186"/>
        <v>14D</v>
      </c>
      <c r="L1527" s="25">
        <v>41459</v>
      </c>
      <c r="M1527" s="26" t="str">
        <f t="shared" si="187"/>
        <v>Thu</v>
      </c>
      <c r="N1527" s="25">
        <v>41462</v>
      </c>
      <c r="O1527" s="1">
        <f t="shared" si="188"/>
        <v>3</v>
      </c>
      <c r="P1527" s="27">
        <f t="shared" si="189"/>
        <v>2013</v>
      </c>
      <c r="Q1527" s="1">
        <f t="shared" si="190"/>
        <v>7</v>
      </c>
      <c r="R1527" s="1">
        <f t="shared" si="191"/>
        <v>4</v>
      </c>
      <c r="S1527" t="s">
        <v>72</v>
      </c>
      <c r="T1527" s="2">
        <v>47028600</v>
      </c>
      <c r="U1527">
        <v>42273000</v>
      </c>
      <c r="V1527" s="2">
        <v>37459743</v>
      </c>
      <c r="W1527" s="2">
        <v>3257660</v>
      </c>
      <c r="X1527" s="2">
        <v>0</v>
      </c>
      <c r="Y1527" s="2">
        <v>0</v>
      </c>
      <c r="Z1527" s="2">
        <v>6311197</v>
      </c>
      <c r="AA1527">
        <v>6</v>
      </c>
      <c r="AB1527">
        <v>0</v>
      </c>
      <c r="AC1527">
        <v>0</v>
      </c>
      <c r="AD1527">
        <v>3</v>
      </c>
      <c r="AE1527">
        <v>6</v>
      </c>
      <c r="AF1527">
        <v>9</v>
      </c>
      <c r="AG1527">
        <v>3</v>
      </c>
      <c r="AH1527" s="2">
        <v>12486581</v>
      </c>
    </row>
    <row r="1528" spans="1:34" x14ac:dyDescent="0.5">
      <c r="A1528">
        <v>12638</v>
      </c>
      <c r="B1528">
        <v>51072</v>
      </c>
      <c r="C1528" t="s">
        <v>1622</v>
      </c>
      <c r="D1528" s="25">
        <v>26142</v>
      </c>
      <c r="E1528" t="s">
        <v>138</v>
      </c>
      <c r="F1528" t="s">
        <v>70</v>
      </c>
      <c r="G1528" t="s">
        <v>74</v>
      </c>
      <c r="H1528" s="25">
        <v>41452</v>
      </c>
      <c r="I1528" s="26" t="str">
        <f t="shared" si="184"/>
        <v>Thu</v>
      </c>
      <c r="J1528" s="1">
        <f t="shared" si="185"/>
        <v>21</v>
      </c>
      <c r="K1528" s="1" t="str">
        <f t="shared" si="186"/>
        <v>30D</v>
      </c>
      <c r="L1528" s="25">
        <v>41473</v>
      </c>
      <c r="M1528" s="26" t="str">
        <f t="shared" si="187"/>
        <v>Thu</v>
      </c>
      <c r="N1528" s="25">
        <v>41474</v>
      </c>
      <c r="O1528" s="1">
        <f t="shared" si="188"/>
        <v>1</v>
      </c>
      <c r="P1528" s="27">
        <f t="shared" si="189"/>
        <v>2013</v>
      </c>
      <c r="Q1528" s="1">
        <f t="shared" si="190"/>
        <v>7</v>
      </c>
      <c r="R1528" s="1">
        <f t="shared" si="191"/>
        <v>18</v>
      </c>
      <c r="S1528" t="s">
        <v>72</v>
      </c>
      <c r="T1528" s="2">
        <v>17368150.489999998</v>
      </c>
      <c r="U1528">
        <v>13548150</v>
      </c>
      <c r="V1528" s="2">
        <v>11452944</v>
      </c>
      <c r="W1528" s="2">
        <v>1852814</v>
      </c>
      <c r="X1528" s="2">
        <v>0</v>
      </c>
      <c r="Y1528" s="2">
        <v>1332001.3400000001</v>
      </c>
      <c r="Z1528" s="2">
        <v>2730391.15</v>
      </c>
      <c r="AA1528">
        <v>1</v>
      </c>
      <c r="AB1528">
        <v>0</v>
      </c>
      <c r="AC1528">
        <v>0</v>
      </c>
      <c r="AD1528">
        <v>0</v>
      </c>
      <c r="AE1528">
        <v>1</v>
      </c>
      <c r="AF1528">
        <v>1</v>
      </c>
      <c r="AG1528">
        <v>1</v>
      </c>
      <c r="AH1528" s="2">
        <v>11452944</v>
      </c>
    </row>
    <row r="1529" spans="1:34" x14ac:dyDescent="0.5">
      <c r="A1529">
        <v>12621</v>
      </c>
      <c r="B1529">
        <v>50919</v>
      </c>
      <c r="C1529" t="s">
        <v>1623</v>
      </c>
      <c r="D1529" s="25">
        <v>27419</v>
      </c>
      <c r="E1529" t="s">
        <v>69</v>
      </c>
      <c r="F1529" t="s">
        <v>75</v>
      </c>
      <c r="G1529" t="s">
        <v>91</v>
      </c>
      <c r="H1529" s="25">
        <v>41452</v>
      </c>
      <c r="I1529" s="26" t="str">
        <f t="shared" si="184"/>
        <v>Thu</v>
      </c>
      <c r="J1529" s="1">
        <f t="shared" si="185"/>
        <v>21</v>
      </c>
      <c r="K1529" s="1" t="str">
        <f t="shared" si="186"/>
        <v>30D</v>
      </c>
      <c r="L1529" s="25">
        <v>41473</v>
      </c>
      <c r="M1529" s="26" t="str">
        <f t="shared" si="187"/>
        <v>Thu</v>
      </c>
      <c r="N1529" s="25">
        <v>41475</v>
      </c>
      <c r="O1529" s="1">
        <f t="shared" si="188"/>
        <v>2</v>
      </c>
      <c r="P1529" s="27">
        <f t="shared" si="189"/>
        <v>2013</v>
      </c>
      <c r="Q1529" s="1">
        <f t="shared" si="190"/>
        <v>7</v>
      </c>
      <c r="R1529" s="1">
        <f t="shared" si="191"/>
        <v>18</v>
      </c>
      <c r="S1529" t="s">
        <v>72</v>
      </c>
      <c r="T1529" s="2">
        <v>2772000</v>
      </c>
      <c r="U1529">
        <v>0</v>
      </c>
      <c r="V1529" s="2">
        <v>2400000</v>
      </c>
      <c r="W1529" s="2">
        <v>0</v>
      </c>
      <c r="X1529" s="2">
        <v>0</v>
      </c>
      <c r="Y1529" s="2">
        <v>0</v>
      </c>
      <c r="Z1529" s="2">
        <v>372000</v>
      </c>
      <c r="AA1529">
        <v>4</v>
      </c>
      <c r="AB1529">
        <v>0</v>
      </c>
      <c r="AC1529">
        <v>2</v>
      </c>
      <c r="AD1529">
        <v>2</v>
      </c>
      <c r="AE1529">
        <v>4</v>
      </c>
      <c r="AF1529">
        <v>8</v>
      </c>
      <c r="AG1529">
        <v>2</v>
      </c>
      <c r="AH1529" s="2">
        <v>1200000</v>
      </c>
    </row>
    <row r="1530" spans="1:34" x14ac:dyDescent="0.5">
      <c r="A1530">
        <v>12643</v>
      </c>
      <c r="B1530">
        <v>51095</v>
      </c>
      <c r="C1530" t="s">
        <v>1624</v>
      </c>
      <c r="D1530" s="25">
        <v>19573</v>
      </c>
      <c r="E1530" t="s">
        <v>233</v>
      </c>
      <c r="F1530" t="s">
        <v>80</v>
      </c>
      <c r="G1530" t="s">
        <v>81</v>
      </c>
      <c r="H1530" s="25">
        <v>41452</v>
      </c>
      <c r="I1530" s="26" t="str">
        <f t="shared" si="184"/>
        <v>Thu</v>
      </c>
      <c r="J1530" s="1">
        <f t="shared" si="185"/>
        <v>32</v>
      </c>
      <c r="K1530" s="1" t="str">
        <f t="shared" si="186"/>
        <v>45D</v>
      </c>
      <c r="L1530" s="25">
        <v>41484</v>
      </c>
      <c r="M1530" s="26" t="str">
        <f t="shared" si="187"/>
        <v>Mon</v>
      </c>
      <c r="N1530" s="25">
        <v>41488</v>
      </c>
      <c r="O1530" s="1">
        <f t="shared" si="188"/>
        <v>4</v>
      </c>
      <c r="P1530" s="27">
        <f t="shared" si="189"/>
        <v>2013</v>
      </c>
      <c r="Q1530" s="1">
        <f t="shared" si="190"/>
        <v>7</v>
      </c>
      <c r="R1530" s="1">
        <f t="shared" si="191"/>
        <v>29</v>
      </c>
      <c r="S1530" t="s">
        <v>72</v>
      </c>
      <c r="T1530" s="2">
        <v>35760298.420000002</v>
      </c>
      <c r="U1530">
        <v>24601500</v>
      </c>
      <c r="V1530" s="2">
        <v>23045456</v>
      </c>
      <c r="W1530" s="2">
        <v>6194802.3600000003</v>
      </c>
      <c r="X1530" s="2">
        <v>0</v>
      </c>
      <c r="Y1530" s="2">
        <v>1721038.95</v>
      </c>
      <c r="Z1530" s="2">
        <v>4799001.1100000003</v>
      </c>
      <c r="AA1530">
        <v>8</v>
      </c>
      <c r="AB1530">
        <v>0</v>
      </c>
      <c r="AC1530">
        <v>4</v>
      </c>
      <c r="AD1530">
        <v>0</v>
      </c>
      <c r="AE1530">
        <v>8</v>
      </c>
      <c r="AF1530">
        <v>12</v>
      </c>
      <c r="AG1530">
        <v>4</v>
      </c>
      <c r="AH1530" s="2">
        <v>5761364</v>
      </c>
    </row>
    <row r="1531" spans="1:34" x14ac:dyDescent="0.5">
      <c r="A1531">
        <v>12624</v>
      </c>
      <c r="B1531">
        <v>92777</v>
      </c>
      <c r="C1531" t="s">
        <v>1625</v>
      </c>
      <c r="D1531" s="25">
        <v>28465</v>
      </c>
      <c r="E1531" t="s">
        <v>69</v>
      </c>
      <c r="F1531" t="s">
        <v>84</v>
      </c>
      <c r="G1531" t="s">
        <v>112</v>
      </c>
      <c r="H1531" s="25">
        <v>41452</v>
      </c>
      <c r="I1531" s="26" t="str">
        <f t="shared" si="184"/>
        <v>Thu</v>
      </c>
      <c r="J1531" s="1">
        <f t="shared" si="185"/>
        <v>22</v>
      </c>
      <c r="K1531" s="1" t="str">
        <f t="shared" si="186"/>
        <v>30D</v>
      </c>
      <c r="L1531" s="25">
        <v>41474</v>
      </c>
      <c r="M1531" s="26" t="str">
        <f t="shared" si="187"/>
        <v>Fri</v>
      </c>
      <c r="N1531" s="25">
        <v>41488</v>
      </c>
      <c r="O1531" s="1">
        <f t="shared" si="188"/>
        <v>14</v>
      </c>
      <c r="P1531" s="27">
        <f t="shared" si="189"/>
        <v>2013</v>
      </c>
      <c r="Q1531" s="1">
        <f t="shared" si="190"/>
        <v>7</v>
      </c>
      <c r="R1531" s="1">
        <f t="shared" si="191"/>
        <v>19</v>
      </c>
      <c r="S1531" t="s">
        <v>72</v>
      </c>
      <c r="T1531" s="2">
        <v>28297452.82</v>
      </c>
      <c r="U1531">
        <v>0</v>
      </c>
      <c r="V1531" s="2">
        <v>4800000</v>
      </c>
      <c r="W1531" s="2">
        <v>16174710.529999999</v>
      </c>
      <c r="X1531" s="2">
        <v>0</v>
      </c>
      <c r="Y1531" s="2">
        <v>3105685</v>
      </c>
      <c r="Z1531" s="2">
        <v>4217057.29</v>
      </c>
      <c r="AA1531">
        <v>91</v>
      </c>
      <c r="AB1531">
        <v>7</v>
      </c>
      <c r="AC1531">
        <v>34</v>
      </c>
      <c r="AD1531">
        <v>14</v>
      </c>
      <c r="AE1531">
        <v>98</v>
      </c>
      <c r="AF1531">
        <v>146</v>
      </c>
      <c r="AG1531">
        <v>21</v>
      </c>
      <c r="AH1531" s="2">
        <v>228571.43</v>
      </c>
    </row>
    <row r="1532" spans="1:34" x14ac:dyDescent="0.5">
      <c r="A1532">
        <v>12633</v>
      </c>
      <c r="B1532">
        <v>51054</v>
      </c>
      <c r="C1532" t="s">
        <v>1626</v>
      </c>
      <c r="D1532" s="25">
        <v>29944</v>
      </c>
      <c r="E1532" t="s">
        <v>69</v>
      </c>
      <c r="F1532" t="s">
        <v>80</v>
      </c>
      <c r="G1532" t="s">
        <v>89</v>
      </c>
      <c r="H1532" s="25">
        <v>41452</v>
      </c>
      <c r="I1532" s="26" t="str">
        <f t="shared" si="184"/>
        <v>Thu</v>
      </c>
      <c r="J1532" s="1">
        <f t="shared" si="185"/>
        <v>0</v>
      </c>
      <c r="K1532" s="1" t="str">
        <f t="shared" si="186"/>
        <v>7D</v>
      </c>
      <c r="L1532" s="25">
        <v>41452</v>
      </c>
      <c r="M1532" s="26" t="str">
        <f t="shared" si="187"/>
        <v>Thu</v>
      </c>
      <c r="N1532" s="25">
        <v>41453</v>
      </c>
      <c r="O1532" s="1">
        <f t="shared" si="188"/>
        <v>1</v>
      </c>
      <c r="P1532" s="27">
        <f t="shared" si="189"/>
        <v>2013</v>
      </c>
      <c r="Q1532" s="1">
        <f t="shared" si="190"/>
        <v>6</v>
      </c>
      <c r="R1532" s="1">
        <f t="shared" si="191"/>
        <v>27</v>
      </c>
      <c r="S1532" t="s">
        <v>72</v>
      </c>
      <c r="T1532" s="2">
        <v>513399.82</v>
      </c>
      <c r="U1532">
        <v>0</v>
      </c>
      <c r="V1532" s="2">
        <v>200000</v>
      </c>
      <c r="W1532" s="2">
        <v>244502</v>
      </c>
      <c r="X1532" s="2">
        <v>0</v>
      </c>
      <c r="Y1532" s="2">
        <v>0</v>
      </c>
      <c r="Z1532" s="2">
        <v>68897.820000000007</v>
      </c>
      <c r="AA1532">
        <v>2</v>
      </c>
      <c r="AB1532">
        <v>0</v>
      </c>
      <c r="AC1532">
        <v>1</v>
      </c>
      <c r="AD1532">
        <v>1</v>
      </c>
      <c r="AE1532">
        <v>2</v>
      </c>
      <c r="AF1532">
        <v>4</v>
      </c>
      <c r="AG1532">
        <v>1</v>
      </c>
      <c r="AH1532" s="2">
        <v>200000</v>
      </c>
    </row>
    <row r="1533" spans="1:34" x14ac:dyDescent="0.5">
      <c r="A1533">
        <v>12621</v>
      </c>
      <c r="B1533">
        <v>50920</v>
      </c>
      <c r="C1533" t="s">
        <v>1627</v>
      </c>
      <c r="D1533" s="25">
        <v>26586</v>
      </c>
      <c r="E1533" t="s">
        <v>69</v>
      </c>
      <c r="F1533" t="s">
        <v>75</v>
      </c>
      <c r="G1533" t="s">
        <v>91</v>
      </c>
      <c r="H1533" s="25">
        <v>41452</v>
      </c>
      <c r="I1533" s="26" t="str">
        <f t="shared" si="184"/>
        <v>Thu</v>
      </c>
      <c r="J1533" s="1">
        <f t="shared" si="185"/>
        <v>21</v>
      </c>
      <c r="K1533" s="1" t="str">
        <f t="shared" si="186"/>
        <v>30D</v>
      </c>
      <c r="L1533" s="25">
        <v>41473</v>
      </c>
      <c r="M1533" s="26" t="str">
        <f t="shared" si="187"/>
        <v>Thu</v>
      </c>
      <c r="N1533" s="25">
        <v>41475</v>
      </c>
      <c r="O1533" s="1">
        <f t="shared" si="188"/>
        <v>2</v>
      </c>
      <c r="P1533" s="27">
        <f t="shared" si="189"/>
        <v>2013</v>
      </c>
      <c r="Q1533" s="1">
        <f t="shared" si="190"/>
        <v>7</v>
      </c>
      <c r="R1533" s="1">
        <f t="shared" si="191"/>
        <v>18</v>
      </c>
      <c r="S1533" t="s">
        <v>72</v>
      </c>
      <c r="T1533" s="2">
        <v>462000</v>
      </c>
      <c r="U1533">
        <v>0</v>
      </c>
      <c r="V1533" s="2">
        <v>400000</v>
      </c>
      <c r="W1533" s="2">
        <v>0</v>
      </c>
      <c r="X1533" s="2">
        <v>0</v>
      </c>
      <c r="Y1533" s="2">
        <v>0</v>
      </c>
      <c r="Z1533" s="2">
        <v>62000</v>
      </c>
      <c r="AA1533">
        <v>4</v>
      </c>
      <c r="AB1533">
        <v>0</v>
      </c>
      <c r="AC1533">
        <v>2</v>
      </c>
      <c r="AD1533">
        <v>2</v>
      </c>
      <c r="AE1533">
        <v>4</v>
      </c>
      <c r="AF1533">
        <v>8</v>
      </c>
      <c r="AG1533">
        <v>2</v>
      </c>
      <c r="AH1533" s="2">
        <v>200000</v>
      </c>
    </row>
    <row r="1534" spans="1:34" x14ac:dyDescent="0.5">
      <c r="A1534">
        <v>12625</v>
      </c>
      <c r="B1534">
        <v>50948</v>
      </c>
      <c r="C1534" t="s">
        <v>1628</v>
      </c>
      <c r="D1534" s="25">
        <v>30424</v>
      </c>
      <c r="E1534" t="s">
        <v>213</v>
      </c>
      <c r="F1534" t="s">
        <v>75</v>
      </c>
      <c r="G1534" t="s">
        <v>1463</v>
      </c>
      <c r="H1534" s="25">
        <v>41452</v>
      </c>
      <c r="I1534" s="26" t="str">
        <f t="shared" si="184"/>
        <v>Thu</v>
      </c>
      <c r="J1534" s="1">
        <f t="shared" si="185"/>
        <v>54</v>
      </c>
      <c r="K1534" s="1" t="str">
        <f t="shared" si="186"/>
        <v>60D</v>
      </c>
      <c r="L1534" s="25">
        <v>41506</v>
      </c>
      <c r="M1534" s="26" t="str">
        <f t="shared" si="187"/>
        <v>Tue</v>
      </c>
      <c r="N1534" s="25">
        <v>41508</v>
      </c>
      <c r="O1534" s="1">
        <f t="shared" si="188"/>
        <v>2</v>
      </c>
      <c r="P1534" s="27">
        <f t="shared" si="189"/>
        <v>2013</v>
      </c>
      <c r="Q1534" s="1">
        <f t="shared" si="190"/>
        <v>8</v>
      </c>
      <c r="R1534" s="1">
        <f t="shared" si="191"/>
        <v>20</v>
      </c>
      <c r="S1534" t="s">
        <v>72</v>
      </c>
      <c r="T1534" s="2">
        <v>5895667.0899999999</v>
      </c>
      <c r="U1534">
        <v>0</v>
      </c>
      <c r="V1534" s="2">
        <v>5100000</v>
      </c>
      <c r="W1534" s="2">
        <v>0</v>
      </c>
      <c r="X1534" s="2">
        <v>0</v>
      </c>
      <c r="Y1534" s="2">
        <v>4697.3500000000004</v>
      </c>
      <c r="Z1534" s="2">
        <v>790969.74</v>
      </c>
      <c r="AA1534">
        <v>2</v>
      </c>
      <c r="AB1534">
        <v>0</v>
      </c>
      <c r="AC1534">
        <v>0</v>
      </c>
      <c r="AD1534">
        <v>0</v>
      </c>
      <c r="AE1534">
        <v>2</v>
      </c>
      <c r="AF1534">
        <v>2</v>
      </c>
      <c r="AG1534">
        <v>1</v>
      </c>
      <c r="AH1534" s="2">
        <v>5100000</v>
      </c>
    </row>
    <row r="1535" spans="1:34" x14ac:dyDescent="0.5">
      <c r="A1535">
        <v>12636</v>
      </c>
      <c r="B1535">
        <v>51069</v>
      </c>
      <c r="C1535" t="s">
        <v>1629</v>
      </c>
      <c r="D1535" s="25">
        <v>28043</v>
      </c>
      <c r="E1535" t="s">
        <v>69</v>
      </c>
      <c r="F1535" t="s">
        <v>78</v>
      </c>
      <c r="G1535" t="s">
        <v>104</v>
      </c>
      <c r="H1535" s="25">
        <v>41452</v>
      </c>
      <c r="I1535" s="26" t="str">
        <f t="shared" si="184"/>
        <v>Thu</v>
      </c>
      <c r="J1535" s="1">
        <f t="shared" si="185"/>
        <v>6</v>
      </c>
      <c r="K1535" s="1" t="str">
        <f t="shared" si="186"/>
        <v>7D</v>
      </c>
      <c r="L1535" s="25">
        <v>41458</v>
      </c>
      <c r="M1535" s="26" t="str">
        <f t="shared" si="187"/>
        <v>Wed</v>
      </c>
      <c r="N1535" s="25">
        <v>41460</v>
      </c>
      <c r="O1535" s="1">
        <f t="shared" si="188"/>
        <v>2</v>
      </c>
      <c r="P1535" s="27">
        <f t="shared" si="189"/>
        <v>2013</v>
      </c>
      <c r="Q1535" s="1">
        <f t="shared" si="190"/>
        <v>7</v>
      </c>
      <c r="R1535" s="1">
        <f t="shared" si="191"/>
        <v>3</v>
      </c>
      <c r="S1535" t="s">
        <v>72</v>
      </c>
      <c r="T1535" s="2">
        <v>1120350</v>
      </c>
      <c r="U1535">
        <v>0</v>
      </c>
      <c r="V1535" s="2">
        <v>400000</v>
      </c>
      <c r="W1535" s="2">
        <v>570000</v>
      </c>
      <c r="X1535" s="2">
        <v>0</v>
      </c>
      <c r="Y1535" s="2">
        <v>0</v>
      </c>
      <c r="Z1535" s="2">
        <v>150350</v>
      </c>
      <c r="AA1535">
        <v>4</v>
      </c>
      <c r="AB1535">
        <v>0</v>
      </c>
      <c r="AC1535">
        <v>2</v>
      </c>
      <c r="AD1535">
        <v>2</v>
      </c>
      <c r="AE1535">
        <v>4</v>
      </c>
      <c r="AF1535">
        <v>8</v>
      </c>
      <c r="AG1535">
        <v>2</v>
      </c>
      <c r="AH1535" s="2">
        <v>200000</v>
      </c>
    </row>
    <row r="1536" spans="1:34" x14ac:dyDescent="0.5">
      <c r="A1536">
        <v>12651</v>
      </c>
      <c r="B1536">
        <v>51130</v>
      </c>
      <c r="C1536" t="s">
        <v>1630</v>
      </c>
      <c r="D1536" s="25">
        <v>24047</v>
      </c>
      <c r="E1536" t="s">
        <v>69</v>
      </c>
      <c r="F1536" t="s">
        <v>80</v>
      </c>
      <c r="G1536" t="s">
        <v>89</v>
      </c>
      <c r="H1536" s="25">
        <v>41453</v>
      </c>
      <c r="I1536" s="26" t="str">
        <f t="shared" ref="I1536:I1599" si="192">TEXT(H1536,"ddd")</f>
        <v>Fri</v>
      </c>
      <c r="J1536" s="1">
        <f t="shared" ref="J1536:J1599" si="193">L1536-H1536</f>
        <v>1</v>
      </c>
      <c r="K1536" s="1" t="str">
        <f t="shared" ref="K1536:K1599" si="194">IF(J1536&lt;=7,"7D",IF(J1536&lt;=14,"14D",IF(J1536&lt;=30,"30D",IF(J1536&lt;=45,"45D",IF(J1536&lt;=60,"60D",IF(J1536&lt;=90,"90D","120D"))))))</f>
        <v>7D</v>
      </c>
      <c r="L1536" s="25">
        <v>41454</v>
      </c>
      <c r="M1536" s="26" t="str">
        <f t="shared" ref="M1536:M1599" si="195">TEXT(L1536,"ddd")</f>
        <v>Sat</v>
      </c>
      <c r="N1536" s="25">
        <v>41456</v>
      </c>
      <c r="O1536" s="1">
        <f t="shared" ref="O1536:O1599" si="196">N1536-L1536</f>
        <v>2</v>
      </c>
      <c r="P1536" s="27">
        <f t="shared" ref="P1536:P1599" si="197">YEAR(L1536)</f>
        <v>2013</v>
      </c>
      <c r="Q1536" s="1">
        <f t="shared" ref="Q1536:Q1599" si="198">MONTH(L1536)</f>
        <v>6</v>
      </c>
      <c r="R1536" s="1">
        <f t="shared" ref="R1536:R1599" si="199">DAY(L1536)</f>
        <v>29</v>
      </c>
      <c r="S1536" t="s">
        <v>72</v>
      </c>
      <c r="T1536" s="2">
        <v>1120140</v>
      </c>
      <c r="U1536">
        <v>0</v>
      </c>
      <c r="V1536" s="2">
        <v>969819</v>
      </c>
      <c r="W1536" s="2">
        <v>0</v>
      </c>
      <c r="X1536" s="2">
        <v>0</v>
      </c>
      <c r="Y1536" s="2">
        <v>0</v>
      </c>
      <c r="Z1536" s="2">
        <v>150321</v>
      </c>
      <c r="AA1536">
        <v>4</v>
      </c>
      <c r="AB1536">
        <v>0</v>
      </c>
      <c r="AC1536">
        <v>2</v>
      </c>
      <c r="AD1536">
        <v>0</v>
      </c>
      <c r="AE1536">
        <v>4</v>
      </c>
      <c r="AF1536">
        <v>6</v>
      </c>
      <c r="AG1536">
        <v>2</v>
      </c>
      <c r="AH1536" s="2">
        <v>484909.5</v>
      </c>
    </row>
    <row r="1537" spans="1:34" x14ac:dyDescent="0.5">
      <c r="A1537">
        <v>12694</v>
      </c>
      <c r="B1537">
        <v>51288</v>
      </c>
      <c r="C1537" t="s">
        <v>1631</v>
      </c>
      <c r="D1537" s="25">
        <v>25922</v>
      </c>
      <c r="E1537" t="s">
        <v>100</v>
      </c>
      <c r="F1537" t="s">
        <v>70</v>
      </c>
      <c r="G1537" t="s">
        <v>97</v>
      </c>
      <c r="H1537" s="25">
        <v>41454</v>
      </c>
      <c r="I1537" s="26" t="str">
        <f t="shared" si="192"/>
        <v>Sat</v>
      </c>
      <c r="J1537" s="1">
        <f t="shared" si="193"/>
        <v>0</v>
      </c>
      <c r="K1537" s="1" t="str">
        <f t="shared" si="194"/>
        <v>7D</v>
      </c>
      <c r="L1537" s="25">
        <v>41454</v>
      </c>
      <c r="M1537" s="26" t="str">
        <f t="shared" si="195"/>
        <v>Sat</v>
      </c>
      <c r="N1537" s="25">
        <v>41455</v>
      </c>
      <c r="O1537" s="1">
        <f t="shared" si="196"/>
        <v>1</v>
      </c>
      <c r="P1537" s="27">
        <f t="shared" si="197"/>
        <v>2013</v>
      </c>
      <c r="Q1537" s="1">
        <f t="shared" si="198"/>
        <v>6</v>
      </c>
      <c r="R1537" s="1">
        <f t="shared" si="199"/>
        <v>29</v>
      </c>
      <c r="S1537" t="s">
        <v>72</v>
      </c>
      <c r="T1537" s="2">
        <v>12243000</v>
      </c>
      <c r="U1537">
        <v>11781000</v>
      </c>
      <c r="V1537" s="2">
        <v>9872728</v>
      </c>
      <c r="W1537" s="2">
        <v>727272</v>
      </c>
      <c r="X1537" s="2">
        <v>0</v>
      </c>
      <c r="Y1537" s="2">
        <v>0</v>
      </c>
      <c r="Z1537" s="2">
        <v>1643000</v>
      </c>
      <c r="AA1537">
        <v>2</v>
      </c>
      <c r="AB1537">
        <v>0</v>
      </c>
      <c r="AC1537">
        <v>1</v>
      </c>
      <c r="AD1537">
        <v>0</v>
      </c>
      <c r="AE1537">
        <v>2</v>
      </c>
      <c r="AF1537">
        <v>3</v>
      </c>
      <c r="AG1537">
        <v>1</v>
      </c>
      <c r="AH1537" s="2">
        <v>9872728</v>
      </c>
    </row>
    <row r="1538" spans="1:34" x14ac:dyDescent="0.5">
      <c r="A1538">
        <v>12688</v>
      </c>
      <c r="B1538">
        <v>51265</v>
      </c>
      <c r="C1538" t="s">
        <v>1632</v>
      </c>
      <c r="D1538" s="25">
        <v>25670</v>
      </c>
      <c r="E1538" t="s">
        <v>69</v>
      </c>
      <c r="F1538" t="s">
        <v>84</v>
      </c>
      <c r="G1538" t="s">
        <v>112</v>
      </c>
      <c r="H1538" s="25">
        <v>41454</v>
      </c>
      <c r="I1538" s="26" t="str">
        <f t="shared" si="192"/>
        <v>Sat</v>
      </c>
      <c r="J1538" s="1">
        <f t="shared" si="193"/>
        <v>5</v>
      </c>
      <c r="K1538" s="1" t="str">
        <f t="shared" si="194"/>
        <v>7D</v>
      </c>
      <c r="L1538" s="25">
        <v>41459</v>
      </c>
      <c r="M1538" s="26" t="str">
        <f t="shared" si="195"/>
        <v>Thu</v>
      </c>
      <c r="N1538" s="25">
        <v>41462</v>
      </c>
      <c r="O1538" s="1">
        <f t="shared" si="196"/>
        <v>3</v>
      </c>
      <c r="P1538" s="27">
        <f t="shared" si="197"/>
        <v>2013</v>
      </c>
      <c r="Q1538" s="1">
        <f t="shared" si="198"/>
        <v>7</v>
      </c>
      <c r="R1538" s="1">
        <f t="shared" si="199"/>
        <v>4</v>
      </c>
      <c r="S1538" t="s">
        <v>72</v>
      </c>
      <c r="T1538" s="2">
        <v>31919999.899999999</v>
      </c>
      <c r="U1538">
        <v>31740000</v>
      </c>
      <c r="V1538" s="2">
        <v>25818180</v>
      </c>
      <c r="W1538" s="2">
        <v>1818180.07</v>
      </c>
      <c r="X1538" s="2">
        <v>0</v>
      </c>
      <c r="Y1538" s="2">
        <v>0</v>
      </c>
      <c r="Z1538" s="2">
        <v>4283639.83</v>
      </c>
      <c r="AA1538">
        <v>6</v>
      </c>
      <c r="AB1538">
        <v>0</v>
      </c>
      <c r="AC1538">
        <v>0</v>
      </c>
      <c r="AD1538">
        <v>0</v>
      </c>
      <c r="AE1538">
        <v>6</v>
      </c>
      <c r="AF1538">
        <v>6</v>
      </c>
      <c r="AG1538">
        <v>3</v>
      </c>
      <c r="AH1538" s="2">
        <v>8606060</v>
      </c>
    </row>
    <row r="1539" spans="1:34" x14ac:dyDescent="0.5">
      <c r="A1539">
        <v>12650</v>
      </c>
      <c r="B1539">
        <v>51249</v>
      </c>
      <c r="C1539" t="s">
        <v>1422</v>
      </c>
      <c r="D1539" s="25">
        <v>36406</v>
      </c>
      <c r="E1539" t="s">
        <v>79</v>
      </c>
      <c r="F1539" t="s">
        <v>70</v>
      </c>
      <c r="G1539" t="s">
        <v>74</v>
      </c>
      <c r="H1539" s="25">
        <v>41454</v>
      </c>
      <c r="I1539" s="26" t="str">
        <f t="shared" si="192"/>
        <v>Sat</v>
      </c>
      <c r="J1539" s="1">
        <f t="shared" si="193"/>
        <v>1</v>
      </c>
      <c r="K1539" s="1" t="str">
        <f t="shared" si="194"/>
        <v>7D</v>
      </c>
      <c r="L1539" s="25">
        <v>41455</v>
      </c>
      <c r="M1539" s="26" t="str">
        <f t="shared" si="195"/>
        <v>Sun</v>
      </c>
      <c r="N1539" s="25">
        <v>41456</v>
      </c>
      <c r="O1539" s="1">
        <f t="shared" si="196"/>
        <v>1</v>
      </c>
      <c r="P1539" s="27">
        <f t="shared" si="197"/>
        <v>2013</v>
      </c>
      <c r="Q1539" s="1">
        <f t="shared" si="198"/>
        <v>6</v>
      </c>
      <c r="R1539" s="1">
        <f t="shared" si="199"/>
        <v>30</v>
      </c>
      <c r="S1539" t="s">
        <v>72</v>
      </c>
      <c r="T1539" s="2">
        <v>1916070</v>
      </c>
      <c r="U1539">
        <v>0</v>
      </c>
      <c r="V1539" s="2">
        <v>1659611.4</v>
      </c>
      <c r="W1539" s="2">
        <v>0</v>
      </c>
      <c r="X1539" s="2">
        <v>0</v>
      </c>
      <c r="Y1539" s="2">
        <v>0</v>
      </c>
      <c r="Z1539" s="2">
        <v>256458.6</v>
      </c>
      <c r="AA1539">
        <v>12</v>
      </c>
      <c r="AB1539">
        <v>0</v>
      </c>
      <c r="AC1539">
        <v>6</v>
      </c>
      <c r="AD1539">
        <v>0</v>
      </c>
      <c r="AE1539">
        <v>12</v>
      </c>
      <c r="AF1539">
        <v>18</v>
      </c>
      <c r="AG1539">
        <v>6</v>
      </c>
      <c r="AH1539" s="2">
        <v>276601.90000000002</v>
      </c>
    </row>
    <row r="1540" spans="1:34" x14ac:dyDescent="0.5">
      <c r="A1540">
        <v>12700</v>
      </c>
      <c r="B1540">
        <v>51313</v>
      </c>
      <c r="C1540" t="s">
        <v>1633</v>
      </c>
      <c r="D1540" s="25">
        <v>21116</v>
      </c>
      <c r="E1540" t="s">
        <v>69</v>
      </c>
      <c r="F1540" t="s">
        <v>70</v>
      </c>
      <c r="G1540" t="s">
        <v>97</v>
      </c>
      <c r="H1540" s="25">
        <v>41455</v>
      </c>
      <c r="I1540" s="26" t="str">
        <f t="shared" si="192"/>
        <v>Sun</v>
      </c>
      <c r="J1540" s="1">
        <f t="shared" si="193"/>
        <v>0</v>
      </c>
      <c r="K1540" s="1" t="str">
        <f t="shared" si="194"/>
        <v>7D</v>
      </c>
      <c r="L1540" s="25">
        <v>41455</v>
      </c>
      <c r="M1540" s="26" t="str">
        <f t="shared" si="195"/>
        <v>Sun</v>
      </c>
      <c r="N1540" s="25">
        <v>41456</v>
      </c>
      <c r="O1540" s="1">
        <f t="shared" si="196"/>
        <v>1</v>
      </c>
      <c r="P1540" s="27">
        <f t="shared" si="197"/>
        <v>2013</v>
      </c>
      <c r="Q1540" s="1">
        <f t="shared" si="198"/>
        <v>6</v>
      </c>
      <c r="R1540" s="1">
        <f t="shared" si="199"/>
        <v>30</v>
      </c>
      <c r="S1540" t="s">
        <v>72</v>
      </c>
      <c r="T1540" s="2">
        <v>5890500</v>
      </c>
      <c r="U1540">
        <v>5890500</v>
      </c>
      <c r="V1540" s="2">
        <v>4822944</v>
      </c>
      <c r="W1540" s="2">
        <v>277056</v>
      </c>
      <c r="X1540" s="2">
        <v>0</v>
      </c>
      <c r="Y1540" s="2">
        <v>0</v>
      </c>
      <c r="Z1540" s="2">
        <v>790500</v>
      </c>
      <c r="AA1540">
        <v>8</v>
      </c>
      <c r="AB1540">
        <v>0</v>
      </c>
      <c r="AC1540">
        <v>3</v>
      </c>
      <c r="AD1540">
        <v>0</v>
      </c>
      <c r="AE1540">
        <v>8</v>
      </c>
      <c r="AF1540">
        <v>11</v>
      </c>
      <c r="AG1540">
        <v>4</v>
      </c>
      <c r="AH1540" s="2">
        <v>1205736</v>
      </c>
    </row>
    <row r="1541" spans="1:34" x14ac:dyDescent="0.5">
      <c r="A1541">
        <v>12716</v>
      </c>
      <c r="B1541">
        <v>51426</v>
      </c>
      <c r="C1541" t="s">
        <v>1634</v>
      </c>
      <c r="D1541" s="25">
        <v>18314</v>
      </c>
      <c r="E1541" t="s">
        <v>69</v>
      </c>
      <c r="F1541" t="s">
        <v>84</v>
      </c>
      <c r="G1541" t="s">
        <v>112</v>
      </c>
      <c r="H1541" s="25">
        <v>41456</v>
      </c>
      <c r="I1541" s="26" t="str">
        <f t="shared" si="192"/>
        <v>Mon</v>
      </c>
      <c r="J1541" s="1">
        <f t="shared" si="193"/>
        <v>9</v>
      </c>
      <c r="K1541" s="1" t="str">
        <f t="shared" si="194"/>
        <v>14D</v>
      </c>
      <c r="L1541" s="25">
        <v>41465</v>
      </c>
      <c r="M1541" s="26" t="str">
        <f t="shared" si="195"/>
        <v>Wed</v>
      </c>
      <c r="N1541" s="25">
        <v>41467</v>
      </c>
      <c r="O1541" s="1">
        <f t="shared" si="196"/>
        <v>2</v>
      </c>
      <c r="P1541" s="27">
        <f t="shared" si="197"/>
        <v>2013</v>
      </c>
      <c r="Q1541" s="1">
        <f t="shared" si="198"/>
        <v>7</v>
      </c>
      <c r="R1541" s="1">
        <f t="shared" si="199"/>
        <v>10</v>
      </c>
      <c r="S1541" t="s">
        <v>72</v>
      </c>
      <c r="T1541" s="2">
        <v>2027999.99</v>
      </c>
      <c r="U1541">
        <v>0</v>
      </c>
      <c r="V1541" s="2">
        <v>400000</v>
      </c>
      <c r="W1541" s="2">
        <v>706493.5</v>
      </c>
      <c r="X1541" s="2">
        <v>0</v>
      </c>
      <c r="Y1541" s="2">
        <v>649350.65</v>
      </c>
      <c r="Z1541" s="2">
        <v>272155.84000000003</v>
      </c>
      <c r="AA1541">
        <v>4</v>
      </c>
      <c r="AB1541">
        <v>0</v>
      </c>
      <c r="AC1541">
        <v>2</v>
      </c>
      <c r="AD1541">
        <v>0</v>
      </c>
      <c r="AE1541">
        <v>4</v>
      </c>
      <c r="AF1541">
        <v>6</v>
      </c>
      <c r="AG1541">
        <v>2</v>
      </c>
      <c r="AH1541" s="2">
        <v>200000</v>
      </c>
    </row>
    <row r="1542" spans="1:34" x14ac:dyDescent="0.5">
      <c r="A1542">
        <v>12722</v>
      </c>
      <c r="B1542">
        <v>51441</v>
      </c>
      <c r="C1542" t="s">
        <v>1635</v>
      </c>
      <c r="D1542" s="25">
        <v>28102</v>
      </c>
      <c r="E1542" t="s">
        <v>138</v>
      </c>
      <c r="F1542" t="s">
        <v>80</v>
      </c>
      <c r="G1542" t="s">
        <v>89</v>
      </c>
      <c r="H1542" s="25">
        <v>41456</v>
      </c>
      <c r="I1542" s="26" t="str">
        <f t="shared" si="192"/>
        <v>Mon</v>
      </c>
      <c r="J1542" s="1">
        <f t="shared" si="193"/>
        <v>30</v>
      </c>
      <c r="K1542" s="1" t="str">
        <f t="shared" si="194"/>
        <v>30D</v>
      </c>
      <c r="L1542" s="25">
        <v>41486</v>
      </c>
      <c r="M1542" s="26" t="str">
        <f t="shared" si="195"/>
        <v>Wed</v>
      </c>
      <c r="N1542" s="25">
        <v>41488</v>
      </c>
      <c r="O1542" s="1">
        <f t="shared" si="196"/>
        <v>2</v>
      </c>
      <c r="P1542" s="27">
        <f t="shared" si="197"/>
        <v>2013</v>
      </c>
      <c r="Q1542" s="1">
        <f t="shared" si="198"/>
        <v>7</v>
      </c>
      <c r="R1542" s="1">
        <f t="shared" si="199"/>
        <v>31</v>
      </c>
      <c r="S1542" t="s">
        <v>72</v>
      </c>
      <c r="T1542" s="2">
        <v>7458076.7800000003</v>
      </c>
      <c r="U1542">
        <v>0</v>
      </c>
      <c r="V1542" s="2">
        <v>1448737.8</v>
      </c>
      <c r="W1542" s="2">
        <v>861471.22</v>
      </c>
      <c r="X1542" s="2">
        <v>0</v>
      </c>
      <c r="Y1542" s="2">
        <v>3190143.18</v>
      </c>
      <c r="Z1542" s="2">
        <v>1957724.58</v>
      </c>
      <c r="AA1542">
        <v>6</v>
      </c>
      <c r="AB1542">
        <v>0</v>
      </c>
      <c r="AC1542">
        <v>2</v>
      </c>
      <c r="AD1542">
        <v>0</v>
      </c>
      <c r="AE1542">
        <v>6</v>
      </c>
      <c r="AF1542">
        <v>8</v>
      </c>
      <c r="AG1542">
        <v>2</v>
      </c>
      <c r="AH1542" s="2">
        <v>724368.9</v>
      </c>
    </row>
    <row r="1543" spans="1:34" x14ac:dyDescent="0.5">
      <c r="A1543">
        <v>12706</v>
      </c>
      <c r="B1543">
        <v>51378</v>
      </c>
      <c r="C1543" t="s">
        <v>1191</v>
      </c>
      <c r="D1543" s="25">
        <v>28810</v>
      </c>
      <c r="E1543" t="s">
        <v>138</v>
      </c>
      <c r="F1543" t="s">
        <v>80</v>
      </c>
      <c r="G1543" t="s">
        <v>89</v>
      </c>
      <c r="H1543" s="25">
        <v>41456</v>
      </c>
      <c r="I1543" s="26" t="str">
        <f t="shared" si="192"/>
        <v>Mon</v>
      </c>
      <c r="J1543" s="1">
        <f t="shared" si="193"/>
        <v>79</v>
      </c>
      <c r="K1543" s="1" t="str">
        <f t="shared" si="194"/>
        <v>90D</v>
      </c>
      <c r="L1543" s="25">
        <v>41535</v>
      </c>
      <c r="M1543" s="26" t="str">
        <f t="shared" si="195"/>
        <v>Wed</v>
      </c>
      <c r="N1543" s="25">
        <v>41538</v>
      </c>
      <c r="O1543" s="1">
        <f t="shared" si="196"/>
        <v>3</v>
      </c>
      <c r="P1543" s="27">
        <f t="shared" si="197"/>
        <v>2013</v>
      </c>
      <c r="Q1543" s="1">
        <f t="shared" si="198"/>
        <v>9</v>
      </c>
      <c r="R1543" s="1">
        <f t="shared" si="199"/>
        <v>18</v>
      </c>
      <c r="S1543" t="s">
        <v>72</v>
      </c>
      <c r="T1543" s="2">
        <v>32080424.739999998</v>
      </c>
      <c r="U1543">
        <v>24424325</v>
      </c>
      <c r="V1543" s="2">
        <v>24706887.5</v>
      </c>
      <c r="W1543" s="2">
        <v>2406307.61</v>
      </c>
      <c r="X1543" s="2">
        <v>0</v>
      </c>
      <c r="Y1543" s="2">
        <v>662337.66</v>
      </c>
      <c r="Z1543" s="2">
        <v>4304891.97</v>
      </c>
      <c r="AA1543">
        <v>6</v>
      </c>
      <c r="AB1543">
        <v>0</v>
      </c>
      <c r="AC1543">
        <v>0</v>
      </c>
      <c r="AD1543">
        <v>0</v>
      </c>
      <c r="AE1543">
        <v>6</v>
      </c>
      <c r="AF1543">
        <v>6</v>
      </c>
      <c r="AG1543">
        <v>3</v>
      </c>
      <c r="AH1543" s="2">
        <v>8235629.1699999999</v>
      </c>
    </row>
    <row r="1544" spans="1:34" x14ac:dyDescent="0.5">
      <c r="A1544">
        <v>12701</v>
      </c>
      <c r="B1544">
        <v>51322</v>
      </c>
      <c r="C1544" t="s">
        <v>1636</v>
      </c>
      <c r="D1544" s="25">
        <v>23660</v>
      </c>
      <c r="E1544" t="s">
        <v>69</v>
      </c>
      <c r="F1544" t="s">
        <v>70</v>
      </c>
      <c r="G1544" t="s">
        <v>74</v>
      </c>
      <c r="H1544" s="25">
        <v>41456</v>
      </c>
      <c r="I1544" s="26" t="str">
        <f t="shared" si="192"/>
        <v>Mon</v>
      </c>
      <c r="J1544" s="1">
        <f t="shared" si="193"/>
        <v>10</v>
      </c>
      <c r="K1544" s="1" t="str">
        <f t="shared" si="194"/>
        <v>14D</v>
      </c>
      <c r="L1544" s="25">
        <v>41466</v>
      </c>
      <c r="M1544" s="26" t="str">
        <f t="shared" si="195"/>
        <v>Thu</v>
      </c>
      <c r="N1544" s="25">
        <v>41468</v>
      </c>
      <c r="O1544" s="1">
        <f t="shared" si="196"/>
        <v>2</v>
      </c>
      <c r="P1544" s="27">
        <f t="shared" si="197"/>
        <v>2013</v>
      </c>
      <c r="Q1544" s="1">
        <f t="shared" si="198"/>
        <v>7</v>
      </c>
      <c r="R1544" s="1">
        <f t="shared" si="199"/>
        <v>11</v>
      </c>
      <c r="S1544" t="s">
        <v>72</v>
      </c>
      <c r="T1544" s="2">
        <v>28182000</v>
      </c>
      <c r="U1544">
        <v>28182000</v>
      </c>
      <c r="V1544" s="2">
        <v>23291776</v>
      </c>
      <c r="W1544" s="2">
        <v>1108224</v>
      </c>
      <c r="X1544" s="2">
        <v>0</v>
      </c>
      <c r="Y1544" s="2">
        <v>0</v>
      </c>
      <c r="Z1544" s="2">
        <v>3782000</v>
      </c>
      <c r="AA1544">
        <v>4</v>
      </c>
      <c r="AB1544">
        <v>0</v>
      </c>
      <c r="AC1544">
        <v>0</v>
      </c>
      <c r="AD1544">
        <v>0</v>
      </c>
      <c r="AE1544">
        <v>4</v>
      </c>
      <c r="AF1544">
        <v>4</v>
      </c>
      <c r="AG1544">
        <v>2</v>
      </c>
      <c r="AH1544" s="2">
        <v>11645888</v>
      </c>
    </row>
    <row r="1545" spans="1:34" x14ac:dyDescent="0.5">
      <c r="A1545">
        <v>12897</v>
      </c>
      <c r="B1545">
        <v>52376</v>
      </c>
      <c r="C1545" t="s">
        <v>1637</v>
      </c>
      <c r="D1545" s="25">
        <v>28190</v>
      </c>
      <c r="E1545" t="s">
        <v>79</v>
      </c>
      <c r="F1545" t="s">
        <v>84</v>
      </c>
      <c r="G1545" t="s">
        <v>112</v>
      </c>
      <c r="H1545" s="25">
        <v>41456</v>
      </c>
      <c r="I1545" s="26" t="str">
        <f t="shared" si="192"/>
        <v>Mon</v>
      </c>
      <c r="J1545" s="1">
        <f t="shared" si="193"/>
        <v>30</v>
      </c>
      <c r="K1545" s="1" t="str">
        <f t="shared" si="194"/>
        <v>30D</v>
      </c>
      <c r="L1545" s="25">
        <v>41486</v>
      </c>
      <c r="M1545" s="26" t="str">
        <f t="shared" si="195"/>
        <v>Wed</v>
      </c>
      <c r="N1545" s="25">
        <v>41493</v>
      </c>
      <c r="O1545" s="1">
        <f t="shared" si="196"/>
        <v>7</v>
      </c>
      <c r="P1545" s="27">
        <f t="shared" si="197"/>
        <v>2013</v>
      </c>
      <c r="Q1545" s="1">
        <f t="shared" si="198"/>
        <v>7</v>
      </c>
      <c r="R1545" s="1">
        <f t="shared" si="199"/>
        <v>31</v>
      </c>
      <c r="S1545" t="s">
        <v>72</v>
      </c>
      <c r="T1545" s="2">
        <v>36877397.670000002</v>
      </c>
      <c r="U1545">
        <v>27130000</v>
      </c>
      <c r="V1545" s="2">
        <v>21549784</v>
      </c>
      <c r="W1545" s="2">
        <v>6629779.5700000003</v>
      </c>
      <c r="X1545" s="2">
        <v>0</v>
      </c>
      <c r="Y1545" s="2">
        <v>3605061.6</v>
      </c>
      <c r="Z1545" s="2">
        <v>5092772.5</v>
      </c>
      <c r="AA1545">
        <v>14</v>
      </c>
      <c r="AB1545">
        <v>0</v>
      </c>
      <c r="AC1545">
        <v>0</v>
      </c>
      <c r="AD1545">
        <v>14</v>
      </c>
      <c r="AE1545">
        <v>14</v>
      </c>
      <c r="AF1545">
        <v>28</v>
      </c>
      <c r="AG1545">
        <v>7</v>
      </c>
      <c r="AH1545" s="2">
        <v>3078540.57</v>
      </c>
    </row>
    <row r="1546" spans="1:34" x14ac:dyDescent="0.5">
      <c r="A1546">
        <v>12749</v>
      </c>
      <c r="B1546">
        <v>51540</v>
      </c>
      <c r="C1546" t="s">
        <v>1638</v>
      </c>
      <c r="D1546" s="25">
        <v>26266</v>
      </c>
      <c r="E1546" t="s">
        <v>122</v>
      </c>
      <c r="F1546" t="s">
        <v>75</v>
      </c>
      <c r="G1546" t="s">
        <v>91</v>
      </c>
      <c r="H1546" s="25">
        <v>41457</v>
      </c>
      <c r="I1546" s="26" t="str">
        <f t="shared" si="192"/>
        <v>Tue</v>
      </c>
      <c r="J1546" s="1">
        <f t="shared" si="193"/>
        <v>48</v>
      </c>
      <c r="K1546" s="1" t="str">
        <f t="shared" si="194"/>
        <v>60D</v>
      </c>
      <c r="L1546" s="25">
        <v>41505</v>
      </c>
      <c r="M1546" s="26" t="str">
        <f t="shared" si="195"/>
        <v>Mon</v>
      </c>
      <c r="N1546" s="25">
        <v>41507</v>
      </c>
      <c r="O1546" s="1">
        <f t="shared" si="196"/>
        <v>2</v>
      </c>
      <c r="P1546" s="27">
        <f t="shared" si="197"/>
        <v>2013</v>
      </c>
      <c r="Q1546" s="1">
        <f t="shared" si="198"/>
        <v>8</v>
      </c>
      <c r="R1546" s="1">
        <f t="shared" si="199"/>
        <v>19</v>
      </c>
      <c r="S1546" t="s">
        <v>72</v>
      </c>
      <c r="T1546" s="2">
        <v>11224999.220000001</v>
      </c>
      <c r="U1546">
        <v>8400000</v>
      </c>
      <c r="V1546" s="2">
        <v>7670996</v>
      </c>
      <c r="W1546" s="2">
        <v>1614717.03</v>
      </c>
      <c r="X1546" s="2">
        <v>0</v>
      </c>
      <c r="Y1546" s="2">
        <v>333000</v>
      </c>
      <c r="Z1546" s="2">
        <v>1606286.19</v>
      </c>
      <c r="AA1546">
        <v>4</v>
      </c>
      <c r="AB1546">
        <v>2</v>
      </c>
      <c r="AC1546">
        <v>2</v>
      </c>
      <c r="AD1546">
        <v>0</v>
      </c>
      <c r="AE1546">
        <v>6</v>
      </c>
      <c r="AF1546">
        <v>8</v>
      </c>
      <c r="AG1546">
        <v>2</v>
      </c>
      <c r="AH1546" s="2">
        <v>3835498</v>
      </c>
    </row>
    <row r="1547" spans="1:34" x14ac:dyDescent="0.5">
      <c r="A1547">
        <v>12729</v>
      </c>
      <c r="B1547">
        <v>51479</v>
      </c>
      <c r="C1547" t="s">
        <v>1639</v>
      </c>
      <c r="D1547" s="25">
        <v>27750</v>
      </c>
      <c r="E1547" t="s">
        <v>138</v>
      </c>
      <c r="F1547" t="s">
        <v>70</v>
      </c>
      <c r="G1547" t="s">
        <v>97</v>
      </c>
      <c r="H1547" s="25">
        <v>41457</v>
      </c>
      <c r="I1547" s="26" t="str">
        <f t="shared" si="192"/>
        <v>Tue</v>
      </c>
      <c r="J1547" s="1">
        <f t="shared" si="193"/>
        <v>0</v>
      </c>
      <c r="K1547" s="1" t="str">
        <f t="shared" si="194"/>
        <v>7D</v>
      </c>
      <c r="L1547" s="25">
        <v>41457</v>
      </c>
      <c r="M1547" s="26" t="str">
        <f t="shared" si="195"/>
        <v>Tue</v>
      </c>
      <c r="N1547" s="25">
        <v>41458</v>
      </c>
      <c r="O1547" s="1">
        <f t="shared" si="196"/>
        <v>1</v>
      </c>
      <c r="P1547" s="27">
        <f t="shared" si="197"/>
        <v>2013</v>
      </c>
      <c r="Q1547" s="1">
        <f t="shared" si="198"/>
        <v>7</v>
      </c>
      <c r="R1547" s="1">
        <f t="shared" si="199"/>
        <v>2</v>
      </c>
      <c r="S1547" t="s">
        <v>72</v>
      </c>
      <c r="T1547" s="2">
        <v>6246249.2800000003</v>
      </c>
      <c r="U1547">
        <v>3560000</v>
      </c>
      <c r="V1547" s="2">
        <v>3318615</v>
      </c>
      <c r="W1547" s="2">
        <v>2089392.96</v>
      </c>
      <c r="X1547" s="2">
        <v>0</v>
      </c>
      <c r="Y1547" s="2">
        <v>0</v>
      </c>
      <c r="Z1547" s="2">
        <v>838241.32</v>
      </c>
      <c r="AA1547">
        <v>6</v>
      </c>
      <c r="AB1547">
        <v>0</v>
      </c>
      <c r="AC1547">
        <v>3</v>
      </c>
      <c r="AD1547">
        <v>3</v>
      </c>
      <c r="AE1547">
        <v>6</v>
      </c>
      <c r="AF1547">
        <v>12</v>
      </c>
      <c r="AG1547">
        <v>3</v>
      </c>
      <c r="AH1547" s="2">
        <v>1106205</v>
      </c>
    </row>
    <row r="1548" spans="1:34" x14ac:dyDescent="0.5">
      <c r="A1548">
        <v>12768</v>
      </c>
      <c r="B1548">
        <v>51681</v>
      </c>
      <c r="C1548" t="s">
        <v>1640</v>
      </c>
      <c r="D1548" s="25">
        <v>29482</v>
      </c>
      <c r="E1548" t="s">
        <v>69</v>
      </c>
      <c r="F1548" t="s">
        <v>70</v>
      </c>
      <c r="G1548" t="s">
        <v>97</v>
      </c>
      <c r="H1548" s="25">
        <v>41458</v>
      </c>
      <c r="I1548" s="26" t="str">
        <f t="shared" si="192"/>
        <v>Wed</v>
      </c>
      <c r="J1548" s="1">
        <f t="shared" si="193"/>
        <v>0</v>
      </c>
      <c r="K1548" s="1" t="str">
        <f t="shared" si="194"/>
        <v>7D</v>
      </c>
      <c r="L1548" s="25">
        <v>41458</v>
      </c>
      <c r="M1548" s="26" t="str">
        <f t="shared" si="195"/>
        <v>Wed</v>
      </c>
      <c r="N1548" s="25">
        <v>41459</v>
      </c>
      <c r="O1548" s="1">
        <f t="shared" si="196"/>
        <v>1</v>
      </c>
      <c r="P1548" s="27">
        <f t="shared" si="197"/>
        <v>2013</v>
      </c>
      <c r="Q1548" s="1">
        <f t="shared" si="198"/>
        <v>7</v>
      </c>
      <c r="R1548" s="1">
        <f t="shared" si="199"/>
        <v>3</v>
      </c>
      <c r="S1548" t="s">
        <v>72</v>
      </c>
      <c r="T1548" s="2">
        <v>5659500</v>
      </c>
      <c r="U1548">
        <v>5659500</v>
      </c>
      <c r="V1548" s="2">
        <v>4761472</v>
      </c>
      <c r="W1548" s="2">
        <v>138528</v>
      </c>
      <c r="X1548" s="2">
        <v>0</v>
      </c>
      <c r="Y1548" s="2">
        <v>0</v>
      </c>
      <c r="Z1548" s="2">
        <v>759500</v>
      </c>
      <c r="AA1548">
        <v>1</v>
      </c>
      <c r="AB1548">
        <v>0</v>
      </c>
      <c r="AC1548">
        <v>0</v>
      </c>
      <c r="AD1548">
        <v>0</v>
      </c>
      <c r="AE1548">
        <v>1</v>
      </c>
      <c r="AF1548">
        <v>1</v>
      </c>
      <c r="AG1548">
        <v>1</v>
      </c>
      <c r="AH1548" s="2">
        <v>4761472</v>
      </c>
    </row>
    <row r="1549" spans="1:34" x14ac:dyDescent="0.5">
      <c r="A1549">
        <v>12755</v>
      </c>
      <c r="B1549">
        <v>51580</v>
      </c>
      <c r="C1549" t="s">
        <v>1641</v>
      </c>
      <c r="D1549" s="25">
        <v>25368</v>
      </c>
      <c r="E1549" t="s">
        <v>79</v>
      </c>
      <c r="F1549" t="s">
        <v>80</v>
      </c>
      <c r="G1549" t="s">
        <v>89</v>
      </c>
      <c r="H1549" s="25">
        <v>41458</v>
      </c>
      <c r="I1549" s="26" t="str">
        <f t="shared" si="192"/>
        <v>Wed</v>
      </c>
      <c r="J1549" s="1">
        <f t="shared" si="193"/>
        <v>0</v>
      </c>
      <c r="K1549" s="1" t="str">
        <f t="shared" si="194"/>
        <v>7D</v>
      </c>
      <c r="L1549" s="25">
        <v>41458</v>
      </c>
      <c r="M1549" s="26" t="str">
        <f t="shared" si="195"/>
        <v>Wed</v>
      </c>
      <c r="N1549" s="25">
        <v>41460</v>
      </c>
      <c r="O1549" s="1">
        <f t="shared" si="196"/>
        <v>2</v>
      </c>
      <c r="P1549" s="27">
        <f t="shared" si="197"/>
        <v>2013</v>
      </c>
      <c r="Q1549" s="1">
        <f t="shared" si="198"/>
        <v>7</v>
      </c>
      <c r="R1549" s="1">
        <f t="shared" si="199"/>
        <v>3</v>
      </c>
      <c r="S1549" t="s">
        <v>72</v>
      </c>
      <c r="T1549" s="2">
        <v>2310000</v>
      </c>
      <c r="U1549">
        <v>0</v>
      </c>
      <c r="V1549" s="2">
        <v>1999999.16</v>
      </c>
      <c r="W1549" s="2">
        <v>0</v>
      </c>
      <c r="X1549" s="2">
        <v>0</v>
      </c>
      <c r="Y1549" s="2">
        <v>0</v>
      </c>
      <c r="Z1549" s="2">
        <v>310000.84000000003</v>
      </c>
      <c r="AA1549">
        <v>4</v>
      </c>
      <c r="AB1549">
        <v>2</v>
      </c>
      <c r="AC1549">
        <v>2</v>
      </c>
      <c r="AD1549">
        <v>0</v>
      </c>
      <c r="AE1549">
        <v>6</v>
      </c>
      <c r="AF1549">
        <v>8</v>
      </c>
      <c r="AG1549">
        <v>2</v>
      </c>
      <c r="AH1549" s="2">
        <v>999999.58</v>
      </c>
    </row>
    <row r="1550" spans="1:34" x14ac:dyDescent="0.5">
      <c r="A1550">
        <v>12766</v>
      </c>
      <c r="B1550">
        <v>51675</v>
      </c>
      <c r="C1550" t="s">
        <v>1642</v>
      </c>
      <c r="D1550" s="25">
        <v>23160</v>
      </c>
      <c r="E1550" t="s">
        <v>69</v>
      </c>
      <c r="F1550" t="s">
        <v>75</v>
      </c>
      <c r="G1550" t="s">
        <v>91</v>
      </c>
      <c r="H1550" s="25">
        <v>41458</v>
      </c>
      <c r="I1550" s="26" t="str">
        <f t="shared" si="192"/>
        <v>Wed</v>
      </c>
      <c r="J1550" s="1">
        <f t="shared" si="193"/>
        <v>14</v>
      </c>
      <c r="K1550" s="1" t="str">
        <f t="shared" si="194"/>
        <v>14D</v>
      </c>
      <c r="L1550" s="25">
        <v>41472</v>
      </c>
      <c r="M1550" s="26" t="str">
        <f t="shared" si="195"/>
        <v>Wed</v>
      </c>
      <c r="N1550" s="25">
        <v>41474</v>
      </c>
      <c r="O1550" s="1">
        <f t="shared" si="196"/>
        <v>2</v>
      </c>
      <c r="P1550" s="27">
        <f t="shared" si="197"/>
        <v>2013</v>
      </c>
      <c r="Q1550" s="1">
        <f t="shared" si="198"/>
        <v>7</v>
      </c>
      <c r="R1550" s="1">
        <f t="shared" si="199"/>
        <v>17</v>
      </c>
      <c r="S1550" t="s">
        <v>72</v>
      </c>
      <c r="T1550" s="2">
        <v>4609999.9800000004</v>
      </c>
      <c r="U1550">
        <v>0</v>
      </c>
      <c r="V1550" s="2">
        <v>2000000</v>
      </c>
      <c r="W1550" s="2">
        <v>1125541.1000000001</v>
      </c>
      <c r="X1550" s="2">
        <v>0</v>
      </c>
      <c r="Y1550" s="2">
        <v>865800.87</v>
      </c>
      <c r="Z1550" s="2">
        <v>618658.01</v>
      </c>
      <c r="AA1550">
        <v>5</v>
      </c>
      <c r="AB1550">
        <v>0</v>
      </c>
      <c r="AC1550">
        <v>0</v>
      </c>
      <c r="AD1550">
        <v>0</v>
      </c>
      <c r="AE1550">
        <v>5</v>
      </c>
      <c r="AF1550">
        <v>5</v>
      </c>
      <c r="AG1550">
        <v>2</v>
      </c>
      <c r="AH1550" s="2">
        <v>1000000</v>
      </c>
    </row>
    <row r="1551" spans="1:34" x14ac:dyDescent="0.5">
      <c r="A1551">
        <v>12759</v>
      </c>
      <c r="B1551">
        <v>51606</v>
      </c>
      <c r="C1551" t="s">
        <v>1643</v>
      </c>
      <c r="D1551" s="25">
        <v>32632</v>
      </c>
      <c r="E1551" t="s">
        <v>110</v>
      </c>
      <c r="F1551" t="s">
        <v>75</v>
      </c>
      <c r="G1551" t="s">
        <v>1463</v>
      </c>
      <c r="H1551" s="25">
        <v>41458</v>
      </c>
      <c r="I1551" s="26" t="str">
        <f t="shared" si="192"/>
        <v>Wed</v>
      </c>
      <c r="J1551" s="1">
        <f t="shared" si="193"/>
        <v>31</v>
      </c>
      <c r="K1551" s="1" t="str">
        <f t="shared" si="194"/>
        <v>45D</v>
      </c>
      <c r="L1551" s="25">
        <v>41489</v>
      </c>
      <c r="M1551" s="26" t="str">
        <f t="shared" si="195"/>
        <v>Sat</v>
      </c>
      <c r="N1551" s="25">
        <v>41501</v>
      </c>
      <c r="O1551" s="1">
        <f t="shared" si="196"/>
        <v>12</v>
      </c>
      <c r="P1551" s="27">
        <f t="shared" si="197"/>
        <v>2013</v>
      </c>
      <c r="Q1551" s="1">
        <f t="shared" si="198"/>
        <v>8</v>
      </c>
      <c r="R1551" s="1">
        <f t="shared" si="199"/>
        <v>3</v>
      </c>
      <c r="S1551" t="s">
        <v>72</v>
      </c>
      <c r="T1551" s="2">
        <v>55779057.43</v>
      </c>
      <c r="U1551">
        <v>48556200</v>
      </c>
      <c r="V1551" s="2">
        <v>41586872.600000001</v>
      </c>
      <c r="W1551" s="2">
        <v>6706229.7999999998</v>
      </c>
      <c r="X1551" s="2">
        <v>0</v>
      </c>
      <c r="Y1551" s="2">
        <v>917.93</v>
      </c>
      <c r="Z1551" s="2">
        <v>7485037.0999999996</v>
      </c>
      <c r="AA1551">
        <v>24</v>
      </c>
      <c r="AB1551">
        <v>0</v>
      </c>
      <c r="AC1551">
        <v>0</v>
      </c>
      <c r="AD1551">
        <v>0</v>
      </c>
      <c r="AE1551">
        <v>24</v>
      </c>
      <c r="AF1551">
        <v>24</v>
      </c>
      <c r="AG1551">
        <v>12</v>
      </c>
      <c r="AH1551" s="2">
        <v>3465572.72</v>
      </c>
    </row>
    <row r="1552" spans="1:34" x14ac:dyDescent="0.5">
      <c r="A1552">
        <v>12773</v>
      </c>
      <c r="B1552">
        <v>52467</v>
      </c>
      <c r="C1552" t="s">
        <v>1644</v>
      </c>
      <c r="D1552" s="25">
        <v>24111</v>
      </c>
      <c r="E1552" t="s">
        <v>69</v>
      </c>
      <c r="F1552" t="s">
        <v>70</v>
      </c>
      <c r="G1552" t="s">
        <v>74</v>
      </c>
      <c r="H1552" s="25">
        <v>41459</v>
      </c>
      <c r="I1552" s="26" t="str">
        <f t="shared" si="192"/>
        <v>Thu</v>
      </c>
      <c r="J1552" s="1">
        <f t="shared" si="193"/>
        <v>14</v>
      </c>
      <c r="K1552" s="1" t="str">
        <f t="shared" si="194"/>
        <v>14D</v>
      </c>
      <c r="L1552" s="25">
        <v>41473</v>
      </c>
      <c r="M1552" s="26" t="str">
        <f t="shared" si="195"/>
        <v>Thu</v>
      </c>
      <c r="N1552" s="25">
        <v>41475</v>
      </c>
      <c r="O1552" s="1">
        <f t="shared" si="196"/>
        <v>2</v>
      </c>
      <c r="P1552" s="27">
        <f t="shared" si="197"/>
        <v>2013</v>
      </c>
      <c r="Q1552" s="1">
        <f t="shared" si="198"/>
        <v>7</v>
      </c>
      <c r="R1552" s="1">
        <f t="shared" si="199"/>
        <v>18</v>
      </c>
      <c r="S1552" t="s">
        <v>72</v>
      </c>
      <c r="T1552" s="2">
        <v>123042150</v>
      </c>
      <c r="U1552">
        <v>107796150</v>
      </c>
      <c r="V1552" s="2">
        <v>99724812</v>
      </c>
      <c r="W1552" s="2">
        <v>6805188</v>
      </c>
      <c r="X1552" s="2">
        <v>0</v>
      </c>
      <c r="Y1552" s="2">
        <v>0</v>
      </c>
      <c r="Z1552" s="2">
        <v>16512150</v>
      </c>
      <c r="AA1552">
        <v>6</v>
      </c>
      <c r="AB1552">
        <v>0</v>
      </c>
      <c r="AC1552">
        <v>1</v>
      </c>
      <c r="AD1552">
        <v>0</v>
      </c>
      <c r="AE1552">
        <v>6</v>
      </c>
      <c r="AF1552">
        <v>7</v>
      </c>
      <c r="AG1552">
        <v>2</v>
      </c>
      <c r="AH1552" s="2">
        <v>49862406</v>
      </c>
    </row>
    <row r="1553" spans="1:34" x14ac:dyDescent="0.5">
      <c r="A1553">
        <v>12793</v>
      </c>
      <c r="B1553">
        <v>51781</v>
      </c>
      <c r="C1553" t="s">
        <v>1645</v>
      </c>
      <c r="D1553" s="25">
        <v>27561</v>
      </c>
      <c r="E1553" t="s">
        <v>138</v>
      </c>
      <c r="F1553" t="s">
        <v>75</v>
      </c>
      <c r="G1553" t="s">
        <v>76</v>
      </c>
      <c r="H1553" s="25">
        <v>41459</v>
      </c>
      <c r="I1553" s="26" t="str">
        <f t="shared" si="192"/>
        <v>Thu</v>
      </c>
      <c r="J1553" s="1">
        <f t="shared" si="193"/>
        <v>76</v>
      </c>
      <c r="K1553" s="1" t="str">
        <f t="shared" si="194"/>
        <v>90D</v>
      </c>
      <c r="L1553" s="25">
        <v>41535</v>
      </c>
      <c r="M1553" s="26" t="str">
        <f t="shared" si="195"/>
        <v>Wed</v>
      </c>
      <c r="N1553" s="25">
        <v>41538</v>
      </c>
      <c r="O1553" s="1">
        <f t="shared" si="196"/>
        <v>3</v>
      </c>
      <c r="P1553" s="27">
        <f t="shared" si="197"/>
        <v>2013</v>
      </c>
      <c r="Q1553" s="1">
        <f t="shared" si="198"/>
        <v>9</v>
      </c>
      <c r="R1553" s="1">
        <f t="shared" si="199"/>
        <v>18</v>
      </c>
      <c r="S1553" t="s">
        <v>72</v>
      </c>
      <c r="T1553" s="2">
        <v>9787748.6699999999</v>
      </c>
      <c r="U1553">
        <v>0</v>
      </c>
      <c r="V1553" s="2">
        <v>5599784</v>
      </c>
      <c r="W1553" s="2">
        <v>2874457.72</v>
      </c>
      <c r="X1553" s="2">
        <v>0</v>
      </c>
      <c r="Y1553" s="2">
        <v>0</v>
      </c>
      <c r="Z1553" s="2">
        <v>1313506.95</v>
      </c>
      <c r="AA1553">
        <v>9</v>
      </c>
      <c r="AB1553">
        <v>0</v>
      </c>
      <c r="AC1553">
        <v>0</v>
      </c>
      <c r="AD1553">
        <v>0</v>
      </c>
      <c r="AE1553">
        <v>9</v>
      </c>
      <c r="AF1553">
        <v>9</v>
      </c>
      <c r="AG1553">
        <v>3</v>
      </c>
      <c r="AH1553" s="2">
        <v>1866594.67</v>
      </c>
    </row>
    <row r="1554" spans="1:34" x14ac:dyDescent="0.5">
      <c r="A1554">
        <v>12784</v>
      </c>
      <c r="B1554">
        <v>51742</v>
      </c>
      <c r="C1554" t="s">
        <v>1646</v>
      </c>
      <c r="D1554" s="25">
        <v>18337</v>
      </c>
      <c r="E1554" t="s">
        <v>69</v>
      </c>
      <c r="F1554" t="s">
        <v>75</v>
      </c>
      <c r="G1554" t="s">
        <v>91</v>
      </c>
      <c r="H1554" s="25">
        <v>41459</v>
      </c>
      <c r="I1554" s="26" t="str">
        <f t="shared" si="192"/>
        <v>Thu</v>
      </c>
      <c r="J1554" s="1">
        <f t="shared" si="193"/>
        <v>28</v>
      </c>
      <c r="K1554" s="1" t="str">
        <f t="shared" si="194"/>
        <v>30D</v>
      </c>
      <c r="L1554" s="25">
        <v>41487</v>
      </c>
      <c r="M1554" s="26" t="str">
        <f t="shared" si="195"/>
        <v>Thu</v>
      </c>
      <c r="N1554" s="25">
        <v>41489</v>
      </c>
      <c r="O1554" s="1">
        <f t="shared" si="196"/>
        <v>2</v>
      </c>
      <c r="P1554" s="27">
        <f t="shared" si="197"/>
        <v>2013</v>
      </c>
      <c r="Q1554" s="1">
        <f t="shared" si="198"/>
        <v>8</v>
      </c>
      <c r="R1554" s="1">
        <f t="shared" si="199"/>
        <v>1</v>
      </c>
      <c r="S1554" t="s">
        <v>72</v>
      </c>
      <c r="T1554" s="2">
        <v>1106599.99</v>
      </c>
      <c r="U1554">
        <v>0</v>
      </c>
      <c r="V1554" s="2">
        <v>400000</v>
      </c>
      <c r="W1554" s="2">
        <v>436017.31</v>
      </c>
      <c r="X1554" s="2">
        <v>0</v>
      </c>
      <c r="Y1554" s="2">
        <v>122077.93</v>
      </c>
      <c r="Z1554" s="2">
        <v>148504.75</v>
      </c>
      <c r="AA1554">
        <v>10</v>
      </c>
      <c r="AB1554">
        <v>0</v>
      </c>
      <c r="AC1554">
        <v>2</v>
      </c>
      <c r="AD1554">
        <v>0</v>
      </c>
      <c r="AE1554">
        <v>10</v>
      </c>
      <c r="AF1554">
        <v>12</v>
      </c>
      <c r="AG1554">
        <v>5</v>
      </c>
      <c r="AH1554" s="2">
        <v>80000</v>
      </c>
    </row>
    <row r="1555" spans="1:34" x14ac:dyDescent="0.5">
      <c r="A1555">
        <v>12786</v>
      </c>
      <c r="B1555">
        <v>51746</v>
      </c>
      <c r="C1555" t="s">
        <v>1647</v>
      </c>
      <c r="D1555" s="25">
        <v>20089</v>
      </c>
      <c r="E1555" t="s">
        <v>122</v>
      </c>
      <c r="F1555" t="s">
        <v>75</v>
      </c>
      <c r="G1555" t="s">
        <v>91</v>
      </c>
      <c r="H1555" s="25">
        <v>41459</v>
      </c>
      <c r="I1555" s="26" t="str">
        <f t="shared" si="192"/>
        <v>Thu</v>
      </c>
      <c r="J1555" s="1">
        <f t="shared" si="193"/>
        <v>25</v>
      </c>
      <c r="K1555" s="1" t="str">
        <f t="shared" si="194"/>
        <v>30D</v>
      </c>
      <c r="L1555" s="25">
        <v>41484</v>
      </c>
      <c r="M1555" s="26" t="str">
        <f t="shared" si="195"/>
        <v>Mon</v>
      </c>
      <c r="N1555" s="25">
        <v>41486</v>
      </c>
      <c r="O1555" s="1">
        <f t="shared" si="196"/>
        <v>2</v>
      </c>
      <c r="P1555" s="27">
        <f t="shared" si="197"/>
        <v>2013</v>
      </c>
      <c r="Q1555" s="1">
        <f t="shared" si="198"/>
        <v>7</v>
      </c>
      <c r="R1555" s="1">
        <f t="shared" si="199"/>
        <v>29</v>
      </c>
      <c r="S1555" t="s">
        <v>72</v>
      </c>
      <c r="T1555" s="2">
        <v>26304999.399999999</v>
      </c>
      <c r="U1555">
        <v>19900000</v>
      </c>
      <c r="V1555" s="2">
        <v>15567100</v>
      </c>
      <c r="W1555" s="2">
        <v>7207792.0300000003</v>
      </c>
      <c r="X1555" s="2">
        <v>0</v>
      </c>
      <c r="Y1555" s="2">
        <v>0</v>
      </c>
      <c r="Z1555" s="2">
        <v>3530107.37</v>
      </c>
      <c r="AA1555">
        <v>12</v>
      </c>
      <c r="AB1555">
        <v>0</v>
      </c>
      <c r="AC1555">
        <v>0</v>
      </c>
      <c r="AD1555">
        <v>6</v>
      </c>
      <c r="AE1555">
        <v>12</v>
      </c>
      <c r="AF1555">
        <v>18</v>
      </c>
      <c r="AG1555">
        <v>2</v>
      </c>
      <c r="AH1555" s="2">
        <v>7783550</v>
      </c>
    </row>
    <row r="1556" spans="1:34" x14ac:dyDescent="0.5">
      <c r="A1556">
        <v>12778</v>
      </c>
      <c r="B1556">
        <v>51718</v>
      </c>
      <c r="C1556" t="s">
        <v>1648</v>
      </c>
      <c r="D1556" s="25">
        <v>24563</v>
      </c>
      <c r="E1556" t="s">
        <v>100</v>
      </c>
      <c r="F1556" t="s">
        <v>75</v>
      </c>
      <c r="G1556" t="s">
        <v>1463</v>
      </c>
      <c r="H1556" s="25">
        <v>41459</v>
      </c>
      <c r="I1556" s="26" t="str">
        <f t="shared" si="192"/>
        <v>Thu</v>
      </c>
      <c r="J1556" s="1">
        <f t="shared" si="193"/>
        <v>23</v>
      </c>
      <c r="K1556" s="1" t="str">
        <f t="shared" si="194"/>
        <v>30D</v>
      </c>
      <c r="L1556" s="25">
        <v>41482</v>
      </c>
      <c r="M1556" s="26" t="str">
        <f t="shared" si="195"/>
        <v>Sat</v>
      </c>
      <c r="N1556" s="25">
        <v>41487</v>
      </c>
      <c r="O1556" s="1">
        <f t="shared" si="196"/>
        <v>5</v>
      </c>
      <c r="P1556" s="27">
        <f t="shared" si="197"/>
        <v>2013</v>
      </c>
      <c r="Q1556" s="1">
        <f t="shared" si="198"/>
        <v>7</v>
      </c>
      <c r="R1556" s="1">
        <f t="shared" si="199"/>
        <v>27</v>
      </c>
      <c r="S1556" t="s">
        <v>72</v>
      </c>
      <c r="T1556" s="2">
        <v>5529048.7300000004</v>
      </c>
      <c r="U1556">
        <v>0</v>
      </c>
      <c r="V1556" s="2">
        <v>1000000</v>
      </c>
      <c r="W1556" s="2">
        <v>3787055.18</v>
      </c>
      <c r="X1556" s="2">
        <v>0</v>
      </c>
      <c r="Y1556" s="2">
        <v>0</v>
      </c>
      <c r="Z1556" s="2">
        <v>741993.55</v>
      </c>
      <c r="AA1556">
        <v>10</v>
      </c>
      <c r="AB1556">
        <v>5</v>
      </c>
      <c r="AC1556">
        <v>5</v>
      </c>
      <c r="AD1556">
        <v>0</v>
      </c>
      <c r="AE1556">
        <v>15</v>
      </c>
      <c r="AF1556">
        <v>20</v>
      </c>
      <c r="AG1556">
        <v>5</v>
      </c>
      <c r="AH1556" s="2">
        <v>200000</v>
      </c>
    </row>
    <row r="1557" spans="1:34" x14ac:dyDescent="0.5">
      <c r="A1557">
        <v>12803</v>
      </c>
      <c r="B1557">
        <v>51844</v>
      </c>
      <c r="C1557" t="s">
        <v>1649</v>
      </c>
      <c r="D1557" s="25">
        <v>27690</v>
      </c>
      <c r="E1557" t="s">
        <v>69</v>
      </c>
      <c r="F1557" t="s">
        <v>70</v>
      </c>
      <c r="G1557" t="s">
        <v>74</v>
      </c>
      <c r="H1557" s="25">
        <v>41460</v>
      </c>
      <c r="I1557" s="26" t="str">
        <f t="shared" si="192"/>
        <v>Fri</v>
      </c>
      <c r="J1557" s="1">
        <f t="shared" si="193"/>
        <v>26</v>
      </c>
      <c r="K1557" s="1" t="str">
        <f t="shared" si="194"/>
        <v>30D</v>
      </c>
      <c r="L1557" s="25">
        <v>41486</v>
      </c>
      <c r="M1557" s="26" t="str">
        <f t="shared" si="195"/>
        <v>Wed</v>
      </c>
      <c r="N1557" s="25">
        <v>41488</v>
      </c>
      <c r="O1557" s="1">
        <f t="shared" si="196"/>
        <v>2</v>
      </c>
      <c r="P1557" s="27">
        <f t="shared" si="197"/>
        <v>2013</v>
      </c>
      <c r="Q1557" s="1">
        <f t="shared" si="198"/>
        <v>7</v>
      </c>
      <c r="R1557" s="1">
        <f t="shared" si="199"/>
        <v>31</v>
      </c>
      <c r="S1557" t="s">
        <v>72</v>
      </c>
      <c r="T1557" s="2">
        <v>13305600</v>
      </c>
      <c r="U1557">
        <v>10995600</v>
      </c>
      <c r="V1557" s="2">
        <v>10619568</v>
      </c>
      <c r="W1557" s="2">
        <v>900432</v>
      </c>
      <c r="X1557" s="2">
        <v>0</v>
      </c>
      <c r="Y1557" s="2">
        <v>0</v>
      </c>
      <c r="Z1557" s="2">
        <v>1785600</v>
      </c>
      <c r="AA1557">
        <v>4</v>
      </c>
      <c r="AB1557">
        <v>2</v>
      </c>
      <c r="AC1557">
        <v>2</v>
      </c>
      <c r="AD1557">
        <v>0</v>
      </c>
      <c r="AE1557">
        <v>6</v>
      </c>
      <c r="AF1557">
        <v>8</v>
      </c>
      <c r="AG1557">
        <v>2</v>
      </c>
      <c r="AH1557" s="2">
        <v>5309784</v>
      </c>
    </row>
    <row r="1558" spans="1:34" x14ac:dyDescent="0.5">
      <c r="A1558">
        <v>12831</v>
      </c>
      <c r="B1558">
        <v>51956</v>
      </c>
      <c r="C1558" t="s">
        <v>1650</v>
      </c>
      <c r="D1558" s="25">
        <v>26814</v>
      </c>
      <c r="E1558" t="s">
        <v>69</v>
      </c>
      <c r="F1558" t="s">
        <v>84</v>
      </c>
      <c r="G1558" t="s">
        <v>112</v>
      </c>
      <c r="H1558" s="25">
        <v>41461</v>
      </c>
      <c r="I1558" s="26" t="str">
        <f t="shared" si="192"/>
        <v>Sat</v>
      </c>
      <c r="J1558" s="1">
        <f t="shared" si="193"/>
        <v>1</v>
      </c>
      <c r="K1558" s="1" t="str">
        <f t="shared" si="194"/>
        <v>7D</v>
      </c>
      <c r="L1558" s="25">
        <v>41462</v>
      </c>
      <c r="M1558" s="26" t="str">
        <f t="shared" si="195"/>
        <v>Sun</v>
      </c>
      <c r="N1558" s="25">
        <v>41465</v>
      </c>
      <c r="O1558" s="1">
        <f t="shared" si="196"/>
        <v>3</v>
      </c>
      <c r="P1558" s="27">
        <f t="shared" si="197"/>
        <v>2013</v>
      </c>
      <c r="Q1558" s="1">
        <f t="shared" si="198"/>
        <v>7</v>
      </c>
      <c r="R1558" s="1">
        <f t="shared" si="199"/>
        <v>7</v>
      </c>
      <c r="S1558" t="s">
        <v>72</v>
      </c>
      <c r="T1558" s="2">
        <v>13074400</v>
      </c>
      <c r="U1558">
        <v>11853000</v>
      </c>
      <c r="V1558" s="2">
        <v>9771429</v>
      </c>
      <c r="W1558" s="2">
        <v>1461817.09</v>
      </c>
      <c r="X1558" s="2">
        <v>0</v>
      </c>
      <c r="Y1558" s="2">
        <v>86580.09</v>
      </c>
      <c r="Z1558" s="2">
        <v>1754573.82</v>
      </c>
      <c r="AA1558">
        <v>6</v>
      </c>
      <c r="AB1558">
        <v>0</v>
      </c>
      <c r="AC1558">
        <v>3</v>
      </c>
      <c r="AD1558">
        <v>3</v>
      </c>
      <c r="AE1558">
        <v>6</v>
      </c>
      <c r="AF1558">
        <v>12</v>
      </c>
      <c r="AG1558">
        <v>3</v>
      </c>
      <c r="AH1558" s="2">
        <v>3257143</v>
      </c>
    </row>
    <row r="1559" spans="1:34" x14ac:dyDescent="0.5">
      <c r="A1559">
        <v>12820</v>
      </c>
      <c r="B1559">
        <v>53954</v>
      </c>
      <c r="C1559" t="s">
        <v>1651</v>
      </c>
      <c r="D1559" s="25">
        <v>26967</v>
      </c>
      <c r="E1559" t="s">
        <v>69</v>
      </c>
      <c r="F1559" t="s">
        <v>70</v>
      </c>
      <c r="G1559" t="s">
        <v>74</v>
      </c>
      <c r="H1559" s="25">
        <v>41461</v>
      </c>
      <c r="I1559" s="26" t="str">
        <f t="shared" si="192"/>
        <v>Sat</v>
      </c>
      <c r="J1559" s="1">
        <f t="shared" si="193"/>
        <v>22</v>
      </c>
      <c r="K1559" s="1" t="str">
        <f t="shared" si="194"/>
        <v>30D</v>
      </c>
      <c r="L1559" s="25">
        <v>41483</v>
      </c>
      <c r="M1559" s="26" t="str">
        <f t="shared" si="195"/>
        <v>Sun</v>
      </c>
      <c r="N1559" s="25">
        <v>41485</v>
      </c>
      <c r="O1559" s="1">
        <f t="shared" si="196"/>
        <v>2</v>
      </c>
      <c r="P1559" s="27">
        <f t="shared" si="197"/>
        <v>2013</v>
      </c>
      <c r="Q1559" s="1">
        <f t="shared" si="198"/>
        <v>7</v>
      </c>
      <c r="R1559" s="1">
        <f t="shared" si="199"/>
        <v>28</v>
      </c>
      <c r="S1559" t="s">
        <v>72</v>
      </c>
      <c r="T1559" s="2">
        <v>26636000.010000002</v>
      </c>
      <c r="U1559">
        <v>24024000</v>
      </c>
      <c r="V1559" s="2">
        <v>19918616</v>
      </c>
      <c r="W1559" s="2">
        <v>1281384</v>
      </c>
      <c r="X1559" s="2">
        <v>0</v>
      </c>
      <c r="Y1559" s="2">
        <v>1441891.45</v>
      </c>
      <c r="Z1559" s="2">
        <v>3994108.56</v>
      </c>
      <c r="AA1559">
        <v>4</v>
      </c>
      <c r="AB1559">
        <v>0</v>
      </c>
      <c r="AC1559">
        <v>2</v>
      </c>
      <c r="AD1559">
        <v>0</v>
      </c>
      <c r="AE1559">
        <v>4</v>
      </c>
      <c r="AF1559">
        <v>6</v>
      </c>
      <c r="AG1559">
        <v>2</v>
      </c>
      <c r="AH1559" s="2">
        <v>9959308</v>
      </c>
    </row>
    <row r="1560" spans="1:34" x14ac:dyDescent="0.5">
      <c r="A1560">
        <v>12832</v>
      </c>
      <c r="B1560">
        <v>51964</v>
      </c>
      <c r="C1560" t="s">
        <v>1652</v>
      </c>
      <c r="D1560" s="25">
        <v>31232</v>
      </c>
      <c r="E1560" t="s">
        <v>79</v>
      </c>
      <c r="F1560" t="s">
        <v>80</v>
      </c>
      <c r="G1560" t="s">
        <v>89</v>
      </c>
      <c r="H1560" s="25">
        <v>41461</v>
      </c>
      <c r="I1560" s="26" t="str">
        <f t="shared" si="192"/>
        <v>Sat</v>
      </c>
      <c r="J1560" s="1">
        <f t="shared" si="193"/>
        <v>3</v>
      </c>
      <c r="K1560" s="1" t="str">
        <f t="shared" si="194"/>
        <v>7D</v>
      </c>
      <c r="L1560" s="25">
        <v>41464</v>
      </c>
      <c r="M1560" s="26" t="str">
        <f t="shared" si="195"/>
        <v>Tue</v>
      </c>
      <c r="N1560" s="25">
        <v>41465</v>
      </c>
      <c r="O1560" s="1">
        <f t="shared" si="196"/>
        <v>1</v>
      </c>
      <c r="P1560" s="27">
        <f t="shared" si="197"/>
        <v>2013</v>
      </c>
      <c r="Q1560" s="1">
        <f t="shared" si="198"/>
        <v>7</v>
      </c>
      <c r="R1560" s="1">
        <f t="shared" si="199"/>
        <v>9</v>
      </c>
      <c r="S1560" t="s">
        <v>72</v>
      </c>
      <c r="T1560" s="2">
        <v>8597299.3900000006</v>
      </c>
      <c r="U1560">
        <v>4913600</v>
      </c>
      <c r="V1560" s="2">
        <v>3977143</v>
      </c>
      <c r="W1560" s="2">
        <v>3466406.11</v>
      </c>
      <c r="X1560" s="2">
        <v>0</v>
      </c>
      <c r="Y1560" s="2">
        <v>0</v>
      </c>
      <c r="Z1560" s="2">
        <v>1153750.28</v>
      </c>
      <c r="AA1560">
        <v>2</v>
      </c>
      <c r="AB1560">
        <v>0</v>
      </c>
      <c r="AC1560">
        <v>0</v>
      </c>
      <c r="AD1560">
        <v>0</v>
      </c>
      <c r="AE1560">
        <v>2</v>
      </c>
      <c r="AF1560">
        <v>2</v>
      </c>
      <c r="AG1560">
        <v>1</v>
      </c>
      <c r="AH1560" s="2">
        <v>3977143</v>
      </c>
    </row>
    <row r="1561" spans="1:34" x14ac:dyDescent="0.5">
      <c r="A1561">
        <v>12258</v>
      </c>
      <c r="B1561">
        <v>51984</v>
      </c>
      <c r="C1561" t="s">
        <v>1653</v>
      </c>
      <c r="D1561" s="25">
        <v>24916</v>
      </c>
      <c r="E1561" t="s">
        <v>79</v>
      </c>
      <c r="F1561" t="s">
        <v>80</v>
      </c>
      <c r="G1561" t="s">
        <v>89</v>
      </c>
      <c r="H1561" s="25">
        <v>41462</v>
      </c>
      <c r="I1561" s="26" t="str">
        <f t="shared" si="192"/>
        <v>Sun</v>
      </c>
      <c r="J1561" s="1">
        <f t="shared" si="193"/>
        <v>1</v>
      </c>
      <c r="K1561" s="1" t="str">
        <f t="shared" si="194"/>
        <v>7D</v>
      </c>
      <c r="L1561" s="25">
        <v>41463</v>
      </c>
      <c r="M1561" s="26" t="str">
        <f t="shared" si="195"/>
        <v>Mon</v>
      </c>
      <c r="N1561" s="25">
        <v>41467</v>
      </c>
      <c r="O1561" s="1">
        <f t="shared" si="196"/>
        <v>4</v>
      </c>
      <c r="P1561" s="27">
        <f t="shared" si="197"/>
        <v>2013</v>
      </c>
      <c r="Q1561" s="1">
        <f t="shared" si="198"/>
        <v>7</v>
      </c>
      <c r="R1561" s="1">
        <f t="shared" si="199"/>
        <v>8</v>
      </c>
      <c r="S1561" t="s">
        <v>72</v>
      </c>
      <c r="T1561" s="2">
        <v>10200498.27</v>
      </c>
      <c r="U1561">
        <v>7045500</v>
      </c>
      <c r="V1561" s="2">
        <v>5822944</v>
      </c>
      <c r="W1561" s="2">
        <v>3008656.2</v>
      </c>
      <c r="X1561" s="2">
        <v>0</v>
      </c>
      <c r="Y1561" s="2">
        <v>0</v>
      </c>
      <c r="Z1561" s="2">
        <v>1368898.07</v>
      </c>
      <c r="AA1561">
        <v>2</v>
      </c>
      <c r="AB1561">
        <v>0</v>
      </c>
      <c r="AC1561">
        <v>0</v>
      </c>
      <c r="AD1561">
        <v>0</v>
      </c>
      <c r="AE1561">
        <v>2</v>
      </c>
      <c r="AF1561">
        <v>2</v>
      </c>
      <c r="AG1561">
        <v>1</v>
      </c>
      <c r="AH1561" s="2">
        <v>5822944</v>
      </c>
    </row>
    <row r="1562" spans="1:34" x14ac:dyDescent="0.5">
      <c r="A1562">
        <v>12837</v>
      </c>
      <c r="B1562">
        <v>52006</v>
      </c>
      <c r="C1562" t="s">
        <v>1654</v>
      </c>
      <c r="D1562" s="25">
        <v>16484</v>
      </c>
      <c r="E1562" t="s">
        <v>69</v>
      </c>
      <c r="F1562" t="s">
        <v>70</v>
      </c>
      <c r="G1562" t="s">
        <v>97</v>
      </c>
      <c r="H1562" s="25">
        <v>41462</v>
      </c>
      <c r="I1562" s="26" t="str">
        <f t="shared" si="192"/>
        <v>Sun</v>
      </c>
      <c r="J1562" s="1">
        <f t="shared" si="193"/>
        <v>1</v>
      </c>
      <c r="K1562" s="1" t="str">
        <f t="shared" si="194"/>
        <v>7D</v>
      </c>
      <c r="L1562" s="25">
        <v>41463</v>
      </c>
      <c r="M1562" s="26" t="str">
        <f t="shared" si="195"/>
        <v>Mon</v>
      </c>
      <c r="N1562" s="25">
        <v>41467</v>
      </c>
      <c r="O1562" s="1">
        <f t="shared" si="196"/>
        <v>4</v>
      </c>
      <c r="P1562" s="27">
        <f t="shared" si="197"/>
        <v>2013</v>
      </c>
      <c r="Q1562" s="1">
        <f t="shared" si="198"/>
        <v>7</v>
      </c>
      <c r="R1562" s="1">
        <f t="shared" si="199"/>
        <v>8</v>
      </c>
      <c r="S1562" t="s">
        <v>72</v>
      </c>
      <c r="T1562" s="2">
        <v>28692000</v>
      </c>
      <c r="U1562">
        <v>28182000</v>
      </c>
      <c r="V1562" s="2">
        <v>23291776</v>
      </c>
      <c r="W1562" s="2">
        <v>1108224</v>
      </c>
      <c r="X1562" s="2">
        <v>0</v>
      </c>
      <c r="Y1562" s="2">
        <v>441558.56</v>
      </c>
      <c r="Z1562" s="2">
        <v>3850441.44</v>
      </c>
      <c r="AA1562">
        <v>8</v>
      </c>
      <c r="AB1562">
        <v>0</v>
      </c>
      <c r="AC1562">
        <v>0</v>
      </c>
      <c r="AD1562">
        <v>0</v>
      </c>
      <c r="AE1562">
        <v>8</v>
      </c>
      <c r="AF1562">
        <v>8</v>
      </c>
      <c r="AG1562">
        <v>4</v>
      </c>
      <c r="AH1562" s="2">
        <v>5822944</v>
      </c>
    </row>
    <row r="1563" spans="1:34" x14ac:dyDescent="0.5">
      <c r="A1563">
        <v>12850</v>
      </c>
      <c r="B1563">
        <v>52057</v>
      </c>
      <c r="C1563" t="s">
        <v>1655</v>
      </c>
      <c r="D1563" s="25">
        <v>32536</v>
      </c>
      <c r="E1563" t="s">
        <v>100</v>
      </c>
      <c r="F1563" t="s">
        <v>70</v>
      </c>
      <c r="G1563" t="s">
        <v>74</v>
      </c>
      <c r="H1563" s="25">
        <v>41463</v>
      </c>
      <c r="I1563" s="26" t="str">
        <f t="shared" si="192"/>
        <v>Mon</v>
      </c>
      <c r="J1563" s="1">
        <f t="shared" si="193"/>
        <v>6</v>
      </c>
      <c r="K1563" s="1" t="str">
        <f t="shared" si="194"/>
        <v>7D</v>
      </c>
      <c r="L1563" s="25">
        <v>41469</v>
      </c>
      <c r="M1563" s="26" t="str">
        <f t="shared" si="195"/>
        <v>Sun</v>
      </c>
      <c r="N1563" s="25">
        <v>41471</v>
      </c>
      <c r="O1563" s="1">
        <f t="shared" si="196"/>
        <v>2</v>
      </c>
      <c r="P1563" s="27">
        <f t="shared" si="197"/>
        <v>2013</v>
      </c>
      <c r="Q1563" s="1">
        <f t="shared" si="198"/>
        <v>7</v>
      </c>
      <c r="R1563" s="1">
        <f t="shared" si="199"/>
        <v>14</v>
      </c>
      <c r="S1563" t="s">
        <v>72</v>
      </c>
      <c r="T1563" s="2">
        <v>15741594.32</v>
      </c>
      <c r="U1563">
        <v>13147596</v>
      </c>
      <c r="V1563" s="2">
        <v>10835541.6</v>
      </c>
      <c r="W1563" s="2">
        <v>2393544.38</v>
      </c>
      <c r="X1563" s="2">
        <v>0</v>
      </c>
      <c r="Y1563" s="2">
        <v>400000</v>
      </c>
      <c r="Z1563" s="2">
        <v>2112508.34</v>
      </c>
      <c r="AA1563">
        <v>4</v>
      </c>
      <c r="AB1563">
        <v>0</v>
      </c>
      <c r="AC1563">
        <v>0</v>
      </c>
      <c r="AD1563">
        <v>0</v>
      </c>
      <c r="AE1563">
        <v>4</v>
      </c>
      <c r="AF1563">
        <v>4</v>
      </c>
      <c r="AG1563">
        <v>2</v>
      </c>
      <c r="AH1563" s="2">
        <v>5417770.7999999998</v>
      </c>
    </row>
    <row r="1564" spans="1:34" x14ac:dyDescent="0.5">
      <c r="A1564">
        <v>12853</v>
      </c>
      <c r="B1564">
        <v>52080</v>
      </c>
      <c r="C1564" t="s">
        <v>1656</v>
      </c>
      <c r="D1564" s="25">
        <v>29531</v>
      </c>
      <c r="E1564" t="s">
        <v>69</v>
      </c>
      <c r="F1564" t="s">
        <v>70</v>
      </c>
      <c r="G1564" t="s">
        <v>71</v>
      </c>
      <c r="H1564" s="25">
        <v>41463</v>
      </c>
      <c r="I1564" s="26" t="str">
        <f t="shared" si="192"/>
        <v>Mon</v>
      </c>
      <c r="J1564" s="1">
        <f t="shared" si="193"/>
        <v>2</v>
      </c>
      <c r="K1564" s="1" t="str">
        <f t="shared" si="194"/>
        <v>7D</v>
      </c>
      <c r="L1564" s="25">
        <v>41465</v>
      </c>
      <c r="M1564" s="26" t="str">
        <f t="shared" si="195"/>
        <v>Wed</v>
      </c>
      <c r="N1564" s="25">
        <v>41467</v>
      </c>
      <c r="O1564" s="1">
        <f t="shared" si="196"/>
        <v>2</v>
      </c>
      <c r="P1564" s="27">
        <f t="shared" si="197"/>
        <v>2013</v>
      </c>
      <c r="Q1564" s="1">
        <f t="shared" si="198"/>
        <v>7</v>
      </c>
      <c r="R1564" s="1">
        <f t="shared" si="199"/>
        <v>10</v>
      </c>
      <c r="S1564" t="s">
        <v>72</v>
      </c>
      <c r="T1564" s="2">
        <v>8000000</v>
      </c>
      <c r="U1564">
        <v>8000000</v>
      </c>
      <c r="V1564" s="2">
        <v>5575757</v>
      </c>
      <c r="W1564" s="2">
        <v>554112</v>
      </c>
      <c r="X1564" s="2">
        <v>0</v>
      </c>
      <c r="Y1564" s="2">
        <v>696636</v>
      </c>
      <c r="Z1564" s="2">
        <v>1173495</v>
      </c>
      <c r="AA1564">
        <v>4</v>
      </c>
      <c r="AB1564">
        <v>0</v>
      </c>
      <c r="AC1564">
        <v>0</v>
      </c>
      <c r="AD1564">
        <v>0</v>
      </c>
      <c r="AE1564">
        <v>4</v>
      </c>
      <c r="AF1564">
        <v>4</v>
      </c>
      <c r="AG1564">
        <v>2</v>
      </c>
      <c r="AH1564" s="2">
        <v>2787878.5</v>
      </c>
    </row>
    <row r="1565" spans="1:34" x14ac:dyDescent="0.5">
      <c r="A1565">
        <v>12852</v>
      </c>
      <c r="B1565">
        <v>52058</v>
      </c>
      <c r="C1565" t="s">
        <v>1657</v>
      </c>
      <c r="D1565" s="25">
        <v>28738</v>
      </c>
      <c r="E1565" t="s">
        <v>69</v>
      </c>
      <c r="F1565" t="s">
        <v>80</v>
      </c>
      <c r="G1565" t="s">
        <v>89</v>
      </c>
      <c r="H1565" s="25">
        <v>41463</v>
      </c>
      <c r="I1565" s="26" t="str">
        <f t="shared" si="192"/>
        <v>Mon</v>
      </c>
      <c r="J1565" s="1">
        <f t="shared" si="193"/>
        <v>0</v>
      </c>
      <c r="K1565" s="1" t="str">
        <f t="shared" si="194"/>
        <v>7D</v>
      </c>
      <c r="L1565" s="25">
        <v>41463</v>
      </c>
      <c r="M1565" s="26" t="str">
        <f t="shared" si="195"/>
        <v>Mon</v>
      </c>
      <c r="N1565" s="25">
        <v>41465</v>
      </c>
      <c r="O1565" s="1">
        <f t="shared" si="196"/>
        <v>2</v>
      </c>
      <c r="P1565" s="27">
        <f t="shared" si="197"/>
        <v>2013</v>
      </c>
      <c r="Q1565" s="1">
        <f t="shared" si="198"/>
        <v>7</v>
      </c>
      <c r="R1565" s="1">
        <f t="shared" si="199"/>
        <v>8</v>
      </c>
      <c r="S1565" t="s">
        <v>72</v>
      </c>
      <c r="T1565" s="2">
        <v>30004880</v>
      </c>
      <c r="U1565">
        <v>29909880</v>
      </c>
      <c r="V1565" s="2">
        <v>23679552</v>
      </c>
      <c r="W1565" s="2">
        <v>2298699.08</v>
      </c>
      <c r="X1565" s="2">
        <v>0</v>
      </c>
      <c r="Y1565" s="2">
        <v>0</v>
      </c>
      <c r="Z1565" s="2">
        <v>4026628.92</v>
      </c>
      <c r="AA1565">
        <v>4</v>
      </c>
      <c r="AB1565">
        <v>0</v>
      </c>
      <c r="AC1565">
        <v>0</v>
      </c>
      <c r="AD1565">
        <v>0</v>
      </c>
      <c r="AE1565">
        <v>4</v>
      </c>
      <c r="AF1565">
        <v>4</v>
      </c>
      <c r="AG1565">
        <v>2</v>
      </c>
      <c r="AH1565" s="2">
        <v>11839776</v>
      </c>
    </row>
    <row r="1566" spans="1:34" x14ac:dyDescent="0.5">
      <c r="A1566">
        <v>12867</v>
      </c>
      <c r="B1566">
        <v>42276</v>
      </c>
      <c r="C1566" t="s">
        <v>1658</v>
      </c>
      <c r="D1566" s="25">
        <v>30195</v>
      </c>
      <c r="E1566" t="s">
        <v>1049</v>
      </c>
      <c r="F1566" t="s">
        <v>75</v>
      </c>
      <c r="G1566" t="s">
        <v>91</v>
      </c>
      <c r="H1566" s="25">
        <v>41463</v>
      </c>
      <c r="I1566" s="26" t="str">
        <f t="shared" si="192"/>
        <v>Mon</v>
      </c>
      <c r="J1566" s="1">
        <f t="shared" si="193"/>
        <v>1</v>
      </c>
      <c r="K1566" s="1" t="str">
        <f t="shared" si="194"/>
        <v>7D</v>
      </c>
      <c r="L1566" s="25">
        <v>41464</v>
      </c>
      <c r="M1566" s="26" t="str">
        <f t="shared" si="195"/>
        <v>Tue</v>
      </c>
      <c r="N1566" s="25">
        <v>41466</v>
      </c>
      <c r="O1566" s="1">
        <f t="shared" si="196"/>
        <v>2</v>
      </c>
      <c r="P1566" s="27">
        <f t="shared" si="197"/>
        <v>2013</v>
      </c>
      <c r="Q1566" s="1">
        <f t="shared" si="198"/>
        <v>7</v>
      </c>
      <c r="R1566" s="1">
        <f t="shared" si="199"/>
        <v>9</v>
      </c>
      <c r="S1566" t="s">
        <v>72</v>
      </c>
      <c r="T1566" s="2">
        <v>49012984.719999999</v>
      </c>
      <c r="U1566">
        <v>0</v>
      </c>
      <c r="V1566" s="2">
        <v>16250000</v>
      </c>
      <c r="W1566" s="2">
        <v>23005971.140000001</v>
      </c>
      <c r="X1566" s="2">
        <v>0</v>
      </c>
      <c r="Y1566" s="2">
        <v>3179513.42</v>
      </c>
      <c r="Z1566" s="2">
        <v>6577500.1600000001</v>
      </c>
      <c r="AA1566">
        <v>16</v>
      </c>
      <c r="AB1566">
        <v>0</v>
      </c>
      <c r="AC1566">
        <v>0</v>
      </c>
      <c r="AD1566">
        <v>0</v>
      </c>
      <c r="AE1566">
        <v>16</v>
      </c>
      <c r="AF1566">
        <v>16</v>
      </c>
      <c r="AG1566">
        <v>2</v>
      </c>
      <c r="AH1566" s="2">
        <v>8125000</v>
      </c>
    </row>
    <row r="1567" spans="1:34" x14ac:dyDescent="0.5">
      <c r="A1567">
        <v>12891</v>
      </c>
      <c r="B1567">
        <v>52368</v>
      </c>
      <c r="C1567" t="s">
        <v>1659</v>
      </c>
      <c r="D1567" s="25">
        <v>28906</v>
      </c>
      <c r="E1567" t="s">
        <v>101</v>
      </c>
      <c r="F1567" t="s">
        <v>80</v>
      </c>
      <c r="G1567" t="s">
        <v>81</v>
      </c>
      <c r="H1567" s="25">
        <v>41464</v>
      </c>
      <c r="I1567" s="26" t="str">
        <f t="shared" si="192"/>
        <v>Tue</v>
      </c>
      <c r="J1567" s="1">
        <f t="shared" si="193"/>
        <v>35</v>
      </c>
      <c r="K1567" s="1" t="str">
        <f t="shared" si="194"/>
        <v>45D</v>
      </c>
      <c r="L1567" s="25">
        <v>41499</v>
      </c>
      <c r="M1567" s="26" t="str">
        <f t="shared" si="195"/>
        <v>Tue</v>
      </c>
      <c r="N1567" s="25">
        <v>41503</v>
      </c>
      <c r="O1567" s="1">
        <f t="shared" si="196"/>
        <v>4</v>
      </c>
      <c r="P1567" s="27">
        <f t="shared" si="197"/>
        <v>2013</v>
      </c>
      <c r="Q1567" s="1">
        <f t="shared" si="198"/>
        <v>8</v>
      </c>
      <c r="R1567" s="1">
        <f t="shared" si="199"/>
        <v>13</v>
      </c>
      <c r="S1567" t="s">
        <v>72</v>
      </c>
      <c r="T1567" s="2">
        <v>20601599.57</v>
      </c>
      <c r="U1567">
        <v>18018000</v>
      </c>
      <c r="V1567" s="2">
        <v>14491776</v>
      </c>
      <c r="W1567" s="2">
        <v>2903548.3</v>
      </c>
      <c r="X1567" s="2">
        <v>0</v>
      </c>
      <c r="Y1567" s="2">
        <v>441558.44</v>
      </c>
      <c r="Z1567" s="2">
        <v>2764716.83</v>
      </c>
      <c r="AA1567">
        <v>8</v>
      </c>
      <c r="AB1567">
        <v>0</v>
      </c>
      <c r="AC1567">
        <v>0</v>
      </c>
      <c r="AD1567">
        <v>0</v>
      </c>
      <c r="AE1567">
        <v>8</v>
      </c>
      <c r="AF1567">
        <v>8</v>
      </c>
      <c r="AG1567">
        <v>4</v>
      </c>
      <c r="AH1567" s="2">
        <v>3622944</v>
      </c>
    </row>
    <row r="1568" spans="1:34" x14ac:dyDescent="0.5">
      <c r="A1568">
        <v>12868</v>
      </c>
      <c r="B1568">
        <v>52160</v>
      </c>
      <c r="C1568" t="s">
        <v>1660</v>
      </c>
      <c r="D1568" s="25">
        <v>33357</v>
      </c>
      <c r="E1568" t="s">
        <v>69</v>
      </c>
      <c r="F1568" t="s">
        <v>75</v>
      </c>
      <c r="G1568" t="s">
        <v>91</v>
      </c>
      <c r="H1568" s="25">
        <v>41464</v>
      </c>
      <c r="I1568" s="26" t="str">
        <f t="shared" si="192"/>
        <v>Tue</v>
      </c>
      <c r="J1568" s="1">
        <f t="shared" si="193"/>
        <v>0</v>
      </c>
      <c r="K1568" s="1" t="str">
        <f t="shared" si="194"/>
        <v>7D</v>
      </c>
      <c r="L1568" s="25">
        <v>41464</v>
      </c>
      <c r="M1568" s="26" t="str">
        <f t="shared" si="195"/>
        <v>Tue</v>
      </c>
      <c r="N1568" s="25">
        <v>41466</v>
      </c>
      <c r="O1568" s="1">
        <f t="shared" si="196"/>
        <v>2</v>
      </c>
      <c r="P1568" s="27">
        <f t="shared" si="197"/>
        <v>2013</v>
      </c>
      <c r="Q1568" s="1">
        <f t="shared" si="198"/>
        <v>7</v>
      </c>
      <c r="R1568" s="1">
        <f t="shared" si="199"/>
        <v>9</v>
      </c>
      <c r="S1568" t="s">
        <v>72</v>
      </c>
      <c r="T1568" s="2">
        <v>3618349.56</v>
      </c>
      <c r="U1568">
        <v>0</v>
      </c>
      <c r="V1568" s="2">
        <v>2400000</v>
      </c>
      <c r="W1568" s="2">
        <v>562770.18000000005</v>
      </c>
      <c r="X1568" s="2">
        <v>0</v>
      </c>
      <c r="Y1568" s="2">
        <v>170000</v>
      </c>
      <c r="Z1568" s="2">
        <v>485579.38</v>
      </c>
      <c r="AA1568">
        <v>4</v>
      </c>
      <c r="AB1568">
        <v>0</v>
      </c>
      <c r="AC1568">
        <v>0</v>
      </c>
      <c r="AD1568">
        <v>0</v>
      </c>
      <c r="AE1568">
        <v>4</v>
      </c>
      <c r="AF1568">
        <v>4</v>
      </c>
      <c r="AG1568">
        <v>2</v>
      </c>
      <c r="AH1568" s="2">
        <v>1200000</v>
      </c>
    </row>
    <row r="1569" spans="1:34" x14ac:dyDescent="0.5">
      <c r="A1569">
        <v>12878</v>
      </c>
      <c r="B1569">
        <v>52222</v>
      </c>
      <c r="C1569" t="s">
        <v>1661</v>
      </c>
      <c r="D1569" s="25">
        <v>29952</v>
      </c>
      <c r="E1569" t="s">
        <v>69</v>
      </c>
      <c r="F1569" t="s">
        <v>70</v>
      </c>
      <c r="G1569" t="s">
        <v>97</v>
      </c>
      <c r="H1569" s="25">
        <v>41464</v>
      </c>
      <c r="I1569" s="26" t="str">
        <f t="shared" si="192"/>
        <v>Tue</v>
      </c>
      <c r="J1569" s="1">
        <f t="shared" si="193"/>
        <v>0</v>
      </c>
      <c r="K1569" s="1" t="str">
        <f t="shared" si="194"/>
        <v>7D</v>
      </c>
      <c r="L1569" s="25">
        <v>41464</v>
      </c>
      <c r="M1569" s="26" t="str">
        <f t="shared" si="195"/>
        <v>Tue</v>
      </c>
      <c r="N1569" s="25">
        <v>41466</v>
      </c>
      <c r="O1569" s="1">
        <f t="shared" si="196"/>
        <v>2</v>
      </c>
      <c r="P1569" s="27">
        <f t="shared" si="197"/>
        <v>2013</v>
      </c>
      <c r="Q1569" s="1">
        <f t="shared" si="198"/>
        <v>7</v>
      </c>
      <c r="R1569" s="1">
        <f t="shared" si="199"/>
        <v>9</v>
      </c>
      <c r="S1569" t="s">
        <v>72</v>
      </c>
      <c r="T1569" s="2">
        <v>16803900</v>
      </c>
      <c r="U1569">
        <v>14091000</v>
      </c>
      <c r="V1569" s="2">
        <v>13368832</v>
      </c>
      <c r="W1569" s="2">
        <v>1179999.17</v>
      </c>
      <c r="X1569" s="2">
        <v>0</v>
      </c>
      <c r="Y1569" s="2">
        <v>0</v>
      </c>
      <c r="Z1569" s="2">
        <v>2255068.83</v>
      </c>
      <c r="AA1569">
        <v>6</v>
      </c>
      <c r="AB1569">
        <v>0</v>
      </c>
      <c r="AC1569">
        <v>0</v>
      </c>
      <c r="AD1569">
        <v>0</v>
      </c>
      <c r="AE1569">
        <v>6</v>
      </c>
      <c r="AF1569">
        <v>6</v>
      </c>
      <c r="AG1569">
        <v>2</v>
      </c>
      <c r="AH1569" s="2">
        <v>6684416</v>
      </c>
    </row>
    <row r="1570" spans="1:34" x14ac:dyDescent="0.5">
      <c r="A1570">
        <v>12871</v>
      </c>
      <c r="B1570">
        <v>52186</v>
      </c>
      <c r="C1570" t="s">
        <v>92</v>
      </c>
      <c r="D1570" s="25">
        <v>27457</v>
      </c>
      <c r="E1570" t="s">
        <v>69</v>
      </c>
      <c r="F1570" t="s">
        <v>70</v>
      </c>
      <c r="G1570" t="s">
        <v>74</v>
      </c>
      <c r="H1570" s="25">
        <v>41464</v>
      </c>
      <c r="I1570" s="26" t="str">
        <f t="shared" si="192"/>
        <v>Tue</v>
      </c>
      <c r="J1570" s="1">
        <f t="shared" si="193"/>
        <v>11</v>
      </c>
      <c r="K1570" s="1" t="str">
        <f t="shared" si="194"/>
        <v>14D</v>
      </c>
      <c r="L1570" s="25">
        <v>41475</v>
      </c>
      <c r="M1570" s="26" t="str">
        <f t="shared" si="195"/>
        <v>Sat</v>
      </c>
      <c r="N1570" s="25">
        <v>41478</v>
      </c>
      <c r="O1570" s="1">
        <f t="shared" si="196"/>
        <v>3</v>
      </c>
      <c r="P1570" s="27">
        <f t="shared" si="197"/>
        <v>2013</v>
      </c>
      <c r="Q1570" s="1">
        <f t="shared" si="198"/>
        <v>7</v>
      </c>
      <c r="R1570" s="1">
        <f t="shared" si="199"/>
        <v>20</v>
      </c>
      <c r="S1570" t="s">
        <v>72</v>
      </c>
      <c r="T1570" s="2">
        <v>64925200</v>
      </c>
      <c r="U1570">
        <v>47124000</v>
      </c>
      <c r="V1570" s="2">
        <v>39477923.359999999</v>
      </c>
      <c r="W1570" s="2">
        <v>2362076.65</v>
      </c>
      <c r="X1570" s="2">
        <v>0</v>
      </c>
      <c r="Y1570" s="2">
        <v>14372294.380000001</v>
      </c>
      <c r="Z1570" s="2">
        <v>8712905.6099999994</v>
      </c>
      <c r="AA1570">
        <v>6</v>
      </c>
      <c r="AB1570">
        <v>0</v>
      </c>
      <c r="AC1570">
        <v>0</v>
      </c>
      <c r="AD1570">
        <v>0</v>
      </c>
      <c r="AE1570">
        <v>6</v>
      </c>
      <c r="AF1570">
        <v>6</v>
      </c>
      <c r="AG1570">
        <v>3</v>
      </c>
      <c r="AH1570" s="2">
        <v>13159307.789999999</v>
      </c>
    </row>
    <row r="1571" spans="1:34" x14ac:dyDescent="0.5">
      <c r="A1571">
        <v>12882</v>
      </c>
      <c r="B1571">
        <v>52233</v>
      </c>
      <c r="C1571" t="s">
        <v>1662</v>
      </c>
      <c r="D1571" s="25">
        <v>24896</v>
      </c>
      <c r="E1571" t="s">
        <v>100</v>
      </c>
      <c r="F1571" t="s">
        <v>70</v>
      </c>
      <c r="G1571" t="s">
        <v>74</v>
      </c>
      <c r="H1571" s="25">
        <v>41464</v>
      </c>
      <c r="I1571" s="26" t="str">
        <f t="shared" si="192"/>
        <v>Tue</v>
      </c>
      <c r="J1571" s="1">
        <f t="shared" si="193"/>
        <v>0</v>
      </c>
      <c r="K1571" s="1" t="str">
        <f t="shared" si="194"/>
        <v>7D</v>
      </c>
      <c r="L1571" s="25">
        <v>41464</v>
      </c>
      <c r="M1571" s="26" t="str">
        <f t="shared" si="195"/>
        <v>Tue</v>
      </c>
      <c r="N1571" s="25">
        <v>41466</v>
      </c>
      <c r="O1571" s="1">
        <f t="shared" si="196"/>
        <v>2</v>
      </c>
      <c r="P1571" s="27">
        <f t="shared" si="197"/>
        <v>2013</v>
      </c>
      <c r="Q1571" s="1">
        <f t="shared" si="198"/>
        <v>7</v>
      </c>
      <c r="R1571" s="1">
        <f t="shared" si="199"/>
        <v>9</v>
      </c>
      <c r="S1571" t="s">
        <v>72</v>
      </c>
      <c r="T1571" s="2">
        <v>17159001.09</v>
      </c>
      <c r="U1571">
        <v>13629000</v>
      </c>
      <c r="V1571" s="2">
        <v>11522944</v>
      </c>
      <c r="W1571" s="2">
        <v>3333334</v>
      </c>
      <c r="X1571" s="2">
        <v>0</v>
      </c>
      <c r="Y1571" s="2">
        <v>0</v>
      </c>
      <c r="Z1571" s="2">
        <v>2302723.09</v>
      </c>
      <c r="AA1571">
        <v>2</v>
      </c>
      <c r="AB1571">
        <v>0</v>
      </c>
      <c r="AC1571">
        <v>0</v>
      </c>
      <c r="AD1571">
        <v>0</v>
      </c>
      <c r="AE1571">
        <v>2</v>
      </c>
      <c r="AF1571">
        <v>2</v>
      </c>
      <c r="AG1571">
        <v>2</v>
      </c>
      <c r="AH1571" s="2">
        <v>5761472</v>
      </c>
    </row>
    <row r="1572" spans="1:34" x14ac:dyDescent="0.5">
      <c r="A1572">
        <v>12912</v>
      </c>
      <c r="B1572">
        <v>52428</v>
      </c>
      <c r="C1572" t="s">
        <v>1663</v>
      </c>
      <c r="D1572" s="25">
        <v>25769</v>
      </c>
      <c r="E1572" t="s">
        <v>79</v>
      </c>
      <c r="F1572" t="s">
        <v>105</v>
      </c>
      <c r="G1572" t="s">
        <v>106</v>
      </c>
      <c r="H1572" s="25">
        <v>41465</v>
      </c>
      <c r="I1572" s="26" t="str">
        <f t="shared" si="192"/>
        <v>Wed</v>
      </c>
      <c r="J1572" s="1">
        <f t="shared" si="193"/>
        <v>56</v>
      </c>
      <c r="K1572" s="1" t="str">
        <f t="shared" si="194"/>
        <v>60D</v>
      </c>
      <c r="L1572" s="25">
        <v>41521</v>
      </c>
      <c r="M1572" s="26" t="str">
        <f t="shared" si="195"/>
        <v>Wed</v>
      </c>
      <c r="N1572" s="25">
        <v>41527</v>
      </c>
      <c r="O1572" s="1">
        <f t="shared" si="196"/>
        <v>6</v>
      </c>
      <c r="P1572" s="27">
        <f t="shared" si="197"/>
        <v>2013</v>
      </c>
      <c r="Q1572" s="1">
        <f t="shared" si="198"/>
        <v>9</v>
      </c>
      <c r="R1572" s="1">
        <f t="shared" si="199"/>
        <v>4</v>
      </c>
      <c r="S1572" t="s">
        <v>72</v>
      </c>
      <c r="T1572" s="2">
        <v>9468709</v>
      </c>
      <c r="U1572">
        <v>0</v>
      </c>
      <c r="V1572" s="2">
        <v>5251937.2</v>
      </c>
      <c r="W1572" s="2">
        <v>2606058</v>
      </c>
      <c r="X1572" s="2">
        <v>0</v>
      </c>
      <c r="Y1572" s="2">
        <v>343339.61</v>
      </c>
      <c r="Z1572" s="2">
        <v>1267374.19</v>
      </c>
      <c r="AA1572">
        <v>12</v>
      </c>
      <c r="AB1572">
        <v>6</v>
      </c>
      <c r="AC1572">
        <v>0</v>
      </c>
      <c r="AD1572">
        <v>0</v>
      </c>
      <c r="AE1572">
        <v>18</v>
      </c>
      <c r="AF1572">
        <v>18</v>
      </c>
      <c r="AG1572">
        <v>6</v>
      </c>
      <c r="AH1572" s="2">
        <v>875322.87</v>
      </c>
    </row>
    <row r="1573" spans="1:34" x14ac:dyDescent="0.5">
      <c r="A1573">
        <v>12900</v>
      </c>
      <c r="B1573">
        <v>93330</v>
      </c>
      <c r="C1573" t="s">
        <v>1664</v>
      </c>
      <c r="D1573" s="25">
        <v>23637</v>
      </c>
      <c r="E1573" t="s">
        <v>69</v>
      </c>
      <c r="F1573" t="s">
        <v>75</v>
      </c>
      <c r="G1573" t="s">
        <v>91</v>
      </c>
      <c r="H1573" s="25">
        <v>41465</v>
      </c>
      <c r="I1573" s="26" t="str">
        <f t="shared" si="192"/>
        <v>Wed</v>
      </c>
      <c r="J1573" s="1">
        <f t="shared" si="193"/>
        <v>5</v>
      </c>
      <c r="K1573" s="1" t="str">
        <f t="shared" si="194"/>
        <v>7D</v>
      </c>
      <c r="L1573" s="25">
        <v>41470</v>
      </c>
      <c r="M1573" s="26" t="str">
        <f t="shared" si="195"/>
        <v>Mon</v>
      </c>
      <c r="N1573" s="25">
        <v>41473</v>
      </c>
      <c r="O1573" s="1">
        <f t="shared" si="196"/>
        <v>3</v>
      </c>
      <c r="P1573" s="27">
        <f t="shared" si="197"/>
        <v>2013</v>
      </c>
      <c r="Q1573" s="1">
        <f t="shared" si="198"/>
        <v>7</v>
      </c>
      <c r="R1573" s="1">
        <f t="shared" si="199"/>
        <v>15</v>
      </c>
      <c r="S1573" t="s">
        <v>72</v>
      </c>
      <c r="T1573" s="2">
        <v>18074999.489999998</v>
      </c>
      <c r="U1573">
        <v>17325000</v>
      </c>
      <c r="V1573" s="2">
        <v>13727274</v>
      </c>
      <c r="W1573" s="2">
        <v>1714284</v>
      </c>
      <c r="X1573" s="2">
        <v>0</v>
      </c>
      <c r="Y1573" s="2">
        <v>207792.21</v>
      </c>
      <c r="Z1573" s="2">
        <v>2425649.2799999998</v>
      </c>
      <c r="AA1573">
        <v>14</v>
      </c>
      <c r="AB1573">
        <v>0</v>
      </c>
      <c r="AC1573">
        <v>0</v>
      </c>
      <c r="AD1573">
        <v>0</v>
      </c>
      <c r="AE1573">
        <v>14</v>
      </c>
      <c r="AF1573">
        <v>14</v>
      </c>
      <c r="AG1573">
        <v>7</v>
      </c>
      <c r="AH1573" s="2">
        <v>1961039.14</v>
      </c>
    </row>
    <row r="1574" spans="1:34" x14ac:dyDescent="0.5">
      <c r="A1574">
        <v>12927</v>
      </c>
      <c r="B1574">
        <v>52609</v>
      </c>
      <c r="C1574" t="s">
        <v>1665</v>
      </c>
      <c r="D1574" s="25">
        <v>34492</v>
      </c>
      <c r="E1574" t="s">
        <v>69</v>
      </c>
      <c r="F1574" t="s">
        <v>75</v>
      </c>
      <c r="G1574" t="s">
        <v>91</v>
      </c>
      <c r="H1574" s="25">
        <v>41466</v>
      </c>
      <c r="I1574" s="26" t="str">
        <f t="shared" si="192"/>
        <v>Thu</v>
      </c>
      <c r="J1574" s="1">
        <f t="shared" si="193"/>
        <v>3</v>
      </c>
      <c r="K1574" s="1" t="str">
        <f t="shared" si="194"/>
        <v>7D</v>
      </c>
      <c r="L1574" s="25">
        <v>41469</v>
      </c>
      <c r="M1574" s="26" t="str">
        <f t="shared" si="195"/>
        <v>Sun</v>
      </c>
      <c r="N1574" s="25">
        <v>41470</v>
      </c>
      <c r="O1574" s="1">
        <f t="shared" si="196"/>
        <v>1</v>
      </c>
      <c r="P1574" s="27">
        <f t="shared" si="197"/>
        <v>2013</v>
      </c>
      <c r="Q1574" s="1">
        <f t="shared" si="198"/>
        <v>7</v>
      </c>
      <c r="R1574" s="1">
        <f t="shared" si="199"/>
        <v>14</v>
      </c>
      <c r="S1574" t="s">
        <v>72</v>
      </c>
      <c r="T1574" s="2">
        <v>586000</v>
      </c>
      <c r="U1574">
        <v>0</v>
      </c>
      <c r="V1574" s="2">
        <v>507359</v>
      </c>
      <c r="W1574" s="2">
        <v>0</v>
      </c>
      <c r="X1574" s="2">
        <v>0</v>
      </c>
      <c r="Y1574" s="2">
        <v>0</v>
      </c>
      <c r="Z1574" s="2">
        <v>78641</v>
      </c>
      <c r="AA1574">
        <v>3</v>
      </c>
      <c r="AB1574">
        <v>1</v>
      </c>
      <c r="AC1574">
        <v>0</v>
      </c>
      <c r="AD1574">
        <v>0</v>
      </c>
      <c r="AE1574">
        <v>4</v>
      </c>
      <c r="AF1574">
        <v>4</v>
      </c>
      <c r="AG1574">
        <v>1</v>
      </c>
      <c r="AH1574" s="2">
        <v>507359</v>
      </c>
    </row>
    <row r="1575" spans="1:34" x14ac:dyDescent="0.5">
      <c r="A1575">
        <v>12924</v>
      </c>
      <c r="B1575">
        <v>52494</v>
      </c>
      <c r="C1575" t="s">
        <v>1666</v>
      </c>
      <c r="D1575" s="25">
        <v>23636</v>
      </c>
      <c r="E1575" t="s">
        <v>69</v>
      </c>
      <c r="F1575" t="s">
        <v>70</v>
      </c>
      <c r="G1575" t="s">
        <v>74</v>
      </c>
      <c r="H1575" s="25">
        <v>41466</v>
      </c>
      <c r="I1575" s="26" t="str">
        <f t="shared" si="192"/>
        <v>Thu</v>
      </c>
      <c r="J1575" s="1">
        <f t="shared" si="193"/>
        <v>7</v>
      </c>
      <c r="K1575" s="1" t="str">
        <f t="shared" si="194"/>
        <v>7D</v>
      </c>
      <c r="L1575" s="25">
        <v>41473</v>
      </c>
      <c r="M1575" s="26" t="str">
        <f t="shared" si="195"/>
        <v>Thu</v>
      </c>
      <c r="N1575" s="25">
        <v>41474</v>
      </c>
      <c r="O1575" s="1">
        <f t="shared" si="196"/>
        <v>1</v>
      </c>
      <c r="P1575" s="27">
        <f t="shared" si="197"/>
        <v>2013</v>
      </c>
      <c r="Q1575" s="1">
        <f t="shared" si="198"/>
        <v>7</v>
      </c>
      <c r="R1575" s="1">
        <f t="shared" si="199"/>
        <v>18</v>
      </c>
      <c r="S1575" t="s">
        <v>72</v>
      </c>
      <c r="T1575" s="2">
        <v>11954999.619999999</v>
      </c>
      <c r="U1575">
        <v>11550000</v>
      </c>
      <c r="V1575" s="2">
        <v>9722943.7200000007</v>
      </c>
      <c r="W1575" s="2">
        <v>627705.30000000005</v>
      </c>
      <c r="X1575" s="2">
        <v>0</v>
      </c>
      <c r="Y1575" s="2">
        <v>0</v>
      </c>
      <c r="Z1575" s="2">
        <v>1604350.6</v>
      </c>
      <c r="AA1575">
        <v>1</v>
      </c>
      <c r="AB1575">
        <v>0</v>
      </c>
      <c r="AC1575">
        <v>0</v>
      </c>
      <c r="AD1575">
        <v>0</v>
      </c>
      <c r="AE1575">
        <v>1</v>
      </c>
      <c r="AF1575">
        <v>1</v>
      </c>
      <c r="AG1575">
        <v>1</v>
      </c>
      <c r="AH1575" s="2">
        <v>9722943.7200000007</v>
      </c>
    </row>
    <row r="1576" spans="1:34" x14ac:dyDescent="0.5">
      <c r="A1576">
        <v>12927</v>
      </c>
      <c r="B1576">
        <v>52514</v>
      </c>
      <c r="C1576" t="s">
        <v>1667</v>
      </c>
      <c r="D1576" s="25">
        <v>24972</v>
      </c>
      <c r="E1576" t="s">
        <v>69</v>
      </c>
      <c r="F1576" t="s">
        <v>75</v>
      </c>
      <c r="G1576" t="s">
        <v>91</v>
      </c>
      <c r="H1576" s="25">
        <v>41466</v>
      </c>
      <c r="I1576" s="26" t="str">
        <f t="shared" si="192"/>
        <v>Thu</v>
      </c>
      <c r="J1576" s="1">
        <f t="shared" si="193"/>
        <v>6</v>
      </c>
      <c r="K1576" s="1" t="str">
        <f t="shared" si="194"/>
        <v>7D</v>
      </c>
      <c r="L1576" s="25">
        <v>41472</v>
      </c>
      <c r="M1576" s="26" t="str">
        <f t="shared" si="195"/>
        <v>Wed</v>
      </c>
      <c r="N1576" s="25">
        <v>41474</v>
      </c>
      <c r="O1576" s="1">
        <f t="shared" si="196"/>
        <v>2</v>
      </c>
      <c r="P1576" s="27">
        <f t="shared" si="197"/>
        <v>2013</v>
      </c>
      <c r="Q1576" s="1">
        <f t="shared" si="198"/>
        <v>7</v>
      </c>
      <c r="R1576" s="1">
        <f t="shared" si="199"/>
        <v>17</v>
      </c>
      <c r="S1576" t="s">
        <v>72</v>
      </c>
      <c r="T1576" s="2">
        <v>22160000</v>
      </c>
      <c r="U1576">
        <v>17960000</v>
      </c>
      <c r="V1576" s="2">
        <v>17264068</v>
      </c>
      <c r="W1576" s="2">
        <v>1922076</v>
      </c>
      <c r="X1576" s="2">
        <v>0</v>
      </c>
      <c r="Y1576" s="2">
        <v>0</v>
      </c>
      <c r="Z1576" s="2">
        <v>2973856</v>
      </c>
      <c r="AA1576">
        <v>6</v>
      </c>
      <c r="AB1576">
        <v>0</v>
      </c>
      <c r="AC1576">
        <v>2</v>
      </c>
      <c r="AD1576">
        <v>0</v>
      </c>
      <c r="AE1576">
        <v>6</v>
      </c>
      <c r="AF1576">
        <v>8</v>
      </c>
      <c r="AG1576">
        <v>2</v>
      </c>
      <c r="AH1576" s="2">
        <v>8632034</v>
      </c>
    </row>
    <row r="1577" spans="1:34" x14ac:dyDescent="0.5">
      <c r="A1577">
        <v>12922</v>
      </c>
      <c r="B1577">
        <v>52491</v>
      </c>
      <c r="C1577" t="s">
        <v>1668</v>
      </c>
      <c r="D1577" s="25">
        <v>29798</v>
      </c>
      <c r="E1577" t="s">
        <v>69</v>
      </c>
      <c r="F1577" t="s">
        <v>70</v>
      </c>
      <c r="G1577" t="s">
        <v>74</v>
      </c>
      <c r="H1577" s="25">
        <v>41466</v>
      </c>
      <c r="I1577" s="26" t="str">
        <f t="shared" si="192"/>
        <v>Thu</v>
      </c>
      <c r="J1577" s="1">
        <f t="shared" si="193"/>
        <v>4</v>
      </c>
      <c r="K1577" s="1" t="str">
        <f t="shared" si="194"/>
        <v>7D</v>
      </c>
      <c r="L1577" s="25">
        <v>41470</v>
      </c>
      <c r="M1577" s="26" t="str">
        <f t="shared" si="195"/>
        <v>Mon</v>
      </c>
      <c r="N1577" s="25">
        <v>41473</v>
      </c>
      <c r="O1577" s="1">
        <f t="shared" si="196"/>
        <v>3</v>
      </c>
      <c r="P1577" s="27">
        <f t="shared" si="197"/>
        <v>2013</v>
      </c>
      <c r="Q1577" s="1">
        <f t="shared" si="198"/>
        <v>7</v>
      </c>
      <c r="R1577" s="1">
        <f t="shared" si="199"/>
        <v>15</v>
      </c>
      <c r="S1577" t="s">
        <v>72</v>
      </c>
      <c r="T1577" s="2">
        <v>31553949.870000001</v>
      </c>
      <c r="U1577">
        <v>29106000</v>
      </c>
      <c r="V1577" s="2">
        <v>23877924</v>
      </c>
      <c r="W1577" s="2">
        <v>3441513.12</v>
      </c>
      <c r="X1577" s="2">
        <v>0</v>
      </c>
      <c r="Y1577" s="2">
        <v>0</v>
      </c>
      <c r="Z1577" s="2">
        <v>4234512.75</v>
      </c>
      <c r="AA1577">
        <v>6</v>
      </c>
      <c r="AB1577">
        <v>0</v>
      </c>
      <c r="AC1577">
        <v>3</v>
      </c>
      <c r="AD1577">
        <v>3</v>
      </c>
      <c r="AE1577">
        <v>6</v>
      </c>
      <c r="AF1577">
        <v>12</v>
      </c>
      <c r="AG1577">
        <v>3</v>
      </c>
      <c r="AH1577" s="2">
        <v>7959308</v>
      </c>
    </row>
    <row r="1578" spans="1:34" x14ac:dyDescent="0.5">
      <c r="A1578">
        <v>12935</v>
      </c>
      <c r="B1578">
        <v>52527</v>
      </c>
      <c r="C1578" t="s">
        <v>1669</v>
      </c>
      <c r="D1578" s="25">
        <v>27607</v>
      </c>
      <c r="E1578" t="s">
        <v>140</v>
      </c>
      <c r="F1578" t="s">
        <v>84</v>
      </c>
      <c r="G1578" t="s">
        <v>112</v>
      </c>
      <c r="H1578" s="25">
        <v>41466</v>
      </c>
      <c r="I1578" s="26" t="str">
        <f t="shared" si="192"/>
        <v>Thu</v>
      </c>
      <c r="J1578" s="1">
        <f t="shared" si="193"/>
        <v>6</v>
      </c>
      <c r="K1578" s="1" t="str">
        <f t="shared" si="194"/>
        <v>7D</v>
      </c>
      <c r="L1578" s="25">
        <v>41472</v>
      </c>
      <c r="M1578" s="26" t="str">
        <f t="shared" si="195"/>
        <v>Wed</v>
      </c>
      <c r="N1578" s="25">
        <v>41474</v>
      </c>
      <c r="O1578" s="1">
        <f t="shared" si="196"/>
        <v>2</v>
      </c>
      <c r="P1578" s="27">
        <f t="shared" si="197"/>
        <v>2013</v>
      </c>
      <c r="Q1578" s="1">
        <f t="shared" si="198"/>
        <v>7</v>
      </c>
      <c r="R1578" s="1">
        <f t="shared" si="199"/>
        <v>17</v>
      </c>
      <c r="S1578" t="s">
        <v>72</v>
      </c>
      <c r="T1578" s="2">
        <v>7902000</v>
      </c>
      <c r="U1578">
        <v>7902000</v>
      </c>
      <c r="V1578" s="2">
        <v>6287446</v>
      </c>
      <c r="W1578" s="2">
        <v>554112</v>
      </c>
      <c r="X1578" s="2">
        <v>0</v>
      </c>
      <c r="Y1578" s="2">
        <v>0</v>
      </c>
      <c r="Z1578" s="2">
        <v>1060442</v>
      </c>
      <c r="AA1578">
        <v>4</v>
      </c>
      <c r="AB1578">
        <v>0</v>
      </c>
      <c r="AC1578">
        <v>0</v>
      </c>
      <c r="AD1578">
        <v>0</v>
      </c>
      <c r="AE1578">
        <v>4</v>
      </c>
      <c r="AF1578">
        <v>4</v>
      </c>
      <c r="AG1578">
        <v>2</v>
      </c>
      <c r="AH1578" s="2">
        <v>3143723</v>
      </c>
    </row>
    <row r="1579" spans="1:34" x14ac:dyDescent="0.5">
      <c r="A1579">
        <v>12940</v>
      </c>
      <c r="B1579">
        <v>94954</v>
      </c>
      <c r="C1579" t="s">
        <v>496</v>
      </c>
      <c r="D1579" s="25">
        <v>24736</v>
      </c>
      <c r="E1579" t="s">
        <v>100</v>
      </c>
      <c r="F1579" t="s">
        <v>80</v>
      </c>
      <c r="G1579" t="s">
        <v>89</v>
      </c>
      <c r="H1579" s="25">
        <v>41467</v>
      </c>
      <c r="I1579" s="26" t="str">
        <f t="shared" si="192"/>
        <v>Fri</v>
      </c>
      <c r="J1579" s="1">
        <f t="shared" si="193"/>
        <v>12</v>
      </c>
      <c r="K1579" s="1" t="str">
        <f t="shared" si="194"/>
        <v>14D</v>
      </c>
      <c r="L1579" s="25">
        <v>41479</v>
      </c>
      <c r="M1579" s="26" t="str">
        <f t="shared" si="195"/>
        <v>Wed</v>
      </c>
      <c r="N1579" s="25">
        <v>41481</v>
      </c>
      <c r="O1579" s="1">
        <f t="shared" si="196"/>
        <v>2</v>
      </c>
      <c r="P1579" s="27">
        <f t="shared" si="197"/>
        <v>2013</v>
      </c>
      <c r="Q1579" s="1">
        <f t="shared" si="198"/>
        <v>7</v>
      </c>
      <c r="R1579" s="1">
        <f t="shared" si="199"/>
        <v>24</v>
      </c>
      <c r="S1579" t="s">
        <v>72</v>
      </c>
      <c r="T1579" s="2">
        <v>13762874.91</v>
      </c>
      <c r="U1579">
        <v>0</v>
      </c>
      <c r="V1579" s="2">
        <v>1064936</v>
      </c>
      <c r="W1579" s="2">
        <v>4569588.66</v>
      </c>
      <c r="X1579" s="2">
        <v>0</v>
      </c>
      <c r="Y1579" s="2">
        <v>4962703.97</v>
      </c>
      <c r="Z1579" s="2">
        <v>3165646.28</v>
      </c>
      <c r="AA1579">
        <v>40</v>
      </c>
      <c r="AB1579">
        <v>0</v>
      </c>
      <c r="AC1579">
        <v>0</v>
      </c>
      <c r="AD1579">
        <v>0</v>
      </c>
      <c r="AE1579">
        <v>40</v>
      </c>
      <c r="AF1579">
        <v>40</v>
      </c>
      <c r="AG1579">
        <v>20</v>
      </c>
      <c r="AH1579" s="2">
        <v>53246.8</v>
      </c>
    </row>
    <row r="1580" spans="1:34" x14ac:dyDescent="0.5">
      <c r="A1580">
        <v>12943</v>
      </c>
      <c r="B1580">
        <v>51984</v>
      </c>
      <c r="C1580" t="s">
        <v>1653</v>
      </c>
      <c r="D1580" s="25">
        <v>24916</v>
      </c>
      <c r="E1580" t="s">
        <v>79</v>
      </c>
      <c r="F1580" t="s">
        <v>70</v>
      </c>
      <c r="G1580" t="s">
        <v>97</v>
      </c>
      <c r="H1580" s="25">
        <v>41467</v>
      </c>
      <c r="I1580" s="26" t="str">
        <f t="shared" si="192"/>
        <v>Fri</v>
      </c>
      <c r="J1580" s="1">
        <f t="shared" si="193"/>
        <v>0</v>
      </c>
      <c r="K1580" s="1" t="str">
        <f t="shared" si="194"/>
        <v>7D</v>
      </c>
      <c r="L1580" s="25">
        <v>41467</v>
      </c>
      <c r="M1580" s="26" t="str">
        <f t="shared" si="195"/>
        <v>Fri</v>
      </c>
      <c r="N1580" s="25">
        <v>41468</v>
      </c>
      <c r="O1580" s="1">
        <f t="shared" si="196"/>
        <v>1</v>
      </c>
      <c r="P1580" s="27">
        <f t="shared" si="197"/>
        <v>2013</v>
      </c>
      <c r="Q1580" s="1">
        <f t="shared" si="198"/>
        <v>7</v>
      </c>
      <c r="R1580" s="1">
        <f t="shared" si="199"/>
        <v>12</v>
      </c>
      <c r="S1580" t="s">
        <v>72</v>
      </c>
      <c r="T1580" s="2">
        <v>10200498.27</v>
      </c>
      <c r="U1580">
        <v>7045500</v>
      </c>
      <c r="V1580" s="2">
        <v>5822944</v>
      </c>
      <c r="W1580" s="2">
        <v>3008656.2</v>
      </c>
      <c r="X1580" s="2">
        <v>0</v>
      </c>
      <c r="Y1580" s="2">
        <v>0</v>
      </c>
      <c r="Z1580" s="2">
        <v>1368898.07</v>
      </c>
      <c r="AA1580">
        <v>2</v>
      </c>
      <c r="AB1580">
        <v>0</v>
      </c>
      <c r="AC1580">
        <v>0</v>
      </c>
      <c r="AD1580">
        <v>0</v>
      </c>
      <c r="AE1580">
        <v>2</v>
      </c>
      <c r="AF1580">
        <v>2</v>
      </c>
      <c r="AG1580">
        <v>1</v>
      </c>
      <c r="AH1580" s="2">
        <v>5822944</v>
      </c>
    </row>
    <row r="1581" spans="1:34" x14ac:dyDescent="0.5">
      <c r="A1581">
        <v>12949</v>
      </c>
      <c r="B1581">
        <v>52656</v>
      </c>
      <c r="C1581" t="s">
        <v>1670</v>
      </c>
      <c r="D1581" s="25">
        <v>24500</v>
      </c>
      <c r="E1581" t="s">
        <v>138</v>
      </c>
      <c r="F1581" t="s">
        <v>80</v>
      </c>
      <c r="G1581" t="s">
        <v>89</v>
      </c>
      <c r="H1581" s="25">
        <v>41467</v>
      </c>
      <c r="I1581" s="26" t="str">
        <f t="shared" si="192"/>
        <v>Fri</v>
      </c>
      <c r="J1581" s="1">
        <f t="shared" si="193"/>
        <v>10</v>
      </c>
      <c r="K1581" s="1" t="str">
        <f t="shared" si="194"/>
        <v>14D</v>
      </c>
      <c r="L1581" s="25">
        <v>41477</v>
      </c>
      <c r="M1581" s="26" t="str">
        <f t="shared" si="195"/>
        <v>Mon</v>
      </c>
      <c r="N1581" s="25">
        <v>41479</v>
      </c>
      <c r="O1581" s="1">
        <f t="shared" si="196"/>
        <v>2</v>
      </c>
      <c r="P1581" s="27">
        <f t="shared" si="197"/>
        <v>2013</v>
      </c>
      <c r="Q1581" s="1">
        <f t="shared" si="198"/>
        <v>7</v>
      </c>
      <c r="R1581" s="1">
        <f t="shared" si="199"/>
        <v>22</v>
      </c>
      <c r="S1581" t="s">
        <v>72</v>
      </c>
      <c r="T1581" s="2">
        <v>956999.84</v>
      </c>
      <c r="U1581">
        <v>0</v>
      </c>
      <c r="V1581" s="2">
        <v>400000</v>
      </c>
      <c r="W1581" s="2">
        <v>428571.29</v>
      </c>
      <c r="X1581" s="2">
        <v>0</v>
      </c>
      <c r="Y1581" s="2">
        <v>0</v>
      </c>
      <c r="Z1581" s="2">
        <v>128428.55</v>
      </c>
      <c r="AA1581">
        <v>4</v>
      </c>
      <c r="AB1581">
        <v>0</v>
      </c>
      <c r="AC1581">
        <v>0</v>
      </c>
      <c r="AD1581">
        <v>0</v>
      </c>
      <c r="AE1581">
        <v>4</v>
      </c>
      <c r="AF1581">
        <v>4</v>
      </c>
      <c r="AG1581">
        <v>2</v>
      </c>
      <c r="AH1581" s="2">
        <v>200000</v>
      </c>
    </row>
    <row r="1582" spans="1:34" x14ac:dyDescent="0.5">
      <c r="A1582">
        <v>12967</v>
      </c>
      <c r="B1582">
        <v>52740</v>
      </c>
      <c r="C1582" t="s">
        <v>1671</v>
      </c>
      <c r="D1582" s="25">
        <v>28586</v>
      </c>
      <c r="E1582" t="s">
        <v>133</v>
      </c>
      <c r="F1582" t="s">
        <v>70</v>
      </c>
      <c r="G1582" t="s">
        <v>97</v>
      </c>
      <c r="H1582" s="25">
        <v>41469</v>
      </c>
      <c r="I1582" s="26" t="str">
        <f t="shared" si="192"/>
        <v>Sun</v>
      </c>
      <c r="J1582" s="1">
        <f t="shared" si="193"/>
        <v>0</v>
      </c>
      <c r="K1582" s="1" t="str">
        <f t="shared" si="194"/>
        <v>7D</v>
      </c>
      <c r="L1582" s="25">
        <v>41469</v>
      </c>
      <c r="M1582" s="26" t="str">
        <f t="shared" si="195"/>
        <v>Sun</v>
      </c>
      <c r="N1582" s="25">
        <v>41470</v>
      </c>
      <c r="O1582" s="1">
        <f t="shared" si="196"/>
        <v>1</v>
      </c>
      <c r="P1582" s="27">
        <f t="shared" si="197"/>
        <v>2013</v>
      </c>
      <c r="Q1582" s="1">
        <f t="shared" si="198"/>
        <v>7</v>
      </c>
      <c r="R1582" s="1">
        <f t="shared" si="199"/>
        <v>14</v>
      </c>
      <c r="S1582" t="s">
        <v>72</v>
      </c>
      <c r="T1582" s="2">
        <v>7045500</v>
      </c>
      <c r="U1582">
        <v>7045500</v>
      </c>
      <c r="V1582" s="2">
        <v>5822944</v>
      </c>
      <c r="W1582" s="2">
        <v>277056</v>
      </c>
      <c r="X1582" s="2">
        <v>0</v>
      </c>
      <c r="Y1582" s="2">
        <v>0</v>
      </c>
      <c r="Z1582" s="2">
        <v>945500</v>
      </c>
      <c r="AA1582">
        <v>2</v>
      </c>
      <c r="AB1582">
        <v>0</v>
      </c>
      <c r="AC1582">
        <v>0</v>
      </c>
      <c r="AD1582">
        <v>0</v>
      </c>
      <c r="AE1582">
        <v>2</v>
      </c>
      <c r="AF1582">
        <v>2</v>
      </c>
      <c r="AG1582">
        <v>1</v>
      </c>
      <c r="AH1582" s="2">
        <v>5822944</v>
      </c>
    </row>
    <row r="1583" spans="1:34" x14ac:dyDescent="0.5">
      <c r="A1583">
        <v>12966</v>
      </c>
      <c r="B1583">
        <v>52735</v>
      </c>
      <c r="C1583" t="s">
        <v>1672</v>
      </c>
      <c r="D1583" s="25">
        <v>32056</v>
      </c>
      <c r="E1583" t="s">
        <v>69</v>
      </c>
      <c r="F1583" t="s">
        <v>80</v>
      </c>
      <c r="G1583" t="s">
        <v>89</v>
      </c>
      <c r="H1583" s="25">
        <v>41469</v>
      </c>
      <c r="I1583" s="26" t="str">
        <f t="shared" si="192"/>
        <v>Sun</v>
      </c>
      <c r="J1583" s="1">
        <f t="shared" si="193"/>
        <v>0</v>
      </c>
      <c r="K1583" s="1" t="str">
        <f t="shared" si="194"/>
        <v>7D</v>
      </c>
      <c r="L1583" s="25">
        <v>41469</v>
      </c>
      <c r="M1583" s="26" t="str">
        <f t="shared" si="195"/>
        <v>Sun</v>
      </c>
      <c r="N1583" s="25">
        <v>41472</v>
      </c>
      <c r="O1583" s="1">
        <f t="shared" si="196"/>
        <v>3</v>
      </c>
      <c r="P1583" s="27">
        <f t="shared" si="197"/>
        <v>2013</v>
      </c>
      <c r="Q1583" s="1">
        <f t="shared" si="198"/>
        <v>7</v>
      </c>
      <c r="R1583" s="1">
        <f t="shared" si="199"/>
        <v>14</v>
      </c>
      <c r="S1583" t="s">
        <v>72</v>
      </c>
      <c r="T1583" s="2">
        <v>5520948.8200000003</v>
      </c>
      <c r="U1583">
        <v>0</v>
      </c>
      <c r="V1583" s="2">
        <v>3000000.39</v>
      </c>
      <c r="W1583" s="2">
        <v>1780042.27</v>
      </c>
      <c r="X1583" s="2">
        <v>0</v>
      </c>
      <c r="Y1583" s="2">
        <v>0</v>
      </c>
      <c r="Z1583" s="2">
        <v>740906.16</v>
      </c>
      <c r="AA1583">
        <v>9</v>
      </c>
      <c r="AB1583">
        <v>0</v>
      </c>
      <c r="AC1583">
        <v>0</v>
      </c>
      <c r="AD1583">
        <v>0</v>
      </c>
      <c r="AE1583">
        <v>9</v>
      </c>
      <c r="AF1583">
        <v>9</v>
      </c>
      <c r="AG1583">
        <v>3</v>
      </c>
      <c r="AH1583" s="2">
        <v>1000000.13</v>
      </c>
    </row>
    <row r="1584" spans="1:34" x14ac:dyDescent="0.5">
      <c r="A1584">
        <v>12970</v>
      </c>
      <c r="B1584">
        <v>52749</v>
      </c>
      <c r="C1584" t="s">
        <v>1673</v>
      </c>
      <c r="D1584" s="25">
        <v>27725</v>
      </c>
      <c r="E1584" t="s">
        <v>133</v>
      </c>
      <c r="F1584" t="s">
        <v>80</v>
      </c>
      <c r="G1584" t="s">
        <v>89</v>
      </c>
      <c r="H1584" s="25">
        <v>41470</v>
      </c>
      <c r="I1584" s="26" t="str">
        <f t="shared" si="192"/>
        <v>Mon</v>
      </c>
      <c r="J1584" s="1">
        <f t="shared" si="193"/>
        <v>0</v>
      </c>
      <c r="K1584" s="1" t="str">
        <f t="shared" si="194"/>
        <v>7D</v>
      </c>
      <c r="L1584" s="25">
        <v>41470</v>
      </c>
      <c r="M1584" s="26" t="str">
        <f t="shared" si="195"/>
        <v>Mon</v>
      </c>
      <c r="N1584" s="25">
        <v>41472</v>
      </c>
      <c r="O1584" s="1">
        <f t="shared" si="196"/>
        <v>2</v>
      </c>
      <c r="P1584" s="27">
        <f t="shared" si="197"/>
        <v>2013</v>
      </c>
      <c r="Q1584" s="1">
        <f t="shared" si="198"/>
        <v>7</v>
      </c>
      <c r="R1584" s="1">
        <f t="shared" si="199"/>
        <v>15</v>
      </c>
      <c r="S1584" t="s">
        <v>72</v>
      </c>
      <c r="T1584" s="2">
        <v>2595599.31</v>
      </c>
      <c r="U1584">
        <v>0</v>
      </c>
      <c r="V1584" s="2">
        <v>400000</v>
      </c>
      <c r="W1584" s="2">
        <v>1847272.11</v>
      </c>
      <c r="X1584" s="2">
        <v>0</v>
      </c>
      <c r="Y1584" s="2">
        <v>0</v>
      </c>
      <c r="Z1584" s="2">
        <v>348327.2</v>
      </c>
      <c r="AA1584">
        <v>4</v>
      </c>
      <c r="AB1584">
        <v>0</v>
      </c>
      <c r="AC1584">
        <v>0</v>
      </c>
      <c r="AD1584">
        <v>0</v>
      </c>
      <c r="AE1584">
        <v>4</v>
      </c>
      <c r="AF1584">
        <v>4</v>
      </c>
      <c r="AG1584">
        <v>2</v>
      </c>
      <c r="AH1584" s="2">
        <v>200000</v>
      </c>
    </row>
    <row r="1585" spans="1:34" x14ac:dyDescent="0.5">
      <c r="A1585">
        <v>12970</v>
      </c>
      <c r="B1585">
        <v>52740</v>
      </c>
      <c r="C1585" t="s">
        <v>1671</v>
      </c>
      <c r="D1585" s="25">
        <v>28586</v>
      </c>
      <c r="E1585" t="s">
        <v>133</v>
      </c>
      <c r="F1585" t="s">
        <v>80</v>
      </c>
      <c r="G1585" t="s">
        <v>89</v>
      </c>
      <c r="H1585" s="25">
        <v>41470</v>
      </c>
      <c r="I1585" s="26" t="str">
        <f t="shared" si="192"/>
        <v>Mon</v>
      </c>
      <c r="J1585" s="1">
        <f t="shared" si="193"/>
        <v>0</v>
      </c>
      <c r="K1585" s="1" t="str">
        <f t="shared" si="194"/>
        <v>7D</v>
      </c>
      <c r="L1585" s="25">
        <v>41470</v>
      </c>
      <c r="M1585" s="26" t="str">
        <f t="shared" si="195"/>
        <v>Mon</v>
      </c>
      <c r="N1585" s="25">
        <v>41472</v>
      </c>
      <c r="O1585" s="1">
        <f t="shared" si="196"/>
        <v>2</v>
      </c>
      <c r="P1585" s="27">
        <f t="shared" si="197"/>
        <v>2013</v>
      </c>
      <c r="Q1585" s="1">
        <f t="shared" si="198"/>
        <v>7</v>
      </c>
      <c r="R1585" s="1">
        <f t="shared" si="199"/>
        <v>15</v>
      </c>
      <c r="S1585" t="s">
        <v>72</v>
      </c>
      <c r="T1585" s="2">
        <v>7045500</v>
      </c>
      <c r="U1585">
        <v>7045500</v>
      </c>
      <c r="V1585" s="2">
        <v>5822944</v>
      </c>
      <c r="W1585" s="2">
        <v>277056</v>
      </c>
      <c r="X1585" s="2">
        <v>0</v>
      </c>
      <c r="Y1585" s="2">
        <v>0</v>
      </c>
      <c r="Z1585" s="2">
        <v>945500</v>
      </c>
      <c r="AA1585">
        <v>2</v>
      </c>
      <c r="AB1585">
        <v>0</v>
      </c>
      <c r="AC1585">
        <v>0</v>
      </c>
      <c r="AD1585">
        <v>0</v>
      </c>
      <c r="AE1585">
        <v>2</v>
      </c>
      <c r="AF1585">
        <v>2</v>
      </c>
      <c r="AG1585">
        <v>1</v>
      </c>
      <c r="AH1585" s="2">
        <v>5822944</v>
      </c>
    </row>
    <row r="1586" spans="1:34" x14ac:dyDescent="0.5">
      <c r="A1586">
        <v>12989</v>
      </c>
      <c r="B1586">
        <v>52835</v>
      </c>
      <c r="C1586" t="s">
        <v>1674</v>
      </c>
      <c r="D1586" s="25">
        <v>27302</v>
      </c>
      <c r="E1586" t="s">
        <v>69</v>
      </c>
      <c r="F1586" t="s">
        <v>70</v>
      </c>
      <c r="G1586" t="s">
        <v>97</v>
      </c>
      <c r="H1586" s="25">
        <v>41470</v>
      </c>
      <c r="I1586" s="26" t="str">
        <f t="shared" si="192"/>
        <v>Mon</v>
      </c>
      <c r="J1586" s="1">
        <f t="shared" si="193"/>
        <v>0</v>
      </c>
      <c r="K1586" s="1" t="str">
        <f t="shared" si="194"/>
        <v>7D</v>
      </c>
      <c r="L1586" s="25">
        <v>41470</v>
      </c>
      <c r="M1586" s="26" t="str">
        <f t="shared" si="195"/>
        <v>Mon</v>
      </c>
      <c r="N1586" s="25">
        <v>41472</v>
      </c>
      <c r="O1586" s="1">
        <f t="shared" si="196"/>
        <v>2</v>
      </c>
      <c r="P1586" s="27">
        <f t="shared" si="197"/>
        <v>2013</v>
      </c>
      <c r="Q1586" s="1">
        <f t="shared" si="198"/>
        <v>7</v>
      </c>
      <c r="R1586" s="1">
        <f t="shared" si="199"/>
        <v>15</v>
      </c>
      <c r="S1586" t="s">
        <v>72</v>
      </c>
      <c r="T1586" s="2">
        <v>33264000</v>
      </c>
      <c r="U1586">
        <v>28182000</v>
      </c>
      <c r="V1586" s="2">
        <v>26964504</v>
      </c>
      <c r="W1586" s="2">
        <v>1835496</v>
      </c>
      <c r="X1586" s="2">
        <v>0</v>
      </c>
      <c r="Y1586" s="2">
        <v>0</v>
      </c>
      <c r="Z1586" s="2">
        <v>4464000</v>
      </c>
      <c r="AA1586">
        <v>6</v>
      </c>
      <c r="AB1586">
        <v>0</v>
      </c>
      <c r="AC1586">
        <v>0</v>
      </c>
      <c r="AD1586">
        <v>0</v>
      </c>
      <c r="AE1586">
        <v>6</v>
      </c>
      <c r="AF1586">
        <v>6</v>
      </c>
      <c r="AG1586">
        <v>2</v>
      </c>
      <c r="AH1586" s="2">
        <v>13482252</v>
      </c>
    </row>
    <row r="1587" spans="1:34" x14ac:dyDescent="0.5">
      <c r="A1587">
        <v>12994</v>
      </c>
      <c r="B1587">
        <v>52869</v>
      </c>
      <c r="C1587" t="s">
        <v>1675</v>
      </c>
      <c r="D1587" s="25">
        <v>30992</v>
      </c>
      <c r="E1587" t="s">
        <v>138</v>
      </c>
      <c r="F1587" t="s">
        <v>75</v>
      </c>
      <c r="G1587" t="s">
        <v>76</v>
      </c>
      <c r="H1587" s="25">
        <v>41471</v>
      </c>
      <c r="I1587" s="26" t="str">
        <f t="shared" si="192"/>
        <v>Tue</v>
      </c>
      <c r="J1587" s="1">
        <f t="shared" si="193"/>
        <v>13</v>
      </c>
      <c r="K1587" s="1" t="str">
        <f t="shared" si="194"/>
        <v>14D</v>
      </c>
      <c r="L1587" s="25">
        <v>41484</v>
      </c>
      <c r="M1587" s="26" t="str">
        <f t="shared" si="195"/>
        <v>Mon</v>
      </c>
      <c r="N1587" s="25">
        <v>41488</v>
      </c>
      <c r="O1587" s="1">
        <f t="shared" si="196"/>
        <v>4</v>
      </c>
      <c r="P1587" s="27">
        <f t="shared" si="197"/>
        <v>2013</v>
      </c>
      <c r="Q1587" s="1">
        <f t="shared" si="198"/>
        <v>7</v>
      </c>
      <c r="R1587" s="1">
        <f t="shared" si="199"/>
        <v>29</v>
      </c>
      <c r="S1587" t="s">
        <v>72</v>
      </c>
      <c r="T1587" s="2">
        <v>5156000.04</v>
      </c>
      <c r="U1587">
        <v>0</v>
      </c>
      <c r="V1587" s="2">
        <v>1200000</v>
      </c>
      <c r="W1587" s="2">
        <v>181818.22</v>
      </c>
      <c r="X1587" s="2">
        <v>0</v>
      </c>
      <c r="Y1587" s="2">
        <v>3082251.08</v>
      </c>
      <c r="Z1587" s="2">
        <v>691930.74</v>
      </c>
      <c r="AA1587">
        <v>8</v>
      </c>
      <c r="AB1587">
        <v>0</v>
      </c>
      <c r="AC1587">
        <v>0</v>
      </c>
      <c r="AD1587">
        <v>0</v>
      </c>
      <c r="AE1587">
        <v>8</v>
      </c>
      <c r="AF1587">
        <v>8</v>
      </c>
      <c r="AG1587">
        <v>4</v>
      </c>
      <c r="AH1587" s="2">
        <v>300000</v>
      </c>
    </row>
    <row r="1588" spans="1:34" x14ac:dyDescent="0.5">
      <c r="A1588">
        <v>13001</v>
      </c>
      <c r="B1588">
        <v>52894</v>
      </c>
      <c r="C1588" t="s">
        <v>1676</v>
      </c>
      <c r="D1588" s="25">
        <v>20530</v>
      </c>
      <c r="E1588" t="s">
        <v>69</v>
      </c>
      <c r="F1588" t="s">
        <v>78</v>
      </c>
      <c r="G1588" t="s">
        <v>104</v>
      </c>
      <c r="H1588" s="25">
        <v>41471</v>
      </c>
      <c r="I1588" s="26" t="str">
        <f t="shared" si="192"/>
        <v>Tue</v>
      </c>
      <c r="J1588" s="1">
        <f t="shared" si="193"/>
        <v>13</v>
      </c>
      <c r="K1588" s="1" t="str">
        <f t="shared" si="194"/>
        <v>14D</v>
      </c>
      <c r="L1588" s="25">
        <v>41484</v>
      </c>
      <c r="M1588" s="26" t="str">
        <f t="shared" si="195"/>
        <v>Mon</v>
      </c>
      <c r="N1588" s="25">
        <v>41486</v>
      </c>
      <c r="O1588" s="1">
        <f t="shared" si="196"/>
        <v>2</v>
      </c>
      <c r="P1588" s="27">
        <f t="shared" si="197"/>
        <v>2013</v>
      </c>
      <c r="Q1588" s="1">
        <f t="shared" si="198"/>
        <v>7</v>
      </c>
      <c r="R1588" s="1">
        <f t="shared" si="199"/>
        <v>29</v>
      </c>
      <c r="S1588" t="s">
        <v>72</v>
      </c>
      <c r="T1588" s="2">
        <v>547000</v>
      </c>
      <c r="U1588">
        <v>0</v>
      </c>
      <c r="V1588" s="2">
        <v>400000</v>
      </c>
      <c r="W1588" s="2">
        <v>73593.070000000007</v>
      </c>
      <c r="X1588" s="2">
        <v>0</v>
      </c>
      <c r="Y1588" s="2">
        <v>0</v>
      </c>
      <c r="Z1588" s="2">
        <v>73406.929999999993</v>
      </c>
      <c r="AA1588">
        <v>4</v>
      </c>
      <c r="AB1588">
        <v>0</v>
      </c>
      <c r="AC1588">
        <v>0</v>
      </c>
      <c r="AD1588">
        <v>0</v>
      </c>
      <c r="AE1588">
        <v>4</v>
      </c>
      <c r="AF1588">
        <v>4</v>
      </c>
      <c r="AG1588">
        <v>2</v>
      </c>
      <c r="AH1588" s="2">
        <v>200000</v>
      </c>
    </row>
    <row r="1589" spans="1:34" x14ac:dyDescent="0.5">
      <c r="A1589">
        <v>12998</v>
      </c>
      <c r="B1589">
        <v>55165</v>
      </c>
      <c r="C1589" t="s">
        <v>1677</v>
      </c>
      <c r="D1589" s="25">
        <v>28760</v>
      </c>
      <c r="E1589" t="s">
        <v>138</v>
      </c>
      <c r="F1589" t="s">
        <v>75</v>
      </c>
      <c r="G1589" t="s">
        <v>76</v>
      </c>
      <c r="H1589" s="25">
        <v>41471</v>
      </c>
      <c r="I1589" s="26" t="str">
        <f t="shared" si="192"/>
        <v>Tue</v>
      </c>
      <c r="J1589" s="1">
        <f t="shared" si="193"/>
        <v>20</v>
      </c>
      <c r="K1589" s="1" t="str">
        <f t="shared" si="194"/>
        <v>30D</v>
      </c>
      <c r="L1589" s="25">
        <v>41491</v>
      </c>
      <c r="M1589" s="26" t="str">
        <f t="shared" si="195"/>
        <v>Mon</v>
      </c>
      <c r="N1589" s="25">
        <v>41493</v>
      </c>
      <c r="O1589" s="1">
        <f t="shared" si="196"/>
        <v>2</v>
      </c>
      <c r="P1589" s="27">
        <f t="shared" si="197"/>
        <v>2013</v>
      </c>
      <c r="Q1589" s="1">
        <f t="shared" si="198"/>
        <v>8</v>
      </c>
      <c r="R1589" s="1">
        <f t="shared" si="199"/>
        <v>5</v>
      </c>
      <c r="S1589" t="s">
        <v>72</v>
      </c>
      <c r="T1589" s="2">
        <v>3746249.43</v>
      </c>
      <c r="U1589">
        <v>0</v>
      </c>
      <c r="V1589" s="2">
        <v>2000000</v>
      </c>
      <c r="W1589" s="2">
        <v>1243506</v>
      </c>
      <c r="X1589" s="2">
        <v>0</v>
      </c>
      <c r="Y1589" s="2">
        <v>0</v>
      </c>
      <c r="Z1589" s="2">
        <v>502743.43</v>
      </c>
      <c r="AA1589">
        <v>4</v>
      </c>
      <c r="AB1589">
        <v>2</v>
      </c>
      <c r="AC1589">
        <v>2</v>
      </c>
      <c r="AD1589">
        <v>0</v>
      </c>
      <c r="AE1589">
        <v>6</v>
      </c>
      <c r="AF1589">
        <v>8</v>
      </c>
      <c r="AG1589">
        <v>2</v>
      </c>
      <c r="AH1589" s="2">
        <v>1000000</v>
      </c>
    </row>
    <row r="1590" spans="1:34" x14ac:dyDescent="0.5">
      <c r="A1590">
        <v>13006</v>
      </c>
      <c r="B1590">
        <v>52920</v>
      </c>
      <c r="C1590" t="s">
        <v>1678</v>
      </c>
      <c r="D1590" s="25">
        <v>28788</v>
      </c>
      <c r="E1590" t="s">
        <v>69</v>
      </c>
      <c r="F1590" t="s">
        <v>70</v>
      </c>
      <c r="G1590" t="s">
        <v>97</v>
      </c>
      <c r="H1590" s="25">
        <v>41471</v>
      </c>
      <c r="I1590" s="26" t="str">
        <f t="shared" si="192"/>
        <v>Tue</v>
      </c>
      <c r="J1590" s="1">
        <f t="shared" si="193"/>
        <v>0</v>
      </c>
      <c r="K1590" s="1" t="str">
        <f t="shared" si="194"/>
        <v>7D</v>
      </c>
      <c r="L1590" s="25">
        <v>41471</v>
      </c>
      <c r="M1590" s="26" t="str">
        <f t="shared" si="195"/>
        <v>Tue</v>
      </c>
      <c r="N1590" s="25">
        <v>41472</v>
      </c>
      <c r="O1590" s="1">
        <f t="shared" si="196"/>
        <v>1</v>
      </c>
      <c r="P1590" s="27">
        <f t="shared" si="197"/>
        <v>2013</v>
      </c>
      <c r="Q1590" s="1">
        <f t="shared" si="198"/>
        <v>7</v>
      </c>
      <c r="R1590" s="1">
        <f t="shared" si="199"/>
        <v>16</v>
      </c>
      <c r="S1590" t="s">
        <v>72</v>
      </c>
      <c r="T1590" s="2">
        <v>6468000</v>
      </c>
      <c r="U1590">
        <v>6468000</v>
      </c>
      <c r="V1590" s="2">
        <v>5322944</v>
      </c>
      <c r="W1590" s="2">
        <v>277056</v>
      </c>
      <c r="X1590" s="2">
        <v>0</v>
      </c>
      <c r="Y1590" s="2">
        <v>0</v>
      </c>
      <c r="Z1590" s="2">
        <v>868000</v>
      </c>
      <c r="AA1590">
        <v>2</v>
      </c>
      <c r="AB1590">
        <v>0</v>
      </c>
      <c r="AC1590">
        <v>0</v>
      </c>
      <c r="AD1590">
        <v>0</v>
      </c>
      <c r="AE1590">
        <v>2</v>
      </c>
      <c r="AF1590">
        <v>2</v>
      </c>
      <c r="AG1590">
        <v>1</v>
      </c>
      <c r="AH1590" s="2">
        <v>5322944</v>
      </c>
    </row>
    <row r="1591" spans="1:34" x14ac:dyDescent="0.5">
      <c r="A1591">
        <v>13009</v>
      </c>
      <c r="B1591">
        <v>52944</v>
      </c>
      <c r="C1591" t="s">
        <v>1679</v>
      </c>
      <c r="D1591" s="25">
        <v>26945</v>
      </c>
      <c r="E1591" t="s">
        <v>138</v>
      </c>
      <c r="F1591" t="s">
        <v>70</v>
      </c>
      <c r="G1591" t="s">
        <v>74</v>
      </c>
      <c r="H1591" s="25">
        <v>41472</v>
      </c>
      <c r="I1591" s="26" t="str">
        <f t="shared" si="192"/>
        <v>Wed</v>
      </c>
      <c r="J1591" s="1">
        <f t="shared" si="193"/>
        <v>11</v>
      </c>
      <c r="K1591" s="1" t="str">
        <f t="shared" si="194"/>
        <v>14D</v>
      </c>
      <c r="L1591" s="25">
        <v>41483</v>
      </c>
      <c r="M1591" s="26" t="str">
        <f t="shared" si="195"/>
        <v>Sun</v>
      </c>
      <c r="N1591" s="25">
        <v>41485</v>
      </c>
      <c r="O1591" s="1">
        <f t="shared" si="196"/>
        <v>2</v>
      </c>
      <c r="P1591" s="27">
        <f t="shared" si="197"/>
        <v>2013</v>
      </c>
      <c r="Q1591" s="1">
        <f t="shared" si="198"/>
        <v>7</v>
      </c>
      <c r="R1591" s="1">
        <f t="shared" si="199"/>
        <v>28</v>
      </c>
      <c r="S1591" t="s">
        <v>72</v>
      </c>
      <c r="T1591" s="2">
        <v>16273399.15</v>
      </c>
      <c r="U1591">
        <v>14091000</v>
      </c>
      <c r="V1591" s="2">
        <v>11645888</v>
      </c>
      <c r="W1591" s="2">
        <v>1683635.07</v>
      </c>
      <c r="X1591" s="2">
        <v>0</v>
      </c>
      <c r="Y1591" s="2">
        <v>760000</v>
      </c>
      <c r="Z1591" s="2">
        <v>2183876.08</v>
      </c>
      <c r="AA1591">
        <v>4</v>
      </c>
      <c r="AB1591">
        <v>0</v>
      </c>
      <c r="AC1591">
        <v>0</v>
      </c>
      <c r="AD1591">
        <v>0</v>
      </c>
      <c r="AE1591">
        <v>4</v>
      </c>
      <c r="AF1591">
        <v>4</v>
      </c>
      <c r="AG1591">
        <v>2</v>
      </c>
      <c r="AH1591" s="2">
        <v>5822944</v>
      </c>
    </row>
    <row r="1592" spans="1:34" x14ac:dyDescent="0.5">
      <c r="A1592">
        <v>13011</v>
      </c>
      <c r="B1592">
        <v>52969</v>
      </c>
      <c r="C1592" t="s">
        <v>1680</v>
      </c>
      <c r="D1592" s="25">
        <v>27952</v>
      </c>
      <c r="E1592" t="s">
        <v>138</v>
      </c>
      <c r="F1592" t="s">
        <v>80</v>
      </c>
      <c r="G1592" t="s">
        <v>89</v>
      </c>
      <c r="H1592" s="25">
        <v>41472</v>
      </c>
      <c r="I1592" s="26" t="str">
        <f t="shared" si="192"/>
        <v>Wed</v>
      </c>
      <c r="J1592" s="1">
        <f t="shared" si="193"/>
        <v>17</v>
      </c>
      <c r="K1592" s="1" t="str">
        <f t="shared" si="194"/>
        <v>30D</v>
      </c>
      <c r="L1592" s="25">
        <v>41489</v>
      </c>
      <c r="M1592" s="26" t="str">
        <f t="shared" si="195"/>
        <v>Sat</v>
      </c>
      <c r="N1592" s="25">
        <v>41491</v>
      </c>
      <c r="O1592" s="1">
        <f t="shared" si="196"/>
        <v>2</v>
      </c>
      <c r="P1592" s="27">
        <f t="shared" si="197"/>
        <v>2013</v>
      </c>
      <c r="Q1592" s="1">
        <f t="shared" si="198"/>
        <v>8</v>
      </c>
      <c r="R1592" s="1">
        <f t="shared" si="199"/>
        <v>3</v>
      </c>
      <c r="S1592" t="s">
        <v>72</v>
      </c>
      <c r="T1592" s="2">
        <v>582000</v>
      </c>
      <c r="U1592">
        <v>0</v>
      </c>
      <c r="V1592" s="2">
        <v>400000</v>
      </c>
      <c r="W1592" s="2">
        <v>0</v>
      </c>
      <c r="X1592" s="2">
        <v>0</v>
      </c>
      <c r="Y1592" s="2">
        <v>103896.1</v>
      </c>
      <c r="Z1592" s="2">
        <v>78103.899999999994</v>
      </c>
      <c r="AA1592">
        <v>8</v>
      </c>
      <c r="AB1592">
        <v>0</v>
      </c>
      <c r="AC1592">
        <v>2</v>
      </c>
      <c r="AD1592">
        <v>2</v>
      </c>
      <c r="AE1592">
        <v>8</v>
      </c>
      <c r="AF1592">
        <v>12</v>
      </c>
      <c r="AG1592">
        <v>2</v>
      </c>
      <c r="AH1592" s="2">
        <v>200000</v>
      </c>
    </row>
    <row r="1593" spans="1:34" x14ac:dyDescent="0.5">
      <c r="A1593">
        <v>13080</v>
      </c>
      <c r="B1593">
        <v>53373</v>
      </c>
      <c r="C1593" t="s">
        <v>1681</v>
      </c>
      <c r="D1593" s="25">
        <v>24667</v>
      </c>
      <c r="E1593" t="s">
        <v>69</v>
      </c>
      <c r="F1593" t="s">
        <v>75</v>
      </c>
      <c r="G1593" t="s">
        <v>91</v>
      </c>
      <c r="H1593" s="25">
        <v>41474</v>
      </c>
      <c r="I1593" s="26" t="str">
        <f t="shared" si="192"/>
        <v>Fri</v>
      </c>
      <c r="J1593" s="1">
        <f t="shared" si="193"/>
        <v>3</v>
      </c>
      <c r="K1593" s="1" t="str">
        <f t="shared" si="194"/>
        <v>7D</v>
      </c>
      <c r="L1593" s="25">
        <v>41477</v>
      </c>
      <c r="M1593" s="26" t="str">
        <f t="shared" si="195"/>
        <v>Mon</v>
      </c>
      <c r="N1593" s="25">
        <v>41479</v>
      </c>
      <c r="O1593" s="1">
        <f t="shared" si="196"/>
        <v>2</v>
      </c>
      <c r="P1593" s="27">
        <f t="shared" si="197"/>
        <v>2013</v>
      </c>
      <c r="Q1593" s="1">
        <f t="shared" si="198"/>
        <v>7</v>
      </c>
      <c r="R1593" s="1">
        <f t="shared" si="199"/>
        <v>22</v>
      </c>
      <c r="S1593" t="s">
        <v>72</v>
      </c>
      <c r="T1593" s="2">
        <v>18760000</v>
      </c>
      <c r="U1593">
        <v>17960000</v>
      </c>
      <c r="V1593" s="2">
        <v>14787880</v>
      </c>
      <c r="W1593" s="2">
        <v>1454544</v>
      </c>
      <c r="X1593" s="2">
        <v>0</v>
      </c>
      <c r="Y1593" s="2">
        <v>0</v>
      </c>
      <c r="Z1593" s="2">
        <v>2517576</v>
      </c>
      <c r="AA1593">
        <v>4</v>
      </c>
      <c r="AB1593">
        <v>0</v>
      </c>
      <c r="AC1593">
        <v>2</v>
      </c>
      <c r="AD1593">
        <v>0</v>
      </c>
      <c r="AE1593">
        <v>4</v>
      </c>
      <c r="AF1593">
        <v>6</v>
      </c>
      <c r="AG1593">
        <v>2</v>
      </c>
      <c r="AH1593" s="2">
        <v>7393940</v>
      </c>
    </row>
    <row r="1594" spans="1:34" x14ac:dyDescent="0.5">
      <c r="A1594">
        <v>13066</v>
      </c>
      <c r="B1594">
        <v>54207</v>
      </c>
      <c r="C1594" t="s">
        <v>1682</v>
      </c>
      <c r="D1594" s="25">
        <v>23737</v>
      </c>
      <c r="E1594" t="s">
        <v>122</v>
      </c>
      <c r="F1594" t="s">
        <v>94</v>
      </c>
      <c r="G1594" t="s">
        <v>95</v>
      </c>
      <c r="H1594" s="25">
        <v>41474</v>
      </c>
      <c r="I1594" s="26" t="str">
        <f t="shared" si="192"/>
        <v>Fri</v>
      </c>
      <c r="J1594" s="1">
        <f t="shared" si="193"/>
        <v>30</v>
      </c>
      <c r="K1594" s="1" t="str">
        <f t="shared" si="194"/>
        <v>30D</v>
      </c>
      <c r="L1594" s="25">
        <v>41504</v>
      </c>
      <c r="M1594" s="26" t="str">
        <f t="shared" si="195"/>
        <v>Sun</v>
      </c>
      <c r="N1594" s="25">
        <v>41505</v>
      </c>
      <c r="O1594" s="1">
        <f t="shared" si="196"/>
        <v>1</v>
      </c>
      <c r="P1594" s="27">
        <f t="shared" si="197"/>
        <v>2013</v>
      </c>
      <c r="Q1594" s="1">
        <f t="shared" si="198"/>
        <v>8</v>
      </c>
      <c r="R1594" s="1">
        <f t="shared" si="199"/>
        <v>18</v>
      </c>
      <c r="S1594" t="s">
        <v>72</v>
      </c>
      <c r="T1594" s="2">
        <v>3885000</v>
      </c>
      <c r="U1594">
        <v>3885000</v>
      </c>
      <c r="V1594" s="2">
        <v>3225108</v>
      </c>
      <c r="W1594" s="2">
        <v>138528</v>
      </c>
      <c r="X1594" s="2">
        <v>0</v>
      </c>
      <c r="Y1594" s="2">
        <v>0</v>
      </c>
      <c r="Z1594" s="2">
        <v>521364</v>
      </c>
      <c r="AA1594">
        <v>1</v>
      </c>
      <c r="AB1594">
        <v>0</v>
      </c>
      <c r="AC1594">
        <v>0</v>
      </c>
      <c r="AD1594">
        <v>0</v>
      </c>
      <c r="AE1594">
        <v>1</v>
      </c>
      <c r="AF1594">
        <v>1</v>
      </c>
      <c r="AG1594">
        <v>1</v>
      </c>
      <c r="AH1594" s="2">
        <v>3225108</v>
      </c>
    </row>
    <row r="1595" spans="1:34" x14ac:dyDescent="0.5">
      <c r="A1595">
        <v>13086</v>
      </c>
      <c r="B1595">
        <v>53397</v>
      </c>
      <c r="C1595" t="s">
        <v>1683</v>
      </c>
      <c r="D1595" s="25">
        <v>23743</v>
      </c>
      <c r="E1595" t="s">
        <v>69</v>
      </c>
      <c r="F1595" t="s">
        <v>70</v>
      </c>
      <c r="G1595" t="s">
        <v>97</v>
      </c>
      <c r="H1595" s="25">
        <v>41474</v>
      </c>
      <c r="I1595" s="26" t="str">
        <f t="shared" si="192"/>
        <v>Fri</v>
      </c>
      <c r="J1595" s="1">
        <f t="shared" si="193"/>
        <v>12</v>
      </c>
      <c r="K1595" s="1" t="str">
        <f t="shared" si="194"/>
        <v>14D</v>
      </c>
      <c r="L1595" s="25">
        <v>41486</v>
      </c>
      <c r="M1595" s="26" t="str">
        <f t="shared" si="195"/>
        <v>Wed</v>
      </c>
      <c r="N1595" s="25">
        <v>41488</v>
      </c>
      <c r="O1595" s="1">
        <f t="shared" si="196"/>
        <v>2</v>
      </c>
      <c r="P1595" s="27">
        <f t="shared" si="197"/>
        <v>2013</v>
      </c>
      <c r="Q1595" s="1">
        <f t="shared" si="198"/>
        <v>7</v>
      </c>
      <c r="R1595" s="1">
        <f t="shared" si="199"/>
        <v>31</v>
      </c>
      <c r="S1595" t="s">
        <v>72</v>
      </c>
      <c r="T1595" s="2">
        <v>20901000</v>
      </c>
      <c r="U1595">
        <v>14091000</v>
      </c>
      <c r="V1595" s="2">
        <v>13368832</v>
      </c>
      <c r="W1595" s="2">
        <v>831168</v>
      </c>
      <c r="X1595" s="2">
        <v>0</v>
      </c>
      <c r="Y1595" s="2">
        <v>3896103.9</v>
      </c>
      <c r="Z1595" s="2">
        <v>2804896.1</v>
      </c>
      <c r="AA1595">
        <v>10</v>
      </c>
      <c r="AB1595">
        <v>0</v>
      </c>
      <c r="AC1595">
        <v>0</v>
      </c>
      <c r="AD1595">
        <v>0</v>
      </c>
      <c r="AE1595">
        <v>10</v>
      </c>
      <c r="AF1595">
        <v>10</v>
      </c>
      <c r="AG1595">
        <v>4</v>
      </c>
      <c r="AH1595" s="2">
        <v>3342208</v>
      </c>
    </row>
    <row r="1596" spans="1:34" x14ac:dyDescent="0.5">
      <c r="A1596">
        <v>13066</v>
      </c>
      <c r="B1596">
        <v>54209</v>
      </c>
      <c r="C1596" t="s">
        <v>1684</v>
      </c>
      <c r="D1596" s="25">
        <v>22145</v>
      </c>
      <c r="E1596" t="s">
        <v>69</v>
      </c>
      <c r="F1596" t="s">
        <v>94</v>
      </c>
      <c r="G1596" t="s">
        <v>95</v>
      </c>
      <c r="H1596" s="25">
        <v>41474</v>
      </c>
      <c r="I1596" s="26" t="str">
        <f t="shared" si="192"/>
        <v>Fri</v>
      </c>
      <c r="J1596" s="1">
        <f t="shared" si="193"/>
        <v>29</v>
      </c>
      <c r="K1596" s="1" t="str">
        <f t="shared" si="194"/>
        <v>30D</v>
      </c>
      <c r="L1596" s="25">
        <v>41503</v>
      </c>
      <c r="M1596" s="26" t="str">
        <f t="shared" si="195"/>
        <v>Sat</v>
      </c>
      <c r="N1596" s="25">
        <v>41505</v>
      </c>
      <c r="O1596" s="1">
        <f t="shared" si="196"/>
        <v>2</v>
      </c>
      <c r="P1596" s="27">
        <f t="shared" si="197"/>
        <v>2013</v>
      </c>
      <c r="Q1596" s="1">
        <f t="shared" si="198"/>
        <v>8</v>
      </c>
      <c r="R1596" s="1">
        <f t="shared" si="199"/>
        <v>17</v>
      </c>
      <c r="S1596" t="s">
        <v>72</v>
      </c>
      <c r="T1596" s="2">
        <v>7770000</v>
      </c>
      <c r="U1596">
        <v>7770000</v>
      </c>
      <c r="V1596" s="2">
        <v>6173160</v>
      </c>
      <c r="W1596" s="2">
        <v>554112</v>
      </c>
      <c r="X1596" s="2">
        <v>0</v>
      </c>
      <c r="Y1596" s="2">
        <v>0</v>
      </c>
      <c r="Z1596" s="2">
        <v>1042728</v>
      </c>
      <c r="AA1596">
        <v>4</v>
      </c>
      <c r="AB1596">
        <v>0</v>
      </c>
      <c r="AC1596">
        <v>0</v>
      </c>
      <c r="AD1596">
        <v>0</v>
      </c>
      <c r="AE1596">
        <v>4</v>
      </c>
      <c r="AF1596">
        <v>4</v>
      </c>
      <c r="AG1596">
        <v>2</v>
      </c>
      <c r="AH1596" s="2">
        <v>3086580</v>
      </c>
    </row>
    <row r="1597" spans="1:34" x14ac:dyDescent="0.5">
      <c r="A1597">
        <v>13066</v>
      </c>
      <c r="B1597">
        <v>54210</v>
      </c>
      <c r="C1597" t="s">
        <v>1685</v>
      </c>
      <c r="D1597" s="25">
        <v>24490</v>
      </c>
      <c r="E1597" t="s">
        <v>69</v>
      </c>
      <c r="F1597" t="s">
        <v>94</v>
      </c>
      <c r="G1597" t="s">
        <v>95</v>
      </c>
      <c r="H1597" s="25">
        <v>41474</v>
      </c>
      <c r="I1597" s="26" t="str">
        <f t="shared" si="192"/>
        <v>Fri</v>
      </c>
      <c r="J1597" s="1">
        <f t="shared" si="193"/>
        <v>30</v>
      </c>
      <c r="K1597" s="1" t="str">
        <f t="shared" si="194"/>
        <v>30D</v>
      </c>
      <c r="L1597" s="25">
        <v>41504</v>
      </c>
      <c r="M1597" s="26" t="str">
        <f t="shared" si="195"/>
        <v>Sun</v>
      </c>
      <c r="N1597" s="25">
        <v>41505</v>
      </c>
      <c r="O1597" s="1">
        <f t="shared" si="196"/>
        <v>1</v>
      </c>
      <c r="P1597" s="27">
        <f t="shared" si="197"/>
        <v>2013</v>
      </c>
      <c r="Q1597" s="1">
        <f t="shared" si="198"/>
        <v>8</v>
      </c>
      <c r="R1597" s="1">
        <f t="shared" si="199"/>
        <v>18</v>
      </c>
      <c r="S1597" t="s">
        <v>72</v>
      </c>
      <c r="T1597" s="2">
        <v>7770000</v>
      </c>
      <c r="U1597">
        <v>7770000</v>
      </c>
      <c r="V1597" s="2">
        <v>6450216</v>
      </c>
      <c r="W1597" s="2">
        <v>277056</v>
      </c>
      <c r="X1597" s="2">
        <v>0</v>
      </c>
      <c r="Y1597" s="2">
        <v>0</v>
      </c>
      <c r="Z1597" s="2">
        <v>1042728</v>
      </c>
      <c r="AA1597">
        <v>1</v>
      </c>
      <c r="AB1597">
        <v>0</v>
      </c>
      <c r="AC1597">
        <v>0</v>
      </c>
      <c r="AD1597">
        <v>0</v>
      </c>
      <c r="AE1597">
        <v>1</v>
      </c>
      <c r="AF1597">
        <v>1</v>
      </c>
      <c r="AG1597">
        <v>1</v>
      </c>
      <c r="AH1597" s="2">
        <v>6450216</v>
      </c>
    </row>
    <row r="1598" spans="1:34" x14ac:dyDescent="0.5">
      <c r="A1598">
        <v>13064</v>
      </c>
      <c r="B1598">
        <v>53323</v>
      </c>
      <c r="C1598" t="s">
        <v>1686</v>
      </c>
      <c r="D1598" s="25">
        <v>22476</v>
      </c>
      <c r="E1598" t="s">
        <v>69</v>
      </c>
      <c r="F1598" t="s">
        <v>70</v>
      </c>
      <c r="G1598" t="s">
        <v>74</v>
      </c>
      <c r="H1598" s="25">
        <v>41474</v>
      </c>
      <c r="I1598" s="26" t="str">
        <f t="shared" si="192"/>
        <v>Fri</v>
      </c>
      <c r="J1598" s="1">
        <f t="shared" si="193"/>
        <v>2</v>
      </c>
      <c r="K1598" s="1" t="str">
        <f t="shared" si="194"/>
        <v>7D</v>
      </c>
      <c r="L1598" s="25">
        <v>41476</v>
      </c>
      <c r="M1598" s="26" t="str">
        <f t="shared" si="195"/>
        <v>Sun</v>
      </c>
      <c r="N1598" s="25">
        <v>41478</v>
      </c>
      <c r="O1598" s="1">
        <f t="shared" si="196"/>
        <v>2</v>
      </c>
      <c r="P1598" s="27">
        <f t="shared" si="197"/>
        <v>2013</v>
      </c>
      <c r="Q1598" s="1">
        <f t="shared" si="198"/>
        <v>7</v>
      </c>
      <c r="R1598" s="1">
        <f t="shared" si="199"/>
        <v>21</v>
      </c>
      <c r="S1598" t="s">
        <v>72</v>
      </c>
      <c r="T1598" s="2">
        <v>18711000</v>
      </c>
      <c r="U1598">
        <v>16401000</v>
      </c>
      <c r="V1598" s="2">
        <v>15368832</v>
      </c>
      <c r="W1598" s="2">
        <v>831168</v>
      </c>
      <c r="X1598" s="2">
        <v>0</v>
      </c>
      <c r="Y1598" s="2">
        <v>0</v>
      </c>
      <c r="Z1598" s="2">
        <v>2511000</v>
      </c>
      <c r="AA1598">
        <v>6</v>
      </c>
      <c r="AB1598">
        <v>0</v>
      </c>
      <c r="AC1598">
        <v>0</v>
      </c>
      <c r="AD1598">
        <v>0</v>
      </c>
      <c r="AE1598">
        <v>6</v>
      </c>
      <c r="AF1598">
        <v>6</v>
      </c>
      <c r="AG1598">
        <v>2</v>
      </c>
      <c r="AH1598" s="2">
        <v>7684416</v>
      </c>
    </row>
    <row r="1599" spans="1:34" x14ac:dyDescent="0.5">
      <c r="A1599">
        <v>13071</v>
      </c>
      <c r="B1599">
        <v>53352</v>
      </c>
      <c r="C1599" t="s">
        <v>1687</v>
      </c>
      <c r="D1599" s="25">
        <v>29775</v>
      </c>
      <c r="E1599" t="s">
        <v>79</v>
      </c>
      <c r="F1599" t="s">
        <v>80</v>
      </c>
      <c r="G1599" t="s">
        <v>81</v>
      </c>
      <c r="H1599" s="25">
        <v>41474</v>
      </c>
      <c r="I1599" s="26" t="str">
        <f t="shared" si="192"/>
        <v>Fri</v>
      </c>
      <c r="J1599" s="1">
        <f t="shared" si="193"/>
        <v>151</v>
      </c>
      <c r="K1599" s="1" t="str">
        <f t="shared" si="194"/>
        <v>120D</v>
      </c>
      <c r="L1599" s="25">
        <v>41625</v>
      </c>
      <c r="M1599" s="26" t="str">
        <f t="shared" si="195"/>
        <v>Tue</v>
      </c>
      <c r="N1599" s="25">
        <v>41629</v>
      </c>
      <c r="O1599" s="1">
        <f t="shared" si="196"/>
        <v>4</v>
      </c>
      <c r="P1599" s="27">
        <f t="shared" si="197"/>
        <v>2013</v>
      </c>
      <c r="Q1599" s="1">
        <f t="shared" si="198"/>
        <v>12</v>
      </c>
      <c r="R1599" s="1">
        <f t="shared" si="199"/>
        <v>17</v>
      </c>
      <c r="S1599" t="s">
        <v>72</v>
      </c>
      <c r="T1599" s="2">
        <v>14206500</v>
      </c>
      <c r="U1599">
        <v>14206500</v>
      </c>
      <c r="V1599" s="2">
        <v>11191776</v>
      </c>
      <c r="W1599" s="2">
        <v>1108224</v>
      </c>
      <c r="X1599" s="2">
        <v>0</v>
      </c>
      <c r="Y1599" s="2">
        <v>0</v>
      </c>
      <c r="Z1599" s="2">
        <v>1906500</v>
      </c>
      <c r="AA1599">
        <v>8</v>
      </c>
      <c r="AB1599">
        <v>0</v>
      </c>
      <c r="AC1599">
        <v>0</v>
      </c>
      <c r="AD1599">
        <v>0</v>
      </c>
      <c r="AE1599">
        <v>8</v>
      </c>
      <c r="AF1599">
        <v>8</v>
      </c>
      <c r="AG1599">
        <v>4</v>
      </c>
      <c r="AH1599" s="2">
        <v>2797944</v>
      </c>
    </row>
    <row r="1600" spans="1:34" x14ac:dyDescent="0.5">
      <c r="A1600">
        <v>13066</v>
      </c>
      <c r="B1600">
        <v>54075</v>
      </c>
      <c r="C1600" t="s">
        <v>1688</v>
      </c>
      <c r="D1600" s="25">
        <v>22201</v>
      </c>
      <c r="E1600" t="s">
        <v>69</v>
      </c>
      <c r="F1600" t="s">
        <v>94</v>
      </c>
      <c r="G1600" t="s">
        <v>95</v>
      </c>
      <c r="H1600" s="25">
        <v>41474</v>
      </c>
      <c r="I1600" s="26" t="str">
        <f t="shared" ref="I1600:I1663" si="200">TEXT(H1600,"ddd")</f>
        <v>Fri</v>
      </c>
      <c r="J1600" s="1">
        <f t="shared" ref="J1600:J1663" si="201">L1600-H1600</f>
        <v>30</v>
      </c>
      <c r="K1600" s="1" t="str">
        <f t="shared" ref="K1600:K1663" si="202">IF(J1600&lt;=7,"7D",IF(J1600&lt;=14,"14D",IF(J1600&lt;=30,"30D",IF(J1600&lt;=45,"45D",IF(J1600&lt;=60,"60D",IF(J1600&lt;=90,"90D","120D"))))))</f>
        <v>30D</v>
      </c>
      <c r="L1600" s="25">
        <v>41504</v>
      </c>
      <c r="M1600" s="26" t="str">
        <f t="shared" ref="M1600:M1663" si="203">TEXT(L1600,"ddd")</f>
        <v>Sun</v>
      </c>
      <c r="N1600" s="25">
        <v>41505</v>
      </c>
      <c r="O1600" s="1">
        <f t="shared" ref="O1600:O1663" si="204">N1600-L1600</f>
        <v>1</v>
      </c>
      <c r="P1600" s="27">
        <f t="shared" ref="P1600:P1663" si="205">YEAR(L1600)</f>
        <v>2013</v>
      </c>
      <c r="Q1600" s="1">
        <f t="shared" ref="Q1600:Q1663" si="206">MONTH(L1600)</f>
        <v>8</v>
      </c>
      <c r="R1600" s="1">
        <f t="shared" ref="R1600:R1663" si="207">DAY(L1600)</f>
        <v>18</v>
      </c>
      <c r="S1600" t="s">
        <v>72</v>
      </c>
      <c r="T1600" s="2">
        <v>3885000</v>
      </c>
      <c r="U1600">
        <v>3885000</v>
      </c>
      <c r="V1600" s="2">
        <v>3086580</v>
      </c>
      <c r="W1600" s="2">
        <v>277056</v>
      </c>
      <c r="X1600" s="2">
        <v>0</v>
      </c>
      <c r="Y1600" s="2">
        <v>0</v>
      </c>
      <c r="Z1600" s="2">
        <v>521364</v>
      </c>
      <c r="AA1600">
        <v>2</v>
      </c>
      <c r="AB1600">
        <v>0</v>
      </c>
      <c r="AC1600">
        <v>0</v>
      </c>
      <c r="AD1600">
        <v>0</v>
      </c>
      <c r="AE1600">
        <v>2</v>
      </c>
      <c r="AF1600">
        <v>2</v>
      </c>
      <c r="AG1600">
        <v>1</v>
      </c>
      <c r="AH1600" s="2">
        <v>3086580</v>
      </c>
    </row>
    <row r="1601" spans="1:34" x14ac:dyDescent="0.5">
      <c r="A1601">
        <v>13066</v>
      </c>
      <c r="B1601">
        <v>54074</v>
      </c>
      <c r="C1601" t="s">
        <v>1689</v>
      </c>
      <c r="D1601" s="25">
        <v>22434</v>
      </c>
      <c r="E1601" t="s">
        <v>69</v>
      </c>
      <c r="F1601" t="s">
        <v>94</v>
      </c>
      <c r="G1601" t="s">
        <v>95</v>
      </c>
      <c r="H1601" s="25">
        <v>41474</v>
      </c>
      <c r="I1601" s="26" t="str">
        <f t="shared" si="200"/>
        <v>Fri</v>
      </c>
      <c r="J1601" s="1">
        <f t="shared" si="201"/>
        <v>29</v>
      </c>
      <c r="K1601" s="1" t="str">
        <f t="shared" si="202"/>
        <v>30D</v>
      </c>
      <c r="L1601" s="25">
        <v>41503</v>
      </c>
      <c r="M1601" s="26" t="str">
        <f t="shared" si="203"/>
        <v>Sat</v>
      </c>
      <c r="N1601" s="25">
        <v>41506</v>
      </c>
      <c r="O1601" s="1">
        <f t="shared" si="204"/>
        <v>3</v>
      </c>
      <c r="P1601" s="27">
        <f t="shared" si="205"/>
        <v>2013</v>
      </c>
      <c r="Q1601" s="1">
        <f t="shared" si="206"/>
        <v>8</v>
      </c>
      <c r="R1601" s="1">
        <f t="shared" si="207"/>
        <v>17</v>
      </c>
      <c r="S1601" t="s">
        <v>72</v>
      </c>
      <c r="T1601" s="2">
        <v>13655000</v>
      </c>
      <c r="U1601">
        <v>11655000</v>
      </c>
      <c r="V1601" s="2">
        <v>10852814</v>
      </c>
      <c r="W1601" s="2">
        <v>969696</v>
      </c>
      <c r="X1601" s="2">
        <v>0</v>
      </c>
      <c r="Y1601" s="2">
        <v>0</v>
      </c>
      <c r="Z1601" s="2">
        <v>1832490</v>
      </c>
      <c r="AA1601">
        <v>7</v>
      </c>
      <c r="AB1601">
        <v>0</v>
      </c>
      <c r="AC1601">
        <v>0</v>
      </c>
      <c r="AD1601">
        <v>0</v>
      </c>
      <c r="AE1601">
        <v>7</v>
      </c>
      <c r="AF1601">
        <v>7</v>
      </c>
      <c r="AG1601">
        <v>3</v>
      </c>
      <c r="AH1601" s="2">
        <v>3617604.67</v>
      </c>
    </row>
    <row r="1602" spans="1:34" x14ac:dyDescent="0.5">
      <c r="A1602">
        <v>13066</v>
      </c>
      <c r="B1602">
        <v>54208</v>
      </c>
      <c r="C1602" t="s">
        <v>1690</v>
      </c>
      <c r="D1602" s="25">
        <v>22979</v>
      </c>
      <c r="E1602" t="s">
        <v>122</v>
      </c>
      <c r="F1602" t="s">
        <v>94</v>
      </c>
      <c r="G1602" t="s">
        <v>95</v>
      </c>
      <c r="H1602" s="25">
        <v>41474</v>
      </c>
      <c r="I1602" s="26" t="str">
        <f t="shared" si="200"/>
        <v>Fri</v>
      </c>
      <c r="J1602" s="1">
        <f t="shared" si="201"/>
        <v>29</v>
      </c>
      <c r="K1602" s="1" t="str">
        <f t="shared" si="202"/>
        <v>30D</v>
      </c>
      <c r="L1602" s="25">
        <v>41503</v>
      </c>
      <c r="M1602" s="26" t="str">
        <f t="shared" si="203"/>
        <v>Sat</v>
      </c>
      <c r="N1602" s="25">
        <v>41505</v>
      </c>
      <c r="O1602" s="1">
        <f t="shared" si="204"/>
        <v>2</v>
      </c>
      <c r="P1602" s="27">
        <f t="shared" si="205"/>
        <v>2013</v>
      </c>
      <c r="Q1602" s="1">
        <f t="shared" si="206"/>
        <v>8</v>
      </c>
      <c r="R1602" s="1">
        <f t="shared" si="207"/>
        <v>17</v>
      </c>
      <c r="S1602" t="s">
        <v>72</v>
      </c>
      <c r="T1602" s="2">
        <v>8215000</v>
      </c>
      <c r="U1602">
        <v>7770000</v>
      </c>
      <c r="V1602" s="2">
        <v>6450216</v>
      </c>
      <c r="W1602" s="2">
        <v>662337.39</v>
      </c>
      <c r="X1602" s="2">
        <v>0</v>
      </c>
      <c r="Y1602" s="2">
        <v>0</v>
      </c>
      <c r="Z1602" s="2">
        <v>1102446.6100000001</v>
      </c>
      <c r="AA1602">
        <v>2</v>
      </c>
      <c r="AB1602">
        <v>0</v>
      </c>
      <c r="AC1602">
        <v>0</v>
      </c>
      <c r="AD1602">
        <v>0</v>
      </c>
      <c r="AE1602">
        <v>2</v>
      </c>
      <c r="AF1602">
        <v>2</v>
      </c>
      <c r="AG1602">
        <v>2</v>
      </c>
      <c r="AH1602" s="2">
        <v>3225108</v>
      </c>
    </row>
    <row r="1603" spans="1:34" x14ac:dyDescent="0.5">
      <c r="A1603">
        <v>13089</v>
      </c>
      <c r="B1603">
        <v>50501</v>
      </c>
      <c r="C1603" t="s">
        <v>1615</v>
      </c>
      <c r="D1603" s="25">
        <v>29744</v>
      </c>
      <c r="E1603" t="s">
        <v>110</v>
      </c>
      <c r="F1603" t="s">
        <v>70</v>
      </c>
      <c r="G1603" t="s">
        <v>97</v>
      </c>
      <c r="H1603" s="25">
        <v>41475</v>
      </c>
      <c r="I1603" s="26" t="str">
        <f t="shared" si="200"/>
        <v>Sat</v>
      </c>
      <c r="J1603" s="1">
        <f t="shared" si="201"/>
        <v>0</v>
      </c>
      <c r="K1603" s="1" t="str">
        <f t="shared" si="202"/>
        <v>7D</v>
      </c>
      <c r="L1603" s="25">
        <v>41475</v>
      </c>
      <c r="M1603" s="26" t="str">
        <f t="shared" si="203"/>
        <v>Sat</v>
      </c>
      <c r="N1603" s="25">
        <v>41476</v>
      </c>
      <c r="O1603" s="1">
        <f t="shared" si="204"/>
        <v>1</v>
      </c>
      <c r="P1603" s="27">
        <f t="shared" si="205"/>
        <v>2013</v>
      </c>
      <c r="Q1603" s="1">
        <f t="shared" si="206"/>
        <v>7</v>
      </c>
      <c r="R1603" s="1">
        <f t="shared" si="207"/>
        <v>20</v>
      </c>
      <c r="S1603" t="s">
        <v>72</v>
      </c>
      <c r="T1603" s="2">
        <v>34225487.560000002</v>
      </c>
      <c r="U1603">
        <v>7045500</v>
      </c>
      <c r="V1603" s="2">
        <v>5822943.7199999997</v>
      </c>
      <c r="W1603" s="2">
        <v>23809513.050000001</v>
      </c>
      <c r="X1603" s="2">
        <v>0</v>
      </c>
      <c r="Y1603" s="2">
        <v>0</v>
      </c>
      <c r="Z1603" s="2">
        <v>4593030.79</v>
      </c>
      <c r="AA1603">
        <v>26</v>
      </c>
      <c r="AB1603">
        <v>0</v>
      </c>
      <c r="AC1603">
        <v>0</v>
      </c>
      <c r="AD1603">
        <v>0</v>
      </c>
      <c r="AE1603">
        <v>26</v>
      </c>
      <c r="AF1603">
        <v>26</v>
      </c>
      <c r="AG1603">
        <v>13</v>
      </c>
      <c r="AH1603" s="2">
        <v>447918.75</v>
      </c>
    </row>
    <row r="1604" spans="1:34" x14ac:dyDescent="0.5">
      <c r="A1604">
        <v>13093</v>
      </c>
      <c r="B1604">
        <v>53456</v>
      </c>
      <c r="C1604" t="s">
        <v>1691</v>
      </c>
      <c r="D1604" s="25">
        <v>29765</v>
      </c>
      <c r="E1604" t="s">
        <v>100</v>
      </c>
      <c r="F1604" t="s">
        <v>80</v>
      </c>
      <c r="G1604" t="s">
        <v>89</v>
      </c>
      <c r="H1604" s="25">
        <v>41475</v>
      </c>
      <c r="I1604" s="26" t="str">
        <f t="shared" si="200"/>
        <v>Sat</v>
      </c>
      <c r="J1604" s="1">
        <f t="shared" si="201"/>
        <v>39</v>
      </c>
      <c r="K1604" s="1" t="str">
        <f t="shared" si="202"/>
        <v>45D</v>
      </c>
      <c r="L1604" s="25">
        <v>41514</v>
      </c>
      <c r="M1604" s="26" t="str">
        <f t="shared" si="203"/>
        <v>Wed</v>
      </c>
      <c r="N1604" s="25">
        <v>41518</v>
      </c>
      <c r="O1604" s="1">
        <f t="shared" si="204"/>
        <v>4</v>
      </c>
      <c r="P1604" s="27">
        <f t="shared" si="205"/>
        <v>2013</v>
      </c>
      <c r="Q1604" s="1">
        <f t="shared" si="206"/>
        <v>8</v>
      </c>
      <c r="R1604" s="1">
        <f t="shared" si="207"/>
        <v>28</v>
      </c>
      <c r="S1604" t="s">
        <v>72</v>
      </c>
      <c r="T1604" s="2">
        <v>16117287.460000001</v>
      </c>
      <c r="U1604">
        <v>13693088.800000001</v>
      </c>
      <c r="V1604" s="2">
        <v>11034267.300000001</v>
      </c>
      <c r="W1604" s="2">
        <v>2868282.93</v>
      </c>
      <c r="X1604" s="2">
        <v>0</v>
      </c>
      <c r="Y1604" s="2">
        <v>51948.05</v>
      </c>
      <c r="Z1604" s="2">
        <v>2162789.1800000002</v>
      </c>
      <c r="AA1604">
        <v>8</v>
      </c>
      <c r="AB1604">
        <v>0</v>
      </c>
      <c r="AC1604">
        <v>0</v>
      </c>
      <c r="AD1604">
        <v>0</v>
      </c>
      <c r="AE1604">
        <v>8</v>
      </c>
      <c r="AF1604">
        <v>8</v>
      </c>
      <c r="AG1604">
        <v>4</v>
      </c>
      <c r="AH1604" s="2">
        <v>2758566.83</v>
      </c>
    </row>
    <row r="1605" spans="1:34" x14ac:dyDescent="0.5">
      <c r="A1605">
        <v>13106</v>
      </c>
      <c r="B1605">
        <v>53539</v>
      </c>
      <c r="C1605" t="s">
        <v>1692</v>
      </c>
      <c r="D1605" s="25">
        <v>21786</v>
      </c>
      <c r="E1605" t="s">
        <v>100</v>
      </c>
      <c r="F1605" t="s">
        <v>80</v>
      </c>
      <c r="G1605" t="s">
        <v>89</v>
      </c>
      <c r="H1605" s="25">
        <v>41477</v>
      </c>
      <c r="I1605" s="26" t="str">
        <f t="shared" si="200"/>
        <v>Mon</v>
      </c>
      <c r="J1605" s="1">
        <f t="shared" si="201"/>
        <v>0</v>
      </c>
      <c r="K1605" s="1" t="str">
        <f t="shared" si="202"/>
        <v>7D</v>
      </c>
      <c r="L1605" s="25">
        <v>41477</v>
      </c>
      <c r="M1605" s="26" t="str">
        <f t="shared" si="203"/>
        <v>Mon</v>
      </c>
      <c r="N1605" s="25">
        <v>41478</v>
      </c>
      <c r="O1605" s="1">
        <f t="shared" si="204"/>
        <v>1</v>
      </c>
      <c r="P1605" s="27">
        <f t="shared" si="205"/>
        <v>2013</v>
      </c>
      <c r="Q1605" s="1">
        <f t="shared" si="206"/>
        <v>7</v>
      </c>
      <c r="R1605" s="1">
        <f t="shared" si="207"/>
        <v>22</v>
      </c>
      <c r="S1605" t="s">
        <v>72</v>
      </c>
      <c r="T1605" s="2">
        <v>14318922.619999999</v>
      </c>
      <c r="U1605">
        <v>0</v>
      </c>
      <c r="V1605" s="2">
        <v>7000000</v>
      </c>
      <c r="W1605" s="2">
        <v>3842335.59</v>
      </c>
      <c r="X1605" s="2">
        <v>0</v>
      </c>
      <c r="Y1605" s="2">
        <v>1555000</v>
      </c>
      <c r="Z1605" s="2">
        <v>1921587.03</v>
      </c>
      <c r="AA1605">
        <v>12</v>
      </c>
      <c r="AB1605">
        <v>0</v>
      </c>
      <c r="AC1605">
        <v>0</v>
      </c>
      <c r="AD1605">
        <v>0</v>
      </c>
      <c r="AE1605">
        <v>12</v>
      </c>
      <c r="AF1605">
        <v>12</v>
      </c>
      <c r="AG1605">
        <v>4</v>
      </c>
      <c r="AH1605" s="2">
        <v>1750000</v>
      </c>
    </row>
    <row r="1606" spans="1:34" x14ac:dyDescent="0.5">
      <c r="A1606">
        <v>13133</v>
      </c>
      <c r="B1606">
        <v>53663</v>
      </c>
      <c r="C1606" t="s">
        <v>1693</v>
      </c>
      <c r="D1606" s="25">
        <v>27532</v>
      </c>
      <c r="E1606" t="s">
        <v>138</v>
      </c>
      <c r="F1606" t="s">
        <v>80</v>
      </c>
      <c r="G1606" t="s">
        <v>89</v>
      </c>
      <c r="H1606" s="25">
        <v>41478</v>
      </c>
      <c r="I1606" s="26" t="str">
        <f t="shared" si="200"/>
        <v>Tue</v>
      </c>
      <c r="J1606" s="1">
        <f t="shared" si="201"/>
        <v>7</v>
      </c>
      <c r="K1606" s="1" t="str">
        <f t="shared" si="202"/>
        <v>7D</v>
      </c>
      <c r="L1606" s="25">
        <v>41485</v>
      </c>
      <c r="M1606" s="26" t="str">
        <f t="shared" si="203"/>
        <v>Tue</v>
      </c>
      <c r="N1606" s="25">
        <v>41487</v>
      </c>
      <c r="O1606" s="1">
        <f t="shared" si="204"/>
        <v>2</v>
      </c>
      <c r="P1606" s="27">
        <f t="shared" si="205"/>
        <v>2013</v>
      </c>
      <c r="Q1606" s="1">
        <f t="shared" si="206"/>
        <v>7</v>
      </c>
      <c r="R1606" s="1">
        <f t="shared" si="207"/>
        <v>30</v>
      </c>
      <c r="S1606" t="s">
        <v>72</v>
      </c>
      <c r="T1606" s="2">
        <v>1540249.39</v>
      </c>
      <c r="U1606">
        <v>0</v>
      </c>
      <c r="V1606" s="2">
        <v>400000</v>
      </c>
      <c r="W1606" s="2">
        <v>933549.26</v>
      </c>
      <c r="X1606" s="2">
        <v>0</v>
      </c>
      <c r="Y1606" s="2">
        <v>0</v>
      </c>
      <c r="Z1606" s="2">
        <v>206700.13</v>
      </c>
      <c r="AA1606">
        <v>4</v>
      </c>
      <c r="AB1606">
        <v>0</v>
      </c>
      <c r="AC1606">
        <v>2</v>
      </c>
      <c r="AD1606">
        <v>0</v>
      </c>
      <c r="AE1606">
        <v>4</v>
      </c>
      <c r="AF1606">
        <v>6</v>
      </c>
      <c r="AG1606">
        <v>2</v>
      </c>
      <c r="AH1606" s="2">
        <v>200000</v>
      </c>
    </row>
    <row r="1607" spans="1:34" x14ac:dyDescent="0.5">
      <c r="A1607">
        <v>10697</v>
      </c>
      <c r="B1607">
        <v>53727</v>
      </c>
      <c r="C1607" t="s">
        <v>1694</v>
      </c>
      <c r="D1607" s="25">
        <v>28888</v>
      </c>
      <c r="E1607" t="s">
        <v>138</v>
      </c>
      <c r="F1607" t="s">
        <v>127</v>
      </c>
      <c r="G1607" t="s">
        <v>128</v>
      </c>
      <c r="H1607" s="25">
        <v>41478</v>
      </c>
      <c r="I1607" s="26" t="str">
        <f t="shared" si="200"/>
        <v>Tue</v>
      </c>
      <c r="J1607" s="1">
        <f t="shared" si="201"/>
        <v>1</v>
      </c>
      <c r="K1607" s="1" t="str">
        <f t="shared" si="202"/>
        <v>7D</v>
      </c>
      <c r="L1607" s="25">
        <v>41479</v>
      </c>
      <c r="M1607" s="26" t="str">
        <f t="shared" si="203"/>
        <v>Wed</v>
      </c>
      <c r="N1607" s="25">
        <v>41482</v>
      </c>
      <c r="O1607" s="1">
        <f t="shared" si="204"/>
        <v>3</v>
      </c>
      <c r="P1607" s="27">
        <f t="shared" si="205"/>
        <v>2013</v>
      </c>
      <c r="Q1607" s="1">
        <f t="shared" si="206"/>
        <v>7</v>
      </c>
      <c r="R1607" s="1">
        <f t="shared" si="207"/>
        <v>24</v>
      </c>
      <c r="S1607" t="s">
        <v>72</v>
      </c>
      <c r="T1607" s="2">
        <v>4462499.78</v>
      </c>
      <c r="U1607">
        <v>0</v>
      </c>
      <c r="V1607" s="2">
        <v>3500000</v>
      </c>
      <c r="W1607" s="2">
        <v>190476</v>
      </c>
      <c r="X1607" s="2">
        <v>0</v>
      </c>
      <c r="Y1607" s="2">
        <v>173160.17</v>
      </c>
      <c r="Z1607" s="2">
        <v>598863.61</v>
      </c>
      <c r="AA1607">
        <v>10</v>
      </c>
      <c r="AB1607">
        <v>0</v>
      </c>
      <c r="AC1607">
        <v>5</v>
      </c>
      <c r="AD1607">
        <v>0</v>
      </c>
      <c r="AE1607">
        <v>10</v>
      </c>
      <c r="AF1607">
        <v>15</v>
      </c>
      <c r="AG1607">
        <v>5</v>
      </c>
      <c r="AH1607" s="2">
        <v>700000</v>
      </c>
    </row>
    <row r="1608" spans="1:34" x14ac:dyDescent="0.5">
      <c r="A1608">
        <v>13134</v>
      </c>
      <c r="B1608">
        <v>53664</v>
      </c>
      <c r="C1608" t="s">
        <v>1695</v>
      </c>
      <c r="D1608" s="25">
        <v>25353</v>
      </c>
      <c r="E1608" t="s">
        <v>69</v>
      </c>
      <c r="F1608" t="s">
        <v>80</v>
      </c>
      <c r="G1608" t="s">
        <v>89</v>
      </c>
      <c r="H1608" s="25">
        <v>41478</v>
      </c>
      <c r="I1608" s="26" t="str">
        <f t="shared" si="200"/>
        <v>Tue</v>
      </c>
      <c r="J1608" s="1">
        <f t="shared" si="201"/>
        <v>5</v>
      </c>
      <c r="K1608" s="1" t="str">
        <f t="shared" si="202"/>
        <v>7D</v>
      </c>
      <c r="L1608" s="25">
        <v>41483</v>
      </c>
      <c r="M1608" s="26" t="str">
        <f t="shared" si="203"/>
        <v>Sun</v>
      </c>
      <c r="N1608" s="25">
        <v>41485</v>
      </c>
      <c r="O1608" s="1">
        <f t="shared" si="204"/>
        <v>2</v>
      </c>
      <c r="P1608" s="27">
        <f t="shared" si="205"/>
        <v>2013</v>
      </c>
      <c r="Q1608" s="1">
        <f t="shared" si="206"/>
        <v>7</v>
      </c>
      <c r="R1608" s="1">
        <f t="shared" si="207"/>
        <v>28</v>
      </c>
      <c r="S1608" t="s">
        <v>72</v>
      </c>
      <c r="T1608" s="2">
        <v>5425000.1299999999</v>
      </c>
      <c r="U1608">
        <v>0</v>
      </c>
      <c r="V1608" s="2">
        <v>4000000</v>
      </c>
      <c r="W1608" s="2">
        <v>696969.81</v>
      </c>
      <c r="X1608" s="2">
        <v>0</v>
      </c>
      <c r="Y1608" s="2">
        <v>0</v>
      </c>
      <c r="Z1608" s="2">
        <v>728030.32</v>
      </c>
      <c r="AA1608">
        <v>8</v>
      </c>
      <c r="AB1608">
        <v>0</v>
      </c>
      <c r="AC1608">
        <v>0</v>
      </c>
      <c r="AD1608">
        <v>0</v>
      </c>
      <c r="AE1608">
        <v>8</v>
      </c>
      <c r="AF1608">
        <v>8</v>
      </c>
      <c r="AG1608">
        <v>2</v>
      </c>
      <c r="AH1608" s="2">
        <v>2000000</v>
      </c>
    </row>
    <row r="1609" spans="1:34" x14ac:dyDescent="0.5">
      <c r="A1609">
        <v>13151</v>
      </c>
      <c r="B1609">
        <v>53710</v>
      </c>
      <c r="C1609" t="s">
        <v>1696</v>
      </c>
      <c r="D1609" s="25">
        <v>29064</v>
      </c>
      <c r="E1609" t="s">
        <v>69</v>
      </c>
      <c r="F1609" t="s">
        <v>78</v>
      </c>
      <c r="G1609" t="s">
        <v>104</v>
      </c>
      <c r="H1609" s="25">
        <v>41478</v>
      </c>
      <c r="I1609" s="26" t="str">
        <f t="shared" si="200"/>
        <v>Tue</v>
      </c>
      <c r="J1609" s="1">
        <f t="shared" si="201"/>
        <v>25</v>
      </c>
      <c r="K1609" s="1" t="str">
        <f t="shared" si="202"/>
        <v>30D</v>
      </c>
      <c r="L1609" s="25">
        <v>41503</v>
      </c>
      <c r="M1609" s="26" t="str">
        <f t="shared" si="203"/>
        <v>Sat</v>
      </c>
      <c r="N1609" s="25">
        <v>41504</v>
      </c>
      <c r="O1609" s="1">
        <f t="shared" si="204"/>
        <v>1</v>
      </c>
      <c r="P1609" s="27">
        <f t="shared" si="205"/>
        <v>2013</v>
      </c>
      <c r="Q1609" s="1">
        <f t="shared" si="206"/>
        <v>8</v>
      </c>
      <c r="R1609" s="1">
        <f t="shared" si="207"/>
        <v>17</v>
      </c>
      <c r="S1609" t="s">
        <v>72</v>
      </c>
      <c r="T1609" s="2">
        <v>231000</v>
      </c>
      <c r="U1609">
        <v>0</v>
      </c>
      <c r="V1609" s="2">
        <v>200000</v>
      </c>
      <c r="W1609" s="2">
        <v>0</v>
      </c>
      <c r="X1609" s="2">
        <v>0</v>
      </c>
      <c r="Y1609" s="2">
        <v>0</v>
      </c>
      <c r="Z1609" s="2">
        <v>31000</v>
      </c>
      <c r="AA1609">
        <v>2</v>
      </c>
      <c r="AB1609">
        <v>0</v>
      </c>
      <c r="AC1609">
        <v>1</v>
      </c>
      <c r="AD1609">
        <v>0</v>
      </c>
      <c r="AE1609">
        <v>2</v>
      </c>
      <c r="AF1609">
        <v>3</v>
      </c>
      <c r="AG1609">
        <v>1</v>
      </c>
      <c r="AH1609" s="2">
        <v>200000</v>
      </c>
    </row>
    <row r="1610" spans="1:34" x14ac:dyDescent="0.5">
      <c r="A1610">
        <v>13140</v>
      </c>
      <c r="B1610">
        <v>53674</v>
      </c>
      <c r="C1610" t="s">
        <v>1697</v>
      </c>
      <c r="D1610" s="25">
        <v>25526</v>
      </c>
      <c r="E1610" t="s">
        <v>1016</v>
      </c>
      <c r="F1610" t="s">
        <v>70</v>
      </c>
      <c r="G1610" t="s">
        <v>97</v>
      </c>
      <c r="H1610" s="25">
        <v>41478</v>
      </c>
      <c r="I1610" s="26" t="str">
        <f t="shared" si="200"/>
        <v>Tue</v>
      </c>
      <c r="J1610" s="1">
        <f t="shared" si="201"/>
        <v>0</v>
      </c>
      <c r="K1610" s="1" t="str">
        <f t="shared" si="202"/>
        <v>7D</v>
      </c>
      <c r="L1610" s="25">
        <v>41478</v>
      </c>
      <c r="M1610" s="26" t="str">
        <f t="shared" si="203"/>
        <v>Tue</v>
      </c>
      <c r="N1610" s="25">
        <v>41481</v>
      </c>
      <c r="O1610" s="1">
        <f t="shared" si="204"/>
        <v>3</v>
      </c>
      <c r="P1610" s="27">
        <f t="shared" si="205"/>
        <v>2013</v>
      </c>
      <c r="Q1610" s="1">
        <f t="shared" si="206"/>
        <v>7</v>
      </c>
      <c r="R1610" s="1">
        <f t="shared" si="207"/>
        <v>23</v>
      </c>
      <c r="S1610" t="s">
        <v>72</v>
      </c>
      <c r="T1610" s="2">
        <v>61399483.43</v>
      </c>
      <c r="U1610">
        <v>51744000</v>
      </c>
      <c r="V1610" s="2">
        <v>43283120</v>
      </c>
      <c r="W1610" s="2">
        <v>9572638.6099999994</v>
      </c>
      <c r="X1610" s="2">
        <v>0</v>
      </c>
      <c r="Y1610" s="2">
        <v>304165.65999999997</v>
      </c>
      <c r="Z1610" s="2">
        <v>8239559.1600000001</v>
      </c>
      <c r="AA1610">
        <v>12</v>
      </c>
      <c r="AB1610">
        <v>0</v>
      </c>
      <c r="AC1610">
        <v>0</v>
      </c>
      <c r="AD1610">
        <v>0</v>
      </c>
      <c r="AE1610">
        <v>12</v>
      </c>
      <c r="AF1610">
        <v>12</v>
      </c>
      <c r="AG1610">
        <v>4</v>
      </c>
      <c r="AH1610" s="2">
        <v>10820780</v>
      </c>
    </row>
    <row r="1611" spans="1:34" x14ac:dyDescent="0.5">
      <c r="A1611">
        <v>13131</v>
      </c>
      <c r="B1611">
        <v>53539</v>
      </c>
      <c r="C1611" t="s">
        <v>1692</v>
      </c>
      <c r="D1611" s="25">
        <v>21786</v>
      </c>
      <c r="E1611" t="s">
        <v>100</v>
      </c>
      <c r="F1611" t="s">
        <v>80</v>
      </c>
      <c r="G1611" t="s">
        <v>89</v>
      </c>
      <c r="H1611" s="25">
        <v>41478</v>
      </c>
      <c r="I1611" s="26" t="str">
        <f t="shared" si="200"/>
        <v>Tue</v>
      </c>
      <c r="J1611" s="1">
        <f t="shared" si="201"/>
        <v>0</v>
      </c>
      <c r="K1611" s="1" t="str">
        <f t="shared" si="202"/>
        <v>7D</v>
      </c>
      <c r="L1611" s="25">
        <v>41478</v>
      </c>
      <c r="M1611" s="26" t="str">
        <f t="shared" si="203"/>
        <v>Tue</v>
      </c>
      <c r="N1611" s="25">
        <v>41481</v>
      </c>
      <c r="O1611" s="1">
        <f t="shared" si="204"/>
        <v>3</v>
      </c>
      <c r="P1611" s="27">
        <f t="shared" si="205"/>
        <v>2013</v>
      </c>
      <c r="Q1611" s="1">
        <f t="shared" si="206"/>
        <v>7</v>
      </c>
      <c r="R1611" s="1">
        <f t="shared" si="207"/>
        <v>23</v>
      </c>
      <c r="S1611" t="s">
        <v>72</v>
      </c>
      <c r="T1611" s="2">
        <v>14318922.619999999</v>
      </c>
      <c r="U1611">
        <v>0</v>
      </c>
      <c r="V1611" s="2">
        <v>7000000</v>
      </c>
      <c r="W1611" s="2">
        <v>3842335.59</v>
      </c>
      <c r="X1611" s="2">
        <v>0</v>
      </c>
      <c r="Y1611" s="2">
        <v>1555000</v>
      </c>
      <c r="Z1611" s="2">
        <v>1921587.03</v>
      </c>
      <c r="AA1611">
        <v>12</v>
      </c>
      <c r="AB1611">
        <v>0</v>
      </c>
      <c r="AC1611">
        <v>0</v>
      </c>
      <c r="AD1611">
        <v>0</v>
      </c>
      <c r="AE1611">
        <v>12</v>
      </c>
      <c r="AF1611">
        <v>12</v>
      </c>
      <c r="AG1611">
        <v>4</v>
      </c>
      <c r="AH1611" s="2">
        <v>1750000</v>
      </c>
    </row>
    <row r="1612" spans="1:34" x14ac:dyDescent="0.5">
      <c r="A1612">
        <v>13167</v>
      </c>
      <c r="B1612">
        <v>53789</v>
      </c>
      <c r="C1612" t="s">
        <v>1698</v>
      </c>
      <c r="D1612" s="25">
        <v>30706</v>
      </c>
      <c r="E1612" t="s">
        <v>110</v>
      </c>
      <c r="F1612" t="s">
        <v>80</v>
      </c>
      <c r="G1612" t="s">
        <v>81</v>
      </c>
      <c r="H1612" s="25">
        <v>41479</v>
      </c>
      <c r="I1612" s="26" t="str">
        <f t="shared" si="200"/>
        <v>Wed</v>
      </c>
      <c r="J1612" s="1">
        <f t="shared" si="201"/>
        <v>1</v>
      </c>
      <c r="K1612" s="1" t="str">
        <f t="shared" si="202"/>
        <v>7D</v>
      </c>
      <c r="L1612" s="25">
        <v>41480</v>
      </c>
      <c r="M1612" s="26" t="str">
        <f t="shared" si="203"/>
        <v>Thu</v>
      </c>
      <c r="N1612" s="25">
        <v>41483</v>
      </c>
      <c r="O1612" s="1">
        <f t="shared" si="204"/>
        <v>3</v>
      </c>
      <c r="P1612" s="27">
        <f t="shared" si="205"/>
        <v>2013</v>
      </c>
      <c r="Q1612" s="1">
        <f t="shared" si="206"/>
        <v>7</v>
      </c>
      <c r="R1612" s="1">
        <f t="shared" si="207"/>
        <v>25</v>
      </c>
      <c r="S1612" t="s">
        <v>72</v>
      </c>
      <c r="T1612" s="2">
        <v>16642999.119999999</v>
      </c>
      <c r="U1612">
        <v>14553000</v>
      </c>
      <c r="V1612" s="2">
        <v>12184416</v>
      </c>
      <c r="W1612" s="2">
        <v>2225107.0499999998</v>
      </c>
      <c r="X1612" s="2">
        <v>0</v>
      </c>
      <c r="Y1612" s="2">
        <v>0</v>
      </c>
      <c r="Z1612" s="2">
        <v>2233476.0699999998</v>
      </c>
      <c r="AA1612">
        <v>3</v>
      </c>
      <c r="AB1612">
        <v>0</v>
      </c>
      <c r="AC1612">
        <v>0</v>
      </c>
      <c r="AD1612">
        <v>0</v>
      </c>
      <c r="AE1612">
        <v>3</v>
      </c>
      <c r="AF1612">
        <v>3</v>
      </c>
      <c r="AG1612">
        <v>3</v>
      </c>
      <c r="AH1612" s="2">
        <v>4061472</v>
      </c>
    </row>
    <row r="1613" spans="1:34" x14ac:dyDescent="0.5">
      <c r="A1613">
        <v>13169</v>
      </c>
      <c r="B1613">
        <v>85291</v>
      </c>
      <c r="C1613" t="s">
        <v>1065</v>
      </c>
      <c r="D1613" s="25">
        <v>24598</v>
      </c>
      <c r="E1613" t="s">
        <v>69</v>
      </c>
      <c r="F1613" t="s">
        <v>84</v>
      </c>
      <c r="G1613" t="s">
        <v>112</v>
      </c>
      <c r="H1613" s="25">
        <v>41479</v>
      </c>
      <c r="I1613" s="26" t="str">
        <f t="shared" si="200"/>
        <v>Wed</v>
      </c>
      <c r="J1613" s="1">
        <f t="shared" si="201"/>
        <v>4</v>
      </c>
      <c r="K1613" s="1" t="str">
        <f t="shared" si="202"/>
        <v>7D</v>
      </c>
      <c r="L1613" s="25">
        <v>41483</v>
      </c>
      <c r="M1613" s="26" t="str">
        <f t="shared" si="203"/>
        <v>Sun</v>
      </c>
      <c r="N1613" s="25">
        <v>41488</v>
      </c>
      <c r="O1613" s="1">
        <f t="shared" si="204"/>
        <v>5</v>
      </c>
      <c r="P1613" s="27">
        <f t="shared" si="205"/>
        <v>2013</v>
      </c>
      <c r="Q1613" s="1">
        <f t="shared" si="206"/>
        <v>7</v>
      </c>
      <c r="R1613" s="1">
        <f t="shared" si="207"/>
        <v>28</v>
      </c>
      <c r="S1613" t="s">
        <v>72</v>
      </c>
      <c r="T1613" s="2">
        <v>35852549.890000001</v>
      </c>
      <c r="U1613">
        <v>29730000</v>
      </c>
      <c r="V1613" s="2">
        <v>23869694</v>
      </c>
      <c r="W1613" s="2">
        <v>6393287.3099999996</v>
      </c>
      <c r="X1613" s="2">
        <v>0</v>
      </c>
      <c r="Y1613" s="2">
        <v>778181.81</v>
      </c>
      <c r="Z1613" s="2">
        <v>4811386.7699999996</v>
      </c>
      <c r="AA1613">
        <v>18</v>
      </c>
      <c r="AB1613">
        <v>0</v>
      </c>
      <c r="AC1613">
        <v>9</v>
      </c>
      <c r="AD1613">
        <v>0</v>
      </c>
      <c r="AE1613">
        <v>18</v>
      </c>
      <c r="AF1613">
        <v>27</v>
      </c>
      <c r="AG1613">
        <v>9</v>
      </c>
      <c r="AH1613" s="2">
        <v>2652188.2200000002</v>
      </c>
    </row>
    <row r="1614" spans="1:34" x14ac:dyDescent="0.5">
      <c r="A1614">
        <v>13177</v>
      </c>
      <c r="B1614">
        <v>53953</v>
      </c>
      <c r="C1614" t="s">
        <v>1699</v>
      </c>
      <c r="D1614" s="25">
        <v>22657</v>
      </c>
      <c r="E1614" t="s">
        <v>69</v>
      </c>
      <c r="F1614" t="s">
        <v>84</v>
      </c>
      <c r="G1614" t="s">
        <v>112</v>
      </c>
      <c r="H1614" s="25">
        <v>41480</v>
      </c>
      <c r="I1614" s="26" t="str">
        <f t="shared" si="200"/>
        <v>Thu</v>
      </c>
      <c r="J1614" s="1">
        <f t="shared" si="201"/>
        <v>36</v>
      </c>
      <c r="K1614" s="1" t="str">
        <f t="shared" si="202"/>
        <v>45D</v>
      </c>
      <c r="L1614" s="25">
        <v>41516</v>
      </c>
      <c r="M1614" s="26" t="str">
        <f t="shared" si="203"/>
        <v>Fri</v>
      </c>
      <c r="N1614" s="25">
        <v>41518</v>
      </c>
      <c r="O1614" s="1">
        <f t="shared" si="204"/>
        <v>2</v>
      </c>
      <c r="P1614" s="27">
        <f t="shared" si="205"/>
        <v>2013</v>
      </c>
      <c r="Q1614" s="1">
        <f t="shared" si="206"/>
        <v>8</v>
      </c>
      <c r="R1614" s="1">
        <f t="shared" si="207"/>
        <v>30</v>
      </c>
      <c r="S1614" t="s">
        <v>72</v>
      </c>
      <c r="T1614" s="2">
        <v>1519000</v>
      </c>
      <c r="U1614">
        <v>0</v>
      </c>
      <c r="V1614" s="2">
        <v>800000</v>
      </c>
      <c r="W1614" s="2">
        <v>73593.070000000007</v>
      </c>
      <c r="X1614" s="2">
        <v>0</v>
      </c>
      <c r="Y1614" s="2">
        <v>441558.44</v>
      </c>
      <c r="Z1614" s="2">
        <v>203848.49</v>
      </c>
      <c r="AA1614">
        <v>4</v>
      </c>
      <c r="AB1614">
        <v>0</v>
      </c>
      <c r="AC1614">
        <v>0</v>
      </c>
      <c r="AD1614">
        <v>0</v>
      </c>
      <c r="AE1614">
        <v>4</v>
      </c>
      <c r="AF1614">
        <v>4</v>
      </c>
      <c r="AG1614">
        <v>2</v>
      </c>
      <c r="AH1614" s="2">
        <v>400000</v>
      </c>
    </row>
    <row r="1615" spans="1:34" x14ac:dyDescent="0.5">
      <c r="A1615">
        <v>13177</v>
      </c>
      <c r="B1615">
        <v>53963</v>
      </c>
      <c r="C1615" t="s">
        <v>1700</v>
      </c>
      <c r="D1615" s="25">
        <v>35809</v>
      </c>
      <c r="E1615" t="s">
        <v>69</v>
      </c>
      <c r="F1615" t="s">
        <v>84</v>
      </c>
      <c r="G1615" t="s">
        <v>112</v>
      </c>
      <c r="H1615" s="25">
        <v>41480</v>
      </c>
      <c r="I1615" s="26" t="str">
        <f t="shared" si="200"/>
        <v>Thu</v>
      </c>
      <c r="J1615" s="1">
        <f t="shared" si="201"/>
        <v>36</v>
      </c>
      <c r="K1615" s="1" t="str">
        <f t="shared" si="202"/>
        <v>45D</v>
      </c>
      <c r="L1615" s="25">
        <v>41516</v>
      </c>
      <c r="M1615" s="26" t="str">
        <f t="shared" si="203"/>
        <v>Fri</v>
      </c>
      <c r="N1615" s="25">
        <v>41518</v>
      </c>
      <c r="O1615" s="1">
        <f t="shared" si="204"/>
        <v>2</v>
      </c>
      <c r="P1615" s="27">
        <f t="shared" si="205"/>
        <v>2013</v>
      </c>
      <c r="Q1615" s="1">
        <f t="shared" si="206"/>
        <v>8</v>
      </c>
      <c r="R1615" s="1">
        <f t="shared" si="207"/>
        <v>30</v>
      </c>
      <c r="S1615" t="s">
        <v>72</v>
      </c>
      <c r="T1615" s="2">
        <v>24000000</v>
      </c>
      <c r="U1615">
        <v>24000000</v>
      </c>
      <c r="V1615" s="2">
        <v>16380951</v>
      </c>
      <c r="W1615" s="2">
        <v>2008656</v>
      </c>
      <c r="X1615" s="2">
        <v>0</v>
      </c>
      <c r="Y1615" s="2">
        <v>2089908</v>
      </c>
      <c r="Z1615" s="2">
        <v>3520485</v>
      </c>
      <c r="AA1615">
        <v>4</v>
      </c>
      <c r="AB1615">
        <v>0</v>
      </c>
      <c r="AC1615">
        <v>2</v>
      </c>
      <c r="AD1615">
        <v>0</v>
      </c>
      <c r="AE1615">
        <v>4</v>
      </c>
      <c r="AF1615">
        <v>6</v>
      </c>
      <c r="AG1615">
        <v>2</v>
      </c>
      <c r="AH1615" s="2">
        <v>8190475.5</v>
      </c>
    </row>
    <row r="1616" spans="1:34" x14ac:dyDescent="0.5">
      <c r="A1616">
        <v>13196</v>
      </c>
      <c r="B1616">
        <v>54126</v>
      </c>
      <c r="C1616" t="s">
        <v>1701</v>
      </c>
      <c r="D1616" s="25">
        <v>29194</v>
      </c>
      <c r="E1616" t="s">
        <v>69</v>
      </c>
      <c r="F1616" t="s">
        <v>78</v>
      </c>
      <c r="G1616" t="s">
        <v>104</v>
      </c>
      <c r="H1616" s="25">
        <v>41481</v>
      </c>
      <c r="I1616" s="26" t="str">
        <f t="shared" si="200"/>
        <v>Fri</v>
      </c>
      <c r="J1616" s="1">
        <f t="shared" si="201"/>
        <v>36</v>
      </c>
      <c r="K1616" s="1" t="str">
        <f t="shared" si="202"/>
        <v>45D</v>
      </c>
      <c r="L1616" s="25">
        <v>41517</v>
      </c>
      <c r="M1616" s="26" t="str">
        <f t="shared" si="203"/>
        <v>Sat</v>
      </c>
      <c r="N1616" s="25">
        <v>41519</v>
      </c>
      <c r="O1616" s="1">
        <f t="shared" si="204"/>
        <v>2</v>
      </c>
      <c r="P1616" s="27">
        <f t="shared" si="205"/>
        <v>2013</v>
      </c>
      <c r="Q1616" s="1">
        <f t="shared" si="206"/>
        <v>8</v>
      </c>
      <c r="R1616" s="1">
        <f t="shared" si="207"/>
        <v>31</v>
      </c>
      <c r="S1616" t="s">
        <v>72</v>
      </c>
      <c r="T1616" s="2">
        <v>3760000.05</v>
      </c>
      <c r="U1616">
        <v>0</v>
      </c>
      <c r="V1616" s="2">
        <v>2000000</v>
      </c>
      <c r="W1616" s="2">
        <v>1255411.3</v>
      </c>
      <c r="X1616" s="2">
        <v>0</v>
      </c>
      <c r="Y1616" s="2">
        <v>0</v>
      </c>
      <c r="Z1616" s="2">
        <v>504588.75</v>
      </c>
      <c r="AA1616">
        <v>4</v>
      </c>
      <c r="AB1616">
        <v>2</v>
      </c>
      <c r="AC1616">
        <v>2</v>
      </c>
      <c r="AD1616">
        <v>0</v>
      </c>
      <c r="AE1616">
        <v>6</v>
      </c>
      <c r="AF1616">
        <v>8</v>
      </c>
      <c r="AG1616">
        <v>2</v>
      </c>
      <c r="AH1616" s="2">
        <v>1000000</v>
      </c>
    </row>
    <row r="1617" spans="1:34" x14ac:dyDescent="0.5">
      <c r="A1617">
        <v>13190</v>
      </c>
      <c r="B1617">
        <v>54105</v>
      </c>
      <c r="C1617" t="s">
        <v>1702</v>
      </c>
      <c r="D1617" s="25">
        <v>25477</v>
      </c>
      <c r="E1617" t="s">
        <v>138</v>
      </c>
      <c r="F1617" t="s">
        <v>75</v>
      </c>
      <c r="G1617" t="s">
        <v>76</v>
      </c>
      <c r="H1617" s="25">
        <v>41481</v>
      </c>
      <c r="I1617" s="26" t="str">
        <f t="shared" si="200"/>
        <v>Fri</v>
      </c>
      <c r="J1617" s="1">
        <f t="shared" si="201"/>
        <v>34</v>
      </c>
      <c r="K1617" s="1" t="str">
        <f t="shared" si="202"/>
        <v>45D</v>
      </c>
      <c r="L1617" s="25">
        <v>41515</v>
      </c>
      <c r="M1617" s="26" t="str">
        <f t="shared" si="203"/>
        <v>Thu</v>
      </c>
      <c r="N1617" s="25">
        <v>41518</v>
      </c>
      <c r="O1617" s="1">
        <f t="shared" si="204"/>
        <v>3</v>
      </c>
      <c r="P1617" s="27">
        <f t="shared" si="205"/>
        <v>2013</v>
      </c>
      <c r="Q1617" s="1">
        <f t="shared" si="206"/>
        <v>8</v>
      </c>
      <c r="R1617" s="1">
        <f t="shared" si="207"/>
        <v>29</v>
      </c>
      <c r="S1617" t="s">
        <v>72</v>
      </c>
      <c r="T1617" s="2">
        <v>1516250</v>
      </c>
      <c r="U1617">
        <v>0</v>
      </c>
      <c r="V1617" s="2">
        <v>519480</v>
      </c>
      <c r="W1617" s="2">
        <v>793290.02</v>
      </c>
      <c r="X1617" s="2">
        <v>0</v>
      </c>
      <c r="Y1617" s="2">
        <v>0</v>
      </c>
      <c r="Z1617" s="2">
        <v>203479.98</v>
      </c>
      <c r="AA1617">
        <v>6</v>
      </c>
      <c r="AB1617">
        <v>0</v>
      </c>
      <c r="AC1617">
        <v>3</v>
      </c>
      <c r="AD1617">
        <v>0</v>
      </c>
      <c r="AE1617">
        <v>6</v>
      </c>
      <c r="AF1617">
        <v>9</v>
      </c>
      <c r="AG1617">
        <v>3</v>
      </c>
      <c r="AH1617" s="2">
        <v>173160</v>
      </c>
    </row>
    <row r="1618" spans="1:34" x14ac:dyDescent="0.5">
      <c r="A1618">
        <v>13200</v>
      </c>
      <c r="B1618">
        <v>54145</v>
      </c>
      <c r="C1618" t="s">
        <v>1703</v>
      </c>
      <c r="D1618" s="25">
        <v>26983</v>
      </c>
      <c r="E1618" t="s">
        <v>79</v>
      </c>
      <c r="F1618" t="s">
        <v>105</v>
      </c>
      <c r="G1618" t="s">
        <v>106</v>
      </c>
      <c r="H1618" s="25">
        <v>41481</v>
      </c>
      <c r="I1618" s="26" t="str">
        <f t="shared" si="200"/>
        <v>Fri</v>
      </c>
      <c r="J1618" s="1">
        <f t="shared" si="201"/>
        <v>23</v>
      </c>
      <c r="K1618" s="1" t="str">
        <f t="shared" si="202"/>
        <v>30D</v>
      </c>
      <c r="L1618" s="25">
        <v>41504</v>
      </c>
      <c r="M1618" s="26" t="str">
        <f t="shared" si="203"/>
        <v>Sun</v>
      </c>
      <c r="N1618" s="25">
        <v>41510</v>
      </c>
      <c r="O1618" s="1">
        <f t="shared" si="204"/>
        <v>6</v>
      </c>
      <c r="P1618" s="27">
        <f t="shared" si="205"/>
        <v>2013</v>
      </c>
      <c r="Q1618" s="1">
        <f t="shared" si="206"/>
        <v>8</v>
      </c>
      <c r="R1618" s="1">
        <f t="shared" si="207"/>
        <v>18</v>
      </c>
      <c r="S1618" t="s">
        <v>72</v>
      </c>
      <c r="T1618" s="2">
        <v>12117370.23</v>
      </c>
      <c r="U1618">
        <v>5582374.2000000002</v>
      </c>
      <c r="V1618" s="2">
        <v>4559700.5999999996</v>
      </c>
      <c r="W1618" s="2">
        <v>4719453.4000000004</v>
      </c>
      <c r="X1618" s="2">
        <v>0</v>
      </c>
      <c r="Y1618" s="2">
        <v>1212121.21</v>
      </c>
      <c r="Z1618" s="2">
        <v>1626095.02</v>
      </c>
      <c r="AA1618">
        <v>14</v>
      </c>
      <c r="AB1618">
        <v>0</v>
      </c>
      <c r="AC1618">
        <v>0</v>
      </c>
      <c r="AD1618">
        <v>0</v>
      </c>
      <c r="AE1618">
        <v>14</v>
      </c>
      <c r="AF1618">
        <v>14</v>
      </c>
      <c r="AG1618">
        <v>7</v>
      </c>
      <c r="AH1618" s="2">
        <v>651385.80000000005</v>
      </c>
    </row>
    <row r="1619" spans="1:34" x14ac:dyDescent="0.5">
      <c r="A1619">
        <v>13209</v>
      </c>
      <c r="B1619">
        <v>54226</v>
      </c>
      <c r="C1619" t="s">
        <v>1704</v>
      </c>
      <c r="D1619" s="25">
        <v>22409</v>
      </c>
      <c r="E1619" t="s">
        <v>122</v>
      </c>
      <c r="F1619" t="s">
        <v>80</v>
      </c>
      <c r="G1619" t="s">
        <v>89</v>
      </c>
      <c r="H1619" s="25">
        <v>41482</v>
      </c>
      <c r="I1619" s="26" t="str">
        <f t="shared" si="200"/>
        <v>Sat</v>
      </c>
      <c r="J1619" s="1">
        <f t="shared" si="201"/>
        <v>1</v>
      </c>
      <c r="K1619" s="1" t="str">
        <f t="shared" si="202"/>
        <v>7D</v>
      </c>
      <c r="L1619" s="25">
        <v>41483</v>
      </c>
      <c r="M1619" s="26" t="str">
        <f t="shared" si="203"/>
        <v>Sun</v>
      </c>
      <c r="N1619" s="25">
        <v>41486</v>
      </c>
      <c r="O1619" s="1">
        <f t="shared" si="204"/>
        <v>3</v>
      </c>
      <c r="P1619" s="27">
        <f t="shared" si="205"/>
        <v>2013</v>
      </c>
      <c r="Q1619" s="1">
        <f t="shared" si="206"/>
        <v>7</v>
      </c>
      <c r="R1619" s="1">
        <f t="shared" si="207"/>
        <v>28</v>
      </c>
      <c r="S1619" t="s">
        <v>72</v>
      </c>
      <c r="T1619" s="2">
        <v>3878249.88</v>
      </c>
      <c r="U1619">
        <v>0</v>
      </c>
      <c r="V1619" s="2">
        <v>3000000</v>
      </c>
      <c r="W1619" s="2">
        <v>340476.09</v>
      </c>
      <c r="X1619" s="2">
        <v>0</v>
      </c>
      <c r="Y1619" s="2">
        <v>17316.02</v>
      </c>
      <c r="Z1619" s="2">
        <v>520457.77</v>
      </c>
      <c r="AA1619">
        <v>9</v>
      </c>
      <c r="AB1619">
        <v>0</v>
      </c>
      <c r="AC1619">
        <v>0</v>
      </c>
      <c r="AD1619">
        <v>0</v>
      </c>
      <c r="AE1619">
        <v>9</v>
      </c>
      <c r="AF1619">
        <v>9</v>
      </c>
      <c r="AG1619">
        <v>3</v>
      </c>
      <c r="AH1619" s="2">
        <v>1000000</v>
      </c>
    </row>
    <row r="1620" spans="1:34" x14ac:dyDescent="0.5">
      <c r="A1620">
        <v>13221</v>
      </c>
      <c r="B1620">
        <v>54297</v>
      </c>
      <c r="C1620" t="s">
        <v>1705</v>
      </c>
      <c r="D1620" s="25">
        <v>26274</v>
      </c>
      <c r="E1620" t="s">
        <v>138</v>
      </c>
      <c r="F1620" t="s">
        <v>80</v>
      </c>
      <c r="G1620" t="s">
        <v>89</v>
      </c>
      <c r="H1620" s="25">
        <v>41482</v>
      </c>
      <c r="I1620" s="26" t="str">
        <f t="shared" si="200"/>
        <v>Sat</v>
      </c>
      <c r="J1620" s="1">
        <f t="shared" si="201"/>
        <v>50</v>
      </c>
      <c r="K1620" s="1" t="str">
        <f t="shared" si="202"/>
        <v>60D</v>
      </c>
      <c r="L1620" s="25">
        <v>41532</v>
      </c>
      <c r="M1620" s="26" t="str">
        <f t="shared" si="203"/>
        <v>Sun</v>
      </c>
      <c r="N1620" s="25">
        <v>41535</v>
      </c>
      <c r="O1620" s="1">
        <f t="shared" si="204"/>
        <v>3</v>
      </c>
      <c r="P1620" s="27">
        <f t="shared" si="205"/>
        <v>2013</v>
      </c>
      <c r="Q1620" s="1">
        <f t="shared" si="206"/>
        <v>9</v>
      </c>
      <c r="R1620" s="1">
        <f t="shared" si="207"/>
        <v>15</v>
      </c>
      <c r="S1620" t="s">
        <v>72</v>
      </c>
      <c r="T1620" s="2">
        <v>3643250</v>
      </c>
      <c r="U1620">
        <v>0</v>
      </c>
      <c r="V1620" s="2">
        <v>3000000</v>
      </c>
      <c r="W1620" s="2">
        <v>150000</v>
      </c>
      <c r="X1620" s="2">
        <v>0</v>
      </c>
      <c r="Y1620" s="2">
        <v>4329</v>
      </c>
      <c r="Z1620" s="2">
        <v>488921</v>
      </c>
      <c r="AA1620">
        <v>9</v>
      </c>
      <c r="AB1620">
        <v>0</v>
      </c>
      <c r="AC1620">
        <v>0</v>
      </c>
      <c r="AD1620">
        <v>0</v>
      </c>
      <c r="AE1620">
        <v>9</v>
      </c>
      <c r="AF1620">
        <v>9</v>
      </c>
      <c r="AG1620">
        <v>3</v>
      </c>
      <c r="AH1620" s="2">
        <v>1000000</v>
      </c>
    </row>
    <row r="1621" spans="1:34" x14ac:dyDescent="0.5">
      <c r="A1621">
        <v>13212</v>
      </c>
      <c r="B1621">
        <v>54271</v>
      </c>
      <c r="C1621" t="s">
        <v>1706</v>
      </c>
      <c r="D1621" s="25">
        <v>27418</v>
      </c>
      <c r="E1621" t="s">
        <v>138</v>
      </c>
      <c r="F1621" t="s">
        <v>80</v>
      </c>
      <c r="G1621" t="s">
        <v>89</v>
      </c>
      <c r="H1621" s="25">
        <v>41482</v>
      </c>
      <c r="I1621" s="26" t="str">
        <f t="shared" si="200"/>
        <v>Sat</v>
      </c>
      <c r="J1621" s="1">
        <f t="shared" si="201"/>
        <v>1</v>
      </c>
      <c r="K1621" s="1" t="str">
        <f t="shared" si="202"/>
        <v>7D</v>
      </c>
      <c r="L1621" s="25">
        <v>41483</v>
      </c>
      <c r="M1621" s="26" t="str">
        <f t="shared" si="203"/>
        <v>Sun</v>
      </c>
      <c r="N1621" s="25">
        <v>41486</v>
      </c>
      <c r="O1621" s="1">
        <f t="shared" si="204"/>
        <v>3</v>
      </c>
      <c r="P1621" s="27">
        <f t="shared" si="205"/>
        <v>2013</v>
      </c>
      <c r="Q1621" s="1">
        <f t="shared" si="206"/>
        <v>7</v>
      </c>
      <c r="R1621" s="1">
        <f t="shared" si="207"/>
        <v>28</v>
      </c>
      <c r="S1621" t="s">
        <v>72</v>
      </c>
      <c r="T1621" s="2">
        <v>3698499.47</v>
      </c>
      <c r="U1621">
        <v>0</v>
      </c>
      <c r="V1621" s="2">
        <v>2550000</v>
      </c>
      <c r="W1621" s="2">
        <v>643506.03</v>
      </c>
      <c r="X1621" s="2">
        <v>0</v>
      </c>
      <c r="Y1621" s="2">
        <v>8658.01</v>
      </c>
      <c r="Z1621" s="2">
        <v>496335.43</v>
      </c>
      <c r="AA1621">
        <v>6</v>
      </c>
      <c r="AB1621">
        <v>0</v>
      </c>
      <c r="AC1621">
        <v>0</v>
      </c>
      <c r="AD1621">
        <v>0</v>
      </c>
      <c r="AE1621">
        <v>6</v>
      </c>
      <c r="AF1621">
        <v>6</v>
      </c>
      <c r="AG1621">
        <v>3</v>
      </c>
      <c r="AH1621" s="2">
        <v>850000</v>
      </c>
    </row>
    <row r="1622" spans="1:34" x14ac:dyDescent="0.5">
      <c r="A1622">
        <v>13215</v>
      </c>
      <c r="B1622">
        <v>54281</v>
      </c>
      <c r="C1622" t="s">
        <v>1707</v>
      </c>
      <c r="D1622" s="25">
        <v>25097</v>
      </c>
      <c r="E1622" t="s">
        <v>69</v>
      </c>
      <c r="F1622" t="s">
        <v>80</v>
      </c>
      <c r="G1622" t="s">
        <v>89</v>
      </c>
      <c r="H1622" s="25">
        <v>41482</v>
      </c>
      <c r="I1622" s="26" t="str">
        <f t="shared" si="200"/>
        <v>Sat</v>
      </c>
      <c r="J1622" s="1">
        <f t="shared" si="201"/>
        <v>4</v>
      </c>
      <c r="K1622" s="1" t="str">
        <f t="shared" si="202"/>
        <v>7D</v>
      </c>
      <c r="L1622" s="25">
        <v>41486</v>
      </c>
      <c r="M1622" s="26" t="str">
        <f t="shared" si="203"/>
        <v>Wed</v>
      </c>
      <c r="N1622" s="25">
        <v>41488</v>
      </c>
      <c r="O1622" s="1">
        <f t="shared" si="204"/>
        <v>2</v>
      </c>
      <c r="P1622" s="27">
        <f t="shared" si="205"/>
        <v>2013</v>
      </c>
      <c r="Q1622" s="1">
        <f t="shared" si="206"/>
        <v>7</v>
      </c>
      <c r="R1622" s="1">
        <f t="shared" si="207"/>
        <v>31</v>
      </c>
      <c r="S1622" t="s">
        <v>72</v>
      </c>
      <c r="T1622" s="2">
        <v>1386000</v>
      </c>
      <c r="U1622">
        <v>0</v>
      </c>
      <c r="V1622" s="2">
        <v>1200000</v>
      </c>
      <c r="W1622" s="2">
        <v>0</v>
      </c>
      <c r="X1622" s="2">
        <v>0</v>
      </c>
      <c r="Y1622" s="2">
        <v>0</v>
      </c>
      <c r="Z1622" s="2">
        <v>186000</v>
      </c>
      <c r="AA1622">
        <v>4</v>
      </c>
      <c r="AB1622">
        <v>0</v>
      </c>
      <c r="AC1622">
        <v>2</v>
      </c>
      <c r="AD1622">
        <v>0</v>
      </c>
      <c r="AE1622">
        <v>4</v>
      </c>
      <c r="AF1622">
        <v>6</v>
      </c>
      <c r="AG1622">
        <v>2</v>
      </c>
      <c r="AH1622" s="2">
        <v>600000</v>
      </c>
    </row>
    <row r="1623" spans="1:34" x14ac:dyDescent="0.5">
      <c r="A1623">
        <v>13594</v>
      </c>
      <c r="B1623">
        <v>54145</v>
      </c>
      <c r="C1623" t="s">
        <v>1703</v>
      </c>
      <c r="D1623" s="25">
        <v>26983</v>
      </c>
      <c r="E1623" t="s">
        <v>79</v>
      </c>
      <c r="F1623" t="s">
        <v>70</v>
      </c>
      <c r="G1623" t="s">
        <v>74</v>
      </c>
      <c r="H1623" s="25">
        <v>41482</v>
      </c>
      <c r="I1623" s="26" t="str">
        <f t="shared" si="200"/>
        <v>Sat</v>
      </c>
      <c r="J1623" s="1">
        <f t="shared" si="201"/>
        <v>28</v>
      </c>
      <c r="K1623" s="1" t="str">
        <f t="shared" si="202"/>
        <v>30D</v>
      </c>
      <c r="L1623" s="25">
        <v>41510</v>
      </c>
      <c r="M1623" s="26" t="str">
        <f t="shared" si="203"/>
        <v>Sat</v>
      </c>
      <c r="N1623" s="25">
        <v>41511</v>
      </c>
      <c r="O1623" s="1">
        <f t="shared" si="204"/>
        <v>1</v>
      </c>
      <c r="P1623" s="27">
        <f t="shared" si="205"/>
        <v>2013</v>
      </c>
      <c r="Q1623" s="1">
        <f t="shared" si="206"/>
        <v>8</v>
      </c>
      <c r="R1623" s="1">
        <f t="shared" si="207"/>
        <v>24</v>
      </c>
      <c r="S1623" t="s">
        <v>72</v>
      </c>
      <c r="T1623" s="2">
        <v>12117370.23</v>
      </c>
      <c r="U1623">
        <v>5582374.2000000002</v>
      </c>
      <c r="V1623" s="2">
        <v>4559700.5999999996</v>
      </c>
      <c r="W1623" s="2">
        <v>4719453.4000000004</v>
      </c>
      <c r="X1623" s="2">
        <v>0</v>
      </c>
      <c r="Y1623" s="2">
        <v>1212121.21</v>
      </c>
      <c r="Z1623" s="2">
        <v>1626095.02</v>
      </c>
      <c r="AA1623">
        <v>14</v>
      </c>
      <c r="AB1623">
        <v>0</v>
      </c>
      <c r="AC1623">
        <v>0</v>
      </c>
      <c r="AD1623">
        <v>0</v>
      </c>
      <c r="AE1623">
        <v>14</v>
      </c>
      <c r="AF1623">
        <v>14</v>
      </c>
      <c r="AG1623">
        <v>7</v>
      </c>
      <c r="AH1623" s="2">
        <v>651385.80000000005</v>
      </c>
    </row>
    <row r="1624" spans="1:34" x14ac:dyDescent="0.5">
      <c r="A1624">
        <v>11042</v>
      </c>
      <c r="B1624">
        <v>54021</v>
      </c>
      <c r="C1624" t="s">
        <v>1435</v>
      </c>
      <c r="D1624" s="25">
        <v>28120</v>
      </c>
      <c r="E1624" t="s">
        <v>69</v>
      </c>
      <c r="F1624" t="s">
        <v>94</v>
      </c>
      <c r="G1624" t="s">
        <v>141</v>
      </c>
      <c r="H1624" s="25">
        <v>41483</v>
      </c>
      <c r="I1624" s="26" t="str">
        <f t="shared" si="200"/>
        <v>Sun</v>
      </c>
      <c r="J1624" s="1">
        <f t="shared" si="201"/>
        <v>0</v>
      </c>
      <c r="K1624" s="1" t="str">
        <f t="shared" si="202"/>
        <v>7D</v>
      </c>
      <c r="L1624" s="25">
        <v>41483</v>
      </c>
      <c r="M1624" s="26" t="str">
        <f t="shared" si="203"/>
        <v>Sun</v>
      </c>
      <c r="N1624" s="25">
        <v>41484</v>
      </c>
      <c r="O1624" s="1">
        <f t="shared" si="204"/>
        <v>1</v>
      </c>
      <c r="P1624" s="27">
        <f t="shared" si="205"/>
        <v>2013</v>
      </c>
      <c r="Q1624" s="1">
        <f t="shared" si="206"/>
        <v>7</v>
      </c>
      <c r="R1624" s="1">
        <f t="shared" si="207"/>
        <v>28</v>
      </c>
      <c r="S1624" t="s">
        <v>72</v>
      </c>
      <c r="T1624" s="2">
        <v>3500000.18</v>
      </c>
      <c r="U1624">
        <v>3500000</v>
      </c>
      <c r="V1624" s="2">
        <v>3030303.03</v>
      </c>
      <c r="W1624" s="2">
        <v>0</v>
      </c>
      <c r="X1624" s="2">
        <v>0</v>
      </c>
      <c r="Y1624" s="2">
        <v>0</v>
      </c>
      <c r="Z1624" s="2">
        <v>469697.15</v>
      </c>
      <c r="AA1624">
        <v>4</v>
      </c>
      <c r="AB1624">
        <v>0</v>
      </c>
      <c r="AC1624">
        <v>0</v>
      </c>
      <c r="AD1624">
        <v>0</v>
      </c>
      <c r="AE1624">
        <v>4</v>
      </c>
      <c r="AF1624">
        <v>4</v>
      </c>
      <c r="AG1624">
        <v>3</v>
      </c>
      <c r="AH1624" s="2">
        <v>1010101.01</v>
      </c>
    </row>
    <row r="1625" spans="1:34" x14ac:dyDescent="0.5">
      <c r="A1625">
        <v>13228</v>
      </c>
      <c r="B1625">
        <v>54366</v>
      </c>
      <c r="C1625" t="s">
        <v>1708</v>
      </c>
      <c r="D1625" s="25">
        <v>23701</v>
      </c>
      <c r="E1625" t="s">
        <v>138</v>
      </c>
      <c r="F1625" t="s">
        <v>80</v>
      </c>
      <c r="G1625" t="s">
        <v>89</v>
      </c>
      <c r="H1625" s="25">
        <v>41484</v>
      </c>
      <c r="I1625" s="26" t="str">
        <f t="shared" si="200"/>
        <v>Mon</v>
      </c>
      <c r="J1625" s="1">
        <f t="shared" si="201"/>
        <v>1</v>
      </c>
      <c r="K1625" s="1" t="str">
        <f t="shared" si="202"/>
        <v>7D</v>
      </c>
      <c r="L1625" s="25">
        <v>41485</v>
      </c>
      <c r="M1625" s="26" t="str">
        <f t="shared" si="203"/>
        <v>Tue</v>
      </c>
      <c r="N1625" s="25">
        <v>41487</v>
      </c>
      <c r="O1625" s="1">
        <f t="shared" si="204"/>
        <v>2</v>
      </c>
      <c r="P1625" s="27">
        <f t="shared" si="205"/>
        <v>2013</v>
      </c>
      <c r="Q1625" s="1">
        <f t="shared" si="206"/>
        <v>7</v>
      </c>
      <c r="R1625" s="1">
        <f t="shared" si="207"/>
        <v>30</v>
      </c>
      <c r="S1625" t="s">
        <v>72</v>
      </c>
      <c r="T1625" s="2">
        <v>2329498.96</v>
      </c>
      <c r="U1625">
        <v>0</v>
      </c>
      <c r="V1625" s="2">
        <v>740000</v>
      </c>
      <c r="W1625" s="2">
        <v>1276882.22</v>
      </c>
      <c r="X1625" s="2">
        <v>0</v>
      </c>
      <c r="Y1625" s="2">
        <v>0</v>
      </c>
      <c r="Z1625" s="2">
        <v>312616.74</v>
      </c>
      <c r="AA1625">
        <v>4</v>
      </c>
      <c r="AB1625">
        <v>2</v>
      </c>
      <c r="AC1625">
        <v>0</v>
      </c>
      <c r="AD1625">
        <v>0</v>
      </c>
      <c r="AE1625">
        <v>6</v>
      </c>
      <c r="AF1625">
        <v>6</v>
      </c>
      <c r="AG1625">
        <v>2</v>
      </c>
      <c r="AH1625" s="2">
        <v>370000</v>
      </c>
    </row>
    <row r="1626" spans="1:34" x14ac:dyDescent="0.5">
      <c r="A1626">
        <v>13066</v>
      </c>
      <c r="B1626">
        <v>54438</v>
      </c>
      <c r="C1626" t="s">
        <v>1709</v>
      </c>
      <c r="D1626" s="25">
        <v>26928</v>
      </c>
      <c r="E1626" t="s">
        <v>69</v>
      </c>
      <c r="F1626" t="s">
        <v>94</v>
      </c>
      <c r="G1626" t="s">
        <v>95</v>
      </c>
      <c r="H1626" s="25">
        <v>41484</v>
      </c>
      <c r="I1626" s="26" t="str">
        <f t="shared" si="200"/>
        <v>Mon</v>
      </c>
      <c r="J1626" s="1">
        <f t="shared" si="201"/>
        <v>20</v>
      </c>
      <c r="K1626" s="1" t="str">
        <f t="shared" si="202"/>
        <v>30D</v>
      </c>
      <c r="L1626" s="25">
        <v>41504</v>
      </c>
      <c r="M1626" s="26" t="str">
        <f t="shared" si="203"/>
        <v>Sun</v>
      </c>
      <c r="N1626" s="25">
        <v>41505</v>
      </c>
      <c r="O1626" s="1">
        <f t="shared" si="204"/>
        <v>1</v>
      </c>
      <c r="P1626" s="27">
        <f t="shared" si="205"/>
        <v>2013</v>
      </c>
      <c r="Q1626" s="1">
        <f t="shared" si="206"/>
        <v>8</v>
      </c>
      <c r="R1626" s="1">
        <f t="shared" si="207"/>
        <v>18</v>
      </c>
      <c r="S1626" t="s">
        <v>72</v>
      </c>
      <c r="T1626" s="2">
        <v>4370100</v>
      </c>
      <c r="U1626">
        <v>3885000</v>
      </c>
      <c r="V1626" s="2">
        <v>3225108</v>
      </c>
      <c r="W1626" s="2">
        <v>378528</v>
      </c>
      <c r="X1626" s="2">
        <v>0</v>
      </c>
      <c r="Y1626" s="2">
        <v>180000</v>
      </c>
      <c r="Z1626" s="2">
        <v>586464</v>
      </c>
      <c r="AA1626">
        <v>1</v>
      </c>
      <c r="AB1626">
        <v>0</v>
      </c>
      <c r="AC1626">
        <v>0</v>
      </c>
      <c r="AD1626">
        <v>0</v>
      </c>
      <c r="AE1626">
        <v>1</v>
      </c>
      <c r="AF1626">
        <v>1</v>
      </c>
      <c r="AG1626">
        <v>1</v>
      </c>
      <c r="AH1626" s="2">
        <v>3225108</v>
      </c>
    </row>
    <row r="1627" spans="1:34" x14ac:dyDescent="0.5">
      <c r="A1627">
        <v>12102</v>
      </c>
      <c r="B1627">
        <v>54584</v>
      </c>
      <c r="C1627" t="s">
        <v>1710</v>
      </c>
      <c r="D1627" s="25">
        <v>24937</v>
      </c>
      <c r="E1627" t="s">
        <v>138</v>
      </c>
      <c r="F1627" t="s">
        <v>127</v>
      </c>
      <c r="G1627" t="s">
        <v>128</v>
      </c>
      <c r="H1627" s="25">
        <v>41485</v>
      </c>
      <c r="I1627" s="26" t="str">
        <f t="shared" si="200"/>
        <v>Tue</v>
      </c>
      <c r="J1627" s="1">
        <f t="shared" si="201"/>
        <v>16</v>
      </c>
      <c r="K1627" s="1" t="str">
        <f t="shared" si="202"/>
        <v>30D</v>
      </c>
      <c r="L1627" s="25">
        <v>41501</v>
      </c>
      <c r="M1627" s="26" t="str">
        <f t="shared" si="203"/>
        <v>Thu</v>
      </c>
      <c r="N1627" s="25">
        <v>41504</v>
      </c>
      <c r="O1627" s="1">
        <f t="shared" si="204"/>
        <v>3</v>
      </c>
      <c r="P1627" s="27">
        <f t="shared" si="205"/>
        <v>2013</v>
      </c>
      <c r="Q1627" s="1">
        <f t="shared" si="206"/>
        <v>8</v>
      </c>
      <c r="R1627" s="1">
        <f t="shared" si="207"/>
        <v>15</v>
      </c>
      <c r="S1627" t="s">
        <v>72</v>
      </c>
      <c r="T1627" s="2">
        <v>7182749.3399999999</v>
      </c>
      <c r="U1627">
        <v>0</v>
      </c>
      <c r="V1627" s="2">
        <v>3050000</v>
      </c>
      <c r="W1627" s="2">
        <v>571428</v>
      </c>
      <c r="X1627" s="2">
        <v>0</v>
      </c>
      <c r="Y1627" s="2">
        <v>1998002</v>
      </c>
      <c r="Z1627" s="2">
        <v>1563319.34</v>
      </c>
      <c r="AA1627">
        <v>9</v>
      </c>
      <c r="AB1627">
        <v>0</v>
      </c>
      <c r="AC1627">
        <v>0</v>
      </c>
      <c r="AD1627">
        <v>0</v>
      </c>
      <c r="AE1627">
        <v>9</v>
      </c>
      <c r="AF1627">
        <v>9</v>
      </c>
      <c r="AG1627">
        <v>3</v>
      </c>
      <c r="AH1627" s="2">
        <v>1016666.67</v>
      </c>
    </row>
    <row r="1628" spans="1:34" x14ac:dyDescent="0.5">
      <c r="A1628">
        <v>13066</v>
      </c>
      <c r="B1628">
        <v>54675</v>
      </c>
      <c r="C1628" t="s">
        <v>1711</v>
      </c>
      <c r="D1628" s="25">
        <v>23049</v>
      </c>
      <c r="E1628" t="s">
        <v>69</v>
      </c>
      <c r="F1628" t="s">
        <v>94</v>
      </c>
      <c r="G1628" t="s">
        <v>95</v>
      </c>
      <c r="H1628" s="25">
        <v>41486</v>
      </c>
      <c r="I1628" s="26" t="str">
        <f t="shared" si="200"/>
        <v>Wed</v>
      </c>
      <c r="J1628" s="1">
        <f t="shared" si="201"/>
        <v>17</v>
      </c>
      <c r="K1628" s="1" t="str">
        <f t="shared" si="202"/>
        <v>30D</v>
      </c>
      <c r="L1628" s="25">
        <v>41503</v>
      </c>
      <c r="M1628" s="26" t="str">
        <f t="shared" si="203"/>
        <v>Sat</v>
      </c>
      <c r="N1628" s="25">
        <v>41505</v>
      </c>
      <c r="O1628" s="1">
        <f t="shared" si="204"/>
        <v>2</v>
      </c>
      <c r="P1628" s="27">
        <f t="shared" si="205"/>
        <v>2013</v>
      </c>
      <c r="Q1628" s="1">
        <f t="shared" si="206"/>
        <v>8</v>
      </c>
      <c r="R1628" s="1">
        <f t="shared" si="207"/>
        <v>17</v>
      </c>
      <c r="S1628" t="s">
        <v>72</v>
      </c>
      <c r="T1628" s="2">
        <v>7770000</v>
      </c>
      <c r="U1628">
        <v>7770000</v>
      </c>
      <c r="V1628" s="2">
        <v>6450216</v>
      </c>
      <c r="W1628" s="2">
        <v>277056</v>
      </c>
      <c r="X1628" s="2">
        <v>0</v>
      </c>
      <c r="Y1628" s="2">
        <v>0</v>
      </c>
      <c r="Z1628" s="2">
        <v>1042728</v>
      </c>
      <c r="AA1628">
        <v>2</v>
      </c>
      <c r="AB1628">
        <v>0</v>
      </c>
      <c r="AC1628">
        <v>0</v>
      </c>
      <c r="AD1628">
        <v>0</v>
      </c>
      <c r="AE1628">
        <v>2</v>
      </c>
      <c r="AF1628">
        <v>2</v>
      </c>
      <c r="AG1628">
        <v>2</v>
      </c>
      <c r="AH1628" s="2">
        <v>3225108</v>
      </c>
    </row>
    <row r="1629" spans="1:34" x14ac:dyDescent="0.5">
      <c r="A1629">
        <v>13066</v>
      </c>
      <c r="B1629">
        <v>54734</v>
      </c>
      <c r="C1629" t="s">
        <v>1712</v>
      </c>
      <c r="D1629" s="25">
        <v>18948</v>
      </c>
      <c r="E1629" t="s">
        <v>122</v>
      </c>
      <c r="F1629" t="s">
        <v>94</v>
      </c>
      <c r="G1629" t="s">
        <v>95</v>
      </c>
      <c r="H1629" s="25">
        <v>41486</v>
      </c>
      <c r="I1629" s="26" t="str">
        <f t="shared" si="200"/>
        <v>Wed</v>
      </c>
      <c r="J1629" s="1">
        <f t="shared" si="201"/>
        <v>18</v>
      </c>
      <c r="K1629" s="1" t="str">
        <f t="shared" si="202"/>
        <v>30D</v>
      </c>
      <c r="L1629" s="25">
        <v>41504</v>
      </c>
      <c r="M1629" s="26" t="str">
        <f t="shared" si="203"/>
        <v>Sun</v>
      </c>
      <c r="N1629" s="25">
        <v>41505</v>
      </c>
      <c r="O1629" s="1">
        <f t="shared" si="204"/>
        <v>1</v>
      </c>
      <c r="P1629" s="27">
        <f t="shared" si="205"/>
        <v>2013</v>
      </c>
      <c r="Q1629" s="1">
        <f t="shared" si="206"/>
        <v>8</v>
      </c>
      <c r="R1629" s="1">
        <f t="shared" si="207"/>
        <v>18</v>
      </c>
      <c r="S1629" t="s">
        <v>72</v>
      </c>
      <c r="T1629" s="2">
        <v>4417900</v>
      </c>
      <c r="U1629">
        <v>3885000</v>
      </c>
      <c r="V1629" s="2">
        <v>3225108</v>
      </c>
      <c r="W1629" s="2">
        <v>599913.28</v>
      </c>
      <c r="X1629" s="2">
        <v>0</v>
      </c>
      <c r="Y1629" s="2">
        <v>0</v>
      </c>
      <c r="Z1629" s="2">
        <v>592878.72</v>
      </c>
      <c r="AA1629">
        <v>1</v>
      </c>
      <c r="AB1629">
        <v>0</v>
      </c>
      <c r="AC1629">
        <v>0</v>
      </c>
      <c r="AD1629">
        <v>0</v>
      </c>
      <c r="AE1629">
        <v>1</v>
      </c>
      <c r="AF1629">
        <v>1</v>
      </c>
      <c r="AG1629">
        <v>1</v>
      </c>
      <c r="AH1629" s="2">
        <v>3225108</v>
      </c>
    </row>
    <row r="1630" spans="1:34" x14ac:dyDescent="0.5">
      <c r="A1630">
        <v>13066</v>
      </c>
      <c r="B1630">
        <v>54893</v>
      </c>
      <c r="C1630" t="s">
        <v>1713</v>
      </c>
      <c r="D1630" s="25">
        <v>21456</v>
      </c>
      <c r="E1630" t="s">
        <v>69</v>
      </c>
      <c r="F1630" t="s">
        <v>94</v>
      </c>
      <c r="G1630" t="s">
        <v>95</v>
      </c>
      <c r="H1630" s="25">
        <v>41487</v>
      </c>
      <c r="I1630" s="26" t="str">
        <f t="shared" si="200"/>
        <v>Thu</v>
      </c>
      <c r="J1630" s="1">
        <f t="shared" si="201"/>
        <v>16</v>
      </c>
      <c r="K1630" s="1" t="str">
        <f t="shared" si="202"/>
        <v>30D</v>
      </c>
      <c r="L1630" s="25">
        <v>41503</v>
      </c>
      <c r="M1630" s="26" t="str">
        <f t="shared" si="203"/>
        <v>Sat</v>
      </c>
      <c r="N1630" s="25">
        <v>41505</v>
      </c>
      <c r="O1630" s="1">
        <f t="shared" si="204"/>
        <v>2</v>
      </c>
      <c r="P1630" s="27">
        <f t="shared" si="205"/>
        <v>2013</v>
      </c>
      <c r="Q1630" s="1">
        <f t="shared" si="206"/>
        <v>8</v>
      </c>
      <c r="R1630" s="1">
        <f t="shared" si="207"/>
        <v>17</v>
      </c>
      <c r="S1630" t="s">
        <v>72</v>
      </c>
      <c r="T1630" s="2">
        <v>7770000</v>
      </c>
      <c r="U1630">
        <v>7770000</v>
      </c>
      <c r="V1630" s="2">
        <v>6450216</v>
      </c>
      <c r="W1630" s="2">
        <v>277056</v>
      </c>
      <c r="X1630" s="2">
        <v>0</v>
      </c>
      <c r="Y1630" s="2">
        <v>0</v>
      </c>
      <c r="Z1630" s="2">
        <v>1042728</v>
      </c>
      <c r="AA1630">
        <v>2</v>
      </c>
      <c r="AB1630">
        <v>0</v>
      </c>
      <c r="AC1630">
        <v>0</v>
      </c>
      <c r="AD1630">
        <v>0</v>
      </c>
      <c r="AE1630">
        <v>2</v>
      </c>
      <c r="AF1630">
        <v>2</v>
      </c>
      <c r="AG1630">
        <v>2</v>
      </c>
      <c r="AH1630" s="2">
        <v>3225108</v>
      </c>
    </row>
    <row r="1631" spans="1:34" x14ac:dyDescent="0.5">
      <c r="A1631">
        <v>13302</v>
      </c>
      <c r="B1631">
        <v>164920</v>
      </c>
      <c r="C1631" t="s">
        <v>1714</v>
      </c>
      <c r="D1631" s="25">
        <v>26957</v>
      </c>
      <c r="E1631" t="s">
        <v>69</v>
      </c>
      <c r="F1631" t="s">
        <v>75</v>
      </c>
      <c r="G1631" t="s">
        <v>91</v>
      </c>
      <c r="H1631" s="25">
        <v>41487</v>
      </c>
      <c r="I1631" s="26" t="str">
        <f t="shared" si="200"/>
        <v>Thu</v>
      </c>
      <c r="J1631" s="1">
        <f t="shared" si="201"/>
        <v>6</v>
      </c>
      <c r="K1631" s="1" t="str">
        <f t="shared" si="202"/>
        <v>7D</v>
      </c>
      <c r="L1631" s="25">
        <v>41493</v>
      </c>
      <c r="M1631" s="26" t="str">
        <f t="shared" si="203"/>
        <v>Wed</v>
      </c>
      <c r="N1631" s="25">
        <v>41497</v>
      </c>
      <c r="O1631" s="1">
        <f t="shared" si="204"/>
        <v>4</v>
      </c>
      <c r="P1631" s="27">
        <f t="shared" si="205"/>
        <v>2013</v>
      </c>
      <c r="Q1631" s="1">
        <f t="shared" si="206"/>
        <v>8</v>
      </c>
      <c r="R1631" s="1">
        <f t="shared" si="207"/>
        <v>7</v>
      </c>
      <c r="S1631" t="s">
        <v>72</v>
      </c>
      <c r="T1631" s="2">
        <v>36368900.009999998</v>
      </c>
      <c r="U1631">
        <v>27920000</v>
      </c>
      <c r="V1631" s="2">
        <v>25756712</v>
      </c>
      <c r="W1631" s="2">
        <v>5532378.7599999998</v>
      </c>
      <c r="X1631" s="2">
        <v>0</v>
      </c>
      <c r="Y1631" s="2">
        <v>199134.2</v>
      </c>
      <c r="Z1631" s="2">
        <v>4880675.05</v>
      </c>
      <c r="AA1631">
        <v>12</v>
      </c>
      <c r="AB1631">
        <v>2</v>
      </c>
      <c r="AC1631">
        <v>2</v>
      </c>
      <c r="AD1631">
        <v>0</v>
      </c>
      <c r="AE1631">
        <v>14</v>
      </c>
      <c r="AF1631">
        <v>16</v>
      </c>
      <c r="AG1631">
        <v>6</v>
      </c>
      <c r="AH1631" s="2">
        <v>4292785.33</v>
      </c>
    </row>
    <row r="1632" spans="1:34" x14ac:dyDescent="0.5">
      <c r="A1632">
        <v>13313</v>
      </c>
      <c r="B1632">
        <v>87132</v>
      </c>
      <c r="C1632" t="s">
        <v>1715</v>
      </c>
      <c r="D1632" s="25">
        <v>41115</v>
      </c>
      <c r="E1632" t="s">
        <v>69</v>
      </c>
      <c r="F1632" t="s">
        <v>75</v>
      </c>
      <c r="G1632" t="s">
        <v>91</v>
      </c>
      <c r="H1632" s="25">
        <v>41487</v>
      </c>
      <c r="I1632" s="26" t="str">
        <f t="shared" si="200"/>
        <v>Thu</v>
      </c>
      <c r="J1632" s="1">
        <f t="shared" si="201"/>
        <v>10</v>
      </c>
      <c r="K1632" s="1" t="str">
        <f t="shared" si="202"/>
        <v>14D</v>
      </c>
      <c r="L1632" s="25">
        <v>41497</v>
      </c>
      <c r="M1632" s="26" t="str">
        <f t="shared" si="203"/>
        <v>Sun</v>
      </c>
      <c r="N1632" s="25">
        <v>41500</v>
      </c>
      <c r="O1632" s="1">
        <f t="shared" si="204"/>
        <v>3</v>
      </c>
      <c r="P1632" s="27">
        <f t="shared" si="205"/>
        <v>2013</v>
      </c>
      <c r="Q1632" s="1">
        <f t="shared" si="206"/>
        <v>8</v>
      </c>
      <c r="R1632" s="1">
        <f t="shared" si="207"/>
        <v>11</v>
      </c>
      <c r="S1632" t="s">
        <v>72</v>
      </c>
      <c r="T1632" s="2">
        <v>88173736.700000003</v>
      </c>
      <c r="U1632">
        <v>65700000</v>
      </c>
      <c r="V1632" s="2">
        <v>53898702</v>
      </c>
      <c r="W1632" s="2">
        <v>19775529.899999999</v>
      </c>
      <c r="X1632" s="2">
        <v>0</v>
      </c>
      <c r="Y1632" s="2">
        <v>2666666.44</v>
      </c>
      <c r="Z1632" s="2">
        <v>11832838.359999999</v>
      </c>
      <c r="AA1632">
        <v>40</v>
      </c>
      <c r="AB1632">
        <v>0</v>
      </c>
      <c r="AC1632">
        <v>3</v>
      </c>
      <c r="AD1632">
        <v>12</v>
      </c>
      <c r="AE1632">
        <v>40</v>
      </c>
      <c r="AF1632">
        <v>55</v>
      </c>
      <c r="AG1632">
        <v>5</v>
      </c>
      <c r="AH1632" s="2">
        <v>10779740.4</v>
      </c>
    </row>
    <row r="1633" spans="1:34" x14ac:dyDescent="0.5">
      <c r="A1633">
        <v>13066</v>
      </c>
      <c r="B1633">
        <v>54974</v>
      </c>
      <c r="C1633" t="s">
        <v>1716</v>
      </c>
      <c r="D1633" s="25">
        <v>23259</v>
      </c>
      <c r="E1633" t="s">
        <v>69</v>
      </c>
      <c r="F1633" t="s">
        <v>94</v>
      </c>
      <c r="G1633" t="s">
        <v>95</v>
      </c>
      <c r="H1633" s="25">
        <v>41488</v>
      </c>
      <c r="I1633" s="26" t="str">
        <f t="shared" si="200"/>
        <v>Fri</v>
      </c>
      <c r="J1633" s="1">
        <f t="shared" si="201"/>
        <v>16</v>
      </c>
      <c r="K1633" s="1" t="str">
        <f t="shared" si="202"/>
        <v>30D</v>
      </c>
      <c r="L1633" s="25">
        <v>41504</v>
      </c>
      <c r="M1633" s="26" t="str">
        <f t="shared" si="203"/>
        <v>Sun</v>
      </c>
      <c r="N1633" s="25">
        <v>41505</v>
      </c>
      <c r="O1633" s="1">
        <f t="shared" si="204"/>
        <v>1</v>
      </c>
      <c r="P1633" s="27">
        <f t="shared" si="205"/>
        <v>2013</v>
      </c>
      <c r="Q1633" s="1">
        <f t="shared" si="206"/>
        <v>8</v>
      </c>
      <c r="R1633" s="1">
        <f t="shared" si="207"/>
        <v>18</v>
      </c>
      <c r="S1633" t="s">
        <v>72</v>
      </c>
      <c r="T1633" s="2">
        <v>6590000</v>
      </c>
      <c r="U1633">
        <v>5661000</v>
      </c>
      <c r="V1633" s="2">
        <v>5567100</v>
      </c>
      <c r="W1633" s="2">
        <v>138528</v>
      </c>
      <c r="X1633" s="2">
        <v>0</v>
      </c>
      <c r="Y1633" s="2">
        <v>0</v>
      </c>
      <c r="Z1633" s="2">
        <v>884372</v>
      </c>
      <c r="AA1633">
        <v>1</v>
      </c>
      <c r="AB1633">
        <v>0</v>
      </c>
      <c r="AC1633">
        <v>0</v>
      </c>
      <c r="AD1633">
        <v>0</v>
      </c>
      <c r="AE1633">
        <v>1</v>
      </c>
      <c r="AF1633">
        <v>1</v>
      </c>
      <c r="AG1633">
        <v>1</v>
      </c>
      <c r="AH1633" s="2">
        <v>5567100</v>
      </c>
    </row>
    <row r="1634" spans="1:34" x14ac:dyDescent="0.5">
      <c r="A1634">
        <v>13326</v>
      </c>
      <c r="B1634">
        <v>54988</v>
      </c>
      <c r="C1634" t="s">
        <v>1717</v>
      </c>
      <c r="D1634" s="25">
        <v>20008</v>
      </c>
      <c r="E1634" t="s">
        <v>138</v>
      </c>
      <c r="F1634" t="s">
        <v>70</v>
      </c>
      <c r="G1634" t="s">
        <v>74</v>
      </c>
      <c r="H1634" s="25">
        <v>41488</v>
      </c>
      <c r="I1634" s="26" t="str">
        <f t="shared" si="200"/>
        <v>Fri</v>
      </c>
      <c r="J1634" s="1">
        <f t="shared" si="201"/>
        <v>29</v>
      </c>
      <c r="K1634" s="1" t="str">
        <f t="shared" si="202"/>
        <v>30D</v>
      </c>
      <c r="L1634" s="25">
        <v>41517</v>
      </c>
      <c r="M1634" s="26" t="str">
        <f t="shared" si="203"/>
        <v>Sat</v>
      </c>
      <c r="N1634" s="25">
        <v>41519</v>
      </c>
      <c r="O1634" s="1">
        <f t="shared" si="204"/>
        <v>2</v>
      </c>
      <c r="P1634" s="27">
        <f t="shared" si="205"/>
        <v>2013</v>
      </c>
      <c r="Q1634" s="1">
        <f t="shared" si="206"/>
        <v>8</v>
      </c>
      <c r="R1634" s="1">
        <f t="shared" si="207"/>
        <v>31</v>
      </c>
      <c r="S1634" t="s">
        <v>72</v>
      </c>
      <c r="T1634" s="2">
        <v>24735399.100000001</v>
      </c>
      <c r="U1634">
        <v>20420400</v>
      </c>
      <c r="V1634" s="2">
        <v>16571776</v>
      </c>
      <c r="W1634" s="2">
        <v>3956708.07</v>
      </c>
      <c r="X1634" s="2">
        <v>0</v>
      </c>
      <c r="Y1634" s="2">
        <v>887445.89</v>
      </c>
      <c r="Z1634" s="2">
        <v>3319469.14</v>
      </c>
      <c r="AA1634">
        <v>4</v>
      </c>
      <c r="AB1634">
        <v>0</v>
      </c>
      <c r="AC1634">
        <v>0</v>
      </c>
      <c r="AD1634">
        <v>0</v>
      </c>
      <c r="AE1634">
        <v>4</v>
      </c>
      <c r="AF1634">
        <v>4</v>
      </c>
      <c r="AG1634">
        <v>2</v>
      </c>
      <c r="AH1634" s="2">
        <v>8285888</v>
      </c>
    </row>
    <row r="1635" spans="1:34" x14ac:dyDescent="0.5">
      <c r="A1635">
        <v>13333</v>
      </c>
      <c r="B1635">
        <v>55001</v>
      </c>
      <c r="C1635" t="s">
        <v>1718</v>
      </c>
      <c r="D1635" s="25">
        <v>18614</v>
      </c>
      <c r="E1635" t="s">
        <v>69</v>
      </c>
      <c r="F1635" t="s">
        <v>75</v>
      </c>
      <c r="G1635" t="s">
        <v>91</v>
      </c>
      <c r="H1635" s="25">
        <v>41488</v>
      </c>
      <c r="I1635" s="26" t="str">
        <f t="shared" si="200"/>
        <v>Fri</v>
      </c>
      <c r="J1635" s="1">
        <f t="shared" si="201"/>
        <v>28</v>
      </c>
      <c r="K1635" s="1" t="str">
        <f t="shared" si="202"/>
        <v>30D</v>
      </c>
      <c r="L1635" s="25">
        <v>41516</v>
      </c>
      <c r="M1635" s="26" t="str">
        <f t="shared" si="203"/>
        <v>Fri</v>
      </c>
      <c r="N1635" s="25">
        <v>41520</v>
      </c>
      <c r="O1635" s="1">
        <f t="shared" si="204"/>
        <v>4</v>
      </c>
      <c r="P1635" s="27">
        <f t="shared" si="205"/>
        <v>2013</v>
      </c>
      <c r="Q1635" s="1">
        <f t="shared" si="206"/>
        <v>8</v>
      </c>
      <c r="R1635" s="1">
        <f t="shared" si="207"/>
        <v>30</v>
      </c>
      <c r="S1635" t="s">
        <v>72</v>
      </c>
      <c r="T1635" s="2">
        <v>2433000.0099999998</v>
      </c>
      <c r="U1635">
        <v>0</v>
      </c>
      <c r="V1635" s="2">
        <v>1600000</v>
      </c>
      <c r="W1635" s="2">
        <v>506493.51</v>
      </c>
      <c r="X1635" s="2">
        <v>0</v>
      </c>
      <c r="Y1635" s="2">
        <v>0</v>
      </c>
      <c r="Z1635" s="2">
        <v>326506.5</v>
      </c>
      <c r="AA1635">
        <v>12</v>
      </c>
      <c r="AB1635">
        <v>0</v>
      </c>
      <c r="AC1635">
        <v>0</v>
      </c>
      <c r="AD1635">
        <v>0</v>
      </c>
      <c r="AE1635">
        <v>12</v>
      </c>
      <c r="AF1635">
        <v>12</v>
      </c>
      <c r="AG1635">
        <v>6</v>
      </c>
      <c r="AH1635" s="2">
        <v>266666.67</v>
      </c>
    </row>
    <row r="1636" spans="1:34" x14ac:dyDescent="0.5">
      <c r="A1636">
        <v>13325</v>
      </c>
      <c r="B1636">
        <v>54975</v>
      </c>
      <c r="C1636" t="s">
        <v>1719</v>
      </c>
      <c r="D1636" s="25">
        <v>24276</v>
      </c>
      <c r="E1636" t="s">
        <v>87</v>
      </c>
      <c r="F1636" t="s">
        <v>75</v>
      </c>
      <c r="G1636" t="s">
        <v>91</v>
      </c>
      <c r="H1636" s="25">
        <v>41488</v>
      </c>
      <c r="I1636" s="26" t="str">
        <f t="shared" si="200"/>
        <v>Fri</v>
      </c>
      <c r="J1636" s="1">
        <f t="shared" si="201"/>
        <v>3</v>
      </c>
      <c r="K1636" s="1" t="str">
        <f t="shared" si="202"/>
        <v>7D</v>
      </c>
      <c r="L1636" s="25">
        <v>41491</v>
      </c>
      <c r="M1636" s="26" t="str">
        <f t="shared" si="203"/>
        <v>Mon</v>
      </c>
      <c r="N1636" s="25">
        <v>41495</v>
      </c>
      <c r="O1636" s="1">
        <f t="shared" si="204"/>
        <v>4</v>
      </c>
      <c r="P1636" s="27">
        <f t="shared" si="205"/>
        <v>2013</v>
      </c>
      <c r="Q1636" s="1">
        <f t="shared" si="206"/>
        <v>8</v>
      </c>
      <c r="R1636" s="1">
        <f t="shared" si="207"/>
        <v>5</v>
      </c>
      <c r="S1636" t="s">
        <v>72</v>
      </c>
      <c r="T1636" s="2">
        <v>2258998.67</v>
      </c>
      <c r="U1636">
        <v>0</v>
      </c>
      <c r="V1636" s="2">
        <v>800000</v>
      </c>
      <c r="W1636" s="2">
        <v>1155843</v>
      </c>
      <c r="X1636" s="2">
        <v>0</v>
      </c>
      <c r="Y1636" s="2">
        <v>0</v>
      </c>
      <c r="Z1636" s="2">
        <v>303155.67</v>
      </c>
      <c r="AA1636">
        <v>12</v>
      </c>
      <c r="AB1636">
        <v>0</v>
      </c>
      <c r="AC1636">
        <v>4</v>
      </c>
      <c r="AD1636">
        <v>0</v>
      </c>
      <c r="AE1636">
        <v>12</v>
      </c>
      <c r="AF1636">
        <v>16</v>
      </c>
      <c r="AG1636">
        <v>4</v>
      </c>
      <c r="AH1636" s="2">
        <v>200000</v>
      </c>
    </row>
    <row r="1637" spans="1:34" x14ac:dyDescent="0.5">
      <c r="A1637">
        <v>13066</v>
      </c>
      <c r="B1637">
        <v>54984</v>
      </c>
      <c r="C1637" t="s">
        <v>1720</v>
      </c>
      <c r="D1637" s="25">
        <v>24323</v>
      </c>
      <c r="E1637" t="s">
        <v>101</v>
      </c>
      <c r="F1637" t="s">
        <v>94</v>
      </c>
      <c r="G1637" t="s">
        <v>95</v>
      </c>
      <c r="H1637" s="25">
        <v>41488</v>
      </c>
      <c r="I1637" s="26" t="str">
        <f t="shared" si="200"/>
        <v>Fri</v>
      </c>
      <c r="J1637" s="1">
        <f t="shared" si="201"/>
        <v>16</v>
      </c>
      <c r="K1637" s="1" t="str">
        <f t="shared" si="202"/>
        <v>30D</v>
      </c>
      <c r="L1637" s="25">
        <v>41504</v>
      </c>
      <c r="M1637" s="26" t="str">
        <f t="shared" si="203"/>
        <v>Sun</v>
      </c>
      <c r="N1637" s="25">
        <v>41505</v>
      </c>
      <c r="O1637" s="1">
        <f t="shared" si="204"/>
        <v>1</v>
      </c>
      <c r="P1637" s="27">
        <f t="shared" si="205"/>
        <v>2013</v>
      </c>
      <c r="Q1637" s="1">
        <f t="shared" si="206"/>
        <v>8</v>
      </c>
      <c r="R1637" s="1">
        <f t="shared" si="207"/>
        <v>18</v>
      </c>
      <c r="S1637" t="s">
        <v>72</v>
      </c>
      <c r="T1637" s="2">
        <v>3885000</v>
      </c>
      <c r="U1637">
        <v>3885000</v>
      </c>
      <c r="V1637" s="2">
        <v>3225108</v>
      </c>
      <c r="W1637" s="2">
        <v>138528</v>
      </c>
      <c r="X1637" s="2">
        <v>0</v>
      </c>
      <c r="Y1637" s="2">
        <v>0</v>
      </c>
      <c r="Z1637" s="2">
        <v>521364</v>
      </c>
      <c r="AA1637">
        <v>1</v>
      </c>
      <c r="AB1637">
        <v>0</v>
      </c>
      <c r="AC1637">
        <v>0</v>
      </c>
      <c r="AD1637">
        <v>0</v>
      </c>
      <c r="AE1637">
        <v>1</v>
      </c>
      <c r="AF1637">
        <v>1</v>
      </c>
      <c r="AG1637">
        <v>1</v>
      </c>
      <c r="AH1637" s="2">
        <v>3225108</v>
      </c>
    </row>
    <row r="1638" spans="1:34" x14ac:dyDescent="0.5">
      <c r="A1638">
        <v>13352</v>
      </c>
      <c r="B1638">
        <v>55100</v>
      </c>
      <c r="C1638" t="s">
        <v>1721</v>
      </c>
      <c r="D1638" s="25">
        <v>16605</v>
      </c>
      <c r="E1638" t="s">
        <v>1722</v>
      </c>
      <c r="F1638" t="s">
        <v>80</v>
      </c>
      <c r="G1638" t="s">
        <v>89</v>
      </c>
      <c r="H1638" s="25">
        <v>41489</v>
      </c>
      <c r="I1638" s="26" t="str">
        <f t="shared" si="200"/>
        <v>Sat</v>
      </c>
      <c r="J1638" s="1">
        <f t="shared" si="201"/>
        <v>105</v>
      </c>
      <c r="K1638" s="1" t="str">
        <f t="shared" si="202"/>
        <v>120D</v>
      </c>
      <c r="L1638" s="25">
        <v>41594</v>
      </c>
      <c r="M1638" s="26" t="str">
        <f t="shared" si="203"/>
        <v>Sat</v>
      </c>
      <c r="N1638" s="25">
        <v>41596</v>
      </c>
      <c r="O1638" s="1">
        <f t="shared" si="204"/>
        <v>2</v>
      </c>
      <c r="P1638" s="27">
        <f t="shared" si="205"/>
        <v>2013</v>
      </c>
      <c r="Q1638" s="1">
        <f t="shared" si="206"/>
        <v>11</v>
      </c>
      <c r="R1638" s="1">
        <f t="shared" si="207"/>
        <v>16</v>
      </c>
      <c r="S1638" t="s">
        <v>72</v>
      </c>
      <c r="T1638" s="2">
        <v>11273139.02</v>
      </c>
      <c r="U1638">
        <v>10488139.199999999</v>
      </c>
      <c r="V1638" s="2">
        <v>8534540.4000000004</v>
      </c>
      <c r="W1638" s="2">
        <v>1225753.1200000001</v>
      </c>
      <c r="X1638" s="2">
        <v>0</v>
      </c>
      <c r="Y1638" s="2">
        <v>0</v>
      </c>
      <c r="Z1638" s="2">
        <v>1512845.5</v>
      </c>
      <c r="AA1638">
        <v>4</v>
      </c>
      <c r="AB1638">
        <v>0</v>
      </c>
      <c r="AC1638">
        <v>0</v>
      </c>
      <c r="AD1638">
        <v>0</v>
      </c>
      <c r="AE1638">
        <v>4</v>
      </c>
      <c r="AF1638">
        <v>4</v>
      </c>
      <c r="AG1638">
        <v>2</v>
      </c>
      <c r="AH1638" s="2">
        <v>4267270.2</v>
      </c>
    </row>
    <row r="1639" spans="1:34" x14ac:dyDescent="0.5">
      <c r="A1639">
        <v>13351</v>
      </c>
      <c r="B1639">
        <v>55099</v>
      </c>
      <c r="C1639" t="s">
        <v>1723</v>
      </c>
      <c r="D1639" s="25">
        <v>24487</v>
      </c>
      <c r="E1639" t="s">
        <v>122</v>
      </c>
      <c r="F1639" t="s">
        <v>80</v>
      </c>
      <c r="G1639" t="s">
        <v>89</v>
      </c>
      <c r="H1639" s="25">
        <v>41489</v>
      </c>
      <c r="I1639" s="26" t="str">
        <f t="shared" si="200"/>
        <v>Sat</v>
      </c>
      <c r="J1639" s="1">
        <f t="shared" si="201"/>
        <v>34</v>
      </c>
      <c r="K1639" s="1" t="str">
        <f t="shared" si="202"/>
        <v>45D</v>
      </c>
      <c r="L1639" s="25">
        <v>41523</v>
      </c>
      <c r="M1639" s="26" t="str">
        <f t="shared" si="203"/>
        <v>Fri</v>
      </c>
      <c r="N1639" s="25">
        <v>41526</v>
      </c>
      <c r="O1639" s="1">
        <f t="shared" si="204"/>
        <v>3</v>
      </c>
      <c r="P1639" s="27">
        <f t="shared" si="205"/>
        <v>2013</v>
      </c>
      <c r="Q1639" s="1">
        <f t="shared" si="206"/>
        <v>9</v>
      </c>
      <c r="R1639" s="1">
        <f t="shared" si="207"/>
        <v>6</v>
      </c>
      <c r="S1639" t="s">
        <v>72</v>
      </c>
      <c r="T1639" s="2">
        <v>25153438.609999999</v>
      </c>
      <c r="U1639">
        <v>14424503.65</v>
      </c>
      <c r="V1639" s="2">
        <v>14416921.449999999</v>
      </c>
      <c r="W1639" s="2">
        <v>3178896.8</v>
      </c>
      <c r="X1639" s="2">
        <v>0</v>
      </c>
      <c r="Y1639" s="2">
        <v>4181818.18</v>
      </c>
      <c r="Z1639" s="2">
        <v>3375802.18</v>
      </c>
      <c r="AA1639">
        <v>9</v>
      </c>
      <c r="AB1639">
        <v>0</v>
      </c>
      <c r="AC1639">
        <v>0</v>
      </c>
      <c r="AD1639">
        <v>0</v>
      </c>
      <c r="AE1639">
        <v>9</v>
      </c>
      <c r="AF1639">
        <v>9</v>
      </c>
      <c r="AG1639">
        <v>3</v>
      </c>
      <c r="AH1639" s="2">
        <v>4805640.4800000004</v>
      </c>
    </row>
    <row r="1640" spans="1:34" x14ac:dyDescent="0.5">
      <c r="A1640">
        <v>13358</v>
      </c>
      <c r="B1640">
        <v>55161</v>
      </c>
      <c r="C1640" t="s">
        <v>1724</v>
      </c>
      <c r="D1640" s="25">
        <v>27672</v>
      </c>
      <c r="E1640" t="s">
        <v>69</v>
      </c>
      <c r="F1640" t="s">
        <v>80</v>
      </c>
      <c r="G1640" t="s">
        <v>89</v>
      </c>
      <c r="H1640" s="25">
        <v>41489</v>
      </c>
      <c r="I1640" s="26" t="str">
        <f t="shared" si="200"/>
        <v>Sat</v>
      </c>
      <c r="J1640" s="1">
        <f t="shared" si="201"/>
        <v>27</v>
      </c>
      <c r="K1640" s="1" t="str">
        <f t="shared" si="202"/>
        <v>30D</v>
      </c>
      <c r="L1640" s="25">
        <v>41516</v>
      </c>
      <c r="M1640" s="26" t="str">
        <f t="shared" si="203"/>
        <v>Fri</v>
      </c>
      <c r="N1640" s="25">
        <v>41520</v>
      </c>
      <c r="O1640" s="1">
        <f t="shared" si="204"/>
        <v>4</v>
      </c>
      <c r="P1640" s="27">
        <f t="shared" si="205"/>
        <v>2013</v>
      </c>
      <c r="Q1640" s="1">
        <f t="shared" si="206"/>
        <v>8</v>
      </c>
      <c r="R1640" s="1">
        <f t="shared" si="207"/>
        <v>30</v>
      </c>
      <c r="S1640" t="s">
        <v>72</v>
      </c>
      <c r="T1640" s="2">
        <v>6905498.3099999996</v>
      </c>
      <c r="U1640">
        <v>0</v>
      </c>
      <c r="V1640" s="2">
        <v>800000</v>
      </c>
      <c r="W1640" s="2">
        <v>5178786.42</v>
      </c>
      <c r="X1640" s="2">
        <v>0</v>
      </c>
      <c r="Y1640" s="2">
        <v>0</v>
      </c>
      <c r="Z1640" s="2">
        <v>926711.89</v>
      </c>
      <c r="AA1640">
        <v>8</v>
      </c>
      <c r="AB1640">
        <v>0</v>
      </c>
      <c r="AC1640">
        <v>4</v>
      </c>
      <c r="AD1640">
        <v>4</v>
      </c>
      <c r="AE1640">
        <v>8</v>
      </c>
      <c r="AF1640">
        <v>16</v>
      </c>
      <c r="AG1640">
        <v>4</v>
      </c>
      <c r="AH1640" s="2">
        <v>200000</v>
      </c>
    </row>
    <row r="1641" spans="1:34" x14ac:dyDescent="0.5">
      <c r="A1641">
        <v>13385</v>
      </c>
      <c r="B1641">
        <v>55291</v>
      </c>
      <c r="C1641" t="s">
        <v>1725</v>
      </c>
      <c r="D1641" s="25">
        <v>30323</v>
      </c>
      <c r="E1641" t="s">
        <v>138</v>
      </c>
      <c r="F1641" t="s">
        <v>80</v>
      </c>
      <c r="G1641" t="s">
        <v>89</v>
      </c>
      <c r="H1641" s="25">
        <v>41491</v>
      </c>
      <c r="I1641" s="26" t="str">
        <f t="shared" si="200"/>
        <v>Mon</v>
      </c>
      <c r="J1641" s="1">
        <f t="shared" si="201"/>
        <v>62</v>
      </c>
      <c r="K1641" s="1" t="str">
        <f t="shared" si="202"/>
        <v>90D</v>
      </c>
      <c r="L1641" s="25">
        <v>41553</v>
      </c>
      <c r="M1641" s="26" t="str">
        <f t="shared" si="203"/>
        <v>Sun</v>
      </c>
      <c r="N1641" s="25">
        <v>41557</v>
      </c>
      <c r="O1641" s="1">
        <f t="shared" si="204"/>
        <v>4</v>
      </c>
      <c r="P1641" s="27">
        <f t="shared" si="205"/>
        <v>2013</v>
      </c>
      <c r="Q1641" s="1">
        <f t="shared" si="206"/>
        <v>10</v>
      </c>
      <c r="R1641" s="1">
        <f t="shared" si="207"/>
        <v>6</v>
      </c>
      <c r="S1641" t="s">
        <v>72</v>
      </c>
      <c r="T1641" s="2">
        <v>3043000</v>
      </c>
      <c r="U1641">
        <v>0</v>
      </c>
      <c r="V1641" s="2">
        <v>2600000</v>
      </c>
      <c r="W1641" s="2">
        <v>0</v>
      </c>
      <c r="X1641" s="2">
        <v>0</v>
      </c>
      <c r="Y1641" s="2">
        <v>34632.03</v>
      </c>
      <c r="Z1641" s="2">
        <v>408367.97</v>
      </c>
      <c r="AA1641">
        <v>8</v>
      </c>
      <c r="AB1641">
        <v>0</v>
      </c>
      <c r="AC1641">
        <v>0</v>
      </c>
      <c r="AD1641">
        <v>0</v>
      </c>
      <c r="AE1641">
        <v>8</v>
      </c>
      <c r="AF1641">
        <v>8</v>
      </c>
      <c r="AG1641">
        <v>4</v>
      </c>
      <c r="AH1641" s="2">
        <v>650000</v>
      </c>
    </row>
    <row r="1642" spans="1:34" x14ac:dyDescent="0.5">
      <c r="A1642">
        <v>13360</v>
      </c>
      <c r="B1642">
        <v>55203</v>
      </c>
      <c r="C1642" t="s">
        <v>1726</v>
      </c>
      <c r="D1642" s="25">
        <v>27771</v>
      </c>
      <c r="E1642" t="s">
        <v>140</v>
      </c>
      <c r="F1642" t="s">
        <v>70</v>
      </c>
      <c r="G1642" t="s">
        <v>74</v>
      </c>
      <c r="H1642" s="25">
        <v>41491</v>
      </c>
      <c r="I1642" s="26" t="str">
        <f t="shared" si="200"/>
        <v>Mon</v>
      </c>
      <c r="J1642" s="1">
        <f t="shared" si="201"/>
        <v>2</v>
      </c>
      <c r="K1642" s="1" t="str">
        <f t="shared" si="202"/>
        <v>7D</v>
      </c>
      <c r="L1642" s="25">
        <v>41493</v>
      </c>
      <c r="M1642" s="26" t="str">
        <f t="shared" si="203"/>
        <v>Wed</v>
      </c>
      <c r="N1642" s="25">
        <v>41495</v>
      </c>
      <c r="O1642" s="1">
        <f t="shared" si="204"/>
        <v>2</v>
      </c>
      <c r="P1642" s="27">
        <f t="shared" si="205"/>
        <v>2013</v>
      </c>
      <c r="Q1642" s="1">
        <f t="shared" si="206"/>
        <v>8</v>
      </c>
      <c r="R1642" s="1">
        <f t="shared" si="207"/>
        <v>7</v>
      </c>
      <c r="S1642" t="s">
        <v>72</v>
      </c>
      <c r="T1642" s="2">
        <v>33711396.939999998</v>
      </c>
      <c r="U1642">
        <v>30540000</v>
      </c>
      <c r="V1642" s="2">
        <v>25610388</v>
      </c>
      <c r="W1642" s="2">
        <v>831168</v>
      </c>
      <c r="X1642" s="2">
        <v>0</v>
      </c>
      <c r="Y1642" s="2">
        <v>2112492.06</v>
      </c>
      <c r="Z1642" s="2">
        <v>5157348.88</v>
      </c>
      <c r="AA1642">
        <v>2</v>
      </c>
      <c r="AB1642">
        <v>0</v>
      </c>
      <c r="AC1642">
        <v>0</v>
      </c>
      <c r="AD1642">
        <v>0</v>
      </c>
      <c r="AE1642">
        <v>2</v>
      </c>
      <c r="AF1642">
        <v>2</v>
      </c>
      <c r="AG1642">
        <v>2</v>
      </c>
      <c r="AH1642" s="2">
        <v>12805194</v>
      </c>
    </row>
    <row r="1643" spans="1:34" x14ac:dyDescent="0.5">
      <c r="A1643">
        <v>13400</v>
      </c>
      <c r="B1643">
        <v>55382</v>
      </c>
      <c r="C1643" t="s">
        <v>1727</v>
      </c>
      <c r="D1643" s="25">
        <v>26947</v>
      </c>
      <c r="E1643" t="s">
        <v>138</v>
      </c>
      <c r="F1643" t="s">
        <v>70</v>
      </c>
      <c r="G1643" t="s">
        <v>74</v>
      </c>
      <c r="H1643" s="25">
        <v>41492</v>
      </c>
      <c r="I1643" s="26" t="str">
        <f t="shared" si="200"/>
        <v>Tue</v>
      </c>
      <c r="J1643" s="1">
        <f t="shared" si="201"/>
        <v>1</v>
      </c>
      <c r="K1643" s="1" t="str">
        <f t="shared" si="202"/>
        <v>7D</v>
      </c>
      <c r="L1643" s="25">
        <v>41493</v>
      </c>
      <c r="M1643" s="26" t="str">
        <f t="shared" si="203"/>
        <v>Wed</v>
      </c>
      <c r="N1643" s="25">
        <v>41494</v>
      </c>
      <c r="O1643" s="1">
        <f t="shared" si="204"/>
        <v>1</v>
      </c>
      <c r="P1643" s="27">
        <f t="shared" si="205"/>
        <v>2013</v>
      </c>
      <c r="Q1643" s="1">
        <f t="shared" si="206"/>
        <v>8</v>
      </c>
      <c r="R1643" s="1">
        <f t="shared" si="207"/>
        <v>7</v>
      </c>
      <c r="S1643" t="s">
        <v>72</v>
      </c>
      <c r="T1643" s="2">
        <v>3990000</v>
      </c>
      <c r="U1643">
        <v>3990000</v>
      </c>
      <c r="V1643" s="2">
        <v>3177489</v>
      </c>
      <c r="W1643" s="2">
        <v>277056</v>
      </c>
      <c r="X1643" s="2">
        <v>0</v>
      </c>
      <c r="Y1643" s="2">
        <v>0</v>
      </c>
      <c r="Z1643" s="2">
        <v>535455</v>
      </c>
      <c r="AA1643">
        <v>2</v>
      </c>
      <c r="AB1643">
        <v>0</v>
      </c>
      <c r="AC1643">
        <v>0</v>
      </c>
      <c r="AD1643">
        <v>0</v>
      </c>
      <c r="AE1643">
        <v>2</v>
      </c>
      <c r="AF1643">
        <v>2</v>
      </c>
      <c r="AG1643">
        <v>1</v>
      </c>
      <c r="AH1643" s="2">
        <v>3177489</v>
      </c>
    </row>
    <row r="1644" spans="1:34" x14ac:dyDescent="0.5">
      <c r="A1644">
        <v>13575</v>
      </c>
      <c r="B1644">
        <v>55401</v>
      </c>
      <c r="C1644" t="s">
        <v>1728</v>
      </c>
      <c r="D1644" s="25">
        <v>19784</v>
      </c>
      <c r="E1644" t="s">
        <v>69</v>
      </c>
      <c r="F1644" t="s">
        <v>84</v>
      </c>
      <c r="G1644" t="s">
        <v>112</v>
      </c>
      <c r="H1644" s="25">
        <v>41492</v>
      </c>
      <c r="I1644" s="26" t="str">
        <f t="shared" si="200"/>
        <v>Tue</v>
      </c>
      <c r="J1644" s="1">
        <f t="shared" si="201"/>
        <v>15</v>
      </c>
      <c r="K1644" s="1" t="str">
        <f t="shared" si="202"/>
        <v>30D</v>
      </c>
      <c r="L1644" s="25">
        <v>41507</v>
      </c>
      <c r="M1644" s="26" t="str">
        <f t="shared" si="203"/>
        <v>Wed</v>
      </c>
      <c r="N1644" s="25">
        <v>41509</v>
      </c>
      <c r="O1644" s="1">
        <f t="shared" si="204"/>
        <v>2</v>
      </c>
      <c r="P1644" s="27">
        <f t="shared" si="205"/>
        <v>2013</v>
      </c>
      <c r="Q1644" s="1">
        <f t="shared" si="206"/>
        <v>8</v>
      </c>
      <c r="R1644" s="1">
        <f t="shared" si="207"/>
        <v>21</v>
      </c>
      <c r="S1644" t="s">
        <v>72</v>
      </c>
      <c r="T1644" s="2">
        <v>2279999.94</v>
      </c>
      <c r="U1644">
        <v>0</v>
      </c>
      <c r="V1644" s="2">
        <v>1731602</v>
      </c>
      <c r="W1644" s="2">
        <v>233766.18</v>
      </c>
      <c r="X1644" s="2">
        <v>0</v>
      </c>
      <c r="Y1644" s="2">
        <v>8658.01</v>
      </c>
      <c r="Z1644" s="2">
        <v>305973.75</v>
      </c>
      <c r="AA1644">
        <v>6</v>
      </c>
      <c r="AB1644">
        <v>0</v>
      </c>
      <c r="AC1644">
        <v>0</v>
      </c>
      <c r="AD1644">
        <v>0</v>
      </c>
      <c r="AE1644">
        <v>6</v>
      </c>
      <c r="AF1644">
        <v>6</v>
      </c>
      <c r="AG1644">
        <v>2</v>
      </c>
      <c r="AH1644" s="2">
        <v>865801</v>
      </c>
    </row>
    <row r="1645" spans="1:34" x14ac:dyDescent="0.5">
      <c r="A1645">
        <v>13428</v>
      </c>
      <c r="B1645">
        <v>55448</v>
      </c>
      <c r="C1645" t="s">
        <v>1729</v>
      </c>
      <c r="D1645" s="25">
        <v>28036</v>
      </c>
      <c r="E1645" t="s">
        <v>140</v>
      </c>
      <c r="F1645" t="s">
        <v>80</v>
      </c>
      <c r="G1645" t="s">
        <v>89</v>
      </c>
      <c r="H1645" s="25">
        <v>41493</v>
      </c>
      <c r="I1645" s="26" t="str">
        <f t="shared" si="200"/>
        <v>Wed</v>
      </c>
      <c r="J1645" s="1">
        <f t="shared" si="201"/>
        <v>13</v>
      </c>
      <c r="K1645" s="1" t="str">
        <f t="shared" si="202"/>
        <v>14D</v>
      </c>
      <c r="L1645" s="25">
        <v>41506</v>
      </c>
      <c r="M1645" s="26" t="str">
        <f t="shared" si="203"/>
        <v>Tue</v>
      </c>
      <c r="N1645" s="25">
        <v>41508</v>
      </c>
      <c r="O1645" s="1">
        <f t="shared" si="204"/>
        <v>2</v>
      </c>
      <c r="P1645" s="27">
        <f t="shared" si="205"/>
        <v>2013</v>
      </c>
      <c r="Q1645" s="1">
        <f t="shared" si="206"/>
        <v>8</v>
      </c>
      <c r="R1645" s="1">
        <f t="shared" si="207"/>
        <v>20</v>
      </c>
      <c r="S1645" t="s">
        <v>72</v>
      </c>
      <c r="T1645" s="2">
        <v>462000</v>
      </c>
      <c r="U1645">
        <v>0</v>
      </c>
      <c r="V1645" s="2">
        <v>400000</v>
      </c>
      <c r="W1645" s="2">
        <v>0</v>
      </c>
      <c r="X1645" s="2">
        <v>0</v>
      </c>
      <c r="Y1645" s="2">
        <v>0</v>
      </c>
      <c r="Z1645" s="2">
        <v>62000</v>
      </c>
      <c r="AA1645">
        <v>6</v>
      </c>
      <c r="AB1645">
        <v>0</v>
      </c>
      <c r="AC1645">
        <v>2</v>
      </c>
      <c r="AD1645">
        <v>0</v>
      </c>
      <c r="AE1645">
        <v>6</v>
      </c>
      <c r="AF1645">
        <v>8</v>
      </c>
      <c r="AG1645">
        <v>2</v>
      </c>
      <c r="AH1645" s="2">
        <v>200000</v>
      </c>
    </row>
    <row r="1646" spans="1:34" x14ac:dyDescent="0.5">
      <c r="A1646">
        <v>13408</v>
      </c>
      <c r="B1646">
        <v>55411</v>
      </c>
      <c r="C1646" t="s">
        <v>1730</v>
      </c>
      <c r="D1646" s="25">
        <v>21434</v>
      </c>
      <c r="E1646" t="s">
        <v>79</v>
      </c>
      <c r="F1646" t="s">
        <v>80</v>
      </c>
      <c r="G1646" t="s">
        <v>89</v>
      </c>
      <c r="H1646" s="25">
        <v>41493</v>
      </c>
      <c r="I1646" s="26" t="str">
        <f t="shared" si="200"/>
        <v>Wed</v>
      </c>
      <c r="J1646" s="1">
        <f t="shared" si="201"/>
        <v>0</v>
      </c>
      <c r="K1646" s="1" t="str">
        <f t="shared" si="202"/>
        <v>7D</v>
      </c>
      <c r="L1646" s="25">
        <v>41493</v>
      </c>
      <c r="M1646" s="26" t="str">
        <f t="shared" si="203"/>
        <v>Wed</v>
      </c>
      <c r="N1646" s="25">
        <v>41496</v>
      </c>
      <c r="O1646" s="1">
        <f t="shared" si="204"/>
        <v>3</v>
      </c>
      <c r="P1646" s="27">
        <f t="shared" si="205"/>
        <v>2013</v>
      </c>
      <c r="Q1646" s="1">
        <f t="shared" si="206"/>
        <v>8</v>
      </c>
      <c r="R1646" s="1">
        <f t="shared" si="207"/>
        <v>7</v>
      </c>
      <c r="S1646" t="s">
        <v>72</v>
      </c>
      <c r="T1646" s="2">
        <v>9873673.2799999993</v>
      </c>
      <c r="U1646">
        <v>5988675</v>
      </c>
      <c r="V1646" s="2">
        <v>4907944</v>
      </c>
      <c r="W1646" s="2">
        <v>3640690.87</v>
      </c>
      <c r="X1646" s="2">
        <v>0</v>
      </c>
      <c r="Y1646" s="2">
        <v>0</v>
      </c>
      <c r="Z1646" s="2">
        <v>1325038.4099999999</v>
      </c>
      <c r="AA1646">
        <v>6</v>
      </c>
      <c r="AB1646">
        <v>0</v>
      </c>
      <c r="AC1646">
        <v>0</v>
      </c>
      <c r="AD1646">
        <v>0</v>
      </c>
      <c r="AE1646">
        <v>6</v>
      </c>
      <c r="AF1646">
        <v>6</v>
      </c>
      <c r="AG1646">
        <v>3</v>
      </c>
      <c r="AH1646" s="2">
        <v>1635981.33</v>
      </c>
    </row>
    <row r="1647" spans="1:34" x14ac:dyDescent="0.5">
      <c r="A1647">
        <v>13574</v>
      </c>
      <c r="B1647">
        <v>55482</v>
      </c>
      <c r="C1647" t="s">
        <v>1731</v>
      </c>
      <c r="D1647" s="25">
        <v>23594</v>
      </c>
      <c r="E1647" t="s">
        <v>69</v>
      </c>
      <c r="F1647" t="s">
        <v>84</v>
      </c>
      <c r="G1647" t="s">
        <v>112</v>
      </c>
      <c r="H1647" s="25">
        <v>41494</v>
      </c>
      <c r="I1647" s="26" t="str">
        <f t="shared" si="200"/>
        <v>Thu</v>
      </c>
      <c r="J1647" s="1">
        <f t="shared" si="201"/>
        <v>14</v>
      </c>
      <c r="K1647" s="1" t="str">
        <f t="shared" si="202"/>
        <v>14D</v>
      </c>
      <c r="L1647" s="25">
        <v>41508</v>
      </c>
      <c r="M1647" s="26" t="str">
        <f t="shared" si="203"/>
        <v>Thu</v>
      </c>
      <c r="N1647" s="25">
        <v>41510</v>
      </c>
      <c r="O1647" s="1">
        <f t="shared" si="204"/>
        <v>2</v>
      </c>
      <c r="P1647" s="27">
        <f t="shared" si="205"/>
        <v>2013</v>
      </c>
      <c r="Q1647" s="1">
        <f t="shared" si="206"/>
        <v>8</v>
      </c>
      <c r="R1647" s="1">
        <f t="shared" si="207"/>
        <v>22</v>
      </c>
      <c r="S1647" t="s">
        <v>72</v>
      </c>
      <c r="T1647" s="2">
        <v>12008948.75</v>
      </c>
      <c r="U1647">
        <v>6710000</v>
      </c>
      <c r="V1647" s="2">
        <v>6709956</v>
      </c>
      <c r="W1647" s="2">
        <v>3687400.67</v>
      </c>
      <c r="X1647" s="2">
        <v>0</v>
      </c>
      <c r="Y1647" s="2">
        <v>0</v>
      </c>
      <c r="Z1647" s="2">
        <v>1611592.08</v>
      </c>
      <c r="AA1647">
        <v>6</v>
      </c>
      <c r="AB1647">
        <v>0</v>
      </c>
      <c r="AC1647">
        <v>0</v>
      </c>
      <c r="AD1647">
        <v>0</v>
      </c>
      <c r="AE1647">
        <v>6</v>
      </c>
      <c r="AF1647">
        <v>6</v>
      </c>
      <c r="AG1647">
        <v>2</v>
      </c>
      <c r="AH1647" s="2">
        <v>3354978</v>
      </c>
    </row>
    <row r="1648" spans="1:34" x14ac:dyDescent="0.5">
      <c r="A1648">
        <v>13433</v>
      </c>
      <c r="B1648">
        <v>55463</v>
      </c>
      <c r="C1648" t="s">
        <v>1732</v>
      </c>
      <c r="D1648" s="25">
        <v>27175</v>
      </c>
      <c r="E1648" t="s">
        <v>122</v>
      </c>
      <c r="F1648" t="s">
        <v>80</v>
      </c>
      <c r="G1648" t="s">
        <v>81</v>
      </c>
      <c r="H1648" s="25">
        <v>41494</v>
      </c>
      <c r="I1648" s="26" t="str">
        <f t="shared" si="200"/>
        <v>Thu</v>
      </c>
      <c r="J1648" s="1">
        <f t="shared" si="201"/>
        <v>17</v>
      </c>
      <c r="K1648" s="1" t="str">
        <f t="shared" si="202"/>
        <v>30D</v>
      </c>
      <c r="L1648" s="25">
        <v>41511</v>
      </c>
      <c r="M1648" s="26" t="str">
        <f t="shared" si="203"/>
        <v>Sun</v>
      </c>
      <c r="N1648" s="25">
        <v>41514</v>
      </c>
      <c r="O1648" s="1">
        <f t="shared" si="204"/>
        <v>3</v>
      </c>
      <c r="P1648" s="27">
        <f t="shared" si="205"/>
        <v>2013</v>
      </c>
      <c r="Q1648" s="1">
        <f t="shared" si="206"/>
        <v>8</v>
      </c>
      <c r="R1648" s="1">
        <f t="shared" si="207"/>
        <v>25</v>
      </c>
      <c r="S1648" t="s">
        <v>72</v>
      </c>
      <c r="T1648" s="2">
        <v>25933772.219999999</v>
      </c>
      <c r="U1648">
        <v>17966025</v>
      </c>
      <c r="V1648" s="2">
        <v>17773832</v>
      </c>
      <c r="W1648" s="2">
        <v>4679650.45</v>
      </c>
      <c r="X1648" s="2">
        <v>0</v>
      </c>
      <c r="Y1648" s="2">
        <v>0</v>
      </c>
      <c r="Z1648" s="2">
        <v>3480289.77</v>
      </c>
      <c r="AA1648">
        <v>6</v>
      </c>
      <c r="AB1648">
        <v>0</v>
      </c>
      <c r="AC1648">
        <v>0</v>
      </c>
      <c r="AD1648">
        <v>0</v>
      </c>
      <c r="AE1648">
        <v>6</v>
      </c>
      <c r="AF1648">
        <v>6</v>
      </c>
      <c r="AG1648">
        <v>3</v>
      </c>
      <c r="AH1648" s="2">
        <v>5924610.6699999999</v>
      </c>
    </row>
    <row r="1649" spans="1:34" x14ac:dyDescent="0.5">
      <c r="A1649">
        <v>13468</v>
      </c>
      <c r="B1649">
        <v>55646</v>
      </c>
      <c r="C1649" t="s">
        <v>1733</v>
      </c>
      <c r="D1649" s="25">
        <v>25786</v>
      </c>
      <c r="E1649" t="s">
        <v>69</v>
      </c>
      <c r="F1649" t="s">
        <v>75</v>
      </c>
      <c r="G1649" t="s">
        <v>91</v>
      </c>
      <c r="H1649" s="25">
        <v>41495</v>
      </c>
      <c r="I1649" s="26" t="str">
        <f t="shared" si="200"/>
        <v>Fri</v>
      </c>
      <c r="J1649" s="1">
        <f t="shared" si="201"/>
        <v>29</v>
      </c>
      <c r="K1649" s="1" t="str">
        <f t="shared" si="202"/>
        <v>30D</v>
      </c>
      <c r="L1649" s="25">
        <v>41524</v>
      </c>
      <c r="M1649" s="26" t="str">
        <f t="shared" si="203"/>
        <v>Sat</v>
      </c>
      <c r="N1649" s="25">
        <v>41526</v>
      </c>
      <c r="O1649" s="1">
        <f t="shared" si="204"/>
        <v>2</v>
      </c>
      <c r="P1649" s="27">
        <f t="shared" si="205"/>
        <v>2013</v>
      </c>
      <c r="Q1649" s="1">
        <f t="shared" si="206"/>
        <v>9</v>
      </c>
      <c r="R1649" s="1">
        <f t="shared" si="207"/>
        <v>7</v>
      </c>
      <c r="S1649" t="s">
        <v>72</v>
      </c>
      <c r="T1649" s="2">
        <v>8000000</v>
      </c>
      <c r="U1649">
        <v>8000000</v>
      </c>
      <c r="V1649" s="2">
        <v>5575757</v>
      </c>
      <c r="W1649" s="2">
        <v>554112</v>
      </c>
      <c r="X1649" s="2">
        <v>0</v>
      </c>
      <c r="Y1649" s="2">
        <v>696636</v>
      </c>
      <c r="Z1649" s="2">
        <v>1173495</v>
      </c>
      <c r="AA1649">
        <v>4</v>
      </c>
      <c r="AB1649">
        <v>0</v>
      </c>
      <c r="AC1649">
        <v>0</v>
      </c>
      <c r="AD1649">
        <v>0</v>
      </c>
      <c r="AE1649">
        <v>4</v>
      </c>
      <c r="AF1649">
        <v>4</v>
      </c>
      <c r="AG1649">
        <v>2</v>
      </c>
      <c r="AH1649" s="2">
        <v>2787878.5</v>
      </c>
    </row>
    <row r="1650" spans="1:34" x14ac:dyDescent="0.5">
      <c r="A1650">
        <v>13478</v>
      </c>
      <c r="B1650">
        <v>55663</v>
      </c>
      <c r="C1650" t="s">
        <v>1734</v>
      </c>
      <c r="D1650" s="25">
        <v>25143</v>
      </c>
      <c r="E1650" t="s">
        <v>140</v>
      </c>
      <c r="F1650" t="s">
        <v>80</v>
      </c>
      <c r="G1650" t="s">
        <v>89</v>
      </c>
      <c r="H1650" s="25">
        <v>41495</v>
      </c>
      <c r="I1650" s="26" t="str">
        <f t="shared" si="200"/>
        <v>Fri</v>
      </c>
      <c r="J1650" s="1">
        <f t="shared" si="201"/>
        <v>2</v>
      </c>
      <c r="K1650" s="1" t="str">
        <f t="shared" si="202"/>
        <v>7D</v>
      </c>
      <c r="L1650" s="25">
        <v>41497</v>
      </c>
      <c r="M1650" s="26" t="str">
        <f t="shared" si="203"/>
        <v>Sun</v>
      </c>
      <c r="N1650" s="25">
        <v>41499</v>
      </c>
      <c r="O1650" s="1">
        <f t="shared" si="204"/>
        <v>2</v>
      </c>
      <c r="P1650" s="27">
        <f t="shared" si="205"/>
        <v>2013</v>
      </c>
      <c r="Q1650" s="1">
        <f t="shared" si="206"/>
        <v>8</v>
      </c>
      <c r="R1650" s="1">
        <f t="shared" si="207"/>
        <v>11</v>
      </c>
      <c r="S1650" t="s">
        <v>72</v>
      </c>
      <c r="T1650" s="2">
        <v>21846865.68</v>
      </c>
      <c r="U1650">
        <v>21496866</v>
      </c>
      <c r="V1650" s="2">
        <v>17519672.399999999</v>
      </c>
      <c r="W1650" s="2">
        <v>1395748.82</v>
      </c>
      <c r="X1650" s="2">
        <v>0</v>
      </c>
      <c r="Y1650" s="2">
        <v>0</v>
      </c>
      <c r="Z1650" s="2">
        <v>2931444.46</v>
      </c>
      <c r="AA1650">
        <v>4</v>
      </c>
      <c r="AB1650">
        <v>0</v>
      </c>
      <c r="AC1650">
        <v>0</v>
      </c>
      <c r="AD1650">
        <v>0</v>
      </c>
      <c r="AE1650">
        <v>4</v>
      </c>
      <c r="AF1650">
        <v>4</v>
      </c>
      <c r="AG1650">
        <v>2</v>
      </c>
      <c r="AH1650" s="2">
        <v>8759836.1999999993</v>
      </c>
    </row>
    <row r="1651" spans="1:34" x14ac:dyDescent="0.5">
      <c r="A1651">
        <v>12027</v>
      </c>
      <c r="B1651">
        <v>55840</v>
      </c>
      <c r="C1651" t="s">
        <v>103</v>
      </c>
      <c r="D1651" s="25">
        <v>31053</v>
      </c>
      <c r="E1651" t="s">
        <v>69</v>
      </c>
      <c r="F1651" t="s">
        <v>75</v>
      </c>
      <c r="G1651" t="s">
        <v>91</v>
      </c>
      <c r="H1651" s="25">
        <v>41498</v>
      </c>
      <c r="I1651" s="26" t="str">
        <f t="shared" si="200"/>
        <v>Mon</v>
      </c>
      <c r="J1651" s="1">
        <f t="shared" si="201"/>
        <v>3</v>
      </c>
      <c r="K1651" s="1" t="str">
        <f t="shared" si="202"/>
        <v>7D</v>
      </c>
      <c r="L1651" s="25">
        <v>41501</v>
      </c>
      <c r="M1651" s="26" t="str">
        <f t="shared" si="203"/>
        <v>Thu</v>
      </c>
      <c r="N1651" s="25">
        <v>41504</v>
      </c>
      <c r="O1651" s="1">
        <f t="shared" si="204"/>
        <v>3</v>
      </c>
      <c r="P1651" s="27">
        <f t="shared" si="205"/>
        <v>2013</v>
      </c>
      <c r="Q1651" s="1">
        <f t="shared" si="206"/>
        <v>8</v>
      </c>
      <c r="R1651" s="1">
        <f t="shared" si="207"/>
        <v>15</v>
      </c>
      <c r="S1651" t="s">
        <v>72</v>
      </c>
      <c r="T1651" s="2">
        <v>10728099.6</v>
      </c>
      <c r="U1651">
        <v>0</v>
      </c>
      <c r="V1651" s="2">
        <v>1000000</v>
      </c>
      <c r="W1651" s="2">
        <v>5690995.3200000003</v>
      </c>
      <c r="X1651" s="2">
        <v>0</v>
      </c>
      <c r="Y1651" s="2">
        <v>1998002</v>
      </c>
      <c r="Z1651" s="2">
        <v>2039102.28</v>
      </c>
      <c r="AA1651">
        <v>6</v>
      </c>
      <c r="AB1651">
        <v>0</v>
      </c>
      <c r="AC1651">
        <v>0</v>
      </c>
      <c r="AD1651">
        <v>3</v>
      </c>
      <c r="AE1651">
        <v>6</v>
      </c>
      <c r="AF1651">
        <v>9</v>
      </c>
      <c r="AG1651">
        <v>3</v>
      </c>
      <c r="AH1651" s="2">
        <v>333333.33</v>
      </c>
    </row>
    <row r="1652" spans="1:34" x14ac:dyDescent="0.5">
      <c r="A1652">
        <v>13497</v>
      </c>
      <c r="B1652">
        <v>55915</v>
      </c>
      <c r="C1652" t="s">
        <v>1735</v>
      </c>
      <c r="D1652" s="25">
        <v>31475</v>
      </c>
      <c r="E1652" t="s">
        <v>79</v>
      </c>
      <c r="F1652" t="s">
        <v>80</v>
      </c>
      <c r="G1652" t="s">
        <v>89</v>
      </c>
      <c r="H1652" s="25">
        <v>41498</v>
      </c>
      <c r="I1652" s="26" t="str">
        <f t="shared" si="200"/>
        <v>Mon</v>
      </c>
      <c r="J1652" s="1">
        <f t="shared" si="201"/>
        <v>68</v>
      </c>
      <c r="K1652" s="1" t="str">
        <f t="shared" si="202"/>
        <v>90D</v>
      </c>
      <c r="L1652" s="25">
        <v>41566</v>
      </c>
      <c r="M1652" s="26" t="str">
        <f t="shared" si="203"/>
        <v>Sat</v>
      </c>
      <c r="N1652" s="25">
        <v>41569</v>
      </c>
      <c r="O1652" s="1">
        <f t="shared" si="204"/>
        <v>3</v>
      </c>
      <c r="P1652" s="27">
        <f t="shared" si="205"/>
        <v>2013</v>
      </c>
      <c r="Q1652" s="1">
        <f t="shared" si="206"/>
        <v>10</v>
      </c>
      <c r="R1652" s="1">
        <f t="shared" si="207"/>
        <v>19</v>
      </c>
      <c r="S1652" t="s">
        <v>72</v>
      </c>
      <c r="T1652" s="2">
        <v>16958889</v>
      </c>
      <c r="U1652">
        <v>13178890.5</v>
      </c>
      <c r="V1652" s="2">
        <v>10590923.25</v>
      </c>
      <c r="W1652" s="2">
        <v>3754407.89</v>
      </c>
      <c r="X1652" s="2">
        <v>0</v>
      </c>
      <c r="Y1652" s="2">
        <v>337662.34</v>
      </c>
      <c r="Z1652" s="2">
        <v>2275895.52</v>
      </c>
      <c r="AA1652">
        <v>6</v>
      </c>
      <c r="AB1652">
        <v>0</v>
      </c>
      <c r="AC1652">
        <v>0</v>
      </c>
      <c r="AD1652">
        <v>0</v>
      </c>
      <c r="AE1652">
        <v>6</v>
      </c>
      <c r="AF1652">
        <v>6</v>
      </c>
      <c r="AG1652">
        <v>3</v>
      </c>
      <c r="AH1652" s="2">
        <v>3530307.75</v>
      </c>
    </row>
    <row r="1653" spans="1:34" x14ac:dyDescent="0.5">
      <c r="A1653">
        <v>13494</v>
      </c>
      <c r="B1653">
        <v>61761</v>
      </c>
      <c r="C1653" t="s">
        <v>1736</v>
      </c>
      <c r="D1653" s="25">
        <v>27160</v>
      </c>
      <c r="E1653" t="s">
        <v>1168</v>
      </c>
      <c r="F1653" t="s">
        <v>127</v>
      </c>
      <c r="G1653" t="s">
        <v>128</v>
      </c>
      <c r="H1653" s="25">
        <v>41498</v>
      </c>
      <c r="I1653" s="26" t="str">
        <f t="shared" si="200"/>
        <v>Mon</v>
      </c>
      <c r="J1653" s="1">
        <f t="shared" si="201"/>
        <v>81</v>
      </c>
      <c r="K1653" s="1" t="str">
        <f t="shared" si="202"/>
        <v>90D</v>
      </c>
      <c r="L1653" s="25">
        <v>41579</v>
      </c>
      <c r="M1653" s="26" t="str">
        <f t="shared" si="203"/>
        <v>Fri</v>
      </c>
      <c r="N1653" s="25">
        <v>41583</v>
      </c>
      <c r="O1653" s="1">
        <f t="shared" si="204"/>
        <v>4</v>
      </c>
      <c r="P1653" s="27">
        <f t="shared" si="205"/>
        <v>2013</v>
      </c>
      <c r="Q1653" s="1">
        <f t="shared" si="206"/>
        <v>11</v>
      </c>
      <c r="R1653" s="1">
        <f t="shared" si="207"/>
        <v>1</v>
      </c>
      <c r="S1653" t="s">
        <v>72</v>
      </c>
      <c r="T1653" s="2">
        <v>1374595999.8699999</v>
      </c>
      <c r="U1653">
        <v>638820000</v>
      </c>
      <c r="V1653" s="2">
        <v>503220752</v>
      </c>
      <c r="W1653" s="2">
        <v>674360116.25</v>
      </c>
      <c r="X1653" s="2">
        <v>12545454.550000001</v>
      </c>
      <c r="Y1653" s="2">
        <v>0</v>
      </c>
      <c r="Z1653" s="2">
        <v>184469677.06999999</v>
      </c>
      <c r="AA1653">
        <v>4</v>
      </c>
      <c r="AB1653">
        <v>0</v>
      </c>
      <c r="AC1653">
        <v>0</v>
      </c>
      <c r="AD1653">
        <v>0</v>
      </c>
      <c r="AE1653">
        <v>4</v>
      </c>
      <c r="AF1653">
        <v>4</v>
      </c>
      <c r="AG1653">
        <v>4</v>
      </c>
      <c r="AH1653" s="2">
        <v>125805188</v>
      </c>
    </row>
    <row r="1654" spans="1:34" x14ac:dyDescent="0.5">
      <c r="A1654">
        <v>13486</v>
      </c>
      <c r="B1654">
        <v>55852</v>
      </c>
      <c r="C1654" t="s">
        <v>1737</v>
      </c>
      <c r="D1654" s="25">
        <v>22625</v>
      </c>
      <c r="E1654" t="s">
        <v>79</v>
      </c>
      <c r="F1654" t="s">
        <v>105</v>
      </c>
      <c r="G1654" t="s">
        <v>106</v>
      </c>
      <c r="H1654" s="25">
        <v>41498</v>
      </c>
      <c r="I1654" s="26" t="str">
        <f t="shared" si="200"/>
        <v>Mon</v>
      </c>
      <c r="J1654" s="1">
        <f t="shared" si="201"/>
        <v>49</v>
      </c>
      <c r="K1654" s="1" t="str">
        <f t="shared" si="202"/>
        <v>60D</v>
      </c>
      <c r="L1654" s="25">
        <v>41547</v>
      </c>
      <c r="M1654" s="26" t="str">
        <f t="shared" si="203"/>
        <v>Mon</v>
      </c>
      <c r="N1654" s="25">
        <v>41553</v>
      </c>
      <c r="O1654" s="1">
        <f t="shared" si="204"/>
        <v>6</v>
      </c>
      <c r="P1654" s="27">
        <f t="shared" si="205"/>
        <v>2013</v>
      </c>
      <c r="Q1654" s="1">
        <f t="shared" si="206"/>
        <v>9</v>
      </c>
      <c r="R1654" s="1">
        <f t="shared" si="207"/>
        <v>30</v>
      </c>
      <c r="S1654" t="s">
        <v>72</v>
      </c>
      <c r="T1654" s="2">
        <v>16927575.969999999</v>
      </c>
      <c r="U1654">
        <v>0</v>
      </c>
      <c r="V1654" s="2">
        <v>6770658.4000000004</v>
      </c>
      <c r="W1654" s="2">
        <v>6169350.04</v>
      </c>
      <c r="X1654" s="2">
        <v>0</v>
      </c>
      <c r="Y1654" s="2">
        <v>1716383.12</v>
      </c>
      <c r="Z1654" s="2">
        <v>2271184.41</v>
      </c>
      <c r="AA1654">
        <v>18</v>
      </c>
      <c r="AB1654">
        <v>0</v>
      </c>
      <c r="AC1654">
        <v>0</v>
      </c>
      <c r="AD1654">
        <v>0</v>
      </c>
      <c r="AE1654">
        <v>18</v>
      </c>
      <c r="AF1654">
        <v>18</v>
      </c>
      <c r="AG1654">
        <v>6</v>
      </c>
      <c r="AH1654" s="2">
        <v>1128443.07</v>
      </c>
    </row>
    <row r="1655" spans="1:34" x14ac:dyDescent="0.5">
      <c r="A1655">
        <v>13529</v>
      </c>
      <c r="B1655">
        <v>56041</v>
      </c>
      <c r="C1655" t="s">
        <v>1738</v>
      </c>
      <c r="D1655" s="25">
        <v>25569</v>
      </c>
      <c r="E1655" t="s">
        <v>69</v>
      </c>
      <c r="F1655" t="s">
        <v>70</v>
      </c>
      <c r="G1655" t="s">
        <v>97</v>
      </c>
      <c r="H1655" s="25">
        <v>41499</v>
      </c>
      <c r="I1655" s="26" t="str">
        <f t="shared" si="200"/>
        <v>Tue</v>
      </c>
      <c r="J1655" s="1">
        <f t="shared" si="201"/>
        <v>0</v>
      </c>
      <c r="K1655" s="1" t="str">
        <f t="shared" si="202"/>
        <v>7D</v>
      </c>
      <c r="L1655" s="25">
        <v>41499</v>
      </c>
      <c r="M1655" s="26" t="str">
        <f t="shared" si="203"/>
        <v>Tue</v>
      </c>
      <c r="N1655" s="25">
        <v>41502</v>
      </c>
      <c r="O1655" s="1">
        <f t="shared" si="204"/>
        <v>3</v>
      </c>
      <c r="P1655" s="27">
        <f t="shared" si="205"/>
        <v>2013</v>
      </c>
      <c r="Q1655" s="1">
        <f t="shared" si="206"/>
        <v>8</v>
      </c>
      <c r="R1655" s="1">
        <f t="shared" si="207"/>
        <v>13</v>
      </c>
      <c r="S1655" t="s">
        <v>72</v>
      </c>
      <c r="T1655" s="2">
        <v>15939900</v>
      </c>
      <c r="U1655">
        <v>15592500</v>
      </c>
      <c r="V1655" s="2">
        <v>12668832</v>
      </c>
      <c r="W1655" s="2">
        <v>1131947.22</v>
      </c>
      <c r="X1655" s="2">
        <v>0</v>
      </c>
      <c r="Y1655" s="2">
        <v>0</v>
      </c>
      <c r="Z1655" s="2">
        <v>2139120.7799999998</v>
      </c>
      <c r="AA1655">
        <v>6</v>
      </c>
      <c r="AB1655">
        <v>0</v>
      </c>
      <c r="AC1655">
        <v>0</v>
      </c>
      <c r="AD1655">
        <v>0</v>
      </c>
      <c r="AE1655">
        <v>6</v>
      </c>
      <c r="AF1655">
        <v>6</v>
      </c>
      <c r="AG1655">
        <v>3</v>
      </c>
      <c r="AH1655" s="2">
        <v>4222944</v>
      </c>
    </row>
    <row r="1656" spans="1:34" x14ac:dyDescent="0.5">
      <c r="A1656">
        <v>13547</v>
      </c>
      <c r="B1656">
        <v>56237</v>
      </c>
      <c r="C1656" t="s">
        <v>1739</v>
      </c>
      <c r="D1656" s="25">
        <v>25762</v>
      </c>
      <c r="E1656" t="s">
        <v>100</v>
      </c>
      <c r="F1656" t="s">
        <v>84</v>
      </c>
      <c r="G1656" t="s">
        <v>112</v>
      </c>
      <c r="H1656" s="25">
        <v>41501</v>
      </c>
      <c r="I1656" s="26" t="str">
        <f t="shared" si="200"/>
        <v>Thu</v>
      </c>
      <c r="J1656" s="1">
        <f t="shared" si="201"/>
        <v>0</v>
      </c>
      <c r="K1656" s="1" t="str">
        <f t="shared" si="202"/>
        <v>7D</v>
      </c>
      <c r="L1656" s="25">
        <v>41501</v>
      </c>
      <c r="M1656" s="26" t="str">
        <f t="shared" si="203"/>
        <v>Thu</v>
      </c>
      <c r="N1656" s="25">
        <v>41502</v>
      </c>
      <c r="O1656" s="1">
        <f t="shared" si="204"/>
        <v>1</v>
      </c>
      <c r="P1656" s="27">
        <f t="shared" si="205"/>
        <v>2013</v>
      </c>
      <c r="Q1656" s="1">
        <f t="shared" si="206"/>
        <v>8</v>
      </c>
      <c r="R1656" s="1">
        <f t="shared" si="207"/>
        <v>15</v>
      </c>
      <c r="S1656" t="s">
        <v>72</v>
      </c>
      <c r="T1656" s="2">
        <v>15759999.51</v>
      </c>
      <c r="U1656">
        <v>15270000</v>
      </c>
      <c r="V1656" s="2">
        <v>12805194</v>
      </c>
      <c r="W1656" s="2">
        <v>839826</v>
      </c>
      <c r="X1656" s="2">
        <v>0</v>
      </c>
      <c r="Y1656" s="2">
        <v>0</v>
      </c>
      <c r="Z1656" s="2">
        <v>2114979.5099999998</v>
      </c>
      <c r="AA1656">
        <v>1</v>
      </c>
      <c r="AB1656">
        <v>0</v>
      </c>
      <c r="AC1656">
        <v>0</v>
      </c>
      <c r="AD1656">
        <v>0</v>
      </c>
      <c r="AE1656">
        <v>1</v>
      </c>
      <c r="AF1656">
        <v>1</v>
      </c>
      <c r="AG1656">
        <v>1</v>
      </c>
      <c r="AH1656" s="2">
        <v>12805194</v>
      </c>
    </row>
    <row r="1657" spans="1:34" x14ac:dyDescent="0.5">
      <c r="A1657">
        <v>11885</v>
      </c>
      <c r="B1657">
        <v>56623</v>
      </c>
      <c r="C1657" t="s">
        <v>1740</v>
      </c>
      <c r="D1657" s="25">
        <v>29766</v>
      </c>
      <c r="E1657" t="s">
        <v>69</v>
      </c>
      <c r="F1657" t="s">
        <v>94</v>
      </c>
      <c r="G1657" t="s">
        <v>95</v>
      </c>
      <c r="H1657" s="25">
        <v>41501</v>
      </c>
      <c r="I1657" s="26" t="str">
        <f t="shared" si="200"/>
        <v>Thu</v>
      </c>
      <c r="J1657" s="1">
        <f t="shared" si="201"/>
        <v>6</v>
      </c>
      <c r="K1657" s="1" t="str">
        <f t="shared" si="202"/>
        <v>7D</v>
      </c>
      <c r="L1657" s="25">
        <v>41507</v>
      </c>
      <c r="M1657" s="26" t="str">
        <f t="shared" si="203"/>
        <v>Wed</v>
      </c>
      <c r="N1657" s="25">
        <v>41509</v>
      </c>
      <c r="O1657" s="1">
        <f t="shared" si="204"/>
        <v>2</v>
      </c>
      <c r="P1657" s="27">
        <f t="shared" si="205"/>
        <v>2013</v>
      </c>
      <c r="Q1657" s="1">
        <f t="shared" si="206"/>
        <v>8</v>
      </c>
      <c r="R1657" s="1">
        <f t="shared" si="207"/>
        <v>21</v>
      </c>
      <c r="S1657" t="s">
        <v>72</v>
      </c>
      <c r="T1657" s="2">
        <v>1228100</v>
      </c>
      <c r="U1657">
        <v>0</v>
      </c>
      <c r="V1657" s="2">
        <v>800000</v>
      </c>
      <c r="W1657" s="2">
        <v>0</v>
      </c>
      <c r="X1657" s="2">
        <v>0</v>
      </c>
      <c r="Y1657" s="2">
        <v>263290.03999999998</v>
      </c>
      <c r="Z1657" s="2">
        <v>164809.96</v>
      </c>
      <c r="AA1657">
        <v>4</v>
      </c>
      <c r="AB1657">
        <v>1</v>
      </c>
      <c r="AC1657">
        <v>0</v>
      </c>
      <c r="AD1657">
        <v>0</v>
      </c>
      <c r="AE1657">
        <v>5</v>
      </c>
      <c r="AF1657">
        <v>5</v>
      </c>
      <c r="AG1657">
        <v>2</v>
      </c>
      <c r="AH1657" s="2">
        <v>400000</v>
      </c>
    </row>
    <row r="1658" spans="1:34" x14ac:dyDescent="0.5">
      <c r="A1658">
        <v>13547</v>
      </c>
      <c r="B1658">
        <v>56236</v>
      </c>
      <c r="C1658" t="s">
        <v>1741</v>
      </c>
      <c r="D1658" s="25">
        <v>30002</v>
      </c>
      <c r="E1658" t="s">
        <v>69</v>
      </c>
      <c r="F1658" t="s">
        <v>84</v>
      </c>
      <c r="G1658" t="s">
        <v>112</v>
      </c>
      <c r="H1658" s="25">
        <v>41501</v>
      </c>
      <c r="I1658" s="26" t="str">
        <f t="shared" si="200"/>
        <v>Thu</v>
      </c>
      <c r="J1658" s="1">
        <f t="shared" si="201"/>
        <v>0</v>
      </c>
      <c r="K1658" s="1" t="str">
        <f t="shared" si="202"/>
        <v>7D</v>
      </c>
      <c r="L1658" s="25">
        <v>41501</v>
      </c>
      <c r="M1658" s="26" t="str">
        <f t="shared" si="203"/>
        <v>Thu</v>
      </c>
      <c r="N1658" s="25">
        <v>41502</v>
      </c>
      <c r="O1658" s="1">
        <f t="shared" si="204"/>
        <v>1</v>
      </c>
      <c r="P1658" s="27">
        <f t="shared" si="205"/>
        <v>2013</v>
      </c>
      <c r="Q1658" s="1">
        <f t="shared" si="206"/>
        <v>8</v>
      </c>
      <c r="R1658" s="1">
        <f t="shared" si="207"/>
        <v>15</v>
      </c>
      <c r="S1658" t="s">
        <v>72</v>
      </c>
      <c r="T1658" s="2">
        <v>4790000</v>
      </c>
      <c r="U1658">
        <v>4790000</v>
      </c>
      <c r="V1658" s="2">
        <v>3870130</v>
      </c>
      <c r="W1658" s="2">
        <v>277056</v>
      </c>
      <c r="X1658" s="2">
        <v>0</v>
      </c>
      <c r="Y1658" s="2">
        <v>0</v>
      </c>
      <c r="Z1658" s="2">
        <v>642814</v>
      </c>
      <c r="AA1658">
        <v>2</v>
      </c>
      <c r="AB1658">
        <v>0</v>
      </c>
      <c r="AC1658">
        <v>0</v>
      </c>
      <c r="AD1658">
        <v>0</v>
      </c>
      <c r="AE1658">
        <v>2</v>
      </c>
      <c r="AF1658">
        <v>2</v>
      </c>
      <c r="AG1658">
        <v>1</v>
      </c>
      <c r="AH1658" s="2">
        <v>3870130</v>
      </c>
    </row>
    <row r="1659" spans="1:34" x14ac:dyDescent="0.5">
      <c r="A1659">
        <v>13568</v>
      </c>
      <c r="B1659">
        <v>56357</v>
      </c>
      <c r="C1659" t="s">
        <v>1742</v>
      </c>
      <c r="D1659" s="25">
        <v>26814</v>
      </c>
      <c r="E1659" t="s">
        <v>69</v>
      </c>
      <c r="F1659" t="s">
        <v>78</v>
      </c>
      <c r="G1659" t="s">
        <v>104</v>
      </c>
      <c r="H1659" s="25">
        <v>41501</v>
      </c>
      <c r="I1659" s="26" t="str">
        <f t="shared" si="200"/>
        <v>Thu</v>
      </c>
      <c r="J1659" s="1">
        <f t="shared" si="201"/>
        <v>8</v>
      </c>
      <c r="K1659" s="1" t="str">
        <f t="shared" si="202"/>
        <v>14D</v>
      </c>
      <c r="L1659" s="25">
        <v>41509</v>
      </c>
      <c r="M1659" s="26" t="str">
        <f t="shared" si="203"/>
        <v>Fri</v>
      </c>
      <c r="N1659" s="25">
        <v>41511</v>
      </c>
      <c r="O1659" s="1">
        <f t="shared" si="204"/>
        <v>2</v>
      </c>
      <c r="P1659" s="27">
        <f t="shared" si="205"/>
        <v>2013</v>
      </c>
      <c r="Q1659" s="1">
        <f t="shared" si="206"/>
        <v>8</v>
      </c>
      <c r="R1659" s="1">
        <f t="shared" si="207"/>
        <v>23</v>
      </c>
      <c r="S1659" t="s">
        <v>72</v>
      </c>
      <c r="T1659" s="2">
        <v>2310000</v>
      </c>
      <c r="U1659">
        <v>0</v>
      </c>
      <c r="V1659" s="2">
        <v>2000000</v>
      </c>
      <c r="W1659" s="2">
        <v>0</v>
      </c>
      <c r="X1659" s="2">
        <v>0</v>
      </c>
      <c r="Y1659" s="2">
        <v>0</v>
      </c>
      <c r="Z1659" s="2">
        <v>310000</v>
      </c>
      <c r="AA1659">
        <v>4</v>
      </c>
      <c r="AB1659">
        <v>0</v>
      </c>
      <c r="AC1659">
        <v>4</v>
      </c>
      <c r="AD1659">
        <v>0</v>
      </c>
      <c r="AE1659">
        <v>4</v>
      </c>
      <c r="AF1659">
        <v>8</v>
      </c>
      <c r="AG1659">
        <v>2</v>
      </c>
      <c r="AH1659" s="2">
        <v>1000000</v>
      </c>
    </row>
    <row r="1660" spans="1:34" x14ac:dyDescent="0.5">
      <c r="A1660">
        <v>11746</v>
      </c>
      <c r="B1660">
        <v>56385</v>
      </c>
      <c r="C1660" t="s">
        <v>1743</v>
      </c>
      <c r="D1660" s="25">
        <v>29900</v>
      </c>
      <c r="E1660" t="s">
        <v>79</v>
      </c>
      <c r="F1660" t="s">
        <v>105</v>
      </c>
      <c r="G1660" t="s">
        <v>106</v>
      </c>
      <c r="H1660" s="25">
        <v>41502</v>
      </c>
      <c r="I1660" s="26" t="str">
        <f t="shared" si="200"/>
        <v>Fri</v>
      </c>
      <c r="J1660" s="1">
        <f t="shared" si="201"/>
        <v>1</v>
      </c>
      <c r="K1660" s="1" t="str">
        <f t="shared" si="202"/>
        <v>7D</v>
      </c>
      <c r="L1660" s="25">
        <v>41503</v>
      </c>
      <c r="M1660" s="26" t="str">
        <f t="shared" si="203"/>
        <v>Sat</v>
      </c>
      <c r="N1660" s="25">
        <v>41509</v>
      </c>
      <c r="O1660" s="1">
        <f t="shared" si="204"/>
        <v>6</v>
      </c>
      <c r="P1660" s="27">
        <f t="shared" si="205"/>
        <v>2013</v>
      </c>
      <c r="Q1660" s="1">
        <f t="shared" si="206"/>
        <v>8</v>
      </c>
      <c r="R1660" s="1">
        <f t="shared" si="207"/>
        <v>17</v>
      </c>
      <c r="S1660" t="s">
        <v>72</v>
      </c>
      <c r="T1660" s="2">
        <v>33599100.369999997</v>
      </c>
      <c r="U1660">
        <v>26161565.5</v>
      </c>
      <c r="V1660" s="2">
        <v>25798108</v>
      </c>
      <c r="W1660" s="2">
        <v>2848197.7</v>
      </c>
      <c r="X1660" s="2">
        <v>0</v>
      </c>
      <c r="Y1660" s="2">
        <v>443312.8</v>
      </c>
      <c r="Z1660" s="2">
        <v>4509481.87</v>
      </c>
      <c r="AA1660">
        <v>10</v>
      </c>
      <c r="AB1660">
        <v>0</v>
      </c>
      <c r="AC1660">
        <v>0</v>
      </c>
      <c r="AD1660">
        <v>0</v>
      </c>
      <c r="AE1660">
        <v>10</v>
      </c>
      <c r="AF1660">
        <v>10</v>
      </c>
      <c r="AG1660">
        <v>5</v>
      </c>
      <c r="AH1660" s="2">
        <v>5159621.5999999996</v>
      </c>
    </row>
    <row r="1661" spans="1:34" x14ac:dyDescent="0.5">
      <c r="A1661">
        <v>13570</v>
      </c>
      <c r="B1661">
        <v>56374</v>
      </c>
      <c r="C1661" t="s">
        <v>1744</v>
      </c>
      <c r="D1661" s="25">
        <v>24564</v>
      </c>
      <c r="E1661" t="s">
        <v>79</v>
      </c>
      <c r="F1661" t="s">
        <v>80</v>
      </c>
      <c r="G1661" t="s">
        <v>81</v>
      </c>
      <c r="H1661" s="25">
        <v>41502</v>
      </c>
      <c r="I1661" s="26" t="str">
        <f t="shared" si="200"/>
        <v>Fri</v>
      </c>
      <c r="J1661" s="1">
        <f t="shared" si="201"/>
        <v>2</v>
      </c>
      <c r="K1661" s="1" t="str">
        <f t="shared" si="202"/>
        <v>7D</v>
      </c>
      <c r="L1661" s="25">
        <v>41504</v>
      </c>
      <c r="M1661" s="26" t="str">
        <f t="shared" si="203"/>
        <v>Sun</v>
      </c>
      <c r="N1661" s="25">
        <v>41506</v>
      </c>
      <c r="O1661" s="1">
        <f t="shared" si="204"/>
        <v>2</v>
      </c>
      <c r="P1661" s="27">
        <f t="shared" si="205"/>
        <v>2013</v>
      </c>
      <c r="Q1661" s="1">
        <f t="shared" si="206"/>
        <v>8</v>
      </c>
      <c r="R1661" s="1">
        <f t="shared" si="207"/>
        <v>18</v>
      </c>
      <c r="S1661" t="s">
        <v>72</v>
      </c>
      <c r="T1661" s="2">
        <v>20111399.390000001</v>
      </c>
      <c r="U1661">
        <v>19404000</v>
      </c>
      <c r="V1661" s="2">
        <v>16245888</v>
      </c>
      <c r="W1661" s="2">
        <v>1166579</v>
      </c>
      <c r="X1661" s="2">
        <v>0</v>
      </c>
      <c r="Y1661" s="2">
        <v>0</v>
      </c>
      <c r="Z1661" s="2">
        <v>2698932.39</v>
      </c>
      <c r="AA1661">
        <v>2</v>
      </c>
      <c r="AB1661">
        <v>0</v>
      </c>
      <c r="AC1661">
        <v>0</v>
      </c>
      <c r="AD1661">
        <v>0</v>
      </c>
      <c r="AE1661">
        <v>2</v>
      </c>
      <c r="AF1661">
        <v>2</v>
      </c>
      <c r="AG1661">
        <v>2</v>
      </c>
      <c r="AH1661" s="2">
        <v>8122944</v>
      </c>
    </row>
    <row r="1662" spans="1:34" x14ac:dyDescent="0.5">
      <c r="A1662">
        <v>13590</v>
      </c>
      <c r="B1662">
        <v>56451</v>
      </c>
      <c r="C1662" t="s">
        <v>1745</v>
      </c>
      <c r="D1662" s="25">
        <v>22787</v>
      </c>
      <c r="E1662" t="s">
        <v>69</v>
      </c>
      <c r="F1662" t="s">
        <v>70</v>
      </c>
      <c r="G1662" t="s">
        <v>97</v>
      </c>
      <c r="H1662" s="25">
        <v>41502</v>
      </c>
      <c r="I1662" s="26" t="str">
        <f t="shared" si="200"/>
        <v>Fri</v>
      </c>
      <c r="J1662" s="1">
        <f t="shared" si="201"/>
        <v>0</v>
      </c>
      <c r="K1662" s="1" t="str">
        <f t="shared" si="202"/>
        <v>7D</v>
      </c>
      <c r="L1662" s="25">
        <v>41502</v>
      </c>
      <c r="M1662" s="26" t="str">
        <f t="shared" si="203"/>
        <v>Fri</v>
      </c>
      <c r="N1662" s="25">
        <v>41504</v>
      </c>
      <c r="O1662" s="1">
        <f t="shared" si="204"/>
        <v>2</v>
      </c>
      <c r="P1662" s="27">
        <f t="shared" si="205"/>
        <v>2013</v>
      </c>
      <c r="Q1662" s="1">
        <f t="shared" si="206"/>
        <v>8</v>
      </c>
      <c r="R1662" s="1">
        <f t="shared" si="207"/>
        <v>16</v>
      </c>
      <c r="S1662" t="s">
        <v>72</v>
      </c>
      <c r="T1662" s="2">
        <v>25269000</v>
      </c>
      <c r="U1662">
        <v>25179000</v>
      </c>
      <c r="V1662" s="2">
        <v>21245888</v>
      </c>
      <c r="W1662" s="2">
        <v>632034.07999999996</v>
      </c>
      <c r="X1662" s="2">
        <v>0</v>
      </c>
      <c r="Y1662" s="2">
        <v>0</v>
      </c>
      <c r="Z1662" s="2">
        <v>3391077.92</v>
      </c>
      <c r="AA1662">
        <v>4</v>
      </c>
      <c r="AB1662">
        <v>0</v>
      </c>
      <c r="AC1662">
        <v>0</v>
      </c>
      <c r="AD1662">
        <v>0</v>
      </c>
      <c r="AE1662">
        <v>4</v>
      </c>
      <c r="AF1662">
        <v>4</v>
      </c>
      <c r="AG1662">
        <v>2</v>
      </c>
      <c r="AH1662" s="2">
        <v>10622944</v>
      </c>
    </row>
    <row r="1663" spans="1:34" x14ac:dyDescent="0.5">
      <c r="A1663">
        <v>13608</v>
      </c>
      <c r="B1663">
        <v>56562</v>
      </c>
      <c r="C1663" t="s">
        <v>1746</v>
      </c>
      <c r="D1663" s="25">
        <v>25486</v>
      </c>
      <c r="E1663" t="s">
        <v>69</v>
      </c>
      <c r="F1663" t="s">
        <v>70</v>
      </c>
      <c r="G1663" t="s">
        <v>97</v>
      </c>
      <c r="H1663" s="25">
        <v>41504</v>
      </c>
      <c r="I1663" s="26" t="str">
        <f t="shared" si="200"/>
        <v>Sun</v>
      </c>
      <c r="J1663" s="1">
        <f t="shared" si="201"/>
        <v>0</v>
      </c>
      <c r="K1663" s="1" t="str">
        <f t="shared" si="202"/>
        <v>7D</v>
      </c>
      <c r="L1663" s="25">
        <v>41504</v>
      </c>
      <c r="M1663" s="26" t="str">
        <f t="shared" si="203"/>
        <v>Sun</v>
      </c>
      <c r="N1663" s="25">
        <v>41505</v>
      </c>
      <c r="O1663" s="1">
        <f t="shared" si="204"/>
        <v>1</v>
      </c>
      <c r="P1663" s="27">
        <f t="shared" si="205"/>
        <v>2013</v>
      </c>
      <c r="Q1663" s="1">
        <f t="shared" si="206"/>
        <v>8</v>
      </c>
      <c r="R1663" s="1">
        <f t="shared" si="207"/>
        <v>18</v>
      </c>
      <c r="S1663" t="s">
        <v>72</v>
      </c>
      <c r="T1663" s="2">
        <v>6814500</v>
      </c>
      <c r="U1663">
        <v>6814500</v>
      </c>
      <c r="V1663" s="2">
        <v>5900000</v>
      </c>
      <c r="W1663" s="2">
        <v>0</v>
      </c>
      <c r="X1663" s="2">
        <v>0</v>
      </c>
      <c r="Y1663" s="2">
        <v>0</v>
      </c>
      <c r="Z1663" s="2">
        <v>914500</v>
      </c>
      <c r="AA1663">
        <v>1</v>
      </c>
      <c r="AB1663">
        <v>0</v>
      </c>
      <c r="AC1663">
        <v>0</v>
      </c>
      <c r="AD1663">
        <v>0</v>
      </c>
      <c r="AE1663">
        <v>1</v>
      </c>
      <c r="AF1663">
        <v>1</v>
      </c>
      <c r="AG1663">
        <v>1</v>
      </c>
      <c r="AH1663" s="2">
        <v>5900000</v>
      </c>
    </row>
    <row r="1664" spans="1:34" x14ac:dyDescent="0.5">
      <c r="A1664">
        <v>13607</v>
      </c>
      <c r="B1664">
        <v>56554</v>
      </c>
      <c r="C1664" t="s">
        <v>1747</v>
      </c>
      <c r="D1664" s="25">
        <v>29102</v>
      </c>
      <c r="E1664" t="s">
        <v>69</v>
      </c>
      <c r="F1664" t="s">
        <v>70</v>
      </c>
      <c r="G1664" t="s">
        <v>97</v>
      </c>
      <c r="H1664" s="25">
        <v>41504</v>
      </c>
      <c r="I1664" s="26" t="str">
        <f t="shared" ref="I1664:I1727" si="208">TEXT(H1664,"ddd")</f>
        <v>Sun</v>
      </c>
      <c r="J1664" s="1">
        <f t="shared" ref="J1664:J1727" si="209">L1664-H1664</f>
        <v>0</v>
      </c>
      <c r="K1664" s="1" t="str">
        <f t="shared" ref="K1664:K1727" si="210">IF(J1664&lt;=7,"7D",IF(J1664&lt;=14,"14D",IF(J1664&lt;=30,"30D",IF(J1664&lt;=45,"45D",IF(J1664&lt;=60,"60D",IF(J1664&lt;=90,"90D","120D"))))))</f>
        <v>7D</v>
      </c>
      <c r="L1664" s="25">
        <v>41504</v>
      </c>
      <c r="M1664" s="26" t="str">
        <f t="shared" ref="M1664:M1727" si="211">TEXT(L1664,"ddd")</f>
        <v>Sun</v>
      </c>
      <c r="N1664" s="25">
        <v>41506</v>
      </c>
      <c r="O1664" s="1">
        <f t="shared" ref="O1664:O1727" si="212">N1664-L1664</f>
        <v>2</v>
      </c>
      <c r="P1664" s="27">
        <f t="shared" ref="P1664:P1727" si="213">YEAR(L1664)</f>
        <v>2013</v>
      </c>
      <c r="Q1664" s="1">
        <f t="shared" ref="Q1664:Q1727" si="214">MONTH(L1664)</f>
        <v>8</v>
      </c>
      <c r="R1664" s="1">
        <f t="shared" ref="R1664:R1727" si="215">DAY(L1664)</f>
        <v>18</v>
      </c>
      <c r="S1664" t="s">
        <v>72</v>
      </c>
      <c r="T1664" s="2">
        <v>37137500</v>
      </c>
      <c r="U1664">
        <v>35227500</v>
      </c>
      <c r="V1664" s="2">
        <v>29253248</v>
      </c>
      <c r="W1664" s="2">
        <v>1688310.45</v>
      </c>
      <c r="X1664" s="2">
        <v>0</v>
      </c>
      <c r="Y1664" s="2">
        <v>1212121.21</v>
      </c>
      <c r="Z1664" s="2">
        <v>4983820.34</v>
      </c>
      <c r="AA1664">
        <v>4</v>
      </c>
      <c r="AB1664">
        <v>0</v>
      </c>
      <c r="AC1664">
        <v>0</v>
      </c>
      <c r="AD1664">
        <v>0</v>
      </c>
      <c r="AE1664">
        <v>4</v>
      </c>
      <c r="AF1664">
        <v>4</v>
      </c>
      <c r="AG1664">
        <v>2</v>
      </c>
      <c r="AH1664" s="2">
        <v>14626624</v>
      </c>
    </row>
    <row r="1665" spans="1:34" x14ac:dyDescent="0.5">
      <c r="A1665">
        <v>13654</v>
      </c>
      <c r="B1665">
        <v>58707</v>
      </c>
      <c r="C1665" t="s">
        <v>1748</v>
      </c>
      <c r="D1665" s="25">
        <v>29768</v>
      </c>
      <c r="E1665" t="s">
        <v>1049</v>
      </c>
      <c r="F1665" t="s">
        <v>94</v>
      </c>
      <c r="G1665" t="s">
        <v>95</v>
      </c>
      <c r="H1665" s="25">
        <v>41506</v>
      </c>
      <c r="I1665" s="26" t="str">
        <f t="shared" si="208"/>
        <v>Tue</v>
      </c>
      <c r="J1665" s="1">
        <f t="shared" si="209"/>
        <v>26</v>
      </c>
      <c r="K1665" s="1" t="str">
        <f t="shared" si="210"/>
        <v>30D</v>
      </c>
      <c r="L1665" s="25">
        <v>41532</v>
      </c>
      <c r="M1665" s="26" t="str">
        <f t="shared" si="211"/>
        <v>Sun</v>
      </c>
      <c r="N1665" s="25">
        <v>41535</v>
      </c>
      <c r="O1665" s="1">
        <f t="shared" si="212"/>
        <v>3</v>
      </c>
      <c r="P1665" s="27">
        <f t="shared" si="213"/>
        <v>2013</v>
      </c>
      <c r="Q1665" s="1">
        <f t="shared" si="214"/>
        <v>9</v>
      </c>
      <c r="R1665" s="1">
        <f t="shared" si="215"/>
        <v>15</v>
      </c>
      <c r="S1665" t="s">
        <v>72</v>
      </c>
      <c r="T1665" s="2">
        <v>12366270</v>
      </c>
      <c r="U1665">
        <v>12366270</v>
      </c>
      <c r="V1665" s="2">
        <v>10291143</v>
      </c>
      <c r="W1665" s="2">
        <v>415584</v>
      </c>
      <c r="X1665" s="2">
        <v>0</v>
      </c>
      <c r="Y1665" s="2">
        <v>0</v>
      </c>
      <c r="Z1665" s="2">
        <v>1659543</v>
      </c>
      <c r="AA1665">
        <v>3</v>
      </c>
      <c r="AB1665">
        <v>0</v>
      </c>
      <c r="AC1665">
        <v>0</v>
      </c>
      <c r="AD1665">
        <v>0</v>
      </c>
      <c r="AE1665">
        <v>3</v>
      </c>
      <c r="AF1665">
        <v>3</v>
      </c>
      <c r="AG1665">
        <v>3</v>
      </c>
      <c r="AH1665" s="2">
        <v>3430381</v>
      </c>
    </row>
    <row r="1666" spans="1:34" x14ac:dyDescent="0.5">
      <c r="A1666">
        <v>13652</v>
      </c>
      <c r="B1666">
        <v>56761</v>
      </c>
      <c r="C1666" t="s">
        <v>1749</v>
      </c>
      <c r="D1666" s="25">
        <v>27127</v>
      </c>
      <c r="E1666" t="s">
        <v>274</v>
      </c>
      <c r="F1666" t="s">
        <v>84</v>
      </c>
      <c r="G1666" t="s">
        <v>112</v>
      </c>
      <c r="H1666" s="25">
        <v>41506</v>
      </c>
      <c r="I1666" s="26" t="str">
        <f t="shared" si="208"/>
        <v>Tue</v>
      </c>
      <c r="J1666" s="1">
        <f t="shared" si="209"/>
        <v>2</v>
      </c>
      <c r="K1666" s="1" t="str">
        <f t="shared" si="210"/>
        <v>7D</v>
      </c>
      <c r="L1666" s="25">
        <v>41508</v>
      </c>
      <c r="M1666" s="26" t="str">
        <f t="shared" si="211"/>
        <v>Thu</v>
      </c>
      <c r="N1666" s="25">
        <v>41509</v>
      </c>
      <c r="O1666" s="1">
        <f t="shared" si="212"/>
        <v>1</v>
      </c>
      <c r="P1666" s="27">
        <f t="shared" si="213"/>
        <v>2013</v>
      </c>
      <c r="Q1666" s="1">
        <f t="shared" si="214"/>
        <v>8</v>
      </c>
      <c r="R1666" s="1">
        <f t="shared" si="215"/>
        <v>22</v>
      </c>
      <c r="S1666" t="s">
        <v>72</v>
      </c>
      <c r="T1666" s="2">
        <v>3355000</v>
      </c>
      <c r="U1666">
        <v>3355000</v>
      </c>
      <c r="V1666" s="2">
        <v>2766234</v>
      </c>
      <c r="W1666" s="2">
        <v>138528</v>
      </c>
      <c r="X1666" s="2">
        <v>0</v>
      </c>
      <c r="Y1666" s="2">
        <v>0</v>
      </c>
      <c r="Z1666" s="2">
        <v>450238</v>
      </c>
      <c r="AA1666">
        <v>1</v>
      </c>
      <c r="AB1666">
        <v>0</v>
      </c>
      <c r="AC1666">
        <v>0</v>
      </c>
      <c r="AD1666">
        <v>0</v>
      </c>
      <c r="AE1666">
        <v>1</v>
      </c>
      <c r="AF1666">
        <v>1</v>
      </c>
      <c r="AG1666">
        <v>1</v>
      </c>
      <c r="AH1666" s="2">
        <v>2766234</v>
      </c>
    </row>
    <row r="1667" spans="1:34" x14ac:dyDescent="0.5">
      <c r="A1667">
        <v>13654</v>
      </c>
      <c r="B1667">
        <v>56765</v>
      </c>
      <c r="C1667" t="s">
        <v>1750</v>
      </c>
      <c r="D1667" s="25">
        <v>23465</v>
      </c>
      <c r="E1667" t="s">
        <v>100</v>
      </c>
      <c r="F1667" t="s">
        <v>94</v>
      </c>
      <c r="G1667" t="s">
        <v>95</v>
      </c>
      <c r="H1667" s="25">
        <v>41506</v>
      </c>
      <c r="I1667" s="26" t="str">
        <f t="shared" si="208"/>
        <v>Tue</v>
      </c>
      <c r="J1667" s="1">
        <f t="shared" si="209"/>
        <v>26</v>
      </c>
      <c r="K1667" s="1" t="str">
        <f t="shared" si="210"/>
        <v>30D</v>
      </c>
      <c r="L1667" s="25">
        <v>41532</v>
      </c>
      <c r="M1667" s="26" t="str">
        <f t="shared" si="211"/>
        <v>Sun</v>
      </c>
      <c r="N1667" s="25">
        <v>41535</v>
      </c>
      <c r="O1667" s="1">
        <f t="shared" si="212"/>
        <v>3</v>
      </c>
      <c r="P1667" s="27">
        <f t="shared" si="213"/>
        <v>2013</v>
      </c>
      <c r="Q1667" s="1">
        <f t="shared" si="214"/>
        <v>9</v>
      </c>
      <c r="R1667" s="1">
        <f t="shared" si="215"/>
        <v>15</v>
      </c>
      <c r="S1667" t="s">
        <v>72</v>
      </c>
      <c r="T1667" s="2">
        <v>12401270</v>
      </c>
      <c r="U1667">
        <v>12366270</v>
      </c>
      <c r="V1667" s="2">
        <v>10291143</v>
      </c>
      <c r="W1667" s="2">
        <v>445887.03</v>
      </c>
      <c r="X1667" s="2">
        <v>0</v>
      </c>
      <c r="Y1667" s="2">
        <v>0</v>
      </c>
      <c r="Z1667" s="2">
        <v>1664239.97</v>
      </c>
      <c r="AA1667">
        <v>3</v>
      </c>
      <c r="AB1667">
        <v>0</v>
      </c>
      <c r="AC1667">
        <v>0</v>
      </c>
      <c r="AD1667">
        <v>0</v>
      </c>
      <c r="AE1667">
        <v>3</v>
      </c>
      <c r="AF1667">
        <v>3</v>
      </c>
      <c r="AG1667">
        <v>3</v>
      </c>
      <c r="AH1667" s="2">
        <v>3430381</v>
      </c>
    </row>
    <row r="1668" spans="1:34" x14ac:dyDescent="0.5">
      <c r="A1668">
        <v>13639</v>
      </c>
      <c r="B1668">
        <v>62982</v>
      </c>
      <c r="C1668" t="s">
        <v>1751</v>
      </c>
      <c r="D1668" s="25">
        <v>21648</v>
      </c>
      <c r="E1668" t="s">
        <v>138</v>
      </c>
      <c r="F1668" t="s">
        <v>94</v>
      </c>
      <c r="G1668" t="s">
        <v>141</v>
      </c>
      <c r="H1668" s="25">
        <v>41506</v>
      </c>
      <c r="I1668" s="26" t="str">
        <f t="shared" si="208"/>
        <v>Tue</v>
      </c>
      <c r="J1668" s="1">
        <f t="shared" si="209"/>
        <v>91</v>
      </c>
      <c r="K1668" s="1" t="str">
        <f t="shared" si="210"/>
        <v>120D</v>
      </c>
      <c r="L1668" s="25">
        <v>41597</v>
      </c>
      <c r="M1668" s="26" t="str">
        <f t="shared" si="211"/>
        <v>Tue</v>
      </c>
      <c r="N1668" s="25">
        <v>41599</v>
      </c>
      <c r="O1668" s="1">
        <f t="shared" si="212"/>
        <v>2</v>
      </c>
      <c r="P1668" s="27">
        <f t="shared" si="213"/>
        <v>2013</v>
      </c>
      <c r="Q1668" s="1">
        <f t="shared" si="214"/>
        <v>11</v>
      </c>
      <c r="R1668" s="1">
        <f t="shared" si="215"/>
        <v>19</v>
      </c>
      <c r="S1668" t="s">
        <v>72</v>
      </c>
      <c r="T1668" s="2">
        <v>6300000</v>
      </c>
      <c r="U1668">
        <v>6300000</v>
      </c>
      <c r="V1668" s="2">
        <v>5177490</v>
      </c>
      <c r="W1668" s="2">
        <v>277056</v>
      </c>
      <c r="X1668" s="2">
        <v>0</v>
      </c>
      <c r="Y1668" s="2">
        <v>0</v>
      </c>
      <c r="Z1668" s="2">
        <v>845454</v>
      </c>
      <c r="AA1668">
        <v>2</v>
      </c>
      <c r="AB1668">
        <v>0</v>
      </c>
      <c r="AC1668">
        <v>0</v>
      </c>
      <c r="AD1668">
        <v>0</v>
      </c>
      <c r="AE1668">
        <v>2</v>
      </c>
      <c r="AF1668">
        <v>2</v>
      </c>
      <c r="AG1668">
        <v>2</v>
      </c>
      <c r="AH1668" s="2">
        <v>2588745</v>
      </c>
    </row>
    <row r="1669" spans="1:34" x14ac:dyDescent="0.5">
      <c r="A1669">
        <v>13654</v>
      </c>
      <c r="B1669">
        <v>58701</v>
      </c>
      <c r="C1669" t="s">
        <v>1752</v>
      </c>
      <c r="D1669" s="25">
        <v>22159</v>
      </c>
      <c r="E1669" t="s">
        <v>100</v>
      </c>
      <c r="F1669" t="s">
        <v>94</v>
      </c>
      <c r="G1669" t="s">
        <v>95</v>
      </c>
      <c r="H1669" s="25">
        <v>41506</v>
      </c>
      <c r="I1669" s="26" t="str">
        <f t="shared" si="208"/>
        <v>Tue</v>
      </c>
      <c r="J1669" s="1">
        <f t="shared" si="209"/>
        <v>26</v>
      </c>
      <c r="K1669" s="1" t="str">
        <f t="shared" si="210"/>
        <v>30D</v>
      </c>
      <c r="L1669" s="25">
        <v>41532</v>
      </c>
      <c r="M1669" s="26" t="str">
        <f t="shared" si="211"/>
        <v>Sun</v>
      </c>
      <c r="N1669" s="25">
        <v>41535</v>
      </c>
      <c r="O1669" s="1">
        <f t="shared" si="212"/>
        <v>3</v>
      </c>
      <c r="P1669" s="27">
        <f t="shared" si="213"/>
        <v>2013</v>
      </c>
      <c r="Q1669" s="1">
        <f t="shared" si="214"/>
        <v>9</v>
      </c>
      <c r="R1669" s="1">
        <f t="shared" si="215"/>
        <v>15</v>
      </c>
      <c r="S1669" t="s">
        <v>72</v>
      </c>
      <c r="T1669" s="2">
        <v>12366270</v>
      </c>
      <c r="U1669">
        <v>12366270</v>
      </c>
      <c r="V1669" s="2">
        <v>10291143</v>
      </c>
      <c r="W1669" s="2">
        <v>415584</v>
      </c>
      <c r="X1669" s="2">
        <v>0</v>
      </c>
      <c r="Y1669" s="2">
        <v>0</v>
      </c>
      <c r="Z1669" s="2">
        <v>1659543</v>
      </c>
      <c r="AA1669">
        <v>3</v>
      </c>
      <c r="AB1669">
        <v>0</v>
      </c>
      <c r="AC1669">
        <v>0</v>
      </c>
      <c r="AD1669">
        <v>0</v>
      </c>
      <c r="AE1669">
        <v>3</v>
      </c>
      <c r="AF1669">
        <v>3</v>
      </c>
      <c r="AG1669">
        <v>3</v>
      </c>
      <c r="AH1669" s="2">
        <v>3430381</v>
      </c>
    </row>
    <row r="1670" spans="1:34" x14ac:dyDescent="0.5">
      <c r="A1670">
        <v>13654</v>
      </c>
      <c r="B1670">
        <v>58702</v>
      </c>
      <c r="C1670" t="s">
        <v>1753</v>
      </c>
      <c r="D1670" s="25">
        <v>27324</v>
      </c>
      <c r="E1670" t="s">
        <v>100</v>
      </c>
      <c r="F1670" t="s">
        <v>94</v>
      </c>
      <c r="G1670" t="s">
        <v>95</v>
      </c>
      <c r="H1670" s="25">
        <v>41506</v>
      </c>
      <c r="I1670" s="26" t="str">
        <f t="shared" si="208"/>
        <v>Tue</v>
      </c>
      <c r="J1670" s="1">
        <f t="shared" si="209"/>
        <v>26</v>
      </c>
      <c r="K1670" s="1" t="str">
        <f t="shared" si="210"/>
        <v>30D</v>
      </c>
      <c r="L1670" s="25">
        <v>41532</v>
      </c>
      <c r="M1670" s="26" t="str">
        <f t="shared" si="211"/>
        <v>Sun</v>
      </c>
      <c r="N1670" s="25">
        <v>41535</v>
      </c>
      <c r="O1670" s="1">
        <f t="shared" si="212"/>
        <v>3</v>
      </c>
      <c r="P1670" s="27">
        <f t="shared" si="213"/>
        <v>2013</v>
      </c>
      <c r="Q1670" s="1">
        <f t="shared" si="214"/>
        <v>9</v>
      </c>
      <c r="R1670" s="1">
        <f t="shared" si="215"/>
        <v>15</v>
      </c>
      <c r="S1670" t="s">
        <v>72</v>
      </c>
      <c r="T1670" s="2">
        <v>12981270.23</v>
      </c>
      <c r="U1670">
        <v>12366270</v>
      </c>
      <c r="V1670" s="2">
        <v>10291143</v>
      </c>
      <c r="W1670" s="2">
        <v>948051.73</v>
      </c>
      <c r="X1670" s="2">
        <v>0</v>
      </c>
      <c r="Y1670" s="2">
        <v>0</v>
      </c>
      <c r="Z1670" s="2">
        <v>1742075.5</v>
      </c>
      <c r="AA1670">
        <v>3</v>
      </c>
      <c r="AB1670">
        <v>0</v>
      </c>
      <c r="AC1670">
        <v>0</v>
      </c>
      <c r="AD1670">
        <v>0</v>
      </c>
      <c r="AE1670">
        <v>3</v>
      </c>
      <c r="AF1670">
        <v>3</v>
      </c>
      <c r="AG1670">
        <v>3</v>
      </c>
      <c r="AH1670" s="2">
        <v>3430381</v>
      </c>
    </row>
    <row r="1671" spans="1:34" x14ac:dyDescent="0.5">
      <c r="A1671">
        <v>13639</v>
      </c>
      <c r="B1671">
        <v>62985</v>
      </c>
      <c r="C1671" t="s">
        <v>1754</v>
      </c>
      <c r="D1671" s="25">
        <v>27901</v>
      </c>
      <c r="E1671" t="s">
        <v>138</v>
      </c>
      <c r="F1671" t="s">
        <v>94</v>
      </c>
      <c r="G1671" t="s">
        <v>141</v>
      </c>
      <c r="H1671" s="25">
        <v>41506</v>
      </c>
      <c r="I1671" s="26" t="str">
        <f t="shared" si="208"/>
        <v>Tue</v>
      </c>
      <c r="J1671" s="1">
        <f t="shared" si="209"/>
        <v>91</v>
      </c>
      <c r="K1671" s="1" t="str">
        <f t="shared" si="210"/>
        <v>120D</v>
      </c>
      <c r="L1671" s="25">
        <v>41597</v>
      </c>
      <c r="M1671" s="26" t="str">
        <f t="shared" si="211"/>
        <v>Tue</v>
      </c>
      <c r="N1671" s="25">
        <v>41600</v>
      </c>
      <c r="O1671" s="1">
        <f t="shared" si="212"/>
        <v>3</v>
      </c>
      <c r="P1671" s="27">
        <f t="shared" si="213"/>
        <v>2013</v>
      </c>
      <c r="Q1671" s="1">
        <f t="shared" si="214"/>
        <v>11</v>
      </c>
      <c r="R1671" s="1">
        <f t="shared" si="215"/>
        <v>19</v>
      </c>
      <c r="S1671" t="s">
        <v>72</v>
      </c>
      <c r="T1671" s="2">
        <v>15600000</v>
      </c>
      <c r="U1671">
        <v>12600000</v>
      </c>
      <c r="V1671" s="2">
        <v>10354980</v>
      </c>
      <c r="W1671" s="2">
        <v>554112</v>
      </c>
      <c r="X1671" s="2">
        <v>0</v>
      </c>
      <c r="Y1671" s="2">
        <v>2597402.6</v>
      </c>
      <c r="Z1671" s="2">
        <v>2093505.4</v>
      </c>
      <c r="AA1671">
        <v>3</v>
      </c>
      <c r="AB1671">
        <v>0</v>
      </c>
      <c r="AC1671">
        <v>0</v>
      </c>
      <c r="AD1671">
        <v>0</v>
      </c>
      <c r="AE1671">
        <v>3</v>
      </c>
      <c r="AF1671">
        <v>3</v>
      </c>
      <c r="AG1671">
        <v>3</v>
      </c>
      <c r="AH1671" s="2">
        <v>3451660</v>
      </c>
    </row>
    <row r="1672" spans="1:34" x14ac:dyDescent="0.5">
      <c r="A1672">
        <v>13654</v>
      </c>
      <c r="B1672">
        <v>58711</v>
      </c>
      <c r="C1672" t="s">
        <v>1755</v>
      </c>
      <c r="D1672" s="25">
        <v>28313</v>
      </c>
      <c r="E1672" t="s">
        <v>101</v>
      </c>
      <c r="F1672" t="s">
        <v>94</v>
      </c>
      <c r="G1672" t="s">
        <v>95</v>
      </c>
      <c r="H1672" s="25">
        <v>41506</v>
      </c>
      <c r="I1672" s="26" t="str">
        <f t="shared" si="208"/>
        <v>Tue</v>
      </c>
      <c r="J1672" s="1">
        <f t="shared" si="209"/>
        <v>26</v>
      </c>
      <c r="K1672" s="1" t="str">
        <f t="shared" si="210"/>
        <v>30D</v>
      </c>
      <c r="L1672" s="25">
        <v>41532</v>
      </c>
      <c r="M1672" s="26" t="str">
        <f t="shared" si="211"/>
        <v>Sun</v>
      </c>
      <c r="N1672" s="25">
        <v>41535</v>
      </c>
      <c r="O1672" s="1">
        <f t="shared" si="212"/>
        <v>3</v>
      </c>
      <c r="P1672" s="27">
        <f t="shared" si="213"/>
        <v>2013</v>
      </c>
      <c r="Q1672" s="1">
        <f t="shared" si="214"/>
        <v>9</v>
      </c>
      <c r="R1672" s="1">
        <f t="shared" si="215"/>
        <v>15</v>
      </c>
      <c r="S1672" t="s">
        <v>72</v>
      </c>
      <c r="T1672" s="2">
        <v>12366270</v>
      </c>
      <c r="U1672">
        <v>12366270</v>
      </c>
      <c r="V1672" s="2">
        <v>10291143</v>
      </c>
      <c r="W1672" s="2">
        <v>415584</v>
      </c>
      <c r="X1672" s="2">
        <v>0</v>
      </c>
      <c r="Y1672" s="2">
        <v>0</v>
      </c>
      <c r="Z1672" s="2">
        <v>1659543</v>
      </c>
      <c r="AA1672">
        <v>3</v>
      </c>
      <c r="AB1672">
        <v>0</v>
      </c>
      <c r="AC1672">
        <v>0</v>
      </c>
      <c r="AD1672">
        <v>0</v>
      </c>
      <c r="AE1672">
        <v>3</v>
      </c>
      <c r="AF1672">
        <v>3</v>
      </c>
      <c r="AG1672">
        <v>3</v>
      </c>
      <c r="AH1672" s="2">
        <v>3430381</v>
      </c>
    </row>
    <row r="1673" spans="1:34" x14ac:dyDescent="0.5">
      <c r="A1673">
        <v>13654</v>
      </c>
      <c r="B1673">
        <v>58709</v>
      </c>
      <c r="C1673" t="s">
        <v>1756</v>
      </c>
      <c r="D1673" s="25">
        <v>26460</v>
      </c>
      <c r="E1673" t="s">
        <v>101</v>
      </c>
      <c r="F1673" t="s">
        <v>94</v>
      </c>
      <c r="G1673" t="s">
        <v>95</v>
      </c>
      <c r="H1673" s="25">
        <v>41506</v>
      </c>
      <c r="I1673" s="26" t="str">
        <f t="shared" si="208"/>
        <v>Tue</v>
      </c>
      <c r="J1673" s="1">
        <f t="shared" si="209"/>
        <v>26</v>
      </c>
      <c r="K1673" s="1" t="str">
        <f t="shared" si="210"/>
        <v>30D</v>
      </c>
      <c r="L1673" s="25">
        <v>41532</v>
      </c>
      <c r="M1673" s="26" t="str">
        <f t="shared" si="211"/>
        <v>Sun</v>
      </c>
      <c r="N1673" s="25">
        <v>41535</v>
      </c>
      <c r="O1673" s="1">
        <f t="shared" si="212"/>
        <v>3</v>
      </c>
      <c r="P1673" s="27">
        <f t="shared" si="213"/>
        <v>2013</v>
      </c>
      <c r="Q1673" s="1">
        <f t="shared" si="214"/>
        <v>9</v>
      </c>
      <c r="R1673" s="1">
        <f t="shared" si="215"/>
        <v>15</v>
      </c>
      <c r="S1673" t="s">
        <v>72</v>
      </c>
      <c r="T1673" s="2">
        <v>12366270</v>
      </c>
      <c r="U1673">
        <v>12366270</v>
      </c>
      <c r="V1673" s="2">
        <v>10291143</v>
      </c>
      <c r="W1673" s="2">
        <v>415584</v>
      </c>
      <c r="X1673" s="2">
        <v>0</v>
      </c>
      <c r="Y1673" s="2">
        <v>0</v>
      </c>
      <c r="Z1673" s="2">
        <v>1659543</v>
      </c>
      <c r="AA1673">
        <v>3</v>
      </c>
      <c r="AB1673">
        <v>0</v>
      </c>
      <c r="AC1673">
        <v>0</v>
      </c>
      <c r="AD1673">
        <v>0</v>
      </c>
      <c r="AE1673">
        <v>3</v>
      </c>
      <c r="AF1673">
        <v>3</v>
      </c>
      <c r="AG1673">
        <v>3</v>
      </c>
      <c r="AH1673" s="2">
        <v>3430381</v>
      </c>
    </row>
    <row r="1674" spans="1:34" x14ac:dyDescent="0.5">
      <c r="A1674">
        <v>13654</v>
      </c>
      <c r="B1674">
        <v>58705</v>
      </c>
      <c r="C1674" t="s">
        <v>1757</v>
      </c>
      <c r="D1674" s="25">
        <v>29201</v>
      </c>
      <c r="E1674" t="s">
        <v>87</v>
      </c>
      <c r="F1674" t="s">
        <v>94</v>
      </c>
      <c r="G1674" t="s">
        <v>95</v>
      </c>
      <c r="H1674" s="25">
        <v>41506</v>
      </c>
      <c r="I1674" s="26" t="str">
        <f t="shared" si="208"/>
        <v>Tue</v>
      </c>
      <c r="J1674" s="1">
        <f t="shared" si="209"/>
        <v>26</v>
      </c>
      <c r="K1674" s="1" t="str">
        <f t="shared" si="210"/>
        <v>30D</v>
      </c>
      <c r="L1674" s="25">
        <v>41532</v>
      </c>
      <c r="M1674" s="26" t="str">
        <f t="shared" si="211"/>
        <v>Sun</v>
      </c>
      <c r="N1674" s="25">
        <v>41535</v>
      </c>
      <c r="O1674" s="1">
        <f t="shared" si="212"/>
        <v>3</v>
      </c>
      <c r="P1674" s="27">
        <f t="shared" si="213"/>
        <v>2013</v>
      </c>
      <c r="Q1674" s="1">
        <f t="shared" si="214"/>
        <v>9</v>
      </c>
      <c r="R1674" s="1">
        <f t="shared" si="215"/>
        <v>15</v>
      </c>
      <c r="S1674" t="s">
        <v>72</v>
      </c>
      <c r="T1674" s="2">
        <v>12541270</v>
      </c>
      <c r="U1674">
        <v>12366270</v>
      </c>
      <c r="V1674" s="2">
        <v>10291143</v>
      </c>
      <c r="W1674" s="2">
        <v>567099.15</v>
      </c>
      <c r="X1674" s="2">
        <v>0</v>
      </c>
      <c r="Y1674" s="2">
        <v>0</v>
      </c>
      <c r="Z1674" s="2">
        <v>1683027.85</v>
      </c>
      <c r="AA1674">
        <v>3</v>
      </c>
      <c r="AB1674">
        <v>0</v>
      </c>
      <c r="AC1674">
        <v>0</v>
      </c>
      <c r="AD1674">
        <v>0</v>
      </c>
      <c r="AE1674">
        <v>3</v>
      </c>
      <c r="AF1674">
        <v>3</v>
      </c>
      <c r="AG1674">
        <v>3</v>
      </c>
      <c r="AH1674" s="2">
        <v>3430381</v>
      </c>
    </row>
    <row r="1675" spans="1:34" x14ac:dyDescent="0.5">
      <c r="A1675">
        <v>13654</v>
      </c>
      <c r="B1675">
        <v>58706</v>
      </c>
      <c r="C1675" t="s">
        <v>1758</v>
      </c>
      <c r="D1675" s="25">
        <v>22191</v>
      </c>
      <c r="E1675" t="s">
        <v>144</v>
      </c>
      <c r="F1675" t="s">
        <v>94</v>
      </c>
      <c r="G1675" t="s">
        <v>95</v>
      </c>
      <c r="H1675" s="25">
        <v>41506</v>
      </c>
      <c r="I1675" s="26" t="str">
        <f t="shared" si="208"/>
        <v>Tue</v>
      </c>
      <c r="J1675" s="1">
        <f t="shared" si="209"/>
        <v>26</v>
      </c>
      <c r="K1675" s="1" t="str">
        <f t="shared" si="210"/>
        <v>30D</v>
      </c>
      <c r="L1675" s="25">
        <v>41532</v>
      </c>
      <c r="M1675" s="26" t="str">
        <f t="shared" si="211"/>
        <v>Sun</v>
      </c>
      <c r="N1675" s="25">
        <v>41535</v>
      </c>
      <c r="O1675" s="1">
        <f t="shared" si="212"/>
        <v>3</v>
      </c>
      <c r="P1675" s="27">
        <f t="shared" si="213"/>
        <v>2013</v>
      </c>
      <c r="Q1675" s="1">
        <f t="shared" si="214"/>
        <v>9</v>
      </c>
      <c r="R1675" s="1">
        <f t="shared" si="215"/>
        <v>15</v>
      </c>
      <c r="S1675" t="s">
        <v>72</v>
      </c>
      <c r="T1675" s="2">
        <v>15128667.73</v>
      </c>
      <c r="U1675">
        <v>12366270</v>
      </c>
      <c r="V1675" s="2">
        <v>10291143</v>
      </c>
      <c r="W1675" s="2">
        <v>2460950</v>
      </c>
      <c r="X1675" s="2">
        <v>0</v>
      </c>
      <c r="Y1675" s="2">
        <v>346320.35</v>
      </c>
      <c r="Z1675" s="2">
        <v>2030254.38</v>
      </c>
      <c r="AA1675">
        <v>3</v>
      </c>
      <c r="AB1675">
        <v>0</v>
      </c>
      <c r="AC1675">
        <v>0</v>
      </c>
      <c r="AD1675">
        <v>0</v>
      </c>
      <c r="AE1675">
        <v>3</v>
      </c>
      <c r="AF1675">
        <v>3</v>
      </c>
      <c r="AG1675">
        <v>3</v>
      </c>
      <c r="AH1675" s="2">
        <v>3430381</v>
      </c>
    </row>
    <row r="1676" spans="1:34" x14ac:dyDescent="0.5">
      <c r="A1676">
        <v>13654</v>
      </c>
      <c r="B1676">
        <v>58714</v>
      </c>
      <c r="C1676" t="s">
        <v>1759</v>
      </c>
      <c r="D1676" s="25">
        <v>26719</v>
      </c>
      <c r="E1676" t="s">
        <v>100</v>
      </c>
      <c r="F1676" t="s">
        <v>94</v>
      </c>
      <c r="G1676" t="s">
        <v>95</v>
      </c>
      <c r="H1676" s="25">
        <v>41506</v>
      </c>
      <c r="I1676" s="26" t="str">
        <f t="shared" si="208"/>
        <v>Tue</v>
      </c>
      <c r="J1676" s="1">
        <f t="shared" si="209"/>
        <v>26</v>
      </c>
      <c r="K1676" s="1" t="str">
        <f t="shared" si="210"/>
        <v>30D</v>
      </c>
      <c r="L1676" s="25">
        <v>41532</v>
      </c>
      <c r="M1676" s="26" t="str">
        <f t="shared" si="211"/>
        <v>Sun</v>
      </c>
      <c r="N1676" s="25">
        <v>41535</v>
      </c>
      <c r="O1676" s="1">
        <f t="shared" si="212"/>
        <v>3</v>
      </c>
      <c r="P1676" s="27">
        <f t="shared" si="213"/>
        <v>2013</v>
      </c>
      <c r="Q1676" s="1">
        <f t="shared" si="214"/>
        <v>9</v>
      </c>
      <c r="R1676" s="1">
        <f t="shared" si="215"/>
        <v>15</v>
      </c>
      <c r="S1676" t="s">
        <v>72</v>
      </c>
      <c r="T1676" s="2">
        <v>17861550</v>
      </c>
      <c r="U1676">
        <v>17237850</v>
      </c>
      <c r="V1676" s="2">
        <v>14231905</v>
      </c>
      <c r="W1676" s="2">
        <v>1232640</v>
      </c>
      <c r="X1676" s="2">
        <v>0</v>
      </c>
      <c r="Y1676" s="2">
        <v>0</v>
      </c>
      <c r="Z1676" s="2">
        <v>2397005</v>
      </c>
      <c r="AA1676">
        <v>3</v>
      </c>
      <c r="AB1676">
        <v>0</v>
      </c>
      <c r="AC1676">
        <v>0</v>
      </c>
      <c r="AD1676">
        <v>0</v>
      </c>
      <c r="AE1676">
        <v>3</v>
      </c>
      <c r="AF1676">
        <v>3</v>
      </c>
      <c r="AG1676">
        <v>3</v>
      </c>
      <c r="AH1676" s="2">
        <v>4743968.33</v>
      </c>
    </row>
    <row r="1677" spans="1:34" x14ac:dyDescent="0.5">
      <c r="A1677">
        <v>13635</v>
      </c>
      <c r="B1677">
        <v>56705</v>
      </c>
      <c r="C1677" t="s">
        <v>1760</v>
      </c>
      <c r="D1677" s="25">
        <v>26864</v>
      </c>
      <c r="E1677" t="s">
        <v>69</v>
      </c>
      <c r="F1677" t="s">
        <v>75</v>
      </c>
      <c r="G1677" t="s">
        <v>91</v>
      </c>
      <c r="H1677" s="25">
        <v>41506</v>
      </c>
      <c r="I1677" s="26" t="str">
        <f t="shared" si="208"/>
        <v>Tue</v>
      </c>
      <c r="J1677" s="1">
        <f t="shared" si="209"/>
        <v>0</v>
      </c>
      <c r="K1677" s="1" t="str">
        <f t="shared" si="210"/>
        <v>7D</v>
      </c>
      <c r="L1677" s="25">
        <v>41506</v>
      </c>
      <c r="M1677" s="26" t="str">
        <f t="shared" si="211"/>
        <v>Tue</v>
      </c>
      <c r="N1677" s="25">
        <v>41508</v>
      </c>
      <c r="O1677" s="1">
        <f t="shared" si="212"/>
        <v>2</v>
      </c>
      <c r="P1677" s="27">
        <f t="shared" si="213"/>
        <v>2013</v>
      </c>
      <c r="Q1677" s="1">
        <f t="shared" si="214"/>
        <v>8</v>
      </c>
      <c r="R1677" s="1">
        <f t="shared" si="215"/>
        <v>20</v>
      </c>
      <c r="S1677" t="s">
        <v>72</v>
      </c>
      <c r="T1677" s="2">
        <v>9024050</v>
      </c>
      <c r="U1677">
        <v>6780000</v>
      </c>
      <c r="V1677" s="2">
        <v>6528140</v>
      </c>
      <c r="W1677" s="2">
        <v>1284891.05</v>
      </c>
      <c r="X1677" s="2">
        <v>0</v>
      </c>
      <c r="Y1677" s="2">
        <v>0</v>
      </c>
      <c r="Z1677" s="2">
        <v>1211018.95</v>
      </c>
      <c r="AA1677">
        <v>4</v>
      </c>
      <c r="AB1677">
        <v>2</v>
      </c>
      <c r="AC1677">
        <v>0</v>
      </c>
      <c r="AD1677">
        <v>0</v>
      </c>
      <c r="AE1677">
        <v>6</v>
      </c>
      <c r="AF1677">
        <v>6</v>
      </c>
      <c r="AG1677">
        <v>2</v>
      </c>
      <c r="AH1677" s="2">
        <v>3264070</v>
      </c>
    </row>
    <row r="1678" spans="1:34" x14ac:dyDescent="0.5">
      <c r="A1678">
        <v>13654</v>
      </c>
      <c r="B1678">
        <v>58704</v>
      </c>
      <c r="C1678" t="s">
        <v>1761</v>
      </c>
      <c r="D1678" s="25">
        <v>23039</v>
      </c>
      <c r="E1678" t="s">
        <v>136</v>
      </c>
      <c r="F1678" t="s">
        <v>94</v>
      </c>
      <c r="G1678" t="s">
        <v>95</v>
      </c>
      <c r="H1678" s="25">
        <v>41506</v>
      </c>
      <c r="I1678" s="26" t="str">
        <f t="shared" si="208"/>
        <v>Tue</v>
      </c>
      <c r="J1678" s="1">
        <f t="shared" si="209"/>
        <v>26</v>
      </c>
      <c r="K1678" s="1" t="str">
        <f t="shared" si="210"/>
        <v>30D</v>
      </c>
      <c r="L1678" s="25">
        <v>41532</v>
      </c>
      <c r="M1678" s="26" t="str">
        <f t="shared" si="211"/>
        <v>Sun</v>
      </c>
      <c r="N1678" s="25">
        <v>41535</v>
      </c>
      <c r="O1678" s="1">
        <f t="shared" si="212"/>
        <v>3</v>
      </c>
      <c r="P1678" s="27">
        <f t="shared" si="213"/>
        <v>2013</v>
      </c>
      <c r="Q1678" s="1">
        <f t="shared" si="214"/>
        <v>9</v>
      </c>
      <c r="R1678" s="1">
        <f t="shared" si="215"/>
        <v>15</v>
      </c>
      <c r="S1678" t="s">
        <v>72</v>
      </c>
      <c r="T1678" s="2">
        <v>12801269.9</v>
      </c>
      <c r="U1678">
        <v>12366270</v>
      </c>
      <c r="V1678" s="2">
        <v>10291143</v>
      </c>
      <c r="W1678" s="2">
        <v>792207.29</v>
      </c>
      <c r="X1678" s="2">
        <v>0</v>
      </c>
      <c r="Y1678" s="2">
        <v>0</v>
      </c>
      <c r="Z1678" s="2">
        <v>1717919.61</v>
      </c>
      <c r="AA1678">
        <v>3</v>
      </c>
      <c r="AB1678">
        <v>0</v>
      </c>
      <c r="AC1678">
        <v>0</v>
      </c>
      <c r="AD1678">
        <v>0</v>
      </c>
      <c r="AE1678">
        <v>3</v>
      </c>
      <c r="AF1678">
        <v>3</v>
      </c>
      <c r="AG1678">
        <v>3</v>
      </c>
      <c r="AH1678" s="2">
        <v>3430381</v>
      </c>
    </row>
    <row r="1679" spans="1:34" x14ac:dyDescent="0.5">
      <c r="A1679">
        <v>13654</v>
      </c>
      <c r="B1679">
        <v>58708</v>
      </c>
      <c r="C1679" t="s">
        <v>1762</v>
      </c>
      <c r="D1679" s="25">
        <v>22809</v>
      </c>
      <c r="E1679" t="s">
        <v>113</v>
      </c>
      <c r="F1679" t="s">
        <v>94</v>
      </c>
      <c r="G1679" t="s">
        <v>95</v>
      </c>
      <c r="H1679" s="25">
        <v>41506</v>
      </c>
      <c r="I1679" s="26" t="str">
        <f t="shared" si="208"/>
        <v>Tue</v>
      </c>
      <c r="J1679" s="1">
        <f t="shared" si="209"/>
        <v>26</v>
      </c>
      <c r="K1679" s="1" t="str">
        <f t="shared" si="210"/>
        <v>30D</v>
      </c>
      <c r="L1679" s="25">
        <v>41532</v>
      </c>
      <c r="M1679" s="26" t="str">
        <f t="shared" si="211"/>
        <v>Sun</v>
      </c>
      <c r="N1679" s="25">
        <v>41535</v>
      </c>
      <c r="O1679" s="1">
        <f t="shared" si="212"/>
        <v>3</v>
      </c>
      <c r="P1679" s="27">
        <f t="shared" si="213"/>
        <v>2013</v>
      </c>
      <c r="Q1679" s="1">
        <f t="shared" si="214"/>
        <v>9</v>
      </c>
      <c r="R1679" s="1">
        <f t="shared" si="215"/>
        <v>15</v>
      </c>
      <c r="S1679" t="s">
        <v>72</v>
      </c>
      <c r="T1679" s="2">
        <v>13214670</v>
      </c>
      <c r="U1679">
        <v>12366270</v>
      </c>
      <c r="V1679" s="2">
        <v>10291143</v>
      </c>
      <c r="W1679" s="2">
        <v>1150129.45</v>
      </c>
      <c r="X1679" s="2">
        <v>0</v>
      </c>
      <c r="Y1679" s="2">
        <v>0</v>
      </c>
      <c r="Z1679" s="2">
        <v>1773397.55</v>
      </c>
      <c r="AA1679">
        <v>3</v>
      </c>
      <c r="AB1679">
        <v>0</v>
      </c>
      <c r="AC1679">
        <v>0</v>
      </c>
      <c r="AD1679">
        <v>0</v>
      </c>
      <c r="AE1679">
        <v>3</v>
      </c>
      <c r="AF1679">
        <v>3</v>
      </c>
      <c r="AG1679">
        <v>3</v>
      </c>
      <c r="AH1679" s="2">
        <v>3430381</v>
      </c>
    </row>
    <row r="1680" spans="1:34" x14ac:dyDescent="0.5">
      <c r="A1680">
        <v>13654</v>
      </c>
      <c r="B1680">
        <v>58712</v>
      </c>
      <c r="C1680" t="s">
        <v>1763</v>
      </c>
      <c r="D1680" s="25">
        <v>30195</v>
      </c>
      <c r="E1680" t="s">
        <v>142</v>
      </c>
      <c r="F1680" t="s">
        <v>94</v>
      </c>
      <c r="G1680" t="s">
        <v>95</v>
      </c>
      <c r="H1680" s="25">
        <v>41506</v>
      </c>
      <c r="I1680" s="26" t="str">
        <f t="shared" si="208"/>
        <v>Tue</v>
      </c>
      <c r="J1680" s="1">
        <f t="shared" si="209"/>
        <v>26</v>
      </c>
      <c r="K1680" s="1" t="str">
        <f t="shared" si="210"/>
        <v>30D</v>
      </c>
      <c r="L1680" s="25">
        <v>41532</v>
      </c>
      <c r="M1680" s="26" t="str">
        <f t="shared" si="211"/>
        <v>Sun</v>
      </c>
      <c r="N1680" s="25">
        <v>41535</v>
      </c>
      <c r="O1680" s="1">
        <f t="shared" si="212"/>
        <v>3</v>
      </c>
      <c r="P1680" s="27">
        <f t="shared" si="213"/>
        <v>2013</v>
      </c>
      <c r="Q1680" s="1">
        <f t="shared" si="214"/>
        <v>9</v>
      </c>
      <c r="R1680" s="1">
        <f t="shared" si="215"/>
        <v>15</v>
      </c>
      <c r="S1680" t="s">
        <v>72</v>
      </c>
      <c r="T1680" s="2">
        <v>12634519.91</v>
      </c>
      <c r="U1680">
        <v>12366270</v>
      </c>
      <c r="V1680" s="2">
        <v>10291143</v>
      </c>
      <c r="W1680" s="2">
        <v>647835</v>
      </c>
      <c r="X1680" s="2">
        <v>0</v>
      </c>
      <c r="Y1680" s="2">
        <v>0</v>
      </c>
      <c r="Z1680" s="2">
        <v>1695541.91</v>
      </c>
      <c r="AA1680">
        <v>3</v>
      </c>
      <c r="AB1680">
        <v>0</v>
      </c>
      <c r="AC1680">
        <v>0</v>
      </c>
      <c r="AD1680">
        <v>0</v>
      </c>
      <c r="AE1680">
        <v>3</v>
      </c>
      <c r="AF1680">
        <v>3</v>
      </c>
      <c r="AG1680">
        <v>3</v>
      </c>
      <c r="AH1680" s="2">
        <v>3430381</v>
      </c>
    </row>
    <row r="1681" spans="1:34" x14ac:dyDescent="0.5">
      <c r="A1681">
        <v>13654</v>
      </c>
      <c r="B1681">
        <v>58710</v>
      </c>
      <c r="C1681" t="s">
        <v>1764</v>
      </c>
      <c r="D1681" s="25">
        <v>27738</v>
      </c>
      <c r="E1681" t="s">
        <v>138</v>
      </c>
      <c r="F1681" t="s">
        <v>94</v>
      </c>
      <c r="G1681" t="s">
        <v>95</v>
      </c>
      <c r="H1681" s="25">
        <v>41506</v>
      </c>
      <c r="I1681" s="26" t="str">
        <f t="shared" si="208"/>
        <v>Tue</v>
      </c>
      <c r="J1681" s="1">
        <f t="shared" si="209"/>
        <v>26</v>
      </c>
      <c r="K1681" s="1" t="str">
        <f t="shared" si="210"/>
        <v>30D</v>
      </c>
      <c r="L1681" s="25">
        <v>41532</v>
      </c>
      <c r="M1681" s="26" t="str">
        <f t="shared" si="211"/>
        <v>Sun</v>
      </c>
      <c r="N1681" s="25">
        <v>41535</v>
      </c>
      <c r="O1681" s="1">
        <f t="shared" si="212"/>
        <v>3</v>
      </c>
      <c r="P1681" s="27">
        <f t="shared" si="213"/>
        <v>2013</v>
      </c>
      <c r="Q1681" s="1">
        <f t="shared" si="214"/>
        <v>9</v>
      </c>
      <c r="R1681" s="1">
        <f t="shared" si="215"/>
        <v>15</v>
      </c>
      <c r="S1681" t="s">
        <v>72</v>
      </c>
      <c r="T1681" s="2">
        <v>12366270</v>
      </c>
      <c r="U1681">
        <v>12366270</v>
      </c>
      <c r="V1681" s="2">
        <v>10291143</v>
      </c>
      <c r="W1681" s="2">
        <v>415584</v>
      </c>
      <c r="X1681" s="2">
        <v>0</v>
      </c>
      <c r="Y1681" s="2">
        <v>0</v>
      </c>
      <c r="Z1681" s="2">
        <v>1659543</v>
      </c>
      <c r="AA1681">
        <v>3</v>
      </c>
      <c r="AB1681">
        <v>0</v>
      </c>
      <c r="AC1681">
        <v>0</v>
      </c>
      <c r="AD1681">
        <v>0</v>
      </c>
      <c r="AE1681">
        <v>3</v>
      </c>
      <c r="AF1681">
        <v>3</v>
      </c>
      <c r="AG1681">
        <v>3</v>
      </c>
      <c r="AH1681" s="2">
        <v>3430381</v>
      </c>
    </row>
    <row r="1682" spans="1:34" x14ac:dyDescent="0.5">
      <c r="A1682">
        <v>13639</v>
      </c>
      <c r="B1682">
        <v>62984</v>
      </c>
      <c r="C1682" t="s">
        <v>1765</v>
      </c>
      <c r="D1682" s="25">
        <v>22600</v>
      </c>
      <c r="E1682" t="s">
        <v>93</v>
      </c>
      <c r="F1682" t="s">
        <v>94</v>
      </c>
      <c r="G1682" t="s">
        <v>141</v>
      </c>
      <c r="H1682" s="25">
        <v>41506</v>
      </c>
      <c r="I1682" s="26" t="str">
        <f t="shared" si="208"/>
        <v>Tue</v>
      </c>
      <c r="J1682" s="1">
        <f t="shared" si="209"/>
        <v>91</v>
      </c>
      <c r="K1682" s="1" t="str">
        <f t="shared" si="210"/>
        <v>120D</v>
      </c>
      <c r="L1682" s="25">
        <v>41597</v>
      </c>
      <c r="M1682" s="26" t="str">
        <f t="shared" si="211"/>
        <v>Tue</v>
      </c>
      <c r="N1682" s="25">
        <v>41600</v>
      </c>
      <c r="O1682" s="1">
        <f t="shared" si="212"/>
        <v>3</v>
      </c>
      <c r="P1682" s="27">
        <f t="shared" si="213"/>
        <v>2013</v>
      </c>
      <c r="Q1682" s="1">
        <f t="shared" si="214"/>
        <v>11</v>
      </c>
      <c r="R1682" s="1">
        <f t="shared" si="215"/>
        <v>19</v>
      </c>
      <c r="S1682" t="s">
        <v>72</v>
      </c>
      <c r="T1682" s="2">
        <v>10688699.48</v>
      </c>
      <c r="U1682">
        <v>9450000</v>
      </c>
      <c r="V1682" s="2">
        <v>7766235</v>
      </c>
      <c r="W1682" s="2">
        <v>948051.09</v>
      </c>
      <c r="X1682" s="2">
        <v>0</v>
      </c>
      <c r="Y1682" s="2">
        <v>540000</v>
      </c>
      <c r="Z1682" s="2">
        <v>1434413.39</v>
      </c>
      <c r="AA1682">
        <v>3</v>
      </c>
      <c r="AB1682">
        <v>0</v>
      </c>
      <c r="AC1682">
        <v>0</v>
      </c>
      <c r="AD1682">
        <v>0</v>
      </c>
      <c r="AE1682">
        <v>3</v>
      </c>
      <c r="AF1682">
        <v>3</v>
      </c>
      <c r="AG1682">
        <v>3</v>
      </c>
      <c r="AH1682" s="2">
        <v>2588745</v>
      </c>
    </row>
    <row r="1683" spans="1:34" x14ac:dyDescent="0.5">
      <c r="A1683">
        <v>13654</v>
      </c>
      <c r="B1683">
        <v>58713</v>
      </c>
      <c r="C1683" t="s">
        <v>1766</v>
      </c>
      <c r="D1683" s="25">
        <v>28227</v>
      </c>
      <c r="E1683" t="s">
        <v>110</v>
      </c>
      <c r="F1683" t="s">
        <v>94</v>
      </c>
      <c r="G1683" t="s">
        <v>95</v>
      </c>
      <c r="H1683" s="25">
        <v>41506</v>
      </c>
      <c r="I1683" s="26" t="str">
        <f t="shared" si="208"/>
        <v>Tue</v>
      </c>
      <c r="J1683" s="1">
        <f t="shared" si="209"/>
        <v>26</v>
      </c>
      <c r="K1683" s="1" t="str">
        <f t="shared" si="210"/>
        <v>30D</v>
      </c>
      <c r="L1683" s="25">
        <v>41532</v>
      </c>
      <c r="M1683" s="26" t="str">
        <f t="shared" si="211"/>
        <v>Sun</v>
      </c>
      <c r="N1683" s="25">
        <v>41535</v>
      </c>
      <c r="O1683" s="1">
        <f t="shared" si="212"/>
        <v>3</v>
      </c>
      <c r="P1683" s="27">
        <f t="shared" si="213"/>
        <v>2013</v>
      </c>
      <c r="Q1683" s="1">
        <f t="shared" si="214"/>
        <v>9</v>
      </c>
      <c r="R1683" s="1">
        <f t="shared" si="215"/>
        <v>15</v>
      </c>
      <c r="S1683" t="s">
        <v>72</v>
      </c>
      <c r="T1683" s="2">
        <v>12366270</v>
      </c>
      <c r="U1683">
        <v>12366270</v>
      </c>
      <c r="V1683" s="2">
        <v>10291143</v>
      </c>
      <c r="W1683" s="2">
        <v>415584</v>
      </c>
      <c r="X1683" s="2">
        <v>0</v>
      </c>
      <c r="Y1683" s="2">
        <v>0</v>
      </c>
      <c r="Z1683" s="2">
        <v>1659543</v>
      </c>
      <c r="AA1683">
        <v>3</v>
      </c>
      <c r="AB1683">
        <v>0</v>
      </c>
      <c r="AC1683">
        <v>0</v>
      </c>
      <c r="AD1683">
        <v>0</v>
      </c>
      <c r="AE1683">
        <v>3</v>
      </c>
      <c r="AF1683">
        <v>3</v>
      </c>
      <c r="AG1683">
        <v>3</v>
      </c>
      <c r="AH1683" s="2">
        <v>3430381</v>
      </c>
    </row>
    <row r="1684" spans="1:34" x14ac:dyDescent="0.5">
      <c r="A1684">
        <v>13639</v>
      </c>
      <c r="B1684">
        <v>62983</v>
      </c>
      <c r="C1684" t="s">
        <v>1767</v>
      </c>
      <c r="D1684" s="25">
        <v>23388</v>
      </c>
      <c r="E1684" t="s">
        <v>138</v>
      </c>
      <c r="F1684" t="s">
        <v>94</v>
      </c>
      <c r="G1684" t="s">
        <v>141</v>
      </c>
      <c r="H1684" s="25">
        <v>41506</v>
      </c>
      <c r="I1684" s="26" t="str">
        <f t="shared" si="208"/>
        <v>Tue</v>
      </c>
      <c r="J1684" s="1">
        <f t="shared" si="209"/>
        <v>91</v>
      </c>
      <c r="K1684" s="1" t="str">
        <f t="shared" si="210"/>
        <v>120D</v>
      </c>
      <c r="L1684" s="25">
        <v>41597</v>
      </c>
      <c r="M1684" s="26" t="str">
        <f t="shared" si="211"/>
        <v>Tue</v>
      </c>
      <c r="N1684" s="25">
        <v>41600</v>
      </c>
      <c r="O1684" s="1">
        <f t="shared" si="212"/>
        <v>3</v>
      </c>
      <c r="P1684" s="27">
        <f t="shared" si="213"/>
        <v>2013</v>
      </c>
      <c r="Q1684" s="1">
        <f t="shared" si="214"/>
        <v>11</v>
      </c>
      <c r="R1684" s="1">
        <f t="shared" si="215"/>
        <v>19</v>
      </c>
      <c r="S1684" t="s">
        <v>72</v>
      </c>
      <c r="T1684" s="2">
        <v>6300000</v>
      </c>
      <c r="U1684">
        <v>6300000</v>
      </c>
      <c r="V1684" s="2">
        <v>5177490</v>
      </c>
      <c r="W1684" s="2">
        <v>277056</v>
      </c>
      <c r="X1684" s="2">
        <v>0</v>
      </c>
      <c r="Y1684" s="2">
        <v>0</v>
      </c>
      <c r="Z1684" s="2">
        <v>845454</v>
      </c>
      <c r="AA1684">
        <v>3</v>
      </c>
      <c r="AB1684">
        <v>0</v>
      </c>
      <c r="AC1684">
        <v>0</v>
      </c>
      <c r="AD1684">
        <v>0</v>
      </c>
      <c r="AE1684">
        <v>3</v>
      </c>
      <c r="AF1684">
        <v>3</v>
      </c>
      <c r="AG1684">
        <v>3</v>
      </c>
      <c r="AH1684" s="2">
        <v>1725830</v>
      </c>
    </row>
    <row r="1685" spans="1:34" x14ac:dyDescent="0.5">
      <c r="A1685">
        <v>13655</v>
      </c>
      <c r="B1685">
        <v>56768</v>
      </c>
      <c r="C1685" t="s">
        <v>1768</v>
      </c>
      <c r="D1685" s="25">
        <v>21412</v>
      </c>
      <c r="E1685" t="s">
        <v>69</v>
      </c>
      <c r="F1685" t="s">
        <v>70</v>
      </c>
      <c r="G1685" t="s">
        <v>74</v>
      </c>
      <c r="H1685" s="25">
        <v>41507</v>
      </c>
      <c r="I1685" s="26" t="str">
        <f t="shared" si="208"/>
        <v>Wed</v>
      </c>
      <c r="J1685" s="1">
        <f t="shared" si="209"/>
        <v>2</v>
      </c>
      <c r="K1685" s="1" t="str">
        <f t="shared" si="210"/>
        <v>7D</v>
      </c>
      <c r="L1685" s="25">
        <v>41509</v>
      </c>
      <c r="M1685" s="26" t="str">
        <f t="shared" si="211"/>
        <v>Fri</v>
      </c>
      <c r="N1685" s="25">
        <v>41511</v>
      </c>
      <c r="O1685" s="1">
        <f t="shared" si="212"/>
        <v>2</v>
      </c>
      <c r="P1685" s="27">
        <f t="shared" si="213"/>
        <v>2013</v>
      </c>
      <c r="Q1685" s="1">
        <f t="shared" si="214"/>
        <v>8</v>
      </c>
      <c r="R1685" s="1">
        <f t="shared" si="215"/>
        <v>23</v>
      </c>
      <c r="S1685" t="s">
        <v>72</v>
      </c>
      <c r="T1685" s="2">
        <v>18278998.649999999</v>
      </c>
      <c r="U1685">
        <v>12012000</v>
      </c>
      <c r="V1685" s="2">
        <v>11795672</v>
      </c>
      <c r="W1685" s="2">
        <v>4030300.86</v>
      </c>
      <c r="X1685" s="2">
        <v>0</v>
      </c>
      <c r="Y1685" s="2">
        <v>0</v>
      </c>
      <c r="Z1685" s="2">
        <v>2453025.79</v>
      </c>
      <c r="AA1685">
        <v>6</v>
      </c>
      <c r="AB1685">
        <v>0</v>
      </c>
      <c r="AC1685">
        <v>2</v>
      </c>
      <c r="AD1685">
        <v>0</v>
      </c>
      <c r="AE1685">
        <v>6</v>
      </c>
      <c r="AF1685">
        <v>8</v>
      </c>
      <c r="AG1685">
        <v>2</v>
      </c>
      <c r="AH1685" s="2">
        <v>5897836</v>
      </c>
    </row>
    <row r="1686" spans="1:34" x14ac:dyDescent="0.5">
      <c r="A1686">
        <v>13670</v>
      </c>
      <c r="B1686">
        <v>56901</v>
      </c>
      <c r="C1686" t="s">
        <v>1769</v>
      </c>
      <c r="D1686" s="25">
        <v>27237</v>
      </c>
      <c r="E1686" t="s">
        <v>69</v>
      </c>
      <c r="F1686" t="s">
        <v>84</v>
      </c>
      <c r="G1686" t="s">
        <v>112</v>
      </c>
      <c r="H1686" s="25">
        <v>41507</v>
      </c>
      <c r="I1686" s="26" t="str">
        <f t="shared" si="208"/>
        <v>Wed</v>
      </c>
      <c r="J1686" s="1">
        <f t="shared" si="209"/>
        <v>1</v>
      </c>
      <c r="K1686" s="1" t="str">
        <f t="shared" si="210"/>
        <v>7D</v>
      </c>
      <c r="L1686" s="25">
        <v>41508</v>
      </c>
      <c r="M1686" s="26" t="str">
        <f t="shared" si="211"/>
        <v>Thu</v>
      </c>
      <c r="N1686" s="25">
        <v>41509</v>
      </c>
      <c r="O1686" s="1">
        <f t="shared" si="212"/>
        <v>1</v>
      </c>
      <c r="P1686" s="27">
        <f t="shared" si="213"/>
        <v>2013</v>
      </c>
      <c r="Q1686" s="1">
        <f t="shared" si="214"/>
        <v>8</v>
      </c>
      <c r="R1686" s="1">
        <f t="shared" si="215"/>
        <v>22</v>
      </c>
      <c r="S1686" t="s">
        <v>72</v>
      </c>
      <c r="T1686" s="2">
        <v>3355000</v>
      </c>
      <c r="U1686">
        <v>3355000</v>
      </c>
      <c r="V1686" s="2">
        <v>2766234</v>
      </c>
      <c r="W1686" s="2">
        <v>138528</v>
      </c>
      <c r="X1686" s="2">
        <v>0</v>
      </c>
      <c r="Y1686" s="2">
        <v>0</v>
      </c>
      <c r="Z1686" s="2">
        <v>450238</v>
      </c>
      <c r="AA1686">
        <v>1</v>
      </c>
      <c r="AB1686">
        <v>0</v>
      </c>
      <c r="AC1686">
        <v>0</v>
      </c>
      <c r="AD1686">
        <v>0</v>
      </c>
      <c r="AE1686">
        <v>1</v>
      </c>
      <c r="AF1686">
        <v>1</v>
      </c>
      <c r="AG1686">
        <v>1</v>
      </c>
      <c r="AH1686" s="2">
        <v>2766234</v>
      </c>
    </row>
    <row r="1687" spans="1:34" x14ac:dyDescent="0.5">
      <c r="A1687">
        <v>13659</v>
      </c>
      <c r="B1687">
        <v>56839</v>
      </c>
      <c r="C1687" t="s">
        <v>1770</v>
      </c>
      <c r="D1687" s="25">
        <v>26377</v>
      </c>
      <c r="E1687" t="s">
        <v>69</v>
      </c>
      <c r="F1687" t="s">
        <v>75</v>
      </c>
      <c r="G1687" t="s">
        <v>91</v>
      </c>
      <c r="H1687" s="25">
        <v>41507</v>
      </c>
      <c r="I1687" s="26" t="str">
        <f t="shared" si="208"/>
        <v>Wed</v>
      </c>
      <c r="J1687" s="1">
        <f t="shared" si="209"/>
        <v>1</v>
      </c>
      <c r="K1687" s="1" t="str">
        <f t="shared" si="210"/>
        <v>7D</v>
      </c>
      <c r="L1687" s="25">
        <v>41508</v>
      </c>
      <c r="M1687" s="26" t="str">
        <f t="shared" si="211"/>
        <v>Thu</v>
      </c>
      <c r="N1687" s="25">
        <v>41511</v>
      </c>
      <c r="O1687" s="1">
        <f t="shared" si="212"/>
        <v>3</v>
      </c>
      <c r="P1687" s="27">
        <f t="shared" si="213"/>
        <v>2013</v>
      </c>
      <c r="Q1687" s="1">
        <f t="shared" si="214"/>
        <v>8</v>
      </c>
      <c r="R1687" s="1">
        <f t="shared" si="215"/>
        <v>22</v>
      </c>
      <c r="S1687" t="s">
        <v>72</v>
      </c>
      <c r="T1687" s="2">
        <v>25340000</v>
      </c>
      <c r="U1687">
        <v>23340000</v>
      </c>
      <c r="V1687" s="2">
        <v>20000000</v>
      </c>
      <c r="W1687" s="2">
        <v>1939392</v>
      </c>
      <c r="X1687" s="2">
        <v>0</v>
      </c>
      <c r="Y1687" s="2">
        <v>0</v>
      </c>
      <c r="Z1687" s="2">
        <v>3400608</v>
      </c>
      <c r="AA1687">
        <v>4</v>
      </c>
      <c r="AB1687">
        <v>0</v>
      </c>
      <c r="AC1687">
        <v>0</v>
      </c>
      <c r="AD1687">
        <v>0</v>
      </c>
      <c r="AE1687">
        <v>4</v>
      </c>
      <c r="AF1687">
        <v>4</v>
      </c>
      <c r="AG1687">
        <v>3</v>
      </c>
      <c r="AH1687" s="2">
        <v>6666666.6699999999</v>
      </c>
    </row>
    <row r="1688" spans="1:34" x14ac:dyDescent="0.5">
      <c r="A1688">
        <v>13673</v>
      </c>
      <c r="B1688">
        <v>56908</v>
      </c>
      <c r="C1688" t="s">
        <v>1771</v>
      </c>
      <c r="D1688" s="25">
        <v>27670</v>
      </c>
      <c r="E1688" t="s">
        <v>69</v>
      </c>
      <c r="F1688" t="s">
        <v>84</v>
      </c>
      <c r="G1688" t="s">
        <v>112</v>
      </c>
      <c r="H1688" s="25">
        <v>41507</v>
      </c>
      <c r="I1688" s="26" t="str">
        <f t="shared" si="208"/>
        <v>Wed</v>
      </c>
      <c r="J1688" s="1">
        <f t="shared" si="209"/>
        <v>1</v>
      </c>
      <c r="K1688" s="1" t="str">
        <f t="shared" si="210"/>
        <v>7D</v>
      </c>
      <c r="L1688" s="25">
        <v>41508</v>
      </c>
      <c r="M1688" s="26" t="str">
        <f t="shared" si="211"/>
        <v>Thu</v>
      </c>
      <c r="N1688" s="25">
        <v>41509</v>
      </c>
      <c r="O1688" s="1">
        <f t="shared" si="212"/>
        <v>1</v>
      </c>
      <c r="P1688" s="27">
        <f t="shared" si="213"/>
        <v>2013</v>
      </c>
      <c r="Q1688" s="1">
        <f t="shared" si="214"/>
        <v>8</v>
      </c>
      <c r="R1688" s="1">
        <f t="shared" si="215"/>
        <v>22</v>
      </c>
      <c r="S1688" t="s">
        <v>72</v>
      </c>
      <c r="T1688" s="2">
        <v>3439999.91</v>
      </c>
      <c r="U1688">
        <v>3355000</v>
      </c>
      <c r="V1688" s="2">
        <v>2766234</v>
      </c>
      <c r="W1688" s="2">
        <v>212121</v>
      </c>
      <c r="X1688" s="2">
        <v>0</v>
      </c>
      <c r="Y1688" s="2">
        <v>0</v>
      </c>
      <c r="Z1688" s="2">
        <v>461644.91</v>
      </c>
      <c r="AA1688">
        <v>1</v>
      </c>
      <c r="AB1688">
        <v>0</v>
      </c>
      <c r="AC1688">
        <v>0</v>
      </c>
      <c r="AD1688">
        <v>0</v>
      </c>
      <c r="AE1688">
        <v>1</v>
      </c>
      <c r="AF1688">
        <v>1</v>
      </c>
      <c r="AG1688">
        <v>1</v>
      </c>
      <c r="AH1688" s="2">
        <v>2766234</v>
      </c>
    </row>
    <row r="1689" spans="1:34" x14ac:dyDescent="0.5">
      <c r="A1689">
        <v>13689</v>
      </c>
      <c r="B1689">
        <v>56960</v>
      </c>
      <c r="C1689" t="s">
        <v>1772</v>
      </c>
      <c r="D1689" s="25">
        <v>25949</v>
      </c>
      <c r="E1689" t="s">
        <v>113</v>
      </c>
      <c r="F1689" t="s">
        <v>70</v>
      </c>
      <c r="G1689" t="s">
        <v>97</v>
      </c>
      <c r="H1689" s="25">
        <v>41508</v>
      </c>
      <c r="I1689" s="26" t="str">
        <f t="shared" si="208"/>
        <v>Thu</v>
      </c>
      <c r="J1689" s="1">
        <f t="shared" si="209"/>
        <v>0</v>
      </c>
      <c r="K1689" s="1" t="str">
        <f t="shared" si="210"/>
        <v>7D</v>
      </c>
      <c r="L1689" s="25">
        <v>41508</v>
      </c>
      <c r="M1689" s="26" t="str">
        <f t="shared" si="211"/>
        <v>Thu</v>
      </c>
      <c r="N1689" s="25">
        <v>41509</v>
      </c>
      <c r="O1689" s="1">
        <f t="shared" si="212"/>
        <v>1</v>
      </c>
      <c r="P1689" s="27">
        <f t="shared" si="213"/>
        <v>2013</v>
      </c>
      <c r="Q1689" s="1">
        <f t="shared" si="214"/>
        <v>8</v>
      </c>
      <c r="R1689" s="1">
        <f t="shared" si="215"/>
        <v>22</v>
      </c>
      <c r="S1689" t="s">
        <v>72</v>
      </c>
      <c r="T1689" s="2">
        <v>8611278.4100000001</v>
      </c>
      <c r="U1689">
        <v>7045500</v>
      </c>
      <c r="V1689" s="2">
        <v>6797836</v>
      </c>
      <c r="W1689" s="2">
        <v>653679.15</v>
      </c>
      <c r="X1689" s="2">
        <v>0</v>
      </c>
      <c r="Y1689" s="2">
        <v>4344.01</v>
      </c>
      <c r="Z1689" s="2">
        <v>1155419.25</v>
      </c>
      <c r="AA1689">
        <v>3</v>
      </c>
      <c r="AB1689">
        <v>0</v>
      </c>
      <c r="AC1689">
        <v>1</v>
      </c>
      <c r="AD1689">
        <v>0</v>
      </c>
      <c r="AE1689">
        <v>3</v>
      </c>
      <c r="AF1689">
        <v>4</v>
      </c>
      <c r="AG1689">
        <v>1</v>
      </c>
      <c r="AH1689" s="2">
        <v>6797836</v>
      </c>
    </row>
    <row r="1690" spans="1:34" x14ac:dyDescent="0.5">
      <c r="A1690">
        <v>13698</v>
      </c>
      <c r="B1690">
        <v>85899</v>
      </c>
      <c r="C1690" t="s">
        <v>1773</v>
      </c>
      <c r="D1690" s="25">
        <v>29353</v>
      </c>
      <c r="E1690" t="s">
        <v>138</v>
      </c>
      <c r="F1690" t="s">
        <v>75</v>
      </c>
      <c r="G1690" t="s">
        <v>91</v>
      </c>
      <c r="H1690" s="25">
        <v>41508</v>
      </c>
      <c r="I1690" s="26" t="str">
        <f t="shared" si="208"/>
        <v>Thu</v>
      </c>
      <c r="J1690" s="1">
        <f t="shared" si="209"/>
        <v>1</v>
      </c>
      <c r="K1690" s="1" t="str">
        <f t="shared" si="210"/>
        <v>7D</v>
      </c>
      <c r="L1690" s="25">
        <v>41509</v>
      </c>
      <c r="M1690" s="26" t="str">
        <f t="shared" si="211"/>
        <v>Fri</v>
      </c>
      <c r="N1690" s="25">
        <v>41512</v>
      </c>
      <c r="O1690" s="1">
        <f t="shared" si="212"/>
        <v>3</v>
      </c>
      <c r="P1690" s="27">
        <f t="shared" si="213"/>
        <v>2013</v>
      </c>
      <c r="Q1690" s="1">
        <f t="shared" si="214"/>
        <v>8</v>
      </c>
      <c r="R1690" s="1">
        <f t="shared" si="215"/>
        <v>23</v>
      </c>
      <c r="S1690" t="s">
        <v>72</v>
      </c>
      <c r="T1690" s="2">
        <v>18728078.920000002</v>
      </c>
      <c r="U1690">
        <v>12910454.4</v>
      </c>
      <c r="V1690" s="2">
        <v>12161991.029999999</v>
      </c>
      <c r="W1690" s="2">
        <v>3237613.34</v>
      </c>
      <c r="X1690" s="2">
        <v>0</v>
      </c>
      <c r="Y1690" s="2">
        <v>815000</v>
      </c>
      <c r="Z1690" s="2">
        <v>2513474.5499999998</v>
      </c>
      <c r="AA1690">
        <v>10</v>
      </c>
      <c r="AB1690">
        <v>0</v>
      </c>
      <c r="AC1690">
        <v>0</v>
      </c>
      <c r="AD1690">
        <v>0</v>
      </c>
      <c r="AE1690">
        <v>10</v>
      </c>
      <c r="AF1690">
        <v>10</v>
      </c>
      <c r="AG1690">
        <v>5</v>
      </c>
      <c r="AH1690" s="2">
        <v>2432398.21</v>
      </c>
    </row>
    <row r="1691" spans="1:34" x14ac:dyDescent="0.5">
      <c r="A1691">
        <v>13714</v>
      </c>
      <c r="B1691">
        <v>57057</v>
      </c>
      <c r="C1691" t="s">
        <v>1774</v>
      </c>
      <c r="D1691" s="25">
        <v>27387</v>
      </c>
      <c r="E1691" t="s">
        <v>79</v>
      </c>
      <c r="F1691" t="s">
        <v>80</v>
      </c>
      <c r="G1691" t="s">
        <v>89</v>
      </c>
      <c r="H1691" s="25">
        <v>41509</v>
      </c>
      <c r="I1691" s="26" t="str">
        <f t="shared" si="208"/>
        <v>Fri</v>
      </c>
      <c r="J1691" s="1">
        <f t="shared" si="209"/>
        <v>72</v>
      </c>
      <c r="K1691" s="1" t="str">
        <f t="shared" si="210"/>
        <v>90D</v>
      </c>
      <c r="L1691" s="25">
        <v>41581</v>
      </c>
      <c r="M1691" s="26" t="str">
        <f t="shared" si="211"/>
        <v>Sun</v>
      </c>
      <c r="N1691" s="25">
        <v>41585</v>
      </c>
      <c r="O1691" s="1">
        <f t="shared" si="212"/>
        <v>4</v>
      </c>
      <c r="P1691" s="27">
        <f t="shared" si="213"/>
        <v>2013</v>
      </c>
      <c r="Q1691" s="1">
        <f t="shared" si="214"/>
        <v>11</v>
      </c>
      <c r="R1691" s="1">
        <f t="shared" si="215"/>
        <v>3</v>
      </c>
      <c r="S1691" t="s">
        <v>72</v>
      </c>
      <c r="T1691" s="2">
        <v>31621598.539999999</v>
      </c>
      <c r="U1691">
        <v>27720000</v>
      </c>
      <c r="V1691" s="2">
        <v>22891776</v>
      </c>
      <c r="W1691" s="2">
        <v>3975408.87</v>
      </c>
      <c r="X1691" s="2">
        <v>0</v>
      </c>
      <c r="Y1691" s="2">
        <v>510822.51</v>
      </c>
      <c r="Z1691" s="2">
        <v>4243591.16</v>
      </c>
      <c r="AA1691">
        <v>8</v>
      </c>
      <c r="AB1691">
        <v>0</v>
      </c>
      <c r="AC1691">
        <v>0</v>
      </c>
      <c r="AD1691">
        <v>0</v>
      </c>
      <c r="AE1691">
        <v>8</v>
      </c>
      <c r="AF1691">
        <v>8</v>
      </c>
      <c r="AG1691">
        <v>4</v>
      </c>
      <c r="AH1691" s="2">
        <v>5722944</v>
      </c>
    </row>
    <row r="1692" spans="1:34" x14ac:dyDescent="0.5">
      <c r="A1692">
        <v>13722</v>
      </c>
      <c r="B1692">
        <v>57070</v>
      </c>
      <c r="C1692" t="s">
        <v>1775</v>
      </c>
      <c r="D1692" s="25">
        <v>25771</v>
      </c>
      <c r="E1692" t="s">
        <v>69</v>
      </c>
      <c r="F1692" t="s">
        <v>84</v>
      </c>
      <c r="G1692" t="s">
        <v>112</v>
      </c>
      <c r="H1692" s="25">
        <v>41509</v>
      </c>
      <c r="I1692" s="26" t="str">
        <f t="shared" si="208"/>
        <v>Fri</v>
      </c>
      <c r="J1692" s="1">
        <f t="shared" si="209"/>
        <v>1</v>
      </c>
      <c r="K1692" s="1" t="str">
        <f t="shared" si="210"/>
        <v>7D</v>
      </c>
      <c r="L1692" s="25">
        <v>41510</v>
      </c>
      <c r="M1692" s="26" t="str">
        <f t="shared" si="211"/>
        <v>Sat</v>
      </c>
      <c r="N1692" s="25">
        <v>41515</v>
      </c>
      <c r="O1692" s="1">
        <f t="shared" si="212"/>
        <v>5</v>
      </c>
      <c r="P1692" s="27">
        <f t="shared" si="213"/>
        <v>2013</v>
      </c>
      <c r="Q1692" s="1">
        <f t="shared" si="214"/>
        <v>8</v>
      </c>
      <c r="R1692" s="1">
        <f t="shared" si="215"/>
        <v>24</v>
      </c>
      <c r="S1692" t="s">
        <v>72</v>
      </c>
      <c r="T1692" s="2">
        <v>37790499.280000001</v>
      </c>
      <c r="U1692">
        <v>30485000</v>
      </c>
      <c r="V1692" s="2">
        <v>23929003.789999999</v>
      </c>
      <c r="W1692" s="2">
        <v>3909088.08</v>
      </c>
      <c r="X1692" s="2">
        <v>0</v>
      </c>
      <c r="Y1692" s="2">
        <v>4281551.79</v>
      </c>
      <c r="Z1692" s="2">
        <v>5670855.6200000001</v>
      </c>
      <c r="AA1692">
        <v>10</v>
      </c>
      <c r="AB1692">
        <v>0</v>
      </c>
      <c r="AC1692">
        <v>3</v>
      </c>
      <c r="AD1692">
        <v>0</v>
      </c>
      <c r="AE1692">
        <v>10</v>
      </c>
      <c r="AF1692">
        <v>13</v>
      </c>
      <c r="AG1692">
        <v>5</v>
      </c>
      <c r="AH1692" s="2">
        <v>4785800.76</v>
      </c>
    </row>
    <row r="1693" spans="1:34" x14ac:dyDescent="0.5">
      <c r="A1693">
        <v>13727</v>
      </c>
      <c r="B1693">
        <v>57091</v>
      </c>
      <c r="C1693" t="s">
        <v>1776</v>
      </c>
      <c r="D1693" s="25">
        <v>40061</v>
      </c>
      <c r="E1693" t="s">
        <v>69</v>
      </c>
      <c r="F1693" t="s">
        <v>75</v>
      </c>
      <c r="G1693" t="s">
        <v>91</v>
      </c>
      <c r="H1693" s="25">
        <v>41510</v>
      </c>
      <c r="I1693" s="26" t="str">
        <f t="shared" si="208"/>
        <v>Sat</v>
      </c>
      <c r="J1693" s="1">
        <f t="shared" si="209"/>
        <v>0</v>
      </c>
      <c r="K1693" s="1" t="str">
        <f t="shared" si="210"/>
        <v>7D</v>
      </c>
      <c r="L1693" s="25">
        <v>41510</v>
      </c>
      <c r="M1693" s="26" t="str">
        <f t="shared" si="211"/>
        <v>Sat</v>
      </c>
      <c r="N1693" s="25">
        <v>41512</v>
      </c>
      <c r="O1693" s="1">
        <f t="shared" si="212"/>
        <v>2</v>
      </c>
      <c r="P1693" s="27">
        <f t="shared" si="213"/>
        <v>2013</v>
      </c>
      <c r="Q1693" s="1">
        <f t="shared" si="214"/>
        <v>8</v>
      </c>
      <c r="R1693" s="1">
        <f t="shared" si="215"/>
        <v>24</v>
      </c>
      <c r="S1693" t="s">
        <v>72</v>
      </c>
      <c r="T1693" s="2">
        <v>12868999.75</v>
      </c>
      <c r="U1693">
        <v>6980000</v>
      </c>
      <c r="V1693" s="2">
        <v>6072727.6100000003</v>
      </c>
      <c r="W1693" s="2">
        <v>1779219.83</v>
      </c>
      <c r="X1693" s="2">
        <v>0</v>
      </c>
      <c r="Y1693" s="2">
        <v>2990342.99</v>
      </c>
      <c r="Z1693" s="2">
        <v>2026709.32</v>
      </c>
      <c r="AA1693">
        <v>4</v>
      </c>
      <c r="AB1693">
        <v>0</v>
      </c>
      <c r="AC1693">
        <v>2</v>
      </c>
      <c r="AD1693">
        <v>0</v>
      </c>
      <c r="AE1693">
        <v>4</v>
      </c>
      <c r="AF1693">
        <v>6</v>
      </c>
      <c r="AG1693">
        <v>2</v>
      </c>
      <c r="AH1693" s="2">
        <v>3036363.81</v>
      </c>
    </row>
    <row r="1694" spans="1:34" x14ac:dyDescent="0.5">
      <c r="A1694">
        <v>13733</v>
      </c>
      <c r="B1694">
        <v>57109</v>
      </c>
      <c r="C1694" t="s">
        <v>1777</v>
      </c>
      <c r="D1694" s="25">
        <v>25204</v>
      </c>
      <c r="E1694" t="s">
        <v>69</v>
      </c>
      <c r="F1694" t="s">
        <v>70</v>
      </c>
      <c r="G1694" t="s">
        <v>97</v>
      </c>
      <c r="H1694" s="25">
        <v>41510</v>
      </c>
      <c r="I1694" s="26" t="str">
        <f t="shared" si="208"/>
        <v>Sat</v>
      </c>
      <c r="J1694" s="1">
        <f t="shared" si="209"/>
        <v>0</v>
      </c>
      <c r="K1694" s="1" t="str">
        <f t="shared" si="210"/>
        <v>7D</v>
      </c>
      <c r="L1694" s="25">
        <v>41510</v>
      </c>
      <c r="M1694" s="26" t="str">
        <f t="shared" si="211"/>
        <v>Sat</v>
      </c>
      <c r="N1694" s="25">
        <v>41511</v>
      </c>
      <c r="O1694" s="1">
        <f t="shared" si="212"/>
        <v>1</v>
      </c>
      <c r="P1694" s="27">
        <f t="shared" si="213"/>
        <v>2013</v>
      </c>
      <c r="Q1694" s="1">
        <f t="shared" si="214"/>
        <v>8</v>
      </c>
      <c r="R1694" s="1">
        <f t="shared" si="215"/>
        <v>24</v>
      </c>
      <c r="S1694" t="s">
        <v>72</v>
      </c>
      <c r="T1694" s="2">
        <v>5975500</v>
      </c>
      <c r="U1694">
        <v>5890500</v>
      </c>
      <c r="V1694" s="2">
        <v>4822944</v>
      </c>
      <c r="W1694" s="2">
        <v>350649.07</v>
      </c>
      <c r="X1694" s="2">
        <v>0</v>
      </c>
      <c r="Y1694" s="2">
        <v>0</v>
      </c>
      <c r="Z1694" s="2">
        <v>801906.93</v>
      </c>
      <c r="AA1694">
        <v>2</v>
      </c>
      <c r="AB1694">
        <v>0</v>
      </c>
      <c r="AC1694">
        <v>0</v>
      </c>
      <c r="AD1694">
        <v>0</v>
      </c>
      <c r="AE1694">
        <v>2</v>
      </c>
      <c r="AF1694">
        <v>2</v>
      </c>
      <c r="AG1694">
        <v>1</v>
      </c>
      <c r="AH1694" s="2">
        <v>4822944</v>
      </c>
    </row>
    <row r="1695" spans="1:34" x14ac:dyDescent="0.5">
      <c r="A1695">
        <v>13739</v>
      </c>
      <c r="B1695">
        <v>57129</v>
      </c>
      <c r="C1695" t="s">
        <v>1778</v>
      </c>
      <c r="D1695" s="25">
        <v>30389</v>
      </c>
      <c r="E1695" t="s">
        <v>69</v>
      </c>
      <c r="F1695" t="s">
        <v>80</v>
      </c>
      <c r="G1695" t="s">
        <v>81</v>
      </c>
      <c r="H1695" s="25">
        <v>41512</v>
      </c>
      <c r="I1695" s="26" t="str">
        <f t="shared" si="208"/>
        <v>Mon</v>
      </c>
      <c r="J1695" s="1">
        <f t="shared" si="209"/>
        <v>1</v>
      </c>
      <c r="K1695" s="1" t="str">
        <f t="shared" si="210"/>
        <v>7D</v>
      </c>
      <c r="L1695" s="25">
        <v>41513</v>
      </c>
      <c r="M1695" s="26" t="str">
        <f t="shared" si="211"/>
        <v>Tue</v>
      </c>
      <c r="N1695" s="25">
        <v>41515</v>
      </c>
      <c r="O1695" s="1">
        <f t="shared" si="212"/>
        <v>2</v>
      </c>
      <c r="P1695" s="27">
        <f t="shared" si="213"/>
        <v>2013</v>
      </c>
      <c r="Q1695" s="1">
        <f t="shared" si="214"/>
        <v>8</v>
      </c>
      <c r="R1695" s="1">
        <f t="shared" si="215"/>
        <v>27</v>
      </c>
      <c r="S1695" t="s">
        <v>72</v>
      </c>
      <c r="T1695" s="2">
        <v>19022850</v>
      </c>
      <c r="U1695">
        <v>18884250</v>
      </c>
      <c r="V1695" s="2">
        <v>15795888</v>
      </c>
      <c r="W1695" s="2">
        <v>674112</v>
      </c>
      <c r="X1695" s="2">
        <v>0</v>
      </c>
      <c r="Y1695" s="2">
        <v>0</v>
      </c>
      <c r="Z1695" s="2">
        <v>2552850</v>
      </c>
      <c r="AA1695">
        <v>4</v>
      </c>
      <c r="AB1695">
        <v>0</v>
      </c>
      <c r="AC1695">
        <v>0</v>
      </c>
      <c r="AD1695">
        <v>0</v>
      </c>
      <c r="AE1695">
        <v>4</v>
      </c>
      <c r="AF1695">
        <v>4</v>
      </c>
      <c r="AG1695">
        <v>2</v>
      </c>
      <c r="AH1695" s="2">
        <v>7897944</v>
      </c>
    </row>
    <row r="1696" spans="1:34" x14ac:dyDescent="0.5">
      <c r="A1696">
        <v>13751</v>
      </c>
      <c r="B1696">
        <v>57957</v>
      </c>
      <c r="C1696" t="s">
        <v>1779</v>
      </c>
      <c r="D1696" s="25">
        <v>28914</v>
      </c>
      <c r="E1696" t="s">
        <v>140</v>
      </c>
      <c r="F1696" t="s">
        <v>70</v>
      </c>
      <c r="G1696" t="s">
        <v>74</v>
      </c>
      <c r="H1696" s="25">
        <v>41512</v>
      </c>
      <c r="I1696" s="26" t="str">
        <f t="shared" si="208"/>
        <v>Mon</v>
      </c>
      <c r="J1696" s="1">
        <f t="shared" si="209"/>
        <v>11</v>
      </c>
      <c r="K1696" s="1" t="str">
        <f t="shared" si="210"/>
        <v>14D</v>
      </c>
      <c r="L1696" s="25">
        <v>41523</v>
      </c>
      <c r="M1696" s="26" t="str">
        <f t="shared" si="211"/>
        <v>Fri</v>
      </c>
      <c r="N1696" s="25">
        <v>41525</v>
      </c>
      <c r="O1696" s="1">
        <f t="shared" si="212"/>
        <v>2</v>
      </c>
      <c r="P1696" s="27">
        <f t="shared" si="213"/>
        <v>2013</v>
      </c>
      <c r="Q1696" s="1">
        <f t="shared" si="214"/>
        <v>9</v>
      </c>
      <c r="R1696" s="1">
        <f t="shared" si="215"/>
        <v>6</v>
      </c>
      <c r="S1696" t="s">
        <v>72</v>
      </c>
      <c r="T1696" s="2">
        <v>70714750.959999993</v>
      </c>
      <c r="U1696">
        <v>62370000</v>
      </c>
      <c r="V1696" s="2">
        <v>52614720</v>
      </c>
      <c r="W1696" s="2">
        <v>4562770</v>
      </c>
      <c r="X1696" s="2">
        <v>0</v>
      </c>
      <c r="Y1696" s="2">
        <v>3448002</v>
      </c>
      <c r="Z1696" s="2">
        <v>10089258.960000001</v>
      </c>
      <c r="AA1696">
        <v>2</v>
      </c>
      <c r="AB1696">
        <v>0</v>
      </c>
      <c r="AC1696">
        <v>0</v>
      </c>
      <c r="AD1696">
        <v>0</v>
      </c>
      <c r="AE1696">
        <v>2</v>
      </c>
      <c r="AF1696">
        <v>2</v>
      </c>
      <c r="AG1696">
        <v>2</v>
      </c>
      <c r="AH1696" s="2">
        <v>26307360</v>
      </c>
    </row>
    <row r="1697" spans="1:34" x14ac:dyDescent="0.5">
      <c r="A1697">
        <v>13743</v>
      </c>
      <c r="B1697">
        <v>57145</v>
      </c>
      <c r="C1697" t="s">
        <v>1780</v>
      </c>
      <c r="D1697" s="25">
        <v>24908</v>
      </c>
      <c r="E1697" t="s">
        <v>79</v>
      </c>
      <c r="F1697" t="s">
        <v>80</v>
      </c>
      <c r="G1697" t="s">
        <v>89</v>
      </c>
      <c r="H1697" s="25">
        <v>41512</v>
      </c>
      <c r="I1697" s="26" t="str">
        <f t="shared" si="208"/>
        <v>Mon</v>
      </c>
      <c r="J1697" s="1">
        <f t="shared" si="209"/>
        <v>41</v>
      </c>
      <c r="K1697" s="1" t="str">
        <f t="shared" si="210"/>
        <v>45D</v>
      </c>
      <c r="L1697" s="25">
        <v>41553</v>
      </c>
      <c r="M1697" s="26" t="str">
        <f t="shared" si="211"/>
        <v>Sun</v>
      </c>
      <c r="N1697" s="25">
        <v>41556</v>
      </c>
      <c r="O1697" s="1">
        <f t="shared" si="212"/>
        <v>3</v>
      </c>
      <c r="P1697" s="27">
        <f t="shared" si="213"/>
        <v>2013</v>
      </c>
      <c r="Q1697" s="1">
        <f t="shared" si="214"/>
        <v>10</v>
      </c>
      <c r="R1697" s="1">
        <f t="shared" si="215"/>
        <v>6</v>
      </c>
      <c r="S1697" t="s">
        <v>72</v>
      </c>
      <c r="T1697" s="2">
        <v>5660250.0099999998</v>
      </c>
      <c r="U1697">
        <v>0</v>
      </c>
      <c r="V1697" s="2">
        <v>3550000</v>
      </c>
      <c r="W1697" s="2">
        <v>43290.04</v>
      </c>
      <c r="X1697" s="2">
        <v>0</v>
      </c>
      <c r="Y1697" s="2">
        <v>1007659.01</v>
      </c>
      <c r="Z1697" s="2">
        <v>1059300.96</v>
      </c>
      <c r="AA1697">
        <v>9</v>
      </c>
      <c r="AB1697">
        <v>0</v>
      </c>
      <c r="AC1697">
        <v>0</v>
      </c>
      <c r="AD1697">
        <v>0</v>
      </c>
      <c r="AE1697">
        <v>9</v>
      </c>
      <c r="AF1697">
        <v>9</v>
      </c>
      <c r="AG1697">
        <v>3</v>
      </c>
      <c r="AH1697" s="2">
        <v>1183333.33</v>
      </c>
    </row>
    <row r="1698" spans="1:34" x14ac:dyDescent="0.5">
      <c r="A1698">
        <v>13761</v>
      </c>
      <c r="B1698">
        <v>57192</v>
      </c>
      <c r="C1698" t="s">
        <v>1781</v>
      </c>
      <c r="D1698" s="25">
        <v>28092</v>
      </c>
      <c r="E1698" t="s">
        <v>140</v>
      </c>
      <c r="F1698" t="s">
        <v>80</v>
      </c>
      <c r="G1698" t="s">
        <v>89</v>
      </c>
      <c r="H1698" s="25">
        <v>41513</v>
      </c>
      <c r="I1698" s="26" t="str">
        <f t="shared" si="208"/>
        <v>Tue</v>
      </c>
      <c r="J1698" s="1">
        <f t="shared" si="209"/>
        <v>33</v>
      </c>
      <c r="K1698" s="1" t="str">
        <f t="shared" si="210"/>
        <v>45D</v>
      </c>
      <c r="L1698" s="25">
        <v>41546</v>
      </c>
      <c r="M1698" s="26" t="str">
        <f t="shared" si="211"/>
        <v>Sun</v>
      </c>
      <c r="N1698" s="25">
        <v>41550</v>
      </c>
      <c r="O1698" s="1">
        <f t="shared" si="212"/>
        <v>4</v>
      </c>
      <c r="P1698" s="27">
        <f t="shared" si="213"/>
        <v>2013</v>
      </c>
      <c r="Q1698" s="1">
        <f t="shared" si="214"/>
        <v>9</v>
      </c>
      <c r="R1698" s="1">
        <f t="shared" si="215"/>
        <v>29</v>
      </c>
      <c r="S1698" t="s">
        <v>72</v>
      </c>
      <c r="T1698" s="2">
        <v>924000</v>
      </c>
      <c r="U1698">
        <v>0</v>
      </c>
      <c r="V1698" s="2">
        <v>800000</v>
      </c>
      <c r="W1698" s="2">
        <v>0</v>
      </c>
      <c r="X1698" s="2">
        <v>0</v>
      </c>
      <c r="Y1698" s="2">
        <v>0</v>
      </c>
      <c r="Z1698" s="2">
        <v>124000</v>
      </c>
      <c r="AA1698">
        <v>8</v>
      </c>
      <c r="AB1698">
        <v>0</v>
      </c>
      <c r="AC1698">
        <v>4</v>
      </c>
      <c r="AD1698">
        <v>0</v>
      </c>
      <c r="AE1698">
        <v>8</v>
      </c>
      <c r="AF1698">
        <v>12</v>
      </c>
      <c r="AG1698">
        <v>4</v>
      </c>
      <c r="AH1698" s="2">
        <v>200000</v>
      </c>
    </row>
    <row r="1699" spans="1:34" x14ac:dyDescent="0.5">
      <c r="A1699">
        <v>13766</v>
      </c>
      <c r="B1699">
        <v>57209</v>
      </c>
      <c r="C1699" t="s">
        <v>1782</v>
      </c>
      <c r="D1699" s="25">
        <v>26556</v>
      </c>
      <c r="E1699" t="s">
        <v>138</v>
      </c>
      <c r="F1699" t="s">
        <v>80</v>
      </c>
      <c r="G1699" t="s">
        <v>89</v>
      </c>
      <c r="H1699" s="25">
        <v>41513</v>
      </c>
      <c r="I1699" s="26" t="str">
        <f t="shared" si="208"/>
        <v>Tue</v>
      </c>
      <c r="J1699" s="1">
        <f t="shared" si="209"/>
        <v>16</v>
      </c>
      <c r="K1699" s="1" t="str">
        <f t="shared" si="210"/>
        <v>30D</v>
      </c>
      <c r="L1699" s="25">
        <v>41529</v>
      </c>
      <c r="M1699" s="26" t="str">
        <f t="shared" si="211"/>
        <v>Thu</v>
      </c>
      <c r="N1699" s="25">
        <v>41532</v>
      </c>
      <c r="O1699" s="1">
        <f t="shared" si="212"/>
        <v>3</v>
      </c>
      <c r="P1699" s="27">
        <f t="shared" si="213"/>
        <v>2013</v>
      </c>
      <c r="Q1699" s="1">
        <f t="shared" si="214"/>
        <v>9</v>
      </c>
      <c r="R1699" s="1">
        <f t="shared" si="215"/>
        <v>12</v>
      </c>
      <c r="S1699" t="s">
        <v>72</v>
      </c>
      <c r="T1699" s="2">
        <v>7185444.0800000001</v>
      </c>
      <c r="U1699">
        <v>0</v>
      </c>
      <c r="V1699" s="2">
        <v>600000</v>
      </c>
      <c r="W1699" s="2">
        <v>5577873.6500000004</v>
      </c>
      <c r="X1699" s="2">
        <v>0</v>
      </c>
      <c r="Y1699" s="2">
        <v>43290.04</v>
      </c>
      <c r="Z1699" s="2">
        <v>964280.39</v>
      </c>
      <c r="AA1699">
        <v>6</v>
      </c>
      <c r="AB1699">
        <v>0</v>
      </c>
      <c r="AC1699">
        <v>3</v>
      </c>
      <c r="AD1699">
        <v>0</v>
      </c>
      <c r="AE1699">
        <v>6</v>
      </c>
      <c r="AF1699">
        <v>9</v>
      </c>
      <c r="AG1699">
        <v>3</v>
      </c>
      <c r="AH1699" s="2">
        <v>200000</v>
      </c>
    </row>
    <row r="1700" spans="1:34" x14ac:dyDescent="0.5">
      <c r="A1700">
        <v>13757</v>
      </c>
      <c r="B1700">
        <v>57174</v>
      </c>
      <c r="C1700" t="s">
        <v>1783</v>
      </c>
      <c r="D1700" s="25">
        <v>29782</v>
      </c>
      <c r="E1700" t="s">
        <v>69</v>
      </c>
      <c r="F1700" t="s">
        <v>84</v>
      </c>
      <c r="G1700" t="s">
        <v>112</v>
      </c>
      <c r="H1700" s="25">
        <v>41513</v>
      </c>
      <c r="I1700" s="26" t="str">
        <f t="shared" si="208"/>
        <v>Tue</v>
      </c>
      <c r="J1700" s="1">
        <f t="shared" si="209"/>
        <v>1</v>
      </c>
      <c r="K1700" s="1" t="str">
        <f t="shared" si="210"/>
        <v>7D</v>
      </c>
      <c r="L1700" s="25">
        <v>41514</v>
      </c>
      <c r="M1700" s="26" t="str">
        <f t="shared" si="211"/>
        <v>Wed</v>
      </c>
      <c r="N1700" s="25">
        <v>41516</v>
      </c>
      <c r="O1700" s="1">
        <f t="shared" si="212"/>
        <v>2</v>
      </c>
      <c r="P1700" s="27">
        <f t="shared" si="213"/>
        <v>2013</v>
      </c>
      <c r="Q1700" s="1">
        <f t="shared" si="214"/>
        <v>8</v>
      </c>
      <c r="R1700" s="1">
        <f t="shared" si="215"/>
        <v>28</v>
      </c>
      <c r="S1700" t="s">
        <v>72</v>
      </c>
      <c r="T1700" s="2">
        <v>12204998.85</v>
      </c>
      <c r="U1700">
        <v>9580000</v>
      </c>
      <c r="V1700" s="2">
        <v>7463204</v>
      </c>
      <c r="W1700" s="2">
        <v>2883115.06</v>
      </c>
      <c r="X1700" s="2">
        <v>0</v>
      </c>
      <c r="Y1700" s="2">
        <v>220779.22</v>
      </c>
      <c r="Z1700" s="2">
        <v>1637900.57</v>
      </c>
      <c r="AA1700">
        <v>4</v>
      </c>
      <c r="AB1700">
        <v>0</v>
      </c>
      <c r="AC1700">
        <v>0</v>
      </c>
      <c r="AD1700">
        <v>4</v>
      </c>
      <c r="AE1700">
        <v>4</v>
      </c>
      <c r="AF1700">
        <v>8</v>
      </c>
      <c r="AG1700">
        <v>2</v>
      </c>
      <c r="AH1700" s="2">
        <v>3731602</v>
      </c>
    </row>
    <row r="1701" spans="1:34" x14ac:dyDescent="0.5">
      <c r="A1701">
        <v>13762</v>
      </c>
      <c r="B1701">
        <v>57193</v>
      </c>
      <c r="C1701" t="s">
        <v>1784</v>
      </c>
      <c r="D1701" s="25">
        <v>27722</v>
      </c>
      <c r="E1701" t="s">
        <v>140</v>
      </c>
      <c r="F1701" t="s">
        <v>80</v>
      </c>
      <c r="G1701" t="s">
        <v>89</v>
      </c>
      <c r="H1701" s="25">
        <v>41513</v>
      </c>
      <c r="I1701" s="26" t="str">
        <f t="shared" si="208"/>
        <v>Tue</v>
      </c>
      <c r="J1701" s="1">
        <f t="shared" si="209"/>
        <v>33</v>
      </c>
      <c r="K1701" s="1" t="str">
        <f t="shared" si="210"/>
        <v>45D</v>
      </c>
      <c r="L1701" s="25">
        <v>41546</v>
      </c>
      <c r="M1701" s="26" t="str">
        <f t="shared" si="211"/>
        <v>Sun</v>
      </c>
      <c r="N1701" s="25">
        <v>41550</v>
      </c>
      <c r="O1701" s="1">
        <f t="shared" si="212"/>
        <v>4</v>
      </c>
      <c r="P1701" s="27">
        <f t="shared" si="213"/>
        <v>2013</v>
      </c>
      <c r="Q1701" s="1">
        <f t="shared" si="214"/>
        <v>9</v>
      </c>
      <c r="R1701" s="1">
        <f t="shared" si="215"/>
        <v>29</v>
      </c>
      <c r="S1701" t="s">
        <v>72</v>
      </c>
      <c r="T1701" s="2">
        <v>1009000</v>
      </c>
      <c r="U1701">
        <v>0</v>
      </c>
      <c r="V1701" s="2">
        <v>800000</v>
      </c>
      <c r="W1701" s="2">
        <v>73593.070000000007</v>
      </c>
      <c r="X1701" s="2">
        <v>0</v>
      </c>
      <c r="Y1701" s="2">
        <v>0</v>
      </c>
      <c r="Z1701" s="2">
        <v>135406.93</v>
      </c>
      <c r="AA1701">
        <v>8</v>
      </c>
      <c r="AB1701">
        <v>0</v>
      </c>
      <c r="AC1701">
        <v>4</v>
      </c>
      <c r="AD1701">
        <v>0</v>
      </c>
      <c r="AE1701">
        <v>8</v>
      </c>
      <c r="AF1701">
        <v>12</v>
      </c>
      <c r="AG1701">
        <v>4</v>
      </c>
      <c r="AH1701" s="2">
        <v>200000</v>
      </c>
    </row>
    <row r="1702" spans="1:34" x14ac:dyDescent="0.5">
      <c r="A1702">
        <v>13808</v>
      </c>
      <c r="B1702">
        <v>57439</v>
      </c>
      <c r="C1702" t="s">
        <v>1785</v>
      </c>
      <c r="D1702" s="25">
        <v>26313</v>
      </c>
      <c r="E1702" t="s">
        <v>138</v>
      </c>
      <c r="F1702" t="s">
        <v>75</v>
      </c>
      <c r="G1702" t="s">
        <v>1463</v>
      </c>
      <c r="H1702" s="25">
        <v>41514</v>
      </c>
      <c r="I1702" s="26" t="str">
        <f t="shared" si="208"/>
        <v>Wed</v>
      </c>
      <c r="J1702" s="1">
        <f t="shared" si="209"/>
        <v>14</v>
      </c>
      <c r="K1702" s="1" t="str">
        <f t="shared" si="210"/>
        <v>14D</v>
      </c>
      <c r="L1702" s="25">
        <v>41528</v>
      </c>
      <c r="M1702" s="26" t="str">
        <f t="shared" si="211"/>
        <v>Wed</v>
      </c>
      <c r="N1702" s="25">
        <v>41529</v>
      </c>
      <c r="O1702" s="1">
        <f t="shared" si="212"/>
        <v>1</v>
      </c>
      <c r="P1702" s="27">
        <f t="shared" si="213"/>
        <v>2013</v>
      </c>
      <c r="Q1702" s="1">
        <f t="shared" si="214"/>
        <v>9</v>
      </c>
      <c r="R1702" s="1">
        <f t="shared" si="215"/>
        <v>11</v>
      </c>
      <c r="S1702" t="s">
        <v>72</v>
      </c>
      <c r="T1702" s="2">
        <v>3890550</v>
      </c>
      <c r="U1702">
        <v>3890550</v>
      </c>
      <c r="V1702" s="2">
        <v>3231890.4</v>
      </c>
      <c r="W1702" s="2">
        <v>136484.70000000001</v>
      </c>
      <c r="X1702" s="2">
        <v>0</v>
      </c>
      <c r="Y1702" s="2">
        <v>0</v>
      </c>
      <c r="Z1702" s="2">
        <v>522174.9</v>
      </c>
      <c r="AA1702">
        <v>1</v>
      </c>
      <c r="AB1702">
        <v>0</v>
      </c>
      <c r="AC1702">
        <v>0</v>
      </c>
      <c r="AD1702">
        <v>0</v>
      </c>
      <c r="AE1702">
        <v>1</v>
      </c>
      <c r="AF1702">
        <v>1</v>
      </c>
      <c r="AG1702">
        <v>1</v>
      </c>
      <c r="AH1702" s="2">
        <v>3231890.4</v>
      </c>
    </row>
    <row r="1703" spans="1:34" x14ac:dyDescent="0.5">
      <c r="A1703">
        <v>13802</v>
      </c>
      <c r="B1703">
        <v>57411</v>
      </c>
      <c r="C1703" t="s">
        <v>1786</v>
      </c>
      <c r="D1703" s="25">
        <v>25277</v>
      </c>
      <c r="E1703" t="s">
        <v>138</v>
      </c>
      <c r="F1703" t="s">
        <v>75</v>
      </c>
      <c r="G1703" t="s">
        <v>1463</v>
      </c>
      <c r="H1703" s="25">
        <v>41514</v>
      </c>
      <c r="I1703" s="26" t="str">
        <f t="shared" si="208"/>
        <v>Wed</v>
      </c>
      <c r="J1703" s="1">
        <f t="shared" si="209"/>
        <v>14</v>
      </c>
      <c r="K1703" s="1" t="str">
        <f t="shared" si="210"/>
        <v>14D</v>
      </c>
      <c r="L1703" s="25">
        <v>41528</v>
      </c>
      <c r="M1703" s="26" t="str">
        <f t="shared" si="211"/>
        <v>Wed</v>
      </c>
      <c r="N1703" s="25">
        <v>41529</v>
      </c>
      <c r="O1703" s="1">
        <f t="shared" si="212"/>
        <v>1</v>
      </c>
      <c r="P1703" s="27">
        <f t="shared" si="213"/>
        <v>2013</v>
      </c>
      <c r="Q1703" s="1">
        <f t="shared" si="214"/>
        <v>9</v>
      </c>
      <c r="R1703" s="1">
        <f t="shared" si="215"/>
        <v>11</v>
      </c>
      <c r="S1703" t="s">
        <v>72</v>
      </c>
      <c r="T1703" s="2">
        <v>4100850</v>
      </c>
      <c r="U1703">
        <v>4100850</v>
      </c>
      <c r="V1703" s="2">
        <v>3277315.2</v>
      </c>
      <c r="W1703" s="2">
        <v>273179.7</v>
      </c>
      <c r="X1703" s="2">
        <v>0</v>
      </c>
      <c r="Y1703" s="2">
        <v>0</v>
      </c>
      <c r="Z1703" s="2">
        <v>550355.1</v>
      </c>
      <c r="AA1703">
        <v>2</v>
      </c>
      <c r="AB1703">
        <v>0</v>
      </c>
      <c r="AC1703">
        <v>0</v>
      </c>
      <c r="AD1703">
        <v>0</v>
      </c>
      <c r="AE1703">
        <v>2</v>
      </c>
      <c r="AF1703">
        <v>2</v>
      </c>
      <c r="AG1703">
        <v>1</v>
      </c>
      <c r="AH1703" s="2">
        <v>3277315.2</v>
      </c>
    </row>
    <row r="1704" spans="1:34" x14ac:dyDescent="0.5">
      <c r="A1704">
        <v>13794</v>
      </c>
      <c r="B1704">
        <v>57375</v>
      </c>
      <c r="C1704" t="s">
        <v>1787</v>
      </c>
      <c r="D1704" s="25">
        <v>30959</v>
      </c>
      <c r="E1704" t="s">
        <v>69</v>
      </c>
      <c r="F1704" t="s">
        <v>70</v>
      </c>
      <c r="G1704" t="s">
        <v>97</v>
      </c>
      <c r="H1704" s="25">
        <v>41514</v>
      </c>
      <c r="I1704" s="26" t="str">
        <f t="shared" si="208"/>
        <v>Wed</v>
      </c>
      <c r="J1704" s="1">
        <f t="shared" si="209"/>
        <v>0</v>
      </c>
      <c r="K1704" s="1" t="str">
        <f t="shared" si="210"/>
        <v>7D</v>
      </c>
      <c r="L1704" s="25">
        <v>41514</v>
      </c>
      <c r="M1704" s="26" t="str">
        <f t="shared" si="211"/>
        <v>Wed</v>
      </c>
      <c r="N1704" s="25">
        <v>41515</v>
      </c>
      <c r="O1704" s="1">
        <f t="shared" si="212"/>
        <v>1</v>
      </c>
      <c r="P1704" s="27">
        <f t="shared" si="213"/>
        <v>2013</v>
      </c>
      <c r="Q1704" s="1">
        <f t="shared" si="214"/>
        <v>8</v>
      </c>
      <c r="R1704" s="1">
        <f t="shared" si="215"/>
        <v>28</v>
      </c>
      <c r="S1704" t="s">
        <v>72</v>
      </c>
      <c r="T1704" s="2">
        <v>7161000</v>
      </c>
      <c r="U1704">
        <v>6006000</v>
      </c>
      <c r="V1704" s="2">
        <v>5784416</v>
      </c>
      <c r="W1704" s="2">
        <v>415584</v>
      </c>
      <c r="X1704" s="2">
        <v>0</v>
      </c>
      <c r="Y1704" s="2">
        <v>0</v>
      </c>
      <c r="Z1704" s="2">
        <v>961000</v>
      </c>
      <c r="AA1704">
        <v>3</v>
      </c>
      <c r="AB1704">
        <v>0</v>
      </c>
      <c r="AC1704">
        <v>0</v>
      </c>
      <c r="AD1704">
        <v>0</v>
      </c>
      <c r="AE1704">
        <v>3</v>
      </c>
      <c r="AF1704">
        <v>3</v>
      </c>
      <c r="AG1704">
        <v>1</v>
      </c>
      <c r="AH1704" s="2">
        <v>5784416</v>
      </c>
    </row>
    <row r="1705" spans="1:34" x14ac:dyDescent="0.5">
      <c r="A1705">
        <v>13796</v>
      </c>
      <c r="B1705">
        <v>57393</v>
      </c>
      <c r="C1705" t="s">
        <v>1788</v>
      </c>
      <c r="D1705" s="25">
        <v>20226</v>
      </c>
      <c r="E1705" t="s">
        <v>87</v>
      </c>
      <c r="F1705" t="s">
        <v>84</v>
      </c>
      <c r="G1705" t="s">
        <v>112</v>
      </c>
      <c r="H1705" s="25">
        <v>41514</v>
      </c>
      <c r="I1705" s="26" t="str">
        <f t="shared" si="208"/>
        <v>Wed</v>
      </c>
      <c r="J1705" s="1">
        <f t="shared" si="209"/>
        <v>125</v>
      </c>
      <c r="K1705" s="1" t="str">
        <f t="shared" si="210"/>
        <v>120D</v>
      </c>
      <c r="L1705" s="25">
        <v>41639</v>
      </c>
      <c r="M1705" s="26" t="str">
        <f t="shared" si="211"/>
        <v>Tue</v>
      </c>
      <c r="N1705" s="25">
        <v>41641</v>
      </c>
      <c r="O1705" s="1">
        <f t="shared" si="212"/>
        <v>2</v>
      </c>
      <c r="P1705" s="27">
        <f t="shared" si="213"/>
        <v>2013</v>
      </c>
      <c r="Q1705" s="1">
        <f t="shared" si="214"/>
        <v>12</v>
      </c>
      <c r="R1705" s="1">
        <f t="shared" si="215"/>
        <v>31</v>
      </c>
      <c r="S1705" t="s">
        <v>72</v>
      </c>
      <c r="T1705" s="2">
        <v>61040000</v>
      </c>
      <c r="U1705">
        <v>44240000</v>
      </c>
      <c r="V1705" s="2">
        <v>36086580</v>
      </c>
      <c r="W1705" s="2">
        <v>16761905</v>
      </c>
      <c r="X1705" s="2">
        <v>0</v>
      </c>
      <c r="Y1705" s="2">
        <v>0</v>
      </c>
      <c r="Z1705" s="2">
        <v>8191515</v>
      </c>
      <c r="AA1705">
        <v>16</v>
      </c>
      <c r="AB1705">
        <v>0</v>
      </c>
      <c r="AC1705">
        <v>0</v>
      </c>
      <c r="AD1705">
        <v>0</v>
      </c>
      <c r="AE1705">
        <v>16</v>
      </c>
      <c r="AF1705">
        <v>16</v>
      </c>
      <c r="AG1705">
        <v>2</v>
      </c>
      <c r="AH1705" s="2">
        <v>18043290</v>
      </c>
    </row>
    <row r="1706" spans="1:34" x14ac:dyDescent="0.5">
      <c r="A1706">
        <v>13654</v>
      </c>
      <c r="B1706">
        <v>57408</v>
      </c>
      <c r="C1706" t="s">
        <v>1789</v>
      </c>
      <c r="D1706" s="25">
        <v>28133</v>
      </c>
      <c r="E1706" t="s">
        <v>161</v>
      </c>
      <c r="F1706" t="s">
        <v>94</v>
      </c>
      <c r="G1706" t="s">
        <v>95</v>
      </c>
      <c r="H1706" s="25">
        <v>41514</v>
      </c>
      <c r="I1706" s="26" t="str">
        <f t="shared" si="208"/>
        <v>Wed</v>
      </c>
      <c r="J1706" s="1">
        <f t="shared" si="209"/>
        <v>18</v>
      </c>
      <c r="K1706" s="1" t="str">
        <f t="shared" si="210"/>
        <v>30D</v>
      </c>
      <c r="L1706" s="25">
        <v>41532</v>
      </c>
      <c r="M1706" s="26" t="str">
        <f t="shared" si="211"/>
        <v>Sun</v>
      </c>
      <c r="N1706" s="25">
        <v>41536</v>
      </c>
      <c r="O1706" s="1">
        <f t="shared" si="212"/>
        <v>4</v>
      </c>
      <c r="P1706" s="27">
        <f t="shared" si="213"/>
        <v>2013</v>
      </c>
      <c r="Q1706" s="1">
        <f t="shared" si="214"/>
        <v>9</v>
      </c>
      <c r="R1706" s="1">
        <f t="shared" si="215"/>
        <v>15</v>
      </c>
      <c r="S1706" t="s">
        <v>72</v>
      </c>
      <c r="T1706" s="2">
        <v>29781571.41</v>
      </c>
      <c r="U1706">
        <v>24357900</v>
      </c>
      <c r="V1706" s="2">
        <v>19703809.899999999</v>
      </c>
      <c r="W1706" s="2">
        <v>6079347.2199999997</v>
      </c>
      <c r="X1706" s="2">
        <v>0</v>
      </c>
      <c r="Y1706" s="2">
        <v>1840</v>
      </c>
      <c r="Z1706" s="2">
        <v>3996574.29</v>
      </c>
      <c r="AA1706">
        <v>8</v>
      </c>
      <c r="AB1706">
        <v>0</v>
      </c>
      <c r="AC1706">
        <v>0</v>
      </c>
      <c r="AD1706">
        <v>0</v>
      </c>
      <c r="AE1706">
        <v>8</v>
      </c>
      <c r="AF1706">
        <v>8</v>
      </c>
      <c r="AG1706">
        <v>4</v>
      </c>
      <c r="AH1706" s="2">
        <v>4925952.4800000004</v>
      </c>
    </row>
    <row r="1707" spans="1:34" x14ac:dyDescent="0.5">
      <c r="A1707">
        <v>13812</v>
      </c>
      <c r="B1707">
        <v>57453</v>
      </c>
      <c r="C1707" t="s">
        <v>1790</v>
      </c>
      <c r="D1707" s="25">
        <v>25980</v>
      </c>
      <c r="E1707" t="s">
        <v>138</v>
      </c>
      <c r="F1707" t="s">
        <v>75</v>
      </c>
      <c r="G1707" t="s">
        <v>76</v>
      </c>
      <c r="H1707" s="25">
        <v>41515</v>
      </c>
      <c r="I1707" s="26" t="str">
        <f t="shared" si="208"/>
        <v>Thu</v>
      </c>
      <c r="J1707" s="1">
        <f t="shared" si="209"/>
        <v>4</v>
      </c>
      <c r="K1707" s="1" t="str">
        <f t="shared" si="210"/>
        <v>7D</v>
      </c>
      <c r="L1707" s="25">
        <v>41519</v>
      </c>
      <c r="M1707" s="26" t="str">
        <f t="shared" si="211"/>
        <v>Mon</v>
      </c>
      <c r="N1707" s="25">
        <v>41523</v>
      </c>
      <c r="O1707" s="1">
        <f t="shared" si="212"/>
        <v>4</v>
      </c>
      <c r="P1707" s="27">
        <f t="shared" si="213"/>
        <v>2013</v>
      </c>
      <c r="Q1707" s="1">
        <f t="shared" si="214"/>
        <v>9</v>
      </c>
      <c r="R1707" s="1">
        <f t="shared" si="215"/>
        <v>2</v>
      </c>
      <c r="S1707" t="s">
        <v>72</v>
      </c>
      <c r="T1707" s="2">
        <v>16663532.550000001</v>
      </c>
      <c r="U1707">
        <v>13860000</v>
      </c>
      <c r="V1707" s="2">
        <v>12891776</v>
      </c>
      <c r="W1707" s="2">
        <v>1534068.02</v>
      </c>
      <c r="X1707" s="2">
        <v>0</v>
      </c>
      <c r="Y1707" s="2">
        <v>1529.73</v>
      </c>
      <c r="Z1707" s="2">
        <v>2236158.7999999998</v>
      </c>
      <c r="AA1707">
        <v>8</v>
      </c>
      <c r="AB1707">
        <v>0</v>
      </c>
      <c r="AC1707">
        <v>0</v>
      </c>
      <c r="AD1707">
        <v>0</v>
      </c>
      <c r="AE1707">
        <v>8</v>
      </c>
      <c r="AF1707">
        <v>8</v>
      </c>
      <c r="AG1707">
        <v>4</v>
      </c>
      <c r="AH1707" s="2">
        <v>3222944</v>
      </c>
    </row>
    <row r="1708" spans="1:34" x14ac:dyDescent="0.5">
      <c r="A1708">
        <v>13810</v>
      </c>
      <c r="B1708">
        <v>57448</v>
      </c>
      <c r="C1708" t="s">
        <v>1791</v>
      </c>
      <c r="D1708" s="25">
        <v>30256</v>
      </c>
      <c r="E1708" t="s">
        <v>69</v>
      </c>
      <c r="F1708" t="s">
        <v>75</v>
      </c>
      <c r="G1708" t="s">
        <v>91</v>
      </c>
      <c r="H1708" s="25">
        <v>41515</v>
      </c>
      <c r="I1708" s="26" t="str">
        <f t="shared" si="208"/>
        <v>Thu</v>
      </c>
      <c r="J1708" s="1">
        <f t="shared" si="209"/>
        <v>3</v>
      </c>
      <c r="K1708" s="1" t="str">
        <f t="shared" si="210"/>
        <v>7D</v>
      </c>
      <c r="L1708" s="25">
        <v>41518</v>
      </c>
      <c r="M1708" s="26" t="str">
        <f t="shared" si="211"/>
        <v>Sun</v>
      </c>
      <c r="N1708" s="25">
        <v>41520</v>
      </c>
      <c r="O1708" s="1">
        <f t="shared" si="212"/>
        <v>2</v>
      </c>
      <c r="P1708" s="27">
        <f t="shared" si="213"/>
        <v>2013</v>
      </c>
      <c r="Q1708" s="1">
        <f t="shared" si="214"/>
        <v>9</v>
      </c>
      <c r="R1708" s="1">
        <f t="shared" si="215"/>
        <v>1</v>
      </c>
      <c r="S1708" t="s">
        <v>72</v>
      </c>
      <c r="T1708" s="2">
        <v>462000</v>
      </c>
      <c r="U1708">
        <v>0</v>
      </c>
      <c r="V1708" s="2">
        <v>400000</v>
      </c>
      <c r="W1708" s="2">
        <v>0</v>
      </c>
      <c r="X1708" s="2">
        <v>0</v>
      </c>
      <c r="Y1708" s="2">
        <v>0</v>
      </c>
      <c r="Z1708" s="2">
        <v>62000</v>
      </c>
      <c r="AA1708">
        <v>4</v>
      </c>
      <c r="AB1708">
        <v>0</v>
      </c>
      <c r="AC1708">
        <v>2</v>
      </c>
      <c r="AD1708">
        <v>2</v>
      </c>
      <c r="AE1708">
        <v>4</v>
      </c>
      <c r="AF1708">
        <v>8</v>
      </c>
      <c r="AG1708">
        <v>2</v>
      </c>
      <c r="AH1708" s="2">
        <v>200000</v>
      </c>
    </row>
    <row r="1709" spans="1:34" x14ac:dyDescent="0.5">
      <c r="A1709">
        <v>13819</v>
      </c>
      <c r="B1709">
        <v>57470</v>
      </c>
      <c r="C1709" t="s">
        <v>1792</v>
      </c>
      <c r="D1709" s="25">
        <v>25689</v>
      </c>
      <c r="E1709" t="s">
        <v>140</v>
      </c>
      <c r="F1709" t="s">
        <v>75</v>
      </c>
      <c r="G1709" t="s">
        <v>76</v>
      </c>
      <c r="H1709" s="25">
        <v>41515</v>
      </c>
      <c r="I1709" s="26" t="str">
        <f t="shared" si="208"/>
        <v>Thu</v>
      </c>
      <c r="J1709" s="1">
        <f t="shared" si="209"/>
        <v>2</v>
      </c>
      <c r="K1709" s="1" t="str">
        <f t="shared" si="210"/>
        <v>7D</v>
      </c>
      <c r="L1709" s="25">
        <v>41517</v>
      </c>
      <c r="M1709" s="26" t="str">
        <f t="shared" si="211"/>
        <v>Sat</v>
      </c>
      <c r="N1709" s="25">
        <v>41519</v>
      </c>
      <c r="O1709" s="1">
        <f t="shared" si="212"/>
        <v>2</v>
      </c>
      <c r="P1709" s="27">
        <f t="shared" si="213"/>
        <v>2013</v>
      </c>
      <c r="Q1709" s="1">
        <f t="shared" si="214"/>
        <v>8</v>
      </c>
      <c r="R1709" s="1">
        <f t="shared" si="215"/>
        <v>31</v>
      </c>
      <c r="S1709" t="s">
        <v>72</v>
      </c>
      <c r="T1709" s="2">
        <v>1240000</v>
      </c>
      <c r="U1709">
        <v>0</v>
      </c>
      <c r="V1709" s="2">
        <v>1000000</v>
      </c>
      <c r="W1709" s="2">
        <v>73593.070000000007</v>
      </c>
      <c r="X1709" s="2">
        <v>0</v>
      </c>
      <c r="Y1709" s="2">
        <v>0</v>
      </c>
      <c r="Z1709" s="2">
        <v>166406.93</v>
      </c>
      <c r="AA1709">
        <v>4</v>
      </c>
      <c r="AB1709">
        <v>0</v>
      </c>
      <c r="AC1709">
        <v>0</v>
      </c>
      <c r="AD1709">
        <v>0</v>
      </c>
      <c r="AE1709">
        <v>4</v>
      </c>
      <c r="AF1709">
        <v>4</v>
      </c>
      <c r="AG1709">
        <v>2</v>
      </c>
      <c r="AH1709" s="2">
        <v>500000</v>
      </c>
    </row>
    <row r="1710" spans="1:34" x14ac:dyDescent="0.5">
      <c r="A1710">
        <v>13849</v>
      </c>
      <c r="B1710">
        <v>57762</v>
      </c>
      <c r="C1710" t="s">
        <v>1793</v>
      </c>
      <c r="D1710" s="25">
        <v>31734</v>
      </c>
      <c r="E1710" t="s">
        <v>69</v>
      </c>
      <c r="F1710" t="s">
        <v>70</v>
      </c>
      <c r="G1710" t="s">
        <v>97</v>
      </c>
      <c r="H1710" s="25">
        <v>41518</v>
      </c>
      <c r="I1710" s="26" t="str">
        <f t="shared" si="208"/>
        <v>Sun</v>
      </c>
      <c r="J1710" s="1">
        <f t="shared" si="209"/>
        <v>0</v>
      </c>
      <c r="K1710" s="1" t="str">
        <f t="shared" si="210"/>
        <v>7D</v>
      </c>
      <c r="L1710" s="25">
        <v>41518</v>
      </c>
      <c r="M1710" s="26" t="str">
        <f t="shared" si="211"/>
        <v>Sun</v>
      </c>
      <c r="N1710" s="25">
        <v>41519</v>
      </c>
      <c r="O1710" s="1">
        <f t="shared" si="212"/>
        <v>1</v>
      </c>
      <c r="P1710" s="27">
        <f t="shared" si="213"/>
        <v>2013</v>
      </c>
      <c r="Q1710" s="1">
        <f t="shared" si="214"/>
        <v>9</v>
      </c>
      <c r="R1710" s="1">
        <f t="shared" si="215"/>
        <v>1</v>
      </c>
      <c r="S1710" t="s">
        <v>72</v>
      </c>
      <c r="T1710" s="2">
        <v>5890500</v>
      </c>
      <c r="U1710">
        <v>5890500</v>
      </c>
      <c r="V1710" s="2">
        <v>4822944</v>
      </c>
      <c r="W1710" s="2">
        <v>277056</v>
      </c>
      <c r="X1710" s="2">
        <v>0</v>
      </c>
      <c r="Y1710" s="2">
        <v>0</v>
      </c>
      <c r="Z1710" s="2">
        <v>790500</v>
      </c>
      <c r="AA1710">
        <v>2</v>
      </c>
      <c r="AB1710">
        <v>0</v>
      </c>
      <c r="AC1710">
        <v>0</v>
      </c>
      <c r="AD1710">
        <v>0</v>
      </c>
      <c r="AE1710">
        <v>2</v>
      </c>
      <c r="AF1710">
        <v>2</v>
      </c>
      <c r="AG1710">
        <v>1</v>
      </c>
      <c r="AH1710" s="2">
        <v>4822944</v>
      </c>
    </row>
    <row r="1711" spans="1:34" x14ac:dyDescent="0.5">
      <c r="A1711">
        <v>13866</v>
      </c>
      <c r="B1711">
        <v>57817</v>
      </c>
      <c r="C1711" t="s">
        <v>1794</v>
      </c>
      <c r="D1711" s="25">
        <v>20292</v>
      </c>
      <c r="E1711" t="s">
        <v>100</v>
      </c>
      <c r="F1711" t="s">
        <v>80</v>
      </c>
      <c r="G1711" t="s">
        <v>81</v>
      </c>
      <c r="H1711" s="25">
        <v>41519</v>
      </c>
      <c r="I1711" s="26" t="str">
        <f t="shared" si="208"/>
        <v>Mon</v>
      </c>
      <c r="J1711" s="1">
        <f t="shared" si="209"/>
        <v>13</v>
      </c>
      <c r="K1711" s="1" t="str">
        <f t="shared" si="210"/>
        <v>14D</v>
      </c>
      <c r="L1711" s="25">
        <v>41532</v>
      </c>
      <c r="M1711" s="26" t="str">
        <f t="shared" si="211"/>
        <v>Sun</v>
      </c>
      <c r="N1711" s="25">
        <v>41533</v>
      </c>
      <c r="O1711" s="1">
        <f t="shared" si="212"/>
        <v>1</v>
      </c>
      <c r="P1711" s="27">
        <f t="shared" si="213"/>
        <v>2013</v>
      </c>
      <c r="Q1711" s="1">
        <f t="shared" si="214"/>
        <v>9</v>
      </c>
      <c r="R1711" s="1">
        <f t="shared" si="215"/>
        <v>15</v>
      </c>
      <c r="S1711" t="s">
        <v>72</v>
      </c>
      <c r="T1711" s="2">
        <v>14589499.18</v>
      </c>
      <c r="U1711">
        <v>12589500</v>
      </c>
      <c r="V1711" s="2">
        <v>11484416</v>
      </c>
      <c r="W1711" s="2">
        <v>1147185.02</v>
      </c>
      <c r="X1711" s="2">
        <v>0</v>
      </c>
      <c r="Y1711" s="2">
        <v>0</v>
      </c>
      <c r="Z1711" s="2">
        <v>1957898.16</v>
      </c>
      <c r="AA1711">
        <v>3</v>
      </c>
      <c r="AB1711">
        <v>0</v>
      </c>
      <c r="AC1711">
        <v>0</v>
      </c>
      <c r="AD1711">
        <v>0</v>
      </c>
      <c r="AE1711">
        <v>3</v>
      </c>
      <c r="AF1711">
        <v>3</v>
      </c>
      <c r="AG1711">
        <v>1</v>
      </c>
      <c r="AH1711" s="2">
        <v>11484416</v>
      </c>
    </row>
    <row r="1712" spans="1:34" x14ac:dyDescent="0.5">
      <c r="A1712">
        <v>13869</v>
      </c>
      <c r="B1712">
        <v>57820</v>
      </c>
      <c r="C1712" t="s">
        <v>1795</v>
      </c>
      <c r="D1712" s="25">
        <v>30909</v>
      </c>
      <c r="E1712" t="s">
        <v>100</v>
      </c>
      <c r="F1712" t="s">
        <v>80</v>
      </c>
      <c r="G1712" t="s">
        <v>89</v>
      </c>
      <c r="H1712" s="25">
        <v>41519</v>
      </c>
      <c r="I1712" s="26" t="str">
        <f t="shared" si="208"/>
        <v>Mon</v>
      </c>
      <c r="J1712" s="1">
        <f t="shared" si="209"/>
        <v>18</v>
      </c>
      <c r="K1712" s="1" t="str">
        <f t="shared" si="210"/>
        <v>30D</v>
      </c>
      <c r="L1712" s="25">
        <v>41537</v>
      </c>
      <c r="M1712" s="26" t="str">
        <f t="shared" si="211"/>
        <v>Fri</v>
      </c>
      <c r="N1712" s="25">
        <v>41540</v>
      </c>
      <c r="O1712" s="1">
        <f t="shared" si="212"/>
        <v>3</v>
      </c>
      <c r="P1712" s="27">
        <f t="shared" si="213"/>
        <v>2013</v>
      </c>
      <c r="Q1712" s="1">
        <f t="shared" si="214"/>
        <v>9</v>
      </c>
      <c r="R1712" s="1">
        <f t="shared" si="215"/>
        <v>20</v>
      </c>
      <c r="S1712" t="s">
        <v>72</v>
      </c>
      <c r="T1712" s="2">
        <v>4514999.71</v>
      </c>
      <c r="U1712">
        <v>0</v>
      </c>
      <c r="V1712" s="2">
        <v>3000000</v>
      </c>
      <c r="W1712" s="2">
        <v>246753</v>
      </c>
      <c r="X1712" s="2">
        <v>0</v>
      </c>
      <c r="Y1712" s="2">
        <v>662337.66</v>
      </c>
      <c r="Z1712" s="2">
        <v>605909.05000000005</v>
      </c>
      <c r="AA1712">
        <v>9</v>
      </c>
      <c r="AB1712">
        <v>0</v>
      </c>
      <c r="AC1712">
        <v>0</v>
      </c>
      <c r="AD1712">
        <v>0</v>
      </c>
      <c r="AE1712">
        <v>9</v>
      </c>
      <c r="AF1712">
        <v>9</v>
      </c>
      <c r="AG1712">
        <v>3</v>
      </c>
      <c r="AH1712" s="2">
        <v>1000000</v>
      </c>
    </row>
    <row r="1713" spans="1:34" x14ac:dyDescent="0.5">
      <c r="A1713">
        <v>13877</v>
      </c>
      <c r="B1713">
        <v>57887</v>
      </c>
      <c r="C1713" t="s">
        <v>1796</v>
      </c>
      <c r="D1713" s="25">
        <v>26955</v>
      </c>
      <c r="E1713" t="s">
        <v>140</v>
      </c>
      <c r="F1713" t="s">
        <v>75</v>
      </c>
      <c r="G1713" t="s">
        <v>1463</v>
      </c>
      <c r="H1713" s="25">
        <v>41520</v>
      </c>
      <c r="I1713" s="26" t="str">
        <f t="shared" si="208"/>
        <v>Tue</v>
      </c>
      <c r="J1713" s="1">
        <f t="shared" si="209"/>
        <v>7</v>
      </c>
      <c r="K1713" s="1" t="str">
        <f t="shared" si="210"/>
        <v>7D</v>
      </c>
      <c r="L1713" s="25">
        <v>41527</v>
      </c>
      <c r="M1713" s="26" t="str">
        <f t="shared" si="211"/>
        <v>Tue</v>
      </c>
      <c r="N1713" s="25">
        <v>41531</v>
      </c>
      <c r="O1713" s="1">
        <f t="shared" si="212"/>
        <v>4</v>
      </c>
      <c r="P1713" s="27">
        <f t="shared" si="213"/>
        <v>2013</v>
      </c>
      <c r="Q1713" s="1">
        <f t="shared" si="214"/>
        <v>9</v>
      </c>
      <c r="R1713" s="1">
        <f t="shared" si="215"/>
        <v>10</v>
      </c>
      <c r="S1713" t="s">
        <v>72</v>
      </c>
      <c r="T1713" s="2">
        <v>14760519.9</v>
      </c>
      <c r="U1713">
        <v>14135520</v>
      </c>
      <c r="V1713" s="2">
        <v>10344020.800000001</v>
      </c>
      <c r="W1713" s="2">
        <v>1469601.89</v>
      </c>
      <c r="X1713" s="2">
        <v>0</v>
      </c>
      <c r="Y1713" s="2">
        <v>865467.16</v>
      </c>
      <c r="Z1713" s="2">
        <v>2081430.05</v>
      </c>
      <c r="AA1713">
        <v>8</v>
      </c>
      <c r="AB1713">
        <v>0</v>
      </c>
      <c r="AC1713">
        <v>0</v>
      </c>
      <c r="AD1713">
        <v>0</v>
      </c>
      <c r="AE1713">
        <v>8</v>
      </c>
      <c r="AF1713">
        <v>8</v>
      </c>
      <c r="AG1713">
        <v>4</v>
      </c>
      <c r="AH1713" s="2">
        <v>2586005.2000000002</v>
      </c>
    </row>
    <row r="1714" spans="1:34" x14ac:dyDescent="0.5">
      <c r="A1714">
        <v>13654</v>
      </c>
      <c r="B1714">
        <v>57998</v>
      </c>
      <c r="C1714" t="s">
        <v>1797</v>
      </c>
      <c r="D1714" s="25">
        <v>26873</v>
      </c>
      <c r="E1714" t="s">
        <v>73</v>
      </c>
      <c r="F1714" t="s">
        <v>94</v>
      </c>
      <c r="G1714" t="s">
        <v>95</v>
      </c>
      <c r="H1714" s="25">
        <v>41521</v>
      </c>
      <c r="I1714" s="26" t="str">
        <f t="shared" si="208"/>
        <v>Wed</v>
      </c>
      <c r="J1714" s="1">
        <f t="shared" si="209"/>
        <v>10</v>
      </c>
      <c r="K1714" s="1" t="str">
        <f t="shared" si="210"/>
        <v>14D</v>
      </c>
      <c r="L1714" s="25">
        <v>41531</v>
      </c>
      <c r="M1714" s="26" t="str">
        <f t="shared" si="211"/>
        <v>Sat</v>
      </c>
      <c r="N1714" s="25">
        <v>41534</v>
      </c>
      <c r="O1714" s="1">
        <f t="shared" si="212"/>
        <v>3</v>
      </c>
      <c r="P1714" s="27">
        <f t="shared" si="213"/>
        <v>2013</v>
      </c>
      <c r="Q1714" s="1">
        <f t="shared" si="214"/>
        <v>9</v>
      </c>
      <c r="R1714" s="1">
        <f t="shared" si="215"/>
        <v>14</v>
      </c>
      <c r="S1714" t="s">
        <v>72</v>
      </c>
      <c r="T1714" s="2">
        <v>14528919.73</v>
      </c>
      <c r="U1714">
        <v>12366270</v>
      </c>
      <c r="V1714" s="2">
        <v>10291143</v>
      </c>
      <c r="W1714" s="2">
        <v>2288008</v>
      </c>
      <c r="X1714" s="2">
        <v>0</v>
      </c>
      <c r="Y1714" s="2">
        <v>0</v>
      </c>
      <c r="Z1714" s="2">
        <v>1949768.73</v>
      </c>
      <c r="AA1714">
        <v>3</v>
      </c>
      <c r="AB1714">
        <v>0</v>
      </c>
      <c r="AC1714">
        <v>0</v>
      </c>
      <c r="AD1714">
        <v>0</v>
      </c>
      <c r="AE1714">
        <v>3</v>
      </c>
      <c r="AF1714">
        <v>3</v>
      </c>
      <c r="AG1714">
        <v>3</v>
      </c>
      <c r="AH1714" s="2">
        <v>3430381</v>
      </c>
    </row>
    <row r="1715" spans="1:34" x14ac:dyDescent="0.5">
      <c r="A1715">
        <v>13654</v>
      </c>
      <c r="B1715">
        <v>58666</v>
      </c>
      <c r="C1715" t="s">
        <v>1798</v>
      </c>
      <c r="D1715" s="25">
        <v>25471</v>
      </c>
      <c r="E1715" t="s">
        <v>129</v>
      </c>
      <c r="F1715" t="s">
        <v>94</v>
      </c>
      <c r="G1715" t="s">
        <v>95</v>
      </c>
      <c r="H1715" s="25">
        <v>41521</v>
      </c>
      <c r="I1715" s="26" t="str">
        <f t="shared" si="208"/>
        <v>Wed</v>
      </c>
      <c r="J1715" s="1">
        <f t="shared" si="209"/>
        <v>10</v>
      </c>
      <c r="K1715" s="1" t="str">
        <f t="shared" si="210"/>
        <v>14D</v>
      </c>
      <c r="L1715" s="25">
        <v>41531</v>
      </c>
      <c r="M1715" s="26" t="str">
        <f t="shared" si="211"/>
        <v>Sat</v>
      </c>
      <c r="N1715" s="25">
        <v>41535</v>
      </c>
      <c r="O1715" s="1">
        <f t="shared" si="212"/>
        <v>4</v>
      </c>
      <c r="P1715" s="27">
        <f t="shared" si="213"/>
        <v>2013</v>
      </c>
      <c r="Q1715" s="1">
        <f t="shared" si="214"/>
        <v>9</v>
      </c>
      <c r="R1715" s="1">
        <f t="shared" si="215"/>
        <v>14</v>
      </c>
      <c r="S1715" t="s">
        <v>72</v>
      </c>
      <c r="T1715" s="2">
        <v>17821709.899999999</v>
      </c>
      <c r="U1715">
        <v>16488360</v>
      </c>
      <c r="V1715" s="2">
        <v>13721524</v>
      </c>
      <c r="W1715" s="2">
        <v>1708527.5</v>
      </c>
      <c r="X1715" s="2">
        <v>0</v>
      </c>
      <c r="Y1715" s="2">
        <v>0</v>
      </c>
      <c r="Z1715" s="2">
        <v>2391658.4</v>
      </c>
      <c r="AA1715">
        <v>4</v>
      </c>
      <c r="AB1715">
        <v>0</v>
      </c>
      <c r="AC1715">
        <v>0</v>
      </c>
      <c r="AD1715">
        <v>0</v>
      </c>
      <c r="AE1715">
        <v>4</v>
      </c>
      <c r="AF1715">
        <v>4</v>
      </c>
      <c r="AG1715">
        <v>4</v>
      </c>
      <c r="AH1715" s="2">
        <v>3430381</v>
      </c>
    </row>
    <row r="1716" spans="1:34" x14ac:dyDescent="0.5">
      <c r="A1716">
        <v>13654</v>
      </c>
      <c r="B1716">
        <v>58665</v>
      </c>
      <c r="C1716" t="s">
        <v>1799</v>
      </c>
      <c r="D1716" s="25">
        <v>26427</v>
      </c>
      <c r="E1716" t="s">
        <v>101</v>
      </c>
      <c r="F1716" t="s">
        <v>94</v>
      </c>
      <c r="G1716" t="s">
        <v>95</v>
      </c>
      <c r="H1716" s="25">
        <v>41521</v>
      </c>
      <c r="I1716" s="26" t="str">
        <f t="shared" si="208"/>
        <v>Wed</v>
      </c>
      <c r="J1716" s="1">
        <f t="shared" si="209"/>
        <v>10</v>
      </c>
      <c r="K1716" s="1" t="str">
        <f t="shared" si="210"/>
        <v>14D</v>
      </c>
      <c r="L1716" s="25">
        <v>41531</v>
      </c>
      <c r="M1716" s="26" t="str">
        <f t="shared" si="211"/>
        <v>Sat</v>
      </c>
      <c r="N1716" s="25">
        <v>41535</v>
      </c>
      <c r="O1716" s="1">
        <f t="shared" si="212"/>
        <v>4</v>
      </c>
      <c r="P1716" s="27">
        <f t="shared" si="213"/>
        <v>2013</v>
      </c>
      <c r="Q1716" s="1">
        <f t="shared" si="214"/>
        <v>9</v>
      </c>
      <c r="R1716" s="1">
        <f t="shared" si="215"/>
        <v>14</v>
      </c>
      <c r="S1716" t="s">
        <v>72</v>
      </c>
      <c r="T1716" s="2">
        <v>16773360.43</v>
      </c>
      <c r="U1716">
        <v>16488360</v>
      </c>
      <c r="V1716" s="2">
        <v>13721523.949999999</v>
      </c>
      <c r="W1716" s="2">
        <v>800865.28000000003</v>
      </c>
      <c r="X1716" s="2">
        <v>0</v>
      </c>
      <c r="Y1716" s="2">
        <v>0</v>
      </c>
      <c r="Z1716" s="2">
        <v>2250971.2000000002</v>
      </c>
      <c r="AA1716">
        <v>4</v>
      </c>
      <c r="AB1716">
        <v>0</v>
      </c>
      <c r="AC1716">
        <v>0</v>
      </c>
      <c r="AD1716">
        <v>0</v>
      </c>
      <c r="AE1716">
        <v>4</v>
      </c>
      <c r="AF1716">
        <v>4</v>
      </c>
      <c r="AG1716">
        <v>4</v>
      </c>
      <c r="AH1716" s="2">
        <v>3430380.99</v>
      </c>
    </row>
    <row r="1717" spans="1:34" x14ac:dyDescent="0.5">
      <c r="A1717">
        <v>13654</v>
      </c>
      <c r="B1717">
        <v>57997</v>
      </c>
      <c r="C1717" t="s">
        <v>1800</v>
      </c>
      <c r="D1717" s="25">
        <v>24446</v>
      </c>
      <c r="E1717" t="s">
        <v>101</v>
      </c>
      <c r="F1717" t="s">
        <v>94</v>
      </c>
      <c r="G1717" t="s">
        <v>95</v>
      </c>
      <c r="H1717" s="25">
        <v>41521</v>
      </c>
      <c r="I1717" s="26" t="str">
        <f t="shared" si="208"/>
        <v>Wed</v>
      </c>
      <c r="J1717" s="1">
        <f t="shared" si="209"/>
        <v>11</v>
      </c>
      <c r="K1717" s="1" t="str">
        <f t="shared" si="210"/>
        <v>14D</v>
      </c>
      <c r="L1717" s="25">
        <v>41532</v>
      </c>
      <c r="M1717" s="26" t="str">
        <f t="shared" si="211"/>
        <v>Sun</v>
      </c>
      <c r="N1717" s="25">
        <v>41535</v>
      </c>
      <c r="O1717" s="1">
        <f t="shared" si="212"/>
        <v>3</v>
      </c>
      <c r="P1717" s="27">
        <f t="shared" si="213"/>
        <v>2013</v>
      </c>
      <c r="Q1717" s="1">
        <f t="shared" si="214"/>
        <v>9</v>
      </c>
      <c r="R1717" s="1">
        <f t="shared" si="215"/>
        <v>15</v>
      </c>
      <c r="S1717" t="s">
        <v>72</v>
      </c>
      <c r="T1717" s="2">
        <v>15677859.18</v>
      </c>
      <c r="U1717">
        <v>12366270</v>
      </c>
      <c r="V1717" s="2">
        <v>10291143</v>
      </c>
      <c r="W1717" s="2">
        <v>3282760.77</v>
      </c>
      <c r="X1717" s="2">
        <v>0</v>
      </c>
      <c r="Y1717" s="2">
        <v>0</v>
      </c>
      <c r="Z1717" s="2">
        <v>2103955.41</v>
      </c>
      <c r="AA1717">
        <v>3</v>
      </c>
      <c r="AB1717">
        <v>0</v>
      </c>
      <c r="AC1717">
        <v>0</v>
      </c>
      <c r="AD1717">
        <v>0</v>
      </c>
      <c r="AE1717">
        <v>3</v>
      </c>
      <c r="AF1717">
        <v>3</v>
      </c>
      <c r="AG1717">
        <v>3</v>
      </c>
      <c r="AH1717" s="2">
        <v>3430381</v>
      </c>
    </row>
    <row r="1718" spans="1:34" x14ac:dyDescent="0.5">
      <c r="A1718">
        <v>13896</v>
      </c>
      <c r="B1718">
        <v>57971</v>
      </c>
      <c r="C1718" t="s">
        <v>1801</v>
      </c>
      <c r="D1718" s="25">
        <v>18431</v>
      </c>
      <c r="E1718" t="s">
        <v>69</v>
      </c>
      <c r="F1718" t="s">
        <v>70</v>
      </c>
      <c r="G1718" t="s">
        <v>74</v>
      </c>
      <c r="H1718" s="25">
        <v>41521</v>
      </c>
      <c r="I1718" s="26" t="str">
        <f t="shared" si="208"/>
        <v>Wed</v>
      </c>
      <c r="J1718" s="1">
        <f t="shared" si="209"/>
        <v>92</v>
      </c>
      <c r="K1718" s="1" t="str">
        <f t="shared" si="210"/>
        <v>120D</v>
      </c>
      <c r="L1718" s="25">
        <v>41613</v>
      </c>
      <c r="M1718" s="26" t="str">
        <f t="shared" si="211"/>
        <v>Thu</v>
      </c>
      <c r="N1718" s="25">
        <v>41617</v>
      </c>
      <c r="O1718" s="1">
        <f t="shared" si="212"/>
        <v>4</v>
      </c>
      <c r="P1718" s="27">
        <f t="shared" si="213"/>
        <v>2013</v>
      </c>
      <c r="Q1718" s="1">
        <f t="shared" si="214"/>
        <v>12</v>
      </c>
      <c r="R1718" s="1">
        <f t="shared" si="215"/>
        <v>5</v>
      </c>
      <c r="S1718" t="s">
        <v>72</v>
      </c>
      <c r="T1718" s="2">
        <v>18115799.949999999</v>
      </c>
      <c r="U1718">
        <v>11366400</v>
      </c>
      <c r="V1718" s="2">
        <v>12994286</v>
      </c>
      <c r="W1718" s="2">
        <v>2690388.33</v>
      </c>
      <c r="X1718" s="2">
        <v>0</v>
      </c>
      <c r="Y1718" s="2">
        <v>0</v>
      </c>
      <c r="Z1718" s="2">
        <v>2431125.62</v>
      </c>
      <c r="AA1718">
        <v>12</v>
      </c>
      <c r="AB1718">
        <v>0</v>
      </c>
      <c r="AC1718">
        <v>0</v>
      </c>
      <c r="AD1718">
        <v>0</v>
      </c>
      <c r="AE1718">
        <v>12</v>
      </c>
      <c r="AF1718">
        <v>12</v>
      </c>
      <c r="AG1718">
        <v>4</v>
      </c>
      <c r="AH1718" s="2">
        <v>3248571.5</v>
      </c>
    </row>
    <row r="1719" spans="1:34" x14ac:dyDescent="0.5">
      <c r="A1719">
        <v>13923</v>
      </c>
      <c r="B1719">
        <v>58134</v>
      </c>
      <c r="C1719" t="s">
        <v>1802</v>
      </c>
      <c r="D1719" s="25">
        <v>25836</v>
      </c>
      <c r="E1719" t="s">
        <v>122</v>
      </c>
      <c r="F1719" t="s">
        <v>80</v>
      </c>
      <c r="G1719" t="s">
        <v>89</v>
      </c>
      <c r="H1719" s="25">
        <v>41522</v>
      </c>
      <c r="I1719" s="26" t="str">
        <f t="shared" si="208"/>
        <v>Thu</v>
      </c>
      <c r="J1719" s="1">
        <f t="shared" si="209"/>
        <v>110</v>
      </c>
      <c r="K1719" s="1" t="str">
        <f t="shared" si="210"/>
        <v>120D</v>
      </c>
      <c r="L1719" s="25">
        <v>41632</v>
      </c>
      <c r="M1719" s="26" t="str">
        <f t="shared" si="211"/>
        <v>Tue</v>
      </c>
      <c r="N1719" s="25">
        <v>41635</v>
      </c>
      <c r="O1719" s="1">
        <f t="shared" si="212"/>
        <v>3</v>
      </c>
      <c r="P1719" s="27">
        <f t="shared" si="213"/>
        <v>2013</v>
      </c>
      <c r="Q1719" s="1">
        <f t="shared" si="214"/>
        <v>12</v>
      </c>
      <c r="R1719" s="1">
        <f t="shared" si="215"/>
        <v>24</v>
      </c>
      <c r="S1719" t="s">
        <v>72</v>
      </c>
      <c r="T1719" s="2">
        <v>20776799.989999998</v>
      </c>
      <c r="U1719">
        <v>11365200</v>
      </c>
      <c r="V1719" s="2">
        <v>12049091.640000001</v>
      </c>
      <c r="W1719" s="2">
        <v>4614804.47</v>
      </c>
      <c r="X1719" s="2">
        <v>0</v>
      </c>
      <c r="Y1719" s="2">
        <v>1324675.32</v>
      </c>
      <c r="Z1719" s="2">
        <v>2788228.56</v>
      </c>
      <c r="AA1719">
        <v>6</v>
      </c>
      <c r="AB1719">
        <v>0</v>
      </c>
      <c r="AC1719">
        <v>3</v>
      </c>
      <c r="AD1719">
        <v>0</v>
      </c>
      <c r="AE1719">
        <v>6</v>
      </c>
      <c r="AF1719">
        <v>9</v>
      </c>
      <c r="AG1719">
        <v>3</v>
      </c>
      <c r="AH1719" s="2">
        <v>4016363.88</v>
      </c>
    </row>
    <row r="1720" spans="1:34" x14ac:dyDescent="0.5">
      <c r="A1720">
        <v>13929</v>
      </c>
      <c r="B1720">
        <v>58157</v>
      </c>
      <c r="C1720" t="s">
        <v>1803</v>
      </c>
      <c r="D1720" s="25">
        <v>25720</v>
      </c>
      <c r="E1720" t="s">
        <v>138</v>
      </c>
      <c r="F1720" t="s">
        <v>75</v>
      </c>
      <c r="G1720" t="s">
        <v>91</v>
      </c>
      <c r="H1720" s="25">
        <v>41522</v>
      </c>
      <c r="I1720" s="26" t="str">
        <f t="shared" si="208"/>
        <v>Thu</v>
      </c>
      <c r="J1720" s="1">
        <f t="shared" si="209"/>
        <v>13</v>
      </c>
      <c r="K1720" s="1" t="str">
        <f t="shared" si="210"/>
        <v>14D</v>
      </c>
      <c r="L1720" s="25">
        <v>41535</v>
      </c>
      <c r="M1720" s="26" t="str">
        <f t="shared" si="211"/>
        <v>Wed</v>
      </c>
      <c r="N1720" s="25">
        <v>41537</v>
      </c>
      <c r="O1720" s="1">
        <f t="shared" si="212"/>
        <v>2</v>
      </c>
      <c r="P1720" s="27">
        <f t="shared" si="213"/>
        <v>2013</v>
      </c>
      <c r="Q1720" s="1">
        <f t="shared" si="214"/>
        <v>9</v>
      </c>
      <c r="R1720" s="1">
        <f t="shared" si="215"/>
        <v>18</v>
      </c>
      <c r="S1720" t="s">
        <v>72</v>
      </c>
      <c r="T1720" s="2">
        <v>2205350</v>
      </c>
      <c r="U1720">
        <v>0</v>
      </c>
      <c r="V1720" s="2">
        <v>800000</v>
      </c>
      <c r="W1720" s="2">
        <v>901601.73</v>
      </c>
      <c r="X1720" s="2">
        <v>0</v>
      </c>
      <c r="Y1720" s="2">
        <v>207792.21</v>
      </c>
      <c r="Z1720" s="2">
        <v>295956.06</v>
      </c>
      <c r="AA1720">
        <v>5</v>
      </c>
      <c r="AB1720">
        <v>0</v>
      </c>
      <c r="AC1720">
        <v>0</v>
      </c>
      <c r="AD1720">
        <v>0</v>
      </c>
      <c r="AE1720">
        <v>5</v>
      </c>
      <c r="AF1720">
        <v>5</v>
      </c>
      <c r="AG1720">
        <v>2</v>
      </c>
      <c r="AH1720" s="2">
        <v>400000</v>
      </c>
    </row>
    <row r="1721" spans="1:34" x14ac:dyDescent="0.5">
      <c r="A1721">
        <v>13918</v>
      </c>
      <c r="B1721">
        <v>58125</v>
      </c>
      <c r="C1721" t="s">
        <v>1804</v>
      </c>
      <c r="D1721" s="25">
        <v>25131</v>
      </c>
      <c r="E1721" t="s">
        <v>69</v>
      </c>
      <c r="F1721" t="s">
        <v>75</v>
      </c>
      <c r="G1721" t="s">
        <v>91</v>
      </c>
      <c r="H1721" s="25">
        <v>41522</v>
      </c>
      <c r="I1721" s="26" t="str">
        <f t="shared" si="208"/>
        <v>Thu</v>
      </c>
      <c r="J1721" s="1">
        <f t="shared" si="209"/>
        <v>3</v>
      </c>
      <c r="K1721" s="1" t="str">
        <f t="shared" si="210"/>
        <v>7D</v>
      </c>
      <c r="L1721" s="25">
        <v>41525</v>
      </c>
      <c r="M1721" s="26" t="str">
        <f t="shared" si="211"/>
        <v>Sun</v>
      </c>
      <c r="N1721" s="25">
        <v>41529</v>
      </c>
      <c r="O1721" s="1">
        <f t="shared" si="212"/>
        <v>4</v>
      </c>
      <c r="P1721" s="27">
        <f t="shared" si="213"/>
        <v>2013</v>
      </c>
      <c r="Q1721" s="1">
        <f t="shared" si="214"/>
        <v>9</v>
      </c>
      <c r="R1721" s="1">
        <f t="shared" si="215"/>
        <v>8</v>
      </c>
      <c r="S1721" t="s">
        <v>72</v>
      </c>
      <c r="T1721" s="2">
        <v>1732500</v>
      </c>
      <c r="U1721">
        <v>0</v>
      </c>
      <c r="V1721" s="2">
        <v>1500000</v>
      </c>
      <c r="W1721" s="2">
        <v>0</v>
      </c>
      <c r="X1721" s="2">
        <v>0</v>
      </c>
      <c r="Y1721" s="2">
        <v>0</v>
      </c>
      <c r="Z1721" s="2">
        <v>232500</v>
      </c>
      <c r="AA1721">
        <v>8</v>
      </c>
      <c r="AB1721">
        <v>0</v>
      </c>
      <c r="AC1721">
        <v>0</v>
      </c>
      <c r="AD1721">
        <v>0</v>
      </c>
      <c r="AE1721">
        <v>8</v>
      </c>
      <c r="AF1721">
        <v>8</v>
      </c>
      <c r="AG1721">
        <v>4</v>
      </c>
      <c r="AH1721" s="2">
        <v>375000</v>
      </c>
    </row>
    <row r="1722" spans="1:34" x14ac:dyDescent="0.5">
      <c r="A1722">
        <v>13956</v>
      </c>
      <c r="B1722">
        <v>58245</v>
      </c>
      <c r="C1722" t="s">
        <v>1805</v>
      </c>
      <c r="D1722" s="25">
        <v>24207</v>
      </c>
      <c r="E1722" t="s">
        <v>138</v>
      </c>
      <c r="F1722" t="s">
        <v>75</v>
      </c>
      <c r="G1722" t="s">
        <v>91</v>
      </c>
      <c r="H1722" s="25">
        <v>41523</v>
      </c>
      <c r="I1722" s="26" t="str">
        <f t="shared" si="208"/>
        <v>Fri</v>
      </c>
      <c r="J1722" s="1">
        <f t="shared" si="209"/>
        <v>3</v>
      </c>
      <c r="K1722" s="1" t="str">
        <f t="shared" si="210"/>
        <v>7D</v>
      </c>
      <c r="L1722" s="25">
        <v>41526</v>
      </c>
      <c r="M1722" s="26" t="str">
        <f t="shared" si="211"/>
        <v>Mon</v>
      </c>
      <c r="N1722" s="25">
        <v>41529</v>
      </c>
      <c r="O1722" s="1">
        <f t="shared" si="212"/>
        <v>3</v>
      </c>
      <c r="P1722" s="27">
        <f t="shared" si="213"/>
        <v>2013</v>
      </c>
      <c r="Q1722" s="1">
        <f t="shared" si="214"/>
        <v>9</v>
      </c>
      <c r="R1722" s="1">
        <f t="shared" si="215"/>
        <v>9</v>
      </c>
      <c r="S1722" t="s">
        <v>72</v>
      </c>
      <c r="T1722" s="2">
        <v>10395000</v>
      </c>
      <c r="U1722">
        <v>10395000</v>
      </c>
      <c r="V1722" s="2">
        <v>8168832</v>
      </c>
      <c r="W1722" s="2">
        <v>831168</v>
      </c>
      <c r="X1722" s="2">
        <v>0</v>
      </c>
      <c r="Y1722" s="2">
        <v>0</v>
      </c>
      <c r="Z1722" s="2">
        <v>1395000</v>
      </c>
      <c r="AA1722">
        <v>6</v>
      </c>
      <c r="AB1722">
        <v>0</v>
      </c>
      <c r="AC1722">
        <v>0</v>
      </c>
      <c r="AD1722">
        <v>0</v>
      </c>
      <c r="AE1722">
        <v>6</v>
      </c>
      <c r="AF1722">
        <v>6</v>
      </c>
      <c r="AG1722">
        <v>3</v>
      </c>
      <c r="AH1722" s="2">
        <v>2722944</v>
      </c>
    </row>
    <row r="1723" spans="1:34" x14ac:dyDescent="0.5">
      <c r="A1723">
        <v>13954</v>
      </c>
      <c r="B1723">
        <v>58242</v>
      </c>
      <c r="C1723" t="s">
        <v>1806</v>
      </c>
      <c r="D1723" s="25">
        <v>26213</v>
      </c>
      <c r="E1723" t="s">
        <v>100</v>
      </c>
      <c r="F1723" t="s">
        <v>80</v>
      </c>
      <c r="G1723" t="s">
        <v>89</v>
      </c>
      <c r="H1723" s="25">
        <v>41523</v>
      </c>
      <c r="I1723" s="26" t="str">
        <f t="shared" si="208"/>
        <v>Fri</v>
      </c>
      <c r="J1723" s="1">
        <f t="shared" si="209"/>
        <v>99</v>
      </c>
      <c r="K1723" s="1" t="str">
        <f t="shared" si="210"/>
        <v>120D</v>
      </c>
      <c r="L1723" s="25">
        <v>41622</v>
      </c>
      <c r="M1723" s="26" t="str">
        <f t="shared" si="211"/>
        <v>Sat</v>
      </c>
      <c r="N1723" s="25">
        <v>41628</v>
      </c>
      <c r="O1723" s="1">
        <f t="shared" si="212"/>
        <v>6</v>
      </c>
      <c r="P1723" s="27">
        <f t="shared" si="213"/>
        <v>2013</v>
      </c>
      <c r="Q1723" s="1">
        <f t="shared" si="214"/>
        <v>12</v>
      </c>
      <c r="R1723" s="1">
        <f t="shared" si="215"/>
        <v>14</v>
      </c>
      <c r="S1723" t="s">
        <v>72</v>
      </c>
      <c r="T1723" s="2">
        <v>17104445.719999999</v>
      </c>
      <c r="U1723">
        <v>0</v>
      </c>
      <c r="V1723" s="2">
        <v>5600000</v>
      </c>
      <c r="W1723" s="2">
        <v>5761731.4699999997</v>
      </c>
      <c r="X1723" s="2">
        <v>0</v>
      </c>
      <c r="Y1723" s="2">
        <v>3117713.36</v>
      </c>
      <c r="Z1723" s="2">
        <v>2625000.89</v>
      </c>
      <c r="AA1723">
        <v>12</v>
      </c>
      <c r="AB1723">
        <v>6</v>
      </c>
      <c r="AC1723">
        <v>0</v>
      </c>
      <c r="AD1723">
        <v>0</v>
      </c>
      <c r="AE1723">
        <v>18</v>
      </c>
      <c r="AF1723">
        <v>18</v>
      </c>
      <c r="AG1723">
        <v>6</v>
      </c>
      <c r="AH1723" s="2">
        <v>933333.33</v>
      </c>
    </row>
    <row r="1724" spans="1:34" x14ac:dyDescent="0.5">
      <c r="A1724">
        <v>13939</v>
      </c>
      <c r="B1724">
        <v>58174</v>
      </c>
      <c r="C1724" t="s">
        <v>1807</v>
      </c>
      <c r="D1724" s="25">
        <v>26151</v>
      </c>
      <c r="E1724" t="s">
        <v>69</v>
      </c>
      <c r="F1724" t="s">
        <v>70</v>
      </c>
      <c r="G1724" t="s">
        <v>96</v>
      </c>
      <c r="H1724" s="25">
        <v>41523</v>
      </c>
      <c r="I1724" s="26" t="str">
        <f t="shared" si="208"/>
        <v>Fri</v>
      </c>
      <c r="J1724" s="1">
        <f t="shared" si="209"/>
        <v>1</v>
      </c>
      <c r="K1724" s="1" t="str">
        <f t="shared" si="210"/>
        <v>7D</v>
      </c>
      <c r="L1724" s="25">
        <v>41524</v>
      </c>
      <c r="M1724" s="26" t="str">
        <f t="shared" si="211"/>
        <v>Sat</v>
      </c>
      <c r="N1724" s="25">
        <v>41525</v>
      </c>
      <c r="O1724" s="1">
        <f t="shared" si="212"/>
        <v>1</v>
      </c>
      <c r="P1724" s="27">
        <f t="shared" si="213"/>
        <v>2013</v>
      </c>
      <c r="Q1724" s="1">
        <f t="shared" si="214"/>
        <v>9</v>
      </c>
      <c r="R1724" s="1">
        <f t="shared" si="215"/>
        <v>7</v>
      </c>
      <c r="S1724" t="s">
        <v>72</v>
      </c>
      <c r="T1724" s="2">
        <v>13907100</v>
      </c>
      <c r="U1724">
        <v>13513500</v>
      </c>
      <c r="V1724" s="2">
        <v>10868832</v>
      </c>
      <c r="W1724" s="2">
        <v>1171947.22</v>
      </c>
      <c r="X1724" s="2">
        <v>0</v>
      </c>
      <c r="Y1724" s="2">
        <v>0</v>
      </c>
      <c r="Z1724" s="2">
        <v>1866320.78</v>
      </c>
      <c r="AA1724">
        <v>2</v>
      </c>
      <c r="AB1724">
        <v>0</v>
      </c>
      <c r="AC1724">
        <v>0</v>
      </c>
      <c r="AD1724">
        <v>0</v>
      </c>
      <c r="AE1724">
        <v>2</v>
      </c>
      <c r="AF1724">
        <v>2</v>
      </c>
      <c r="AG1724">
        <v>1</v>
      </c>
      <c r="AH1724" s="2">
        <v>10868832</v>
      </c>
    </row>
    <row r="1725" spans="1:34" x14ac:dyDescent="0.5">
      <c r="A1725">
        <v>13978</v>
      </c>
      <c r="B1725">
        <v>58310</v>
      </c>
      <c r="C1725" t="s">
        <v>1808</v>
      </c>
      <c r="D1725" s="25">
        <v>29135</v>
      </c>
      <c r="E1725" t="s">
        <v>138</v>
      </c>
      <c r="F1725" t="s">
        <v>80</v>
      </c>
      <c r="G1725" t="s">
        <v>81</v>
      </c>
      <c r="H1725" s="25">
        <v>41526</v>
      </c>
      <c r="I1725" s="26" t="str">
        <f t="shared" si="208"/>
        <v>Mon</v>
      </c>
      <c r="J1725" s="1">
        <f t="shared" si="209"/>
        <v>0</v>
      </c>
      <c r="K1725" s="1" t="str">
        <f t="shared" si="210"/>
        <v>7D</v>
      </c>
      <c r="L1725" s="25">
        <v>41526</v>
      </c>
      <c r="M1725" s="26" t="str">
        <f t="shared" si="211"/>
        <v>Mon</v>
      </c>
      <c r="N1725" s="25">
        <v>41528</v>
      </c>
      <c r="O1725" s="1">
        <f t="shared" si="212"/>
        <v>2</v>
      </c>
      <c r="P1725" s="27">
        <f t="shared" si="213"/>
        <v>2013</v>
      </c>
      <c r="Q1725" s="1">
        <f t="shared" si="214"/>
        <v>9</v>
      </c>
      <c r="R1725" s="1">
        <f t="shared" si="215"/>
        <v>9</v>
      </c>
      <c r="S1725" t="s">
        <v>72</v>
      </c>
      <c r="T1725" s="2">
        <v>24603001.5</v>
      </c>
      <c r="U1725">
        <v>18018000</v>
      </c>
      <c r="V1725" s="2">
        <v>17937664</v>
      </c>
      <c r="W1725" s="2">
        <v>3363636</v>
      </c>
      <c r="X1725" s="2">
        <v>0</v>
      </c>
      <c r="Y1725" s="2">
        <v>0</v>
      </c>
      <c r="Z1725" s="2">
        <v>3301701.5</v>
      </c>
      <c r="AA1725">
        <v>12</v>
      </c>
      <c r="AB1725">
        <v>0</v>
      </c>
      <c r="AC1725">
        <v>0</v>
      </c>
      <c r="AD1725">
        <v>0</v>
      </c>
      <c r="AE1725">
        <v>12</v>
      </c>
      <c r="AF1725">
        <v>12</v>
      </c>
      <c r="AG1725">
        <v>4</v>
      </c>
      <c r="AH1725" s="2">
        <v>4484416</v>
      </c>
    </row>
    <row r="1726" spans="1:34" x14ac:dyDescent="0.5">
      <c r="A1726">
        <v>13985</v>
      </c>
      <c r="B1726">
        <v>58324</v>
      </c>
      <c r="C1726" t="s">
        <v>1809</v>
      </c>
      <c r="D1726" s="25">
        <v>24212</v>
      </c>
      <c r="E1726" t="s">
        <v>69</v>
      </c>
      <c r="F1726" t="s">
        <v>70</v>
      </c>
      <c r="G1726" t="s">
        <v>74</v>
      </c>
      <c r="H1726" s="25">
        <v>41526</v>
      </c>
      <c r="I1726" s="26" t="str">
        <f t="shared" si="208"/>
        <v>Mon</v>
      </c>
      <c r="J1726" s="1">
        <f t="shared" si="209"/>
        <v>1</v>
      </c>
      <c r="K1726" s="1" t="str">
        <f t="shared" si="210"/>
        <v>7D</v>
      </c>
      <c r="L1726" s="25">
        <v>41527</v>
      </c>
      <c r="M1726" s="26" t="str">
        <f t="shared" si="211"/>
        <v>Tue</v>
      </c>
      <c r="N1726" s="25">
        <v>41529</v>
      </c>
      <c r="O1726" s="1">
        <f t="shared" si="212"/>
        <v>2</v>
      </c>
      <c r="P1726" s="27">
        <f t="shared" si="213"/>
        <v>2013</v>
      </c>
      <c r="Q1726" s="1">
        <f t="shared" si="214"/>
        <v>9</v>
      </c>
      <c r="R1726" s="1">
        <f t="shared" si="215"/>
        <v>10</v>
      </c>
      <c r="S1726" t="s">
        <v>72</v>
      </c>
      <c r="T1726" s="2">
        <v>27720000</v>
      </c>
      <c r="U1726">
        <v>27720000</v>
      </c>
      <c r="V1726" s="2">
        <v>22891776</v>
      </c>
      <c r="W1726" s="2">
        <v>1108224</v>
      </c>
      <c r="X1726" s="2">
        <v>0</v>
      </c>
      <c r="Y1726" s="2">
        <v>0</v>
      </c>
      <c r="Z1726" s="2">
        <v>3720000</v>
      </c>
      <c r="AA1726">
        <v>4</v>
      </c>
      <c r="AB1726">
        <v>0</v>
      </c>
      <c r="AC1726">
        <v>0</v>
      </c>
      <c r="AD1726">
        <v>0</v>
      </c>
      <c r="AE1726">
        <v>4</v>
      </c>
      <c r="AF1726">
        <v>4</v>
      </c>
      <c r="AG1726">
        <v>2</v>
      </c>
      <c r="AH1726" s="2">
        <v>11445888</v>
      </c>
    </row>
    <row r="1727" spans="1:34" x14ac:dyDescent="0.5">
      <c r="A1727">
        <v>13981</v>
      </c>
      <c r="B1727">
        <v>58318</v>
      </c>
      <c r="C1727" t="s">
        <v>1810</v>
      </c>
      <c r="D1727" s="25">
        <v>30775</v>
      </c>
      <c r="E1727" t="s">
        <v>69</v>
      </c>
      <c r="F1727" t="s">
        <v>80</v>
      </c>
      <c r="G1727" t="s">
        <v>81</v>
      </c>
      <c r="H1727" s="25">
        <v>41526</v>
      </c>
      <c r="I1727" s="26" t="str">
        <f t="shared" si="208"/>
        <v>Mon</v>
      </c>
      <c r="J1727" s="1">
        <f t="shared" si="209"/>
        <v>1</v>
      </c>
      <c r="K1727" s="1" t="str">
        <f t="shared" si="210"/>
        <v>7D</v>
      </c>
      <c r="L1727" s="25">
        <v>41527</v>
      </c>
      <c r="M1727" s="26" t="str">
        <f t="shared" si="211"/>
        <v>Tue</v>
      </c>
      <c r="N1727" s="25">
        <v>41529</v>
      </c>
      <c r="O1727" s="1">
        <f t="shared" si="212"/>
        <v>2</v>
      </c>
      <c r="P1727" s="27">
        <f t="shared" si="213"/>
        <v>2013</v>
      </c>
      <c r="Q1727" s="1">
        <f t="shared" si="214"/>
        <v>9</v>
      </c>
      <c r="R1727" s="1">
        <f t="shared" si="215"/>
        <v>10</v>
      </c>
      <c r="S1727" t="s">
        <v>72</v>
      </c>
      <c r="T1727" s="2">
        <v>12725750</v>
      </c>
      <c r="U1727">
        <v>12300750</v>
      </c>
      <c r="V1727" s="2">
        <v>10095888</v>
      </c>
      <c r="W1727" s="2">
        <v>922077.37</v>
      </c>
      <c r="X1727" s="2">
        <v>0</v>
      </c>
      <c r="Y1727" s="2">
        <v>0</v>
      </c>
      <c r="Z1727" s="2">
        <v>1707784.63</v>
      </c>
      <c r="AA1727">
        <v>4</v>
      </c>
      <c r="AB1727">
        <v>0</v>
      </c>
      <c r="AC1727">
        <v>0</v>
      </c>
      <c r="AD1727">
        <v>0</v>
      </c>
      <c r="AE1727">
        <v>4</v>
      </c>
      <c r="AF1727">
        <v>4</v>
      </c>
      <c r="AG1727">
        <v>2</v>
      </c>
      <c r="AH1727" s="2">
        <v>5047944</v>
      </c>
    </row>
    <row r="1728" spans="1:34" x14ac:dyDescent="0.5">
      <c r="A1728">
        <v>14029</v>
      </c>
      <c r="B1728">
        <v>58310</v>
      </c>
      <c r="C1728" t="s">
        <v>1808</v>
      </c>
      <c r="D1728" s="25">
        <v>29135</v>
      </c>
      <c r="E1728" t="s">
        <v>138</v>
      </c>
      <c r="F1728" t="s">
        <v>80</v>
      </c>
      <c r="G1728" t="s">
        <v>81</v>
      </c>
      <c r="H1728" s="25">
        <v>41527</v>
      </c>
      <c r="I1728" s="26" t="str">
        <f t="shared" ref="I1728:I1791" si="216">TEXT(H1728,"ddd")</f>
        <v>Tue</v>
      </c>
      <c r="J1728" s="1">
        <f t="shared" ref="J1728:J1791" si="217">L1728-H1728</f>
        <v>1</v>
      </c>
      <c r="K1728" s="1" t="str">
        <f t="shared" ref="K1728:K1791" si="218">IF(J1728&lt;=7,"7D",IF(J1728&lt;=14,"14D",IF(J1728&lt;=30,"30D",IF(J1728&lt;=45,"45D",IF(J1728&lt;=60,"60D",IF(J1728&lt;=90,"90D","120D"))))))</f>
        <v>7D</v>
      </c>
      <c r="L1728" s="25">
        <v>41528</v>
      </c>
      <c r="M1728" s="26" t="str">
        <f t="shared" ref="M1728:M1791" si="219">TEXT(L1728,"ddd")</f>
        <v>Wed</v>
      </c>
      <c r="N1728" s="25">
        <v>41530</v>
      </c>
      <c r="O1728" s="1">
        <f t="shared" ref="O1728:O1791" si="220">N1728-L1728</f>
        <v>2</v>
      </c>
      <c r="P1728" s="27">
        <f t="shared" ref="P1728:P1791" si="221">YEAR(L1728)</f>
        <v>2013</v>
      </c>
      <c r="Q1728" s="1">
        <f t="shared" ref="Q1728:Q1791" si="222">MONTH(L1728)</f>
        <v>9</v>
      </c>
      <c r="R1728" s="1">
        <f t="shared" ref="R1728:R1791" si="223">DAY(L1728)</f>
        <v>11</v>
      </c>
      <c r="S1728" t="s">
        <v>72</v>
      </c>
      <c r="T1728" s="2">
        <v>24603001.5</v>
      </c>
      <c r="U1728">
        <v>18018000</v>
      </c>
      <c r="V1728" s="2">
        <v>17937664</v>
      </c>
      <c r="W1728" s="2">
        <v>3363636</v>
      </c>
      <c r="X1728" s="2">
        <v>0</v>
      </c>
      <c r="Y1728" s="2">
        <v>0</v>
      </c>
      <c r="Z1728" s="2">
        <v>3301701.5</v>
      </c>
      <c r="AA1728">
        <v>12</v>
      </c>
      <c r="AB1728">
        <v>0</v>
      </c>
      <c r="AC1728">
        <v>0</v>
      </c>
      <c r="AD1728">
        <v>0</v>
      </c>
      <c r="AE1728">
        <v>12</v>
      </c>
      <c r="AF1728">
        <v>12</v>
      </c>
      <c r="AG1728">
        <v>4</v>
      </c>
      <c r="AH1728" s="2">
        <v>4484416</v>
      </c>
    </row>
    <row r="1729" spans="1:34" x14ac:dyDescent="0.5">
      <c r="A1729">
        <v>14032</v>
      </c>
      <c r="B1729">
        <v>58429</v>
      </c>
      <c r="C1729" t="s">
        <v>1811</v>
      </c>
      <c r="D1729" s="25">
        <v>26892</v>
      </c>
      <c r="E1729" t="s">
        <v>138</v>
      </c>
      <c r="F1729" t="s">
        <v>75</v>
      </c>
      <c r="G1729" t="s">
        <v>91</v>
      </c>
      <c r="H1729" s="25">
        <v>41527</v>
      </c>
      <c r="I1729" s="26" t="str">
        <f t="shared" si="216"/>
        <v>Tue</v>
      </c>
      <c r="J1729" s="1">
        <f t="shared" si="217"/>
        <v>9</v>
      </c>
      <c r="K1729" s="1" t="str">
        <f t="shared" si="218"/>
        <v>14D</v>
      </c>
      <c r="L1729" s="25">
        <v>41536</v>
      </c>
      <c r="M1729" s="26" t="str">
        <f t="shared" si="219"/>
        <v>Thu</v>
      </c>
      <c r="N1729" s="25">
        <v>41538</v>
      </c>
      <c r="O1729" s="1">
        <f t="shared" si="220"/>
        <v>2</v>
      </c>
      <c r="P1729" s="27">
        <f t="shared" si="221"/>
        <v>2013</v>
      </c>
      <c r="Q1729" s="1">
        <f t="shared" si="222"/>
        <v>9</v>
      </c>
      <c r="R1729" s="1">
        <f t="shared" si="223"/>
        <v>19</v>
      </c>
      <c r="S1729" t="s">
        <v>72</v>
      </c>
      <c r="T1729" s="2">
        <v>1078299.9099999999</v>
      </c>
      <c r="U1729">
        <v>0</v>
      </c>
      <c r="V1729" s="2">
        <v>400000</v>
      </c>
      <c r="W1729" s="2">
        <v>533593</v>
      </c>
      <c r="X1729" s="2">
        <v>0</v>
      </c>
      <c r="Y1729" s="2">
        <v>0</v>
      </c>
      <c r="Z1729" s="2">
        <v>144706.91</v>
      </c>
      <c r="AA1729">
        <v>4</v>
      </c>
      <c r="AB1729">
        <v>0</v>
      </c>
      <c r="AC1729">
        <v>2</v>
      </c>
      <c r="AD1729">
        <v>0</v>
      </c>
      <c r="AE1729">
        <v>4</v>
      </c>
      <c r="AF1729">
        <v>6</v>
      </c>
      <c r="AG1729">
        <v>2</v>
      </c>
      <c r="AH1729" s="2">
        <v>200000</v>
      </c>
    </row>
    <row r="1730" spans="1:34" x14ac:dyDescent="0.5">
      <c r="A1730">
        <v>13997</v>
      </c>
      <c r="B1730">
        <v>58360</v>
      </c>
      <c r="C1730" t="s">
        <v>1812</v>
      </c>
      <c r="D1730" s="25">
        <v>24529</v>
      </c>
      <c r="E1730" t="s">
        <v>122</v>
      </c>
      <c r="F1730" t="s">
        <v>70</v>
      </c>
      <c r="G1730" t="s">
        <v>74</v>
      </c>
      <c r="H1730" s="25">
        <v>41527</v>
      </c>
      <c r="I1730" s="26" t="str">
        <f t="shared" si="216"/>
        <v>Tue</v>
      </c>
      <c r="J1730" s="1">
        <f t="shared" si="217"/>
        <v>24</v>
      </c>
      <c r="K1730" s="1" t="str">
        <f t="shared" si="218"/>
        <v>30D</v>
      </c>
      <c r="L1730" s="25">
        <v>41551</v>
      </c>
      <c r="M1730" s="26" t="str">
        <f t="shared" si="219"/>
        <v>Fri</v>
      </c>
      <c r="N1730" s="25">
        <v>41553</v>
      </c>
      <c r="O1730" s="1">
        <f t="shared" si="220"/>
        <v>2</v>
      </c>
      <c r="P1730" s="27">
        <f t="shared" si="221"/>
        <v>2013</v>
      </c>
      <c r="Q1730" s="1">
        <f t="shared" si="222"/>
        <v>10</v>
      </c>
      <c r="R1730" s="1">
        <f t="shared" si="223"/>
        <v>4</v>
      </c>
      <c r="S1730" t="s">
        <v>72</v>
      </c>
      <c r="T1730" s="2">
        <v>24171000</v>
      </c>
      <c r="U1730">
        <v>21861000</v>
      </c>
      <c r="V1730" s="2">
        <v>19749784</v>
      </c>
      <c r="W1730" s="2">
        <v>1177488</v>
      </c>
      <c r="X1730" s="2">
        <v>0</v>
      </c>
      <c r="Y1730" s="2">
        <v>0</v>
      </c>
      <c r="Z1730" s="2">
        <v>3243728</v>
      </c>
      <c r="AA1730">
        <v>6</v>
      </c>
      <c r="AB1730">
        <v>2</v>
      </c>
      <c r="AC1730">
        <v>2</v>
      </c>
      <c r="AD1730">
        <v>0</v>
      </c>
      <c r="AE1730">
        <v>8</v>
      </c>
      <c r="AF1730">
        <v>10</v>
      </c>
      <c r="AG1730">
        <v>4</v>
      </c>
      <c r="AH1730" s="2">
        <v>4937446</v>
      </c>
    </row>
    <row r="1731" spans="1:34" x14ac:dyDescent="0.5">
      <c r="A1731">
        <v>14007</v>
      </c>
      <c r="B1731">
        <v>58387</v>
      </c>
      <c r="C1731" t="s">
        <v>1813</v>
      </c>
      <c r="D1731" s="25">
        <v>21360</v>
      </c>
      <c r="E1731" t="s">
        <v>69</v>
      </c>
      <c r="F1731" t="s">
        <v>75</v>
      </c>
      <c r="G1731" t="s">
        <v>91</v>
      </c>
      <c r="H1731" s="25">
        <v>41527</v>
      </c>
      <c r="I1731" s="26" t="str">
        <f t="shared" si="216"/>
        <v>Tue</v>
      </c>
      <c r="J1731" s="1">
        <f t="shared" si="217"/>
        <v>0</v>
      </c>
      <c r="K1731" s="1" t="str">
        <f t="shared" si="218"/>
        <v>7D</v>
      </c>
      <c r="L1731" s="25">
        <v>41527</v>
      </c>
      <c r="M1731" s="26" t="str">
        <f t="shared" si="219"/>
        <v>Tue</v>
      </c>
      <c r="N1731" s="25">
        <v>41528</v>
      </c>
      <c r="O1731" s="1">
        <f t="shared" si="220"/>
        <v>1</v>
      </c>
      <c r="P1731" s="27">
        <f t="shared" si="221"/>
        <v>2013</v>
      </c>
      <c r="Q1731" s="1">
        <f t="shared" si="222"/>
        <v>9</v>
      </c>
      <c r="R1731" s="1">
        <f t="shared" si="223"/>
        <v>10</v>
      </c>
      <c r="S1731" t="s">
        <v>72</v>
      </c>
      <c r="T1731" s="2">
        <v>6703000</v>
      </c>
      <c r="U1731">
        <v>6468000</v>
      </c>
      <c r="V1731" s="2">
        <v>5322944</v>
      </c>
      <c r="W1731" s="2">
        <v>480519.2</v>
      </c>
      <c r="X1731" s="2">
        <v>0</v>
      </c>
      <c r="Y1731" s="2">
        <v>0</v>
      </c>
      <c r="Z1731" s="2">
        <v>899536.8</v>
      </c>
      <c r="AA1731">
        <v>2</v>
      </c>
      <c r="AB1731">
        <v>0</v>
      </c>
      <c r="AC1731">
        <v>0</v>
      </c>
      <c r="AD1731">
        <v>0</v>
      </c>
      <c r="AE1731">
        <v>2</v>
      </c>
      <c r="AF1731">
        <v>2</v>
      </c>
      <c r="AG1731">
        <v>1</v>
      </c>
      <c r="AH1731" s="2">
        <v>5322944</v>
      </c>
    </row>
    <row r="1732" spans="1:34" x14ac:dyDescent="0.5">
      <c r="A1732">
        <v>14055</v>
      </c>
      <c r="B1732">
        <v>58600</v>
      </c>
      <c r="C1732" t="s">
        <v>1814</v>
      </c>
      <c r="D1732" s="25">
        <v>24796</v>
      </c>
      <c r="E1732" t="s">
        <v>138</v>
      </c>
      <c r="F1732" t="s">
        <v>80</v>
      </c>
      <c r="G1732" t="s">
        <v>81</v>
      </c>
      <c r="H1732" s="25">
        <v>41529</v>
      </c>
      <c r="I1732" s="26" t="str">
        <f t="shared" si="216"/>
        <v>Thu</v>
      </c>
      <c r="J1732" s="1">
        <f t="shared" si="217"/>
        <v>97</v>
      </c>
      <c r="K1732" s="1" t="str">
        <f t="shared" si="218"/>
        <v>120D</v>
      </c>
      <c r="L1732" s="25">
        <v>41626</v>
      </c>
      <c r="M1732" s="26" t="str">
        <f t="shared" si="219"/>
        <v>Wed</v>
      </c>
      <c r="N1732" s="25">
        <v>41629</v>
      </c>
      <c r="O1732" s="1">
        <f t="shared" si="220"/>
        <v>3</v>
      </c>
      <c r="P1732" s="27">
        <f t="shared" si="221"/>
        <v>2013</v>
      </c>
      <c r="Q1732" s="1">
        <f t="shared" si="222"/>
        <v>12</v>
      </c>
      <c r="R1732" s="1">
        <f t="shared" si="223"/>
        <v>18</v>
      </c>
      <c r="S1732" t="s">
        <v>72</v>
      </c>
      <c r="T1732" s="2">
        <v>16717000</v>
      </c>
      <c r="U1732">
        <v>16632000</v>
      </c>
      <c r="V1732" s="2">
        <v>13291775.720000001</v>
      </c>
      <c r="W1732" s="2">
        <v>1181817.3500000001</v>
      </c>
      <c r="X1732" s="2">
        <v>0</v>
      </c>
      <c r="Y1732" s="2">
        <v>0</v>
      </c>
      <c r="Z1732" s="2">
        <v>2243406.9300000002</v>
      </c>
      <c r="AA1732">
        <v>6</v>
      </c>
      <c r="AB1732">
        <v>0</v>
      </c>
      <c r="AC1732">
        <v>0</v>
      </c>
      <c r="AD1732">
        <v>0</v>
      </c>
      <c r="AE1732">
        <v>6</v>
      </c>
      <c r="AF1732">
        <v>6</v>
      </c>
      <c r="AG1732">
        <v>3</v>
      </c>
      <c r="AH1732" s="2">
        <v>4430591.91</v>
      </c>
    </row>
    <row r="1733" spans="1:34" x14ac:dyDescent="0.5">
      <c r="A1733">
        <v>14063</v>
      </c>
      <c r="B1733">
        <v>58625</v>
      </c>
      <c r="C1733" t="s">
        <v>132</v>
      </c>
      <c r="D1733" s="25">
        <v>27365</v>
      </c>
      <c r="E1733" t="s">
        <v>69</v>
      </c>
      <c r="F1733" t="s">
        <v>75</v>
      </c>
      <c r="G1733" t="s">
        <v>91</v>
      </c>
      <c r="H1733" s="25">
        <v>41529</v>
      </c>
      <c r="I1733" s="26" t="str">
        <f t="shared" si="216"/>
        <v>Thu</v>
      </c>
      <c r="J1733" s="1">
        <f t="shared" si="217"/>
        <v>8</v>
      </c>
      <c r="K1733" s="1" t="str">
        <f t="shared" si="218"/>
        <v>14D</v>
      </c>
      <c r="L1733" s="25">
        <v>41537</v>
      </c>
      <c r="M1733" s="26" t="str">
        <f t="shared" si="219"/>
        <v>Fri</v>
      </c>
      <c r="N1733" s="25">
        <v>41539</v>
      </c>
      <c r="O1733" s="1">
        <f t="shared" si="220"/>
        <v>2</v>
      </c>
      <c r="P1733" s="27">
        <f t="shared" si="221"/>
        <v>2013</v>
      </c>
      <c r="Q1733" s="1">
        <f t="shared" si="222"/>
        <v>9</v>
      </c>
      <c r="R1733" s="1">
        <f t="shared" si="223"/>
        <v>20</v>
      </c>
      <c r="S1733" t="s">
        <v>72</v>
      </c>
      <c r="T1733" s="2">
        <v>10184999.99</v>
      </c>
      <c r="U1733">
        <v>8780000</v>
      </c>
      <c r="V1733" s="2">
        <v>7047620</v>
      </c>
      <c r="W1733" s="2">
        <v>1558441</v>
      </c>
      <c r="X1733" s="2">
        <v>0</v>
      </c>
      <c r="Y1733" s="2">
        <v>212121.21</v>
      </c>
      <c r="Z1733" s="2">
        <v>1366817.78</v>
      </c>
      <c r="AA1733">
        <v>4</v>
      </c>
      <c r="AB1733">
        <v>0</v>
      </c>
      <c r="AC1733">
        <v>0</v>
      </c>
      <c r="AD1733">
        <v>0</v>
      </c>
      <c r="AE1733">
        <v>4</v>
      </c>
      <c r="AF1733">
        <v>4</v>
      </c>
      <c r="AG1733">
        <v>2</v>
      </c>
      <c r="AH1733" s="2">
        <v>3523810</v>
      </c>
    </row>
    <row r="1734" spans="1:34" x14ac:dyDescent="0.5">
      <c r="A1734">
        <v>14088</v>
      </c>
      <c r="B1734">
        <v>58680</v>
      </c>
      <c r="C1734" t="s">
        <v>1815</v>
      </c>
      <c r="D1734" s="25">
        <v>26871</v>
      </c>
      <c r="E1734" t="s">
        <v>69</v>
      </c>
      <c r="F1734" t="s">
        <v>75</v>
      </c>
      <c r="G1734" t="s">
        <v>91</v>
      </c>
      <c r="H1734" s="25">
        <v>41530</v>
      </c>
      <c r="I1734" s="26" t="str">
        <f t="shared" si="216"/>
        <v>Fri</v>
      </c>
      <c r="J1734" s="1">
        <f t="shared" si="217"/>
        <v>13</v>
      </c>
      <c r="K1734" s="1" t="str">
        <f t="shared" si="218"/>
        <v>14D</v>
      </c>
      <c r="L1734" s="25">
        <v>41543</v>
      </c>
      <c r="M1734" s="26" t="str">
        <f t="shared" si="219"/>
        <v>Thu</v>
      </c>
      <c r="N1734" s="25">
        <v>41544</v>
      </c>
      <c r="O1734" s="1">
        <f t="shared" si="220"/>
        <v>1</v>
      </c>
      <c r="P1734" s="27">
        <f t="shared" si="221"/>
        <v>2013</v>
      </c>
      <c r="Q1734" s="1">
        <f t="shared" si="222"/>
        <v>9</v>
      </c>
      <c r="R1734" s="1">
        <f t="shared" si="223"/>
        <v>26</v>
      </c>
      <c r="S1734" t="s">
        <v>72</v>
      </c>
      <c r="T1734" s="2">
        <v>322841.48</v>
      </c>
      <c r="U1734">
        <v>0</v>
      </c>
      <c r="V1734" s="2">
        <v>200000</v>
      </c>
      <c r="W1734" s="2">
        <v>73593.070000000007</v>
      </c>
      <c r="X1734" s="2">
        <v>0</v>
      </c>
      <c r="Y1734" s="2">
        <v>5959.79</v>
      </c>
      <c r="Z1734" s="2">
        <v>43288.62</v>
      </c>
      <c r="AA1734">
        <v>4</v>
      </c>
      <c r="AB1734">
        <v>0</v>
      </c>
      <c r="AC1734">
        <v>0</v>
      </c>
      <c r="AD1734">
        <v>0</v>
      </c>
      <c r="AE1734">
        <v>4</v>
      </c>
      <c r="AF1734">
        <v>4</v>
      </c>
      <c r="AG1734">
        <v>3</v>
      </c>
      <c r="AH1734" s="2">
        <v>66666.67</v>
      </c>
    </row>
    <row r="1735" spans="1:34" x14ac:dyDescent="0.5">
      <c r="A1735">
        <v>14092</v>
      </c>
      <c r="B1735">
        <v>58694</v>
      </c>
      <c r="C1735" t="s">
        <v>1816</v>
      </c>
      <c r="D1735" s="25">
        <v>28777</v>
      </c>
      <c r="E1735" t="s">
        <v>69</v>
      </c>
      <c r="F1735" t="s">
        <v>70</v>
      </c>
      <c r="G1735" t="s">
        <v>74</v>
      </c>
      <c r="H1735" s="25">
        <v>41530</v>
      </c>
      <c r="I1735" s="26" t="str">
        <f t="shared" si="216"/>
        <v>Fri</v>
      </c>
      <c r="J1735" s="1">
        <f t="shared" si="217"/>
        <v>99</v>
      </c>
      <c r="K1735" s="1" t="str">
        <f t="shared" si="218"/>
        <v>120D</v>
      </c>
      <c r="L1735" s="25">
        <v>41629</v>
      </c>
      <c r="M1735" s="26" t="str">
        <f t="shared" si="219"/>
        <v>Sat</v>
      </c>
      <c r="N1735" s="25">
        <v>41632</v>
      </c>
      <c r="O1735" s="1">
        <f t="shared" si="220"/>
        <v>3</v>
      </c>
      <c r="P1735" s="27">
        <f t="shared" si="221"/>
        <v>2013</v>
      </c>
      <c r="Q1735" s="1">
        <f t="shared" si="222"/>
        <v>12</v>
      </c>
      <c r="R1735" s="1">
        <f t="shared" si="223"/>
        <v>21</v>
      </c>
      <c r="S1735" t="s">
        <v>72</v>
      </c>
      <c r="T1735" s="2">
        <v>24948000</v>
      </c>
      <c r="U1735">
        <v>24948000</v>
      </c>
      <c r="V1735" s="2">
        <v>19937664</v>
      </c>
      <c r="W1735" s="2">
        <v>1662336</v>
      </c>
      <c r="X1735" s="2">
        <v>0</v>
      </c>
      <c r="Y1735" s="2">
        <v>0</v>
      </c>
      <c r="Z1735" s="2">
        <v>3348000</v>
      </c>
      <c r="AA1735">
        <v>6</v>
      </c>
      <c r="AB1735">
        <v>0</v>
      </c>
      <c r="AC1735">
        <v>0</v>
      </c>
      <c r="AD1735">
        <v>3</v>
      </c>
      <c r="AE1735">
        <v>6</v>
      </c>
      <c r="AF1735">
        <v>9</v>
      </c>
      <c r="AG1735">
        <v>3</v>
      </c>
      <c r="AH1735" s="2">
        <v>6645888</v>
      </c>
    </row>
    <row r="1736" spans="1:34" x14ac:dyDescent="0.5">
      <c r="A1736">
        <v>14101</v>
      </c>
      <c r="B1736">
        <v>60398</v>
      </c>
      <c r="C1736" t="s">
        <v>1817</v>
      </c>
      <c r="D1736" s="25">
        <v>22591</v>
      </c>
      <c r="E1736" t="s">
        <v>138</v>
      </c>
      <c r="F1736" t="s">
        <v>75</v>
      </c>
      <c r="G1736" t="s">
        <v>91</v>
      </c>
      <c r="H1736" s="25">
        <v>41530</v>
      </c>
      <c r="I1736" s="26" t="str">
        <f t="shared" si="216"/>
        <v>Fri</v>
      </c>
      <c r="J1736" s="1">
        <f t="shared" si="217"/>
        <v>26</v>
      </c>
      <c r="K1736" s="1" t="str">
        <f t="shared" si="218"/>
        <v>30D</v>
      </c>
      <c r="L1736" s="25">
        <v>41556</v>
      </c>
      <c r="M1736" s="26" t="str">
        <f t="shared" si="219"/>
        <v>Wed</v>
      </c>
      <c r="N1736" s="25">
        <v>41559</v>
      </c>
      <c r="O1736" s="1">
        <f t="shared" si="220"/>
        <v>3</v>
      </c>
      <c r="P1736" s="27">
        <f t="shared" si="221"/>
        <v>2013</v>
      </c>
      <c r="Q1736" s="1">
        <f t="shared" si="222"/>
        <v>10</v>
      </c>
      <c r="R1736" s="1">
        <f t="shared" si="223"/>
        <v>9</v>
      </c>
      <c r="S1736" t="s">
        <v>72</v>
      </c>
      <c r="T1736" s="2">
        <v>44580000</v>
      </c>
      <c r="U1736">
        <v>41580000</v>
      </c>
      <c r="V1736" s="2">
        <v>34857147</v>
      </c>
      <c r="W1736" s="2">
        <v>3740256</v>
      </c>
      <c r="X1736" s="2">
        <v>0</v>
      </c>
      <c r="Y1736" s="2">
        <v>0</v>
      </c>
      <c r="Z1736" s="2">
        <v>5982597</v>
      </c>
      <c r="AA1736">
        <v>6</v>
      </c>
      <c r="AB1736">
        <v>0</v>
      </c>
      <c r="AC1736">
        <v>0</v>
      </c>
      <c r="AD1736">
        <v>0</v>
      </c>
      <c r="AE1736">
        <v>6</v>
      </c>
      <c r="AF1736">
        <v>6</v>
      </c>
      <c r="AG1736">
        <v>3</v>
      </c>
      <c r="AH1736" s="2">
        <v>11619049</v>
      </c>
    </row>
    <row r="1737" spans="1:34" x14ac:dyDescent="0.5">
      <c r="A1737">
        <v>13654</v>
      </c>
      <c r="B1737">
        <v>58699</v>
      </c>
      <c r="C1737" t="s">
        <v>1818</v>
      </c>
      <c r="D1737" s="25">
        <v>27018</v>
      </c>
      <c r="E1737" t="s">
        <v>100</v>
      </c>
      <c r="F1737" t="s">
        <v>94</v>
      </c>
      <c r="G1737" t="s">
        <v>95</v>
      </c>
      <c r="H1737" s="25">
        <v>41530</v>
      </c>
      <c r="I1737" s="26" t="str">
        <f t="shared" si="216"/>
        <v>Fri</v>
      </c>
      <c r="J1737" s="1">
        <f t="shared" si="217"/>
        <v>0</v>
      </c>
      <c r="K1737" s="1" t="str">
        <f t="shared" si="218"/>
        <v>7D</v>
      </c>
      <c r="L1737" s="25">
        <v>41530</v>
      </c>
      <c r="M1737" s="26" t="str">
        <f t="shared" si="219"/>
        <v>Fri</v>
      </c>
      <c r="N1737" s="25">
        <v>41535</v>
      </c>
      <c r="O1737" s="1">
        <f t="shared" si="220"/>
        <v>5</v>
      </c>
      <c r="P1737" s="27">
        <f t="shared" si="221"/>
        <v>2013</v>
      </c>
      <c r="Q1737" s="1">
        <f t="shared" si="222"/>
        <v>9</v>
      </c>
      <c r="R1737" s="1">
        <f t="shared" si="223"/>
        <v>13</v>
      </c>
      <c r="S1737" t="s">
        <v>72</v>
      </c>
      <c r="T1737" s="2">
        <v>22852473.940000001</v>
      </c>
      <c r="U1737">
        <v>19638360</v>
      </c>
      <c r="V1737" s="2">
        <v>17151905.359999999</v>
      </c>
      <c r="W1737" s="2">
        <v>1878786.28</v>
      </c>
      <c r="X1737" s="2">
        <v>0</v>
      </c>
      <c r="Y1737" s="2">
        <v>755000</v>
      </c>
      <c r="Z1737" s="2">
        <v>3066782.3</v>
      </c>
      <c r="AA1737">
        <v>5</v>
      </c>
      <c r="AB1737">
        <v>0</v>
      </c>
      <c r="AC1737">
        <v>0</v>
      </c>
      <c r="AD1737">
        <v>0</v>
      </c>
      <c r="AE1737">
        <v>5</v>
      </c>
      <c r="AF1737">
        <v>5</v>
      </c>
      <c r="AG1737">
        <v>5</v>
      </c>
      <c r="AH1737" s="2">
        <v>3430381.07</v>
      </c>
    </row>
    <row r="1738" spans="1:34" x14ac:dyDescent="0.5">
      <c r="A1738">
        <v>14128</v>
      </c>
      <c r="B1738">
        <v>58913</v>
      </c>
      <c r="C1738" t="s">
        <v>1819</v>
      </c>
      <c r="D1738" s="25">
        <v>25538</v>
      </c>
      <c r="E1738" t="s">
        <v>140</v>
      </c>
      <c r="F1738" t="s">
        <v>80</v>
      </c>
      <c r="G1738" t="s">
        <v>89</v>
      </c>
      <c r="H1738" s="25">
        <v>41531</v>
      </c>
      <c r="I1738" s="26" t="str">
        <f t="shared" si="216"/>
        <v>Sat</v>
      </c>
      <c r="J1738" s="1">
        <f t="shared" si="217"/>
        <v>18</v>
      </c>
      <c r="K1738" s="1" t="str">
        <f t="shared" si="218"/>
        <v>30D</v>
      </c>
      <c r="L1738" s="25">
        <v>41549</v>
      </c>
      <c r="M1738" s="26" t="str">
        <f t="shared" si="219"/>
        <v>Wed</v>
      </c>
      <c r="N1738" s="25">
        <v>41550</v>
      </c>
      <c r="O1738" s="1">
        <f t="shared" si="220"/>
        <v>1</v>
      </c>
      <c r="P1738" s="27">
        <f t="shared" si="221"/>
        <v>2013</v>
      </c>
      <c r="Q1738" s="1">
        <f t="shared" si="222"/>
        <v>10</v>
      </c>
      <c r="R1738" s="1">
        <f t="shared" si="223"/>
        <v>2</v>
      </c>
      <c r="S1738" t="s">
        <v>72</v>
      </c>
      <c r="T1738" s="2">
        <v>7324049.6299999999</v>
      </c>
      <c r="U1738">
        <v>0</v>
      </c>
      <c r="V1738" s="2">
        <v>4800000</v>
      </c>
      <c r="W1738" s="2">
        <v>1039004</v>
      </c>
      <c r="X1738" s="2">
        <v>0</v>
      </c>
      <c r="Y1738" s="2">
        <v>502164.5</v>
      </c>
      <c r="Z1738" s="2">
        <v>982881.13</v>
      </c>
      <c r="AA1738">
        <v>15</v>
      </c>
      <c r="AB1738">
        <v>0</v>
      </c>
      <c r="AC1738">
        <v>0</v>
      </c>
      <c r="AD1738">
        <v>0</v>
      </c>
      <c r="AE1738">
        <v>15</v>
      </c>
      <c r="AF1738">
        <v>15</v>
      </c>
      <c r="AG1738">
        <v>3</v>
      </c>
      <c r="AH1738" s="2">
        <v>1600000</v>
      </c>
    </row>
    <row r="1739" spans="1:34" x14ac:dyDescent="0.5">
      <c r="A1739">
        <v>14165</v>
      </c>
      <c r="B1739">
        <v>59041</v>
      </c>
      <c r="C1739" t="s">
        <v>1820</v>
      </c>
      <c r="D1739" s="25">
        <v>29174</v>
      </c>
      <c r="E1739" t="s">
        <v>101</v>
      </c>
      <c r="F1739" t="s">
        <v>80</v>
      </c>
      <c r="G1739" t="s">
        <v>81</v>
      </c>
      <c r="H1739" s="25">
        <v>41533</v>
      </c>
      <c r="I1739" s="26" t="str">
        <f t="shared" si="216"/>
        <v>Mon</v>
      </c>
      <c r="J1739" s="1">
        <f t="shared" si="217"/>
        <v>94</v>
      </c>
      <c r="K1739" s="1" t="str">
        <f t="shared" si="218"/>
        <v>120D</v>
      </c>
      <c r="L1739" s="25">
        <v>41627</v>
      </c>
      <c r="M1739" s="26" t="str">
        <f t="shared" si="219"/>
        <v>Thu</v>
      </c>
      <c r="N1739" s="25">
        <v>41630</v>
      </c>
      <c r="O1739" s="1">
        <f t="shared" si="220"/>
        <v>3</v>
      </c>
      <c r="P1739" s="27">
        <f t="shared" si="221"/>
        <v>2013</v>
      </c>
      <c r="Q1739" s="1">
        <f t="shared" si="222"/>
        <v>12</v>
      </c>
      <c r="R1739" s="1">
        <f t="shared" si="223"/>
        <v>19</v>
      </c>
      <c r="S1739" t="s">
        <v>72</v>
      </c>
      <c r="T1739" s="2">
        <v>18391499.989999998</v>
      </c>
      <c r="U1739">
        <v>14206500</v>
      </c>
      <c r="V1739" s="2">
        <v>13609092</v>
      </c>
      <c r="W1739" s="2">
        <v>1822509.72</v>
      </c>
      <c r="X1739" s="2">
        <v>0</v>
      </c>
      <c r="Y1739" s="2">
        <v>491774.89</v>
      </c>
      <c r="Z1739" s="2">
        <v>2468123.38</v>
      </c>
      <c r="AA1739">
        <v>6</v>
      </c>
      <c r="AB1739">
        <v>3</v>
      </c>
      <c r="AC1739">
        <v>0</v>
      </c>
      <c r="AD1739">
        <v>0</v>
      </c>
      <c r="AE1739">
        <v>9</v>
      </c>
      <c r="AF1739">
        <v>9</v>
      </c>
      <c r="AG1739">
        <v>3</v>
      </c>
      <c r="AH1739" s="2">
        <v>4536364</v>
      </c>
    </row>
    <row r="1740" spans="1:34" x14ac:dyDescent="0.5">
      <c r="A1740">
        <v>14149</v>
      </c>
      <c r="B1740">
        <v>58996</v>
      </c>
      <c r="C1740" t="s">
        <v>1821</v>
      </c>
      <c r="D1740" s="25">
        <v>20455</v>
      </c>
      <c r="E1740" t="s">
        <v>122</v>
      </c>
      <c r="F1740" t="s">
        <v>80</v>
      </c>
      <c r="G1740" t="s">
        <v>89</v>
      </c>
      <c r="H1740" s="25">
        <v>41533</v>
      </c>
      <c r="I1740" s="26" t="str">
        <f t="shared" si="216"/>
        <v>Mon</v>
      </c>
      <c r="J1740" s="1">
        <f t="shared" si="217"/>
        <v>9</v>
      </c>
      <c r="K1740" s="1" t="str">
        <f t="shared" si="218"/>
        <v>14D</v>
      </c>
      <c r="L1740" s="25">
        <v>41542</v>
      </c>
      <c r="M1740" s="26" t="str">
        <f t="shared" si="219"/>
        <v>Wed</v>
      </c>
      <c r="N1740" s="25">
        <v>41543</v>
      </c>
      <c r="O1740" s="1">
        <f t="shared" si="220"/>
        <v>1</v>
      </c>
      <c r="P1740" s="27">
        <f t="shared" si="221"/>
        <v>2013</v>
      </c>
      <c r="Q1740" s="1">
        <f t="shared" si="222"/>
        <v>9</v>
      </c>
      <c r="R1740" s="1">
        <f t="shared" si="223"/>
        <v>25</v>
      </c>
      <c r="S1740" t="s">
        <v>72</v>
      </c>
      <c r="T1740" s="2">
        <v>7448240.4100000001</v>
      </c>
      <c r="U1740">
        <v>5948239.5999999996</v>
      </c>
      <c r="V1740" s="2">
        <v>4877060.4000000004</v>
      </c>
      <c r="W1740" s="2">
        <v>1571751.8</v>
      </c>
      <c r="X1740" s="2">
        <v>0</v>
      </c>
      <c r="Y1740" s="2">
        <v>0</v>
      </c>
      <c r="Z1740" s="2">
        <v>999428.21</v>
      </c>
      <c r="AA1740">
        <v>2</v>
      </c>
      <c r="AB1740">
        <v>0</v>
      </c>
      <c r="AC1740">
        <v>0</v>
      </c>
      <c r="AD1740">
        <v>0</v>
      </c>
      <c r="AE1740">
        <v>2</v>
      </c>
      <c r="AF1740">
        <v>2</v>
      </c>
      <c r="AG1740">
        <v>1</v>
      </c>
      <c r="AH1740" s="2">
        <v>4877060.4000000004</v>
      </c>
    </row>
    <row r="1741" spans="1:34" x14ac:dyDescent="0.5">
      <c r="A1741">
        <v>14152</v>
      </c>
      <c r="B1741">
        <v>59015</v>
      </c>
      <c r="C1741" t="s">
        <v>1822</v>
      </c>
      <c r="D1741" s="25">
        <v>20448</v>
      </c>
      <c r="E1741" t="s">
        <v>100</v>
      </c>
      <c r="F1741" t="s">
        <v>80</v>
      </c>
      <c r="G1741" t="s">
        <v>81</v>
      </c>
      <c r="H1741" s="25">
        <v>41533</v>
      </c>
      <c r="I1741" s="26" t="str">
        <f t="shared" si="216"/>
        <v>Mon</v>
      </c>
      <c r="J1741" s="1">
        <f t="shared" si="217"/>
        <v>7</v>
      </c>
      <c r="K1741" s="1" t="str">
        <f t="shared" si="218"/>
        <v>7D</v>
      </c>
      <c r="L1741" s="25">
        <v>41540</v>
      </c>
      <c r="M1741" s="26" t="str">
        <f t="shared" si="219"/>
        <v>Mon</v>
      </c>
      <c r="N1741" s="25">
        <v>41542</v>
      </c>
      <c r="O1741" s="1">
        <f t="shared" si="220"/>
        <v>2</v>
      </c>
      <c r="P1741" s="27">
        <f t="shared" si="221"/>
        <v>2013</v>
      </c>
      <c r="Q1741" s="1">
        <f t="shared" si="222"/>
        <v>9</v>
      </c>
      <c r="R1741" s="1">
        <f t="shared" si="223"/>
        <v>23</v>
      </c>
      <c r="S1741" t="s">
        <v>72</v>
      </c>
      <c r="T1741" s="2">
        <v>39616500</v>
      </c>
      <c r="U1741">
        <v>39616500</v>
      </c>
      <c r="V1741" s="2">
        <v>32637662</v>
      </c>
      <c r="W1741" s="2">
        <v>1662338</v>
      </c>
      <c r="X1741" s="2">
        <v>0</v>
      </c>
      <c r="Y1741" s="2">
        <v>0</v>
      </c>
      <c r="Z1741" s="2">
        <v>5316500</v>
      </c>
      <c r="AA1741">
        <v>12</v>
      </c>
      <c r="AB1741">
        <v>0</v>
      </c>
      <c r="AC1741">
        <v>0</v>
      </c>
      <c r="AD1741">
        <v>0</v>
      </c>
      <c r="AE1741">
        <v>12</v>
      </c>
      <c r="AF1741">
        <v>12</v>
      </c>
      <c r="AG1741">
        <v>2</v>
      </c>
      <c r="AH1741" s="2">
        <v>16318831</v>
      </c>
    </row>
    <row r="1742" spans="1:34" x14ac:dyDescent="0.5">
      <c r="A1742">
        <v>14187</v>
      </c>
      <c r="B1742">
        <v>59116</v>
      </c>
      <c r="C1742" t="s">
        <v>1823</v>
      </c>
      <c r="D1742" s="25">
        <v>21031</v>
      </c>
      <c r="E1742" t="s">
        <v>122</v>
      </c>
      <c r="F1742" t="s">
        <v>75</v>
      </c>
      <c r="G1742" t="s">
        <v>91</v>
      </c>
      <c r="H1742" s="25">
        <v>41534</v>
      </c>
      <c r="I1742" s="26" t="str">
        <f t="shared" si="216"/>
        <v>Tue</v>
      </c>
      <c r="J1742" s="1">
        <f t="shared" si="217"/>
        <v>35</v>
      </c>
      <c r="K1742" s="1" t="str">
        <f t="shared" si="218"/>
        <v>45D</v>
      </c>
      <c r="L1742" s="25">
        <v>41569</v>
      </c>
      <c r="M1742" s="26" t="str">
        <f t="shared" si="219"/>
        <v>Tue</v>
      </c>
      <c r="N1742" s="25">
        <v>41575</v>
      </c>
      <c r="O1742" s="1">
        <f t="shared" si="220"/>
        <v>6</v>
      </c>
      <c r="P1742" s="27">
        <f t="shared" si="221"/>
        <v>2013</v>
      </c>
      <c r="Q1742" s="1">
        <f t="shared" si="222"/>
        <v>10</v>
      </c>
      <c r="R1742" s="1">
        <f t="shared" si="223"/>
        <v>22</v>
      </c>
      <c r="S1742" t="s">
        <v>72</v>
      </c>
      <c r="T1742" s="2">
        <v>10578818.310000001</v>
      </c>
      <c r="U1742">
        <v>0</v>
      </c>
      <c r="V1742" s="2">
        <v>2602597.4</v>
      </c>
      <c r="W1742" s="2">
        <v>2180301.5499999998</v>
      </c>
      <c r="X1742" s="2">
        <v>0</v>
      </c>
      <c r="Y1742" s="2">
        <v>4376251.08</v>
      </c>
      <c r="Z1742" s="2">
        <v>1419668.28</v>
      </c>
      <c r="AA1742">
        <v>12</v>
      </c>
      <c r="AB1742">
        <v>0</v>
      </c>
      <c r="AC1742">
        <v>0</v>
      </c>
      <c r="AD1742">
        <v>0</v>
      </c>
      <c r="AE1742">
        <v>12</v>
      </c>
      <c r="AF1742">
        <v>12</v>
      </c>
      <c r="AG1742">
        <v>6</v>
      </c>
      <c r="AH1742" s="2">
        <v>433766.23</v>
      </c>
    </row>
    <row r="1743" spans="1:34" x14ac:dyDescent="0.5">
      <c r="A1743">
        <v>14181</v>
      </c>
      <c r="B1743">
        <v>59101</v>
      </c>
      <c r="C1743" t="s">
        <v>1824</v>
      </c>
      <c r="D1743" s="25">
        <v>30961</v>
      </c>
      <c r="E1743" t="s">
        <v>113</v>
      </c>
      <c r="F1743" t="s">
        <v>80</v>
      </c>
      <c r="G1743" t="s">
        <v>81</v>
      </c>
      <c r="H1743" s="25">
        <v>41534</v>
      </c>
      <c r="I1743" s="26" t="str">
        <f t="shared" si="216"/>
        <v>Tue</v>
      </c>
      <c r="J1743" s="1">
        <f t="shared" si="217"/>
        <v>18</v>
      </c>
      <c r="K1743" s="1" t="str">
        <f t="shared" si="218"/>
        <v>30D</v>
      </c>
      <c r="L1743" s="25">
        <v>41552</v>
      </c>
      <c r="M1743" s="26" t="str">
        <f t="shared" si="219"/>
        <v>Sat</v>
      </c>
      <c r="N1743" s="25">
        <v>41554</v>
      </c>
      <c r="O1743" s="1">
        <f t="shared" si="220"/>
        <v>2</v>
      </c>
      <c r="P1743" s="27">
        <f t="shared" si="221"/>
        <v>2013</v>
      </c>
      <c r="Q1743" s="1">
        <f t="shared" si="222"/>
        <v>10</v>
      </c>
      <c r="R1743" s="1">
        <f t="shared" si="223"/>
        <v>5</v>
      </c>
      <c r="S1743" t="s">
        <v>72</v>
      </c>
      <c r="T1743" s="2">
        <v>13914498.800000001</v>
      </c>
      <c r="U1743">
        <v>10279500</v>
      </c>
      <c r="V1743" s="2">
        <v>10068832</v>
      </c>
      <c r="W1743" s="2">
        <v>1978353.11</v>
      </c>
      <c r="X1743" s="2">
        <v>0</v>
      </c>
      <c r="Y1743" s="2">
        <v>0</v>
      </c>
      <c r="Z1743" s="2">
        <v>1867313.69</v>
      </c>
      <c r="AA1743">
        <v>6</v>
      </c>
      <c r="AB1743">
        <v>0</v>
      </c>
      <c r="AC1743">
        <v>0</v>
      </c>
      <c r="AD1743">
        <v>0</v>
      </c>
      <c r="AE1743">
        <v>6</v>
      </c>
      <c r="AF1743">
        <v>6</v>
      </c>
      <c r="AG1743">
        <v>2</v>
      </c>
      <c r="AH1743" s="2">
        <v>5034416</v>
      </c>
    </row>
    <row r="1744" spans="1:34" x14ac:dyDescent="0.5">
      <c r="A1744">
        <v>14196</v>
      </c>
      <c r="B1744">
        <v>59138</v>
      </c>
      <c r="C1744" t="s">
        <v>1825</v>
      </c>
      <c r="D1744" s="25">
        <v>25920</v>
      </c>
      <c r="E1744" t="s">
        <v>140</v>
      </c>
      <c r="F1744" t="s">
        <v>80</v>
      </c>
      <c r="G1744" t="s">
        <v>89</v>
      </c>
      <c r="H1744" s="25">
        <v>41535</v>
      </c>
      <c r="I1744" s="26" t="str">
        <f t="shared" si="216"/>
        <v>Wed</v>
      </c>
      <c r="J1744" s="1">
        <f t="shared" si="217"/>
        <v>14</v>
      </c>
      <c r="K1744" s="1" t="str">
        <f t="shared" si="218"/>
        <v>14D</v>
      </c>
      <c r="L1744" s="25">
        <v>41549</v>
      </c>
      <c r="M1744" s="26" t="str">
        <f t="shared" si="219"/>
        <v>Wed</v>
      </c>
      <c r="N1744" s="25">
        <v>41552</v>
      </c>
      <c r="O1744" s="1">
        <f t="shared" si="220"/>
        <v>3</v>
      </c>
      <c r="P1744" s="27">
        <f t="shared" si="221"/>
        <v>2013</v>
      </c>
      <c r="Q1744" s="1">
        <f t="shared" si="222"/>
        <v>10</v>
      </c>
      <c r="R1744" s="1">
        <f t="shared" si="223"/>
        <v>2</v>
      </c>
      <c r="S1744" t="s">
        <v>72</v>
      </c>
      <c r="T1744" s="2">
        <v>5519999.5599999996</v>
      </c>
      <c r="U1744">
        <v>0</v>
      </c>
      <c r="V1744" s="2">
        <v>3000000</v>
      </c>
      <c r="W1744" s="2">
        <v>1116882.74</v>
      </c>
      <c r="X1744" s="2">
        <v>0</v>
      </c>
      <c r="Y1744" s="2">
        <v>662337.66</v>
      </c>
      <c r="Z1744" s="2">
        <v>740779.16</v>
      </c>
      <c r="AA1744">
        <v>6</v>
      </c>
      <c r="AB1744">
        <v>3</v>
      </c>
      <c r="AC1744">
        <v>3</v>
      </c>
      <c r="AD1744">
        <v>0</v>
      </c>
      <c r="AE1744">
        <v>9</v>
      </c>
      <c r="AF1744">
        <v>12</v>
      </c>
      <c r="AG1744">
        <v>3</v>
      </c>
      <c r="AH1744" s="2">
        <v>1000000</v>
      </c>
    </row>
    <row r="1745" spans="1:34" x14ac:dyDescent="0.5">
      <c r="A1745">
        <v>14210</v>
      </c>
      <c r="B1745">
        <v>59181</v>
      </c>
      <c r="C1745" t="s">
        <v>1826</v>
      </c>
      <c r="D1745" s="25">
        <v>23833</v>
      </c>
      <c r="E1745" t="s">
        <v>140</v>
      </c>
      <c r="F1745" t="s">
        <v>84</v>
      </c>
      <c r="G1745" t="s">
        <v>112</v>
      </c>
      <c r="H1745" s="25">
        <v>41535</v>
      </c>
      <c r="I1745" s="26" t="str">
        <f t="shared" si="216"/>
        <v>Wed</v>
      </c>
      <c r="J1745" s="1">
        <f t="shared" si="217"/>
        <v>13</v>
      </c>
      <c r="K1745" s="1" t="str">
        <f t="shared" si="218"/>
        <v>14D</v>
      </c>
      <c r="L1745" s="25">
        <v>41548</v>
      </c>
      <c r="M1745" s="26" t="str">
        <f t="shared" si="219"/>
        <v>Tue</v>
      </c>
      <c r="N1745" s="25">
        <v>41552</v>
      </c>
      <c r="O1745" s="1">
        <f t="shared" si="220"/>
        <v>4</v>
      </c>
      <c r="P1745" s="27">
        <f t="shared" si="221"/>
        <v>2013</v>
      </c>
      <c r="Q1745" s="1">
        <f t="shared" si="222"/>
        <v>10</v>
      </c>
      <c r="R1745" s="1">
        <f t="shared" si="223"/>
        <v>1</v>
      </c>
      <c r="S1745" t="s">
        <v>72</v>
      </c>
      <c r="T1745" s="2">
        <v>36019999.789999999</v>
      </c>
      <c r="U1745">
        <v>23960000</v>
      </c>
      <c r="V1745" s="2">
        <v>23082252</v>
      </c>
      <c r="W1745" s="2">
        <v>3471859.62</v>
      </c>
      <c r="X1745" s="2">
        <v>0</v>
      </c>
      <c r="Y1745" s="2">
        <v>4632034.6399999997</v>
      </c>
      <c r="Z1745" s="2">
        <v>4833853.53</v>
      </c>
      <c r="AA1745">
        <v>12</v>
      </c>
      <c r="AB1745">
        <v>0</v>
      </c>
      <c r="AC1745">
        <v>0</v>
      </c>
      <c r="AD1745">
        <v>0</v>
      </c>
      <c r="AE1745">
        <v>12</v>
      </c>
      <c r="AF1745">
        <v>12</v>
      </c>
      <c r="AG1745">
        <v>4</v>
      </c>
      <c r="AH1745" s="2">
        <v>5770563</v>
      </c>
    </row>
    <row r="1746" spans="1:34" x14ac:dyDescent="0.5">
      <c r="A1746">
        <v>14235</v>
      </c>
      <c r="B1746">
        <v>59285</v>
      </c>
      <c r="C1746" t="s">
        <v>1827</v>
      </c>
      <c r="D1746" s="25">
        <v>27863</v>
      </c>
      <c r="E1746" t="s">
        <v>73</v>
      </c>
      <c r="F1746" t="s">
        <v>80</v>
      </c>
      <c r="G1746" t="s">
        <v>81</v>
      </c>
      <c r="H1746" s="25">
        <v>41536</v>
      </c>
      <c r="I1746" s="26" t="str">
        <f t="shared" si="216"/>
        <v>Thu</v>
      </c>
      <c r="J1746" s="1">
        <f t="shared" si="217"/>
        <v>101</v>
      </c>
      <c r="K1746" s="1" t="str">
        <f t="shared" si="218"/>
        <v>120D</v>
      </c>
      <c r="L1746" s="25">
        <v>41637</v>
      </c>
      <c r="M1746" s="26" t="str">
        <f t="shared" si="219"/>
        <v>Sun</v>
      </c>
      <c r="N1746" s="25">
        <v>41641</v>
      </c>
      <c r="O1746" s="1">
        <f t="shared" si="220"/>
        <v>4</v>
      </c>
      <c r="P1746" s="27">
        <f t="shared" si="221"/>
        <v>2013</v>
      </c>
      <c r="Q1746" s="1">
        <f t="shared" si="222"/>
        <v>12</v>
      </c>
      <c r="R1746" s="1">
        <f t="shared" si="223"/>
        <v>29</v>
      </c>
      <c r="S1746" t="s">
        <v>72</v>
      </c>
      <c r="T1746" s="2">
        <v>27300199.789999999</v>
      </c>
      <c r="U1746">
        <v>18364500</v>
      </c>
      <c r="V1746" s="2">
        <v>14791776</v>
      </c>
      <c r="W1746" s="2">
        <v>8039565.8300000001</v>
      </c>
      <c r="X1746" s="2">
        <v>0</v>
      </c>
      <c r="Y1746" s="2">
        <v>805194.8</v>
      </c>
      <c r="Z1746" s="2">
        <v>3663663.16</v>
      </c>
      <c r="AA1746">
        <v>8</v>
      </c>
      <c r="AB1746">
        <v>0</v>
      </c>
      <c r="AC1746">
        <v>0</v>
      </c>
      <c r="AD1746">
        <v>0</v>
      </c>
      <c r="AE1746">
        <v>8</v>
      </c>
      <c r="AF1746">
        <v>8</v>
      </c>
      <c r="AG1746">
        <v>4</v>
      </c>
      <c r="AH1746" s="2">
        <v>3697944</v>
      </c>
    </row>
    <row r="1747" spans="1:34" x14ac:dyDescent="0.5">
      <c r="A1747">
        <v>14215</v>
      </c>
      <c r="B1747">
        <v>59194</v>
      </c>
      <c r="C1747" t="s">
        <v>1828</v>
      </c>
      <c r="D1747" s="25">
        <v>21330</v>
      </c>
      <c r="E1747" t="s">
        <v>69</v>
      </c>
      <c r="F1747" t="s">
        <v>70</v>
      </c>
      <c r="G1747" t="s">
        <v>74</v>
      </c>
      <c r="H1747" s="25">
        <v>41536</v>
      </c>
      <c r="I1747" s="26" t="str">
        <f t="shared" si="216"/>
        <v>Thu</v>
      </c>
      <c r="J1747" s="1">
        <f t="shared" si="217"/>
        <v>0</v>
      </c>
      <c r="K1747" s="1" t="str">
        <f t="shared" si="218"/>
        <v>7D</v>
      </c>
      <c r="L1747" s="25">
        <v>41536</v>
      </c>
      <c r="M1747" s="26" t="str">
        <f t="shared" si="219"/>
        <v>Thu</v>
      </c>
      <c r="N1747" s="25">
        <v>41538</v>
      </c>
      <c r="O1747" s="1">
        <f t="shared" si="220"/>
        <v>2</v>
      </c>
      <c r="P1747" s="27">
        <f t="shared" si="221"/>
        <v>2013</v>
      </c>
      <c r="Q1747" s="1">
        <f t="shared" si="222"/>
        <v>9</v>
      </c>
      <c r="R1747" s="1">
        <f t="shared" si="223"/>
        <v>19</v>
      </c>
      <c r="S1747" t="s">
        <v>72</v>
      </c>
      <c r="T1747" s="2">
        <v>21142999.98</v>
      </c>
      <c r="U1747">
        <v>18018000</v>
      </c>
      <c r="V1747" s="2">
        <v>15630304</v>
      </c>
      <c r="W1747" s="2">
        <v>2675323.6800000002</v>
      </c>
      <c r="X1747" s="2">
        <v>0</v>
      </c>
      <c r="Y1747" s="2">
        <v>0</v>
      </c>
      <c r="Z1747" s="2">
        <v>2837372.3</v>
      </c>
      <c r="AA1747">
        <v>4</v>
      </c>
      <c r="AB1747">
        <v>0</v>
      </c>
      <c r="AC1747">
        <v>0</v>
      </c>
      <c r="AD1747">
        <v>0</v>
      </c>
      <c r="AE1747">
        <v>4</v>
      </c>
      <c r="AF1747">
        <v>4</v>
      </c>
      <c r="AG1747">
        <v>2</v>
      </c>
      <c r="AH1747" s="2">
        <v>7815152</v>
      </c>
    </row>
    <row r="1748" spans="1:34" x14ac:dyDescent="0.5">
      <c r="A1748">
        <v>14222</v>
      </c>
      <c r="B1748">
        <v>59256</v>
      </c>
      <c r="C1748" t="s">
        <v>1829</v>
      </c>
      <c r="D1748" s="25">
        <v>28320</v>
      </c>
      <c r="E1748" t="s">
        <v>113</v>
      </c>
      <c r="F1748" t="s">
        <v>80</v>
      </c>
      <c r="G1748" t="s">
        <v>89</v>
      </c>
      <c r="H1748" s="25">
        <v>41536</v>
      </c>
      <c r="I1748" s="26" t="str">
        <f t="shared" si="216"/>
        <v>Thu</v>
      </c>
      <c r="J1748" s="1">
        <f t="shared" si="217"/>
        <v>59</v>
      </c>
      <c r="K1748" s="1" t="str">
        <f t="shared" si="218"/>
        <v>60D</v>
      </c>
      <c r="L1748" s="25">
        <v>41595</v>
      </c>
      <c r="M1748" s="26" t="str">
        <f t="shared" si="219"/>
        <v>Sun</v>
      </c>
      <c r="N1748" s="25">
        <v>41598</v>
      </c>
      <c r="O1748" s="1">
        <f t="shared" si="220"/>
        <v>3</v>
      </c>
      <c r="P1748" s="27">
        <f t="shared" si="221"/>
        <v>2013</v>
      </c>
      <c r="Q1748" s="1">
        <f t="shared" si="222"/>
        <v>11</v>
      </c>
      <c r="R1748" s="1">
        <f t="shared" si="223"/>
        <v>17</v>
      </c>
      <c r="S1748" t="s">
        <v>72</v>
      </c>
      <c r="T1748" s="2">
        <v>13639430.050000001</v>
      </c>
      <c r="U1748">
        <v>6468000</v>
      </c>
      <c r="V1748" s="2">
        <v>5322944</v>
      </c>
      <c r="W1748" s="2">
        <v>3782856.07</v>
      </c>
      <c r="X1748" s="2">
        <v>0</v>
      </c>
      <c r="Y1748" s="2">
        <v>2523638.71</v>
      </c>
      <c r="Z1748" s="2">
        <v>2009991.27</v>
      </c>
      <c r="AA1748">
        <v>8</v>
      </c>
      <c r="AB1748">
        <v>0</v>
      </c>
      <c r="AC1748">
        <v>0</v>
      </c>
      <c r="AD1748">
        <v>0</v>
      </c>
      <c r="AE1748">
        <v>8</v>
      </c>
      <c r="AF1748">
        <v>8</v>
      </c>
      <c r="AG1748">
        <v>4</v>
      </c>
      <c r="AH1748" s="2">
        <v>1330736</v>
      </c>
    </row>
    <row r="1749" spans="1:34" x14ac:dyDescent="0.5">
      <c r="A1749">
        <v>14239</v>
      </c>
      <c r="B1749">
        <v>59298</v>
      </c>
      <c r="C1749" t="s">
        <v>1830</v>
      </c>
      <c r="D1749" s="25">
        <v>30452</v>
      </c>
      <c r="E1749" t="s">
        <v>100</v>
      </c>
      <c r="F1749" t="s">
        <v>70</v>
      </c>
      <c r="G1749" t="s">
        <v>74</v>
      </c>
      <c r="H1749" s="25">
        <v>41537</v>
      </c>
      <c r="I1749" s="26" t="str">
        <f t="shared" si="216"/>
        <v>Fri</v>
      </c>
      <c r="J1749" s="1">
        <f t="shared" si="217"/>
        <v>102</v>
      </c>
      <c r="K1749" s="1" t="str">
        <f t="shared" si="218"/>
        <v>120D</v>
      </c>
      <c r="L1749" s="25">
        <v>41639</v>
      </c>
      <c r="M1749" s="26" t="str">
        <f t="shared" si="219"/>
        <v>Tue</v>
      </c>
      <c r="N1749" s="25">
        <v>41642</v>
      </c>
      <c r="O1749" s="1">
        <f t="shared" si="220"/>
        <v>3</v>
      </c>
      <c r="P1749" s="27">
        <f t="shared" si="221"/>
        <v>2013</v>
      </c>
      <c r="Q1749" s="1">
        <f t="shared" si="222"/>
        <v>12</v>
      </c>
      <c r="R1749" s="1">
        <f t="shared" si="223"/>
        <v>31</v>
      </c>
      <c r="S1749" t="s">
        <v>72</v>
      </c>
      <c r="T1749" s="2">
        <v>29141342.66</v>
      </c>
      <c r="U1749">
        <v>19404000</v>
      </c>
      <c r="V1749" s="2">
        <v>15968832</v>
      </c>
      <c r="W1749" s="2">
        <v>6959522.96</v>
      </c>
      <c r="X1749" s="2">
        <v>0</v>
      </c>
      <c r="Y1749" s="2">
        <v>2308698.9900000002</v>
      </c>
      <c r="Z1749" s="2">
        <v>3904288.71</v>
      </c>
      <c r="AA1749">
        <v>6</v>
      </c>
      <c r="AB1749">
        <v>0</v>
      </c>
      <c r="AC1749">
        <v>0</v>
      </c>
      <c r="AD1749">
        <v>0</v>
      </c>
      <c r="AE1749">
        <v>6</v>
      </c>
      <c r="AF1749">
        <v>6</v>
      </c>
      <c r="AG1749">
        <v>3</v>
      </c>
      <c r="AH1749" s="2">
        <v>5322944</v>
      </c>
    </row>
    <row r="1750" spans="1:34" x14ac:dyDescent="0.5">
      <c r="A1750">
        <v>14244</v>
      </c>
      <c r="B1750">
        <v>59340</v>
      </c>
      <c r="C1750" t="s">
        <v>1831</v>
      </c>
      <c r="D1750" s="25">
        <v>31116</v>
      </c>
      <c r="E1750" t="s">
        <v>79</v>
      </c>
      <c r="F1750" t="s">
        <v>80</v>
      </c>
      <c r="G1750" t="s">
        <v>81</v>
      </c>
      <c r="H1750" s="25">
        <v>41537</v>
      </c>
      <c r="I1750" s="26" t="str">
        <f t="shared" si="216"/>
        <v>Fri</v>
      </c>
      <c r="J1750" s="1">
        <f t="shared" si="217"/>
        <v>96</v>
      </c>
      <c r="K1750" s="1" t="str">
        <f t="shared" si="218"/>
        <v>120D</v>
      </c>
      <c r="L1750" s="25">
        <v>41633</v>
      </c>
      <c r="M1750" s="26" t="str">
        <f t="shared" si="219"/>
        <v>Wed</v>
      </c>
      <c r="N1750" s="25">
        <v>41641</v>
      </c>
      <c r="O1750" s="1">
        <f t="shared" si="220"/>
        <v>8</v>
      </c>
      <c r="P1750" s="27">
        <f t="shared" si="221"/>
        <v>2013</v>
      </c>
      <c r="Q1750" s="1">
        <f t="shared" si="222"/>
        <v>12</v>
      </c>
      <c r="R1750" s="1">
        <f t="shared" si="223"/>
        <v>25</v>
      </c>
      <c r="S1750" t="s">
        <v>72</v>
      </c>
      <c r="T1750" s="2">
        <v>67885599.290000007</v>
      </c>
      <c r="U1750">
        <v>43612800</v>
      </c>
      <c r="V1750" s="2">
        <v>35543552</v>
      </c>
      <c r="W1750" s="2">
        <v>11785971.189999999</v>
      </c>
      <c r="X1750" s="2">
        <v>0</v>
      </c>
      <c r="Y1750" s="2">
        <v>9787545.8100000005</v>
      </c>
      <c r="Z1750" s="2">
        <v>10768530.289999999</v>
      </c>
      <c r="AA1750">
        <v>16</v>
      </c>
      <c r="AB1750">
        <v>0</v>
      </c>
      <c r="AC1750">
        <v>0</v>
      </c>
      <c r="AD1750">
        <v>0</v>
      </c>
      <c r="AE1750">
        <v>16</v>
      </c>
      <c r="AF1750">
        <v>16</v>
      </c>
      <c r="AG1750">
        <v>8</v>
      </c>
      <c r="AH1750" s="2">
        <v>4442944</v>
      </c>
    </row>
    <row r="1751" spans="1:34" x14ac:dyDescent="0.5">
      <c r="A1751">
        <v>14245</v>
      </c>
      <c r="B1751">
        <v>59342</v>
      </c>
      <c r="C1751" t="s">
        <v>1832</v>
      </c>
      <c r="D1751" s="25">
        <v>17600</v>
      </c>
      <c r="E1751" t="s">
        <v>101</v>
      </c>
      <c r="F1751" t="s">
        <v>80</v>
      </c>
      <c r="G1751" t="s">
        <v>89</v>
      </c>
      <c r="H1751" s="25">
        <v>41537</v>
      </c>
      <c r="I1751" s="26" t="str">
        <f t="shared" si="216"/>
        <v>Fri</v>
      </c>
      <c r="J1751" s="1">
        <f t="shared" si="217"/>
        <v>93</v>
      </c>
      <c r="K1751" s="1" t="str">
        <f t="shared" si="218"/>
        <v>120D</v>
      </c>
      <c r="L1751" s="25">
        <v>41630</v>
      </c>
      <c r="M1751" s="26" t="str">
        <f t="shared" si="219"/>
        <v>Sun</v>
      </c>
      <c r="N1751" s="25">
        <v>41634</v>
      </c>
      <c r="O1751" s="1">
        <f t="shared" si="220"/>
        <v>4</v>
      </c>
      <c r="P1751" s="27">
        <f t="shared" si="221"/>
        <v>2013</v>
      </c>
      <c r="Q1751" s="1">
        <f t="shared" si="222"/>
        <v>12</v>
      </c>
      <c r="R1751" s="1">
        <f t="shared" si="223"/>
        <v>22</v>
      </c>
      <c r="S1751" t="s">
        <v>72</v>
      </c>
      <c r="T1751" s="2">
        <v>19963370.280000001</v>
      </c>
      <c r="U1751">
        <v>0</v>
      </c>
      <c r="V1751" s="2">
        <v>2997402</v>
      </c>
      <c r="W1751" s="2">
        <v>5746263.1900000004</v>
      </c>
      <c r="X1751" s="2">
        <v>0</v>
      </c>
      <c r="Y1751" s="2">
        <v>7112258.1100000003</v>
      </c>
      <c r="Z1751" s="2">
        <v>4107446.98</v>
      </c>
      <c r="AA1751">
        <v>8</v>
      </c>
      <c r="AB1751">
        <v>0</v>
      </c>
      <c r="AC1751">
        <v>0</v>
      </c>
      <c r="AD1751">
        <v>0</v>
      </c>
      <c r="AE1751">
        <v>8</v>
      </c>
      <c r="AF1751">
        <v>8</v>
      </c>
      <c r="AG1751">
        <v>4</v>
      </c>
      <c r="AH1751" s="2">
        <v>749350.5</v>
      </c>
    </row>
    <row r="1752" spans="1:34" x14ac:dyDescent="0.5">
      <c r="A1752">
        <v>14273</v>
      </c>
      <c r="B1752">
        <v>59516</v>
      </c>
      <c r="C1752" t="s">
        <v>1833</v>
      </c>
      <c r="D1752" s="25">
        <v>22003</v>
      </c>
      <c r="E1752" t="s">
        <v>79</v>
      </c>
      <c r="F1752" t="s">
        <v>80</v>
      </c>
      <c r="G1752" t="s">
        <v>89</v>
      </c>
      <c r="H1752" s="25">
        <v>41540</v>
      </c>
      <c r="I1752" s="26" t="str">
        <f t="shared" si="216"/>
        <v>Mon</v>
      </c>
      <c r="J1752" s="1">
        <f t="shared" si="217"/>
        <v>98</v>
      </c>
      <c r="K1752" s="1" t="str">
        <f t="shared" si="218"/>
        <v>120D</v>
      </c>
      <c r="L1752" s="25">
        <v>41638</v>
      </c>
      <c r="M1752" s="26" t="str">
        <f t="shared" si="219"/>
        <v>Mon</v>
      </c>
      <c r="N1752" s="25">
        <v>41641</v>
      </c>
      <c r="O1752" s="1">
        <f t="shared" si="220"/>
        <v>3</v>
      </c>
      <c r="P1752" s="27">
        <f t="shared" si="221"/>
        <v>2013</v>
      </c>
      <c r="Q1752" s="1">
        <f t="shared" si="222"/>
        <v>12</v>
      </c>
      <c r="R1752" s="1">
        <f t="shared" si="223"/>
        <v>30</v>
      </c>
      <c r="S1752" t="s">
        <v>72</v>
      </c>
      <c r="T1752" s="2">
        <v>23957249.989999998</v>
      </c>
      <c r="U1752">
        <v>17186400</v>
      </c>
      <c r="V1752" s="2">
        <v>14048832</v>
      </c>
      <c r="W1752" s="2">
        <v>6390345.4800000004</v>
      </c>
      <c r="X1752" s="2">
        <v>0</v>
      </c>
      <c r="Y1752" s="2">
        <v>303030.3</v>
      </c>
      <c r="Z1752" s="2">
        <v>3215042.21</v>
      </c>
      <c r="AA1752">
        <v>6</v>
      </c>
      <c r="AB1752">
        <v>0</v>
      </c>
      <c r="AC1752">
        <v>0</v>
      </c>
      <c r="AD1752">
        <v>0</v>
      </c>
      <c r="AE1752">
        <v>6</v>
      </c>
      <c r="AF1752">
        <v>6</v>
      </c>
      <c r="AG1752">
        <v>3</v>
      </c>
      <c r="AH1752" s="2">
        <v>4682944</v>
      </c>
    </row>
    <row r="1753" spans="1:34" x14ac:dyDescent="0.5">
      <c r="A1753">
        <v>14260</v>
      </c>
      <c r="B1753">
        <v>59498</v>
      </c>
      <c r="C1753" t="s">
        <v>1834</v>
      </c>
      <c r="D1753" s="25">
        <v>26915</v>
      </c>
      <c r="E1753" t="s">
        <v>79</v>
      </c>
      <c r="F1753" t="s">
        <v>70</v>
      </c>
      <c r="G1753" t="s">
        <v>74</v>
      </c>
      <c r="H1753" s="25">
        <v>41540</v>
      </c>
      <c r="I1753" s="26" t="str">
        <f t="shared" si="216"/>
        <v>Mon</v>
      </c>
      <c r="J1753" s="1">
        <f t="shared" si="217"/>
        <v>14</v>
      </c>
      <c r="K1753" s="1" t="str">
        <f t="shared" si="218"/>
        <v>14D</v>
      </c>
      <c r="L1753" s="25">
        <v>41554</v>
      </c>
      <c r="M1753" s="26" t="str">
        <f t="shared" si="219"/>
        <v>Mon</v>
      </c>
      <c r="N1753" s="25">
        <v>41558</v>
      </c>
      <c r="O1753" s="1">
        <f t="shared" si="220"/>
        <v>4</v>
      </c>
      <c r="P1753" s="27">
        <f t="shared" si="221"/>
        <v>2013</v>
      </c>
      <c r="Q1753" s="1">
        <f t="shared" si="222"/>
        <v>10</v>
      </c>
      <c r="R1753" s="1">
        <f t="shared" si="223"/>
        <v>7</v>
      </c>
      <c r="S1753" t="s">
        <v>72</v>
      </c>
      <c r="T1753" s="2">
        <v>26313898.640000001</v>
      </c>
      <c r="U1753">
        <v>17671500</v>
      </c>
      <c r="V1753" s="2">
        <v>17949352</v>
      </c>
      <c r="W1753" s="2">
        <v>4833244.24</v>
      </c>
      <c r="X1753" s="2">
        <v>0</v>
      </c>
      <c r="Y1753" s="2">
        <v>0</v>
      </c>
      <c r="Z1753" s="2">
        <v>3531302.4</v>
      </c>
      <c r="AA1753">
        <v>8</v>
      </c>
      <c r="AB1753">
        <v>4</v>
      </c>
      <c r="AC1753">
        <v>4</v>
      </c>
      <c r="AD1753">
        <v>0</v>
      </c>
      <c r="AE1753">
        <v>12</v>
      </c>
      <c r="AF1753">
        <v>16</v>
      </c>
      <c r="AG1753">
        <v>4</v>
      </c>
      <c r="AH1753" s="2">
        <v>4487338</v>
      </c>
    </row>
    <row r="1754" spans="1:34" x14ac:dyDescent="0.5">
      <c r="A1754">
        <v>14308</v>
      </c>
      <c r="B1754">
        <v>59585</v>
      </c>
      <c r="C1754" t="s">
        <v>1835</v>
      </c>
      <c r="D1754" s="25">
        <v>19435</v>
      </c>
      <c r="E1754" t="s">
        <v>122</v>
      </c>
      <c r="F1754" t="s">
        <v>80</v>
      </c>
      <c r="G1754" t="s">
        <v>89</v>
      </c>
      <c r="H1754" s="25">
        <v>41541</v>
      </c>
      <c r="I1754" s="26" t="str">
        <f t="shared" si="216"/>
        <v>Tue</v>
      </c>
      <c r="J1754" s="1">
        <f t="shared" si="217"/>
        <v>96</v>
      </c>
      <c r="K1754" s="1" t="str">
        <f t="shared" si="218"/>
        <v>120D</v>
      </c>
      <c r="L1754" s="25">
        <v>41637</v>
      </c>
      <c r="M1754" s="26" t="str">
        <f t="shared" si="219"/>
        <v>Sun</v>
      </c>
      <c r="N1754" s="25">
        <v>41641</v>
      </c>
      <c r="O1754" s="1">
        <f t="shared" si="220"/>
        <v>4</v>
      </c>
      <c r="P1754" s="27">
        <f t="shared" si="221"/>
        <v>2013</v>
      </c>
      <c r="Q1754" s="1">
        <f t="shared" si="222"/>
        <v>12</v>
      </c>
      <c r="R1754" s="1">
        <f t="shared" si="223"/>
        <v>29</v>
      </c>
      <c r="S1754" t="s">
        <v>72</v>
      </c>
      <c r="T1754" s="2">
        <v>54807499.039999999</v>
      </c>
      <c r="U1754">
        <v>36729000</v>
      </c>
      <c r="V1754" s="2">
        <v>34537664</v>
      </c>
      <c r="W1754" s="2">
        <v>10174456.4</v>
      </c>
      <c r="X1754" s="2">
        <v>0</v>
      </c>
      <c r="Y1754" s="2">
        <v>2260739.2599999998</v>
      </c>
      <c r="Z1754" s="2">
        <v>7834639.3799999999</v>
      </c>
      <c r="AA1754">
        <v>12</v>
      </c>
      <c r="AB1754">
        <v>0</v>
      </c>
      <c r="AC1754">
        <v>0</v>
      </c>
      <c r="AD1754">
        <v>0</v>
      </c>
      <c r="AE1754">
        <v>12</v>
      </c>
      <c r="AF1754">
        <v>12</v>
      </c>
      <c r="AG1754">
        <v>4</v>
      </c>
      <c r="AH1754" s="2">
        <v>8634416</v>
      </c>
    </row>
    <row r="1755" spans="1:34" x14ac:dyDescent="0.5">
      <c r="A1755">
        <v>14316</v>
      </c>
      <c r="B1755">
        <v>59679</v>
      </c>
      <c r="C1755" t="s">
        <v>669</v>
      </c>
      <c r="D1755" s="25">
        <v>28772</v>
      </c>
      <c r="E1755" t="s">
        <v>69</v>
      </c>
      <c r="F1755" t="s">
        <v>80</v>
      </c>
      <c r="G1755" t="s">
        <v>89</v>
      </c>
      <c r="H1755" s="25">
        <v>41542</v>
      </c>
      <c r="I1755" s="26" t="str">
        <f t="shared" si="216"/>
        <v>Wed</v>
      </c>
      <c r="J1755" s="1">
        <f t="shared" si="217"/>
        <v>2</v>
      </c>
      <c r="K1755" s="1" t="str">
        <f t="shared" si="218"/>
        <v>7D</v>
      </c>
      <c r="L1755" s="25">
        <v>41544</v>
      </c>
      <c r="M1755" s="26" t="str">
        <f t="shared" si="219"/>
        <v>Fri</v>
      </c>
      <c r="N1755" s="25">
        <v>41546</v>
      </c>
      <c r="O1755" s="1">
        <f t="shared" si="220"/>
        <v>2</v>
      </c>
      <c r="P1755" s="27">
        <f t="shared" si="221"/>
        <v>2013</v>
      </c>
      <c r="Q1755" s="1">
        <f t="shared" si="222"/>
        <v>9</v>
      </c>
      <c r="R1755" s="1">
        <f t="shared" si="223"/>
        <v>27</v>
      </c>
      <c r="S1755" t="s">
        <v>72</v>
      </c>
      <c r="T1755" s="2">
        <v>30030000</v>
      </c>
      <c r="U1755">
        <v>27027000</v>
      </c>
      <c r="V1755" s="2">
        <v>24164504</v>
      </c>
      <c r="W1755" s="2">
        <v>1835496</v>
      </c>
      <c r="X1755" s="2">
        <v>0</v>
      </c>
      <c r="Y1755" s="2">
        <v>0</v>
      </c>
      <c r="Z1755" s="2">
        <v>4030000</v>
      </c>
      <c r="AA1755">
        <v>4</v>
      </c>
      <c r="AB1755">
        <v>2</v>
      </c>
      <c r="AC1755">
        <v>0</v>
      </c>
      <c r="AD1755">
        <v>0</v>
      </c>
      <c r="AE1755">
        <v>6</v>
      </c>
      <c r="AF1755">
        <v>6</v>
      </c>
      <c r="AG1755">
        <v>2</v>
      </c>
      <c r="AH1755" s="2">
        <v>12082252</v>
      </c>
    </row>
    <row r="1756" spans="1:34" x14ac:dyDescent="0.5">
      <c r="A1756">
        <v>14344</v>
      </c>
      <c r="B1756">
        <v>62067</v>
      </c>
      <c r="C1756" t="s">
        <v>1836</v>
      </c>
      <c r="D1756" s="25">
        <v>23325</v>
      </c>
      <c r="E1756" t="s">
        <v>140</v>
      </c>
      <c r="F1756" t="s">
        <v>75</v>
      </c>
      <c r="G1756" t="s">
        <v>91</v>
      </c>
      <c r="H1756" s="25">
        <v>41543</v>
      </c>
      <c r="I1756" s="26" t="str">
        <f t="shared" si="216"/>
        <v>Thu</v>
      </c>
      <c r="J1756" s="1">
        <f t="shared" si="217"/>
        <v>43</v>
      </c>
      <c r="K1756" s="1" t="str">
        <f t="shared" si="218"/>
        <v>45D</v>
      </c>
      <c r="L1756" s="25">
        <v>41586</v>
      </c>
      <c r="M1756" s="26" t="str">
        <f t="shared" si="219"/>
        <v>Fri</v>
      </c>
      <c r="N1756" s="25">
        <v>41587</v>
      </c>
      <c r="O1756" s="1">
        <f t="shared" si="220"/>
        <v>1</v>
      </c>
      <c r="P1756" s="27">
        <f t="shared" si="221"/>
        <v>2013</v>
      </c>
      <c r="Q1756" s="1">
        <f t="shared" si="222"/>
        <v>11</v>
      </c>
      <c r="R1756" s="1">
        <f t="shared" si="223"/>
        <v>8</v>
      </c>
      <c r="S1756" t="s">
        <v>72</v>
      </c>
      <c r="T1756" s="2">
        <v>15760000</v>
      </c>
      <c r="U1756">
        <v>15560000</v>
      </c>
      <c r="V1756" s="2">
        <v>12450216</v>
      </c>
      <c r="W1756" s="2">
        <v>1194804</v>
      </c>
      <c r="X1756" s="2">
        <v>0</v>
      </c>
      <c r="Y1756" s="2">
        <v>0</v>
      </c>
      <c r="Z1756" s="2">
        <v>2114980</v>
      </c>
      <c r="AA1756">
        <v>2</v>
      </c>
      <c r="AB1756">
        <v>0</v>
      </c>
      <c r="AC1756">
        <v>0</v>
      </c>
      <c r="AD1756">
        <v>0</v>
      </c>
      <c r="AE1756">
        <v>2</v>
      </c>
      <c r="AF1756">
        <v>2</v>
      </c>
      <c r="AG1756">
        <v>1</v>
      </c>
      <c r="AH1756" s="2">
        <v>12450216</v>
      </c>
    </row>
    <row r="1757" spans="1:34" x14ac:dyDescent="0.5">
      <c r="A1757">
        <v>14355</v>
      </c>
      <c r="B1757">
        <v>59868</v>
      </c>
      <c r="C1757" t="s">
        <v>1837</v>
      </c>
      <c r="D1757" s="25">
        <v>30682</v>
      </c>
      <c r="E1757" t="s">
        <v>69</v>
      </c>
      <c r="F1757" t="s">
        <v>70</v>
      </c>
      <c r="G1757" t="s">
        <v>97</v>
      </c>
      <c r="H1757" s="25">
        <v>41543</v>
      </c>
      <c r="I1757" s="26" t="str">
        <f t="shared" si="216"/>
        <v>Thu</v>
      </c>
      <c r="J1757" s="1">
        <f t="shared" si="217"/>
        <v>0</v>
      </c>
      <c r="K1757" s="1" t="str">
        <f t="shared" si="218"/>
        <v>7D</v>
      </c>
      <c r="L1757" s="25">
        <v>41543</v>
      </c>
      <c r="M1757" s="26" t="str">
        <f t="shared" si="219"/>
        <v>Thu</v>
      </c>
      <c r="N1757" s="25">
        <v>41544</v>
      </c>
      <c r="O1757" s="1">
        <f t="shared" si="220"/>
        <v>1</v>
      </c>
      <c r="P1757" s="27">
        <f t="shared" si="221"/>
        <v>2013</v>
      </c>
      <c r="Q1757" s="1">
        <f t="shared" si="222"/>
        <v>9</v>
      </c>
      <c r="R1757" s="1">
        <f t="shared" si="223"/>
        <v>26</v>
      </c>
      <c r="S1757" t="s">
        <v>72</v>
      </c>
      <c r="T1757" s="2">
        <v>7161000</v>
      </c>
      <c r="U1757">
        <v>6006000</v>
      </c>
      <c r="V1757" s="2">
        <v>5784416</v>
      </c>
      <c r="W1757" s="2">
        <v>415584</v>
      </c>
      <c r="X1757" s="2">
        <v>0</v>
      </c>
      <c r="Y1757" s="2">
        <v>0</v>
      </c>
      <c r="Z1757" s="2">
        <v>961000</v>
      </c>
      <c r="AA1757">
        <v>3</v>
      </c>
      <c r="AB1757">
        <v>0</v>
      </c>
      <c r="AC1757">
        <v>0</v>
      </c>
      <c r="AD1757">
        <v>0</v>
      </c>
      <c r="AE1757">
        <v>3</v>
      </c>
      <c r="AF1757">
        <v>3</v>
      </c>
      <c r="AG1757">
        <v>1</v>
      </c>
      <c r="AH1757" s="2">
        <v>5784416</v>
      </c>
    </row>
    <row r="1758" spans="1:34" x14ac:dyDescent="0.5">
      <c r="A1758">
        <v>14353</v>
      </c>
      <c r="B1758">
        <v>59825</v>
      </c>
      <c r="C1758" t="s">
        <v>1838</v>
      </c>
      <c r="D1758" s="25">
        <v>25310</v>
      </c>
      <c r="E1758" t="s">
        <v>140</v>
      </c>
      <c r="F1758" t="s">
        <v>80</v>
      </c>
      <c r="G1758" t="s">
        <v>89</v>
      </c>
      <c r="H1758" s="25">
        <v>41543</v>
      </c>
      <c r="I1758" s="26" t="str">
        <f t="shared" si="216"/>
        <v>Thu</v>
      </c>
      <c r="J1758" s="1">
        <f t="shared" si="217"/>
        <v>40</v>
      </c>
      <c r="K1758" s="1" t="str">
        <f t="shared" si="218"/>
        <v>45D</v>
      </c>
      <c r="L1758" s="25">
        <v>41583</v>
      </c>
      <c r="M1758" s="26" t="str">
        <f t="shared" si="219"/>
        <v>Tue</v>
      </c>
      <c r="N1758" s="25">
        <v>41587</v>
      </c>
      <c r="O1758" s="1">
        <f t="shared" si="220"/>
        <v>4</v>
      </c>
      <c r="P1758" s="27">
        <f t="shared" si="221"/>
        <v>2013</v>
      </c>
      <c r="Q1758" s="1">
        <f t="shared" si="222"/>
        <v>11</v>
      </c>
      <c r="R1758" s="1">
        <f t="shared" si="223"/>
        <v>5</v>
      </c>
      <c r="S1758" t="s">
        <v>72</v>
      </c>
      <c r="T1758" s="2">
        <v>4620000</v>
      </c>
      <c r="U1758">
        <v>0</v>
      </c>
      <c r="V1758" s="2">
        <v>4000000</v>
      </c>
      <c r="W1758" s="2">
        <v>0</v>
      </c>
      <c r="X1758" s="2">
        <v>0</v>
      </c>
      <c r="Y1758" s="2">
        <v>0</v>
      </c>
      <c r="Z1758" s="2">
        <v>620000</v>
      </c>
      <c r="AA1758">
        <v>28</v>
      </c>
      <c r="AB1758">
        <v>0</v>
      </c>
      <c r="AC1758">
        <v>0</v>
      </c>
      <c r="AD1758">
        <v>0</v>
      </c>
      <c r="AE1758">
        <v>28</v>
      </c>
      <c r="AF1758">
        <v>28</v>
      </c>
      <c r="AG1758">
        <v>4</v>
      </c>
      <c r="AH1758" s="2">
        <v>1000000</v>
      </c>
    </row>
    <row r="1759" spans="1:34" x14ac:dyDescent="0.5">
      <c r="A1759">
        <v>14361</v>
      </c>
      <c r="B1759">
        <v>59891</v>
      </c>
      <c r="C1759" t="s">
        <v>1839</v>
      </c>
      <c r="D1759" s="25">
        <v>30857</v>
      </c>
      <c r="E1759" t="s">
        <v>140</v>
      </c>
      <c r="F1759" t="s">
        <v>80</v>
      </c>
      <c r="G1759" t="s">
        <v>89</v>
      </c>
      <c r="H1759" s="25">
        <v>41544</v>
      </c>
      <c r="I1759" s="26" t="str">
        <f t="shared" si="216"/>
        <v>Fri</v>
      </c>
      <c r="J1759" s="1">
        <f t="shared" si="217"/>
        <v>5</v>
      </c>
      <c r="K1759" s="1" t="str">
        <f t="shared" si="218"/>
        <v>7D</v>
      </c>
      <c r="L1759" s="25">
        <v>41549</v>
      </c>
      <c r="M1759" s="26" t="str">
        <f t="shared" si="219"/>
        <v>Wed</v>
      </c>
      <c r="N1759" s="25">
        <v>41552</v>
      </c>
      <c r="O1759" s="1">
        <f t="shared" si="220"/>
        <v>3</v>
      </c>
      <c r="P1759" s="27">
        <f t="shared" si="221"/>
        <v>2013</v>
      </c>
      <c r="Q1759" s="1">
        <f t="shared" si="222"/>
        <v>10</v>
      </c>
      <c r="R1759" s="1">
        <f t="shared" si="223"/>
        <v>2</v>
      </c>
      <c r="S1759" t="s">
        <v>72</v>
      </c>
      <c r="T1759" s="2">
        <v>2522999.85</v>
      </c>
      <c r="U1759">
        <v>0</v>
      </c>
      <c r="V1759" s="2">
        <v>600000</v>
      </c>
      <c r="W1759" s="2">
        <v>1584415.46</v>
      </c>
      <c r="X1759" s="2">
        <v>0</v>
      </c>
      <c r="Y1759" s="2">
        <v>0</v>
      </c>
      <c r="Z1759" s="2">
        <v>338584.39</v>
      </c>
      <c r="AA1759">
        <v>6</v>
      </c>
      <c r="AB1759">
        <v>0</v>
      </c>
      <c r="AC1759">
        <v>0</v>
      </c>
      <c r="AD1759">
        <v>0</v>
      </c>
      <c r="AE1759">
        <v>6</v>
      </c>
      <c r="AF1759">
        <v>6</v>
      </c>
      <c r="AG1759">
        <v>3</v>
      </c>
      <c r="AH1759" s="2">
        <v>200000</v>
      </c>
    </row>
    <row r="1760" spans="1:34" x14ac:dyDescent="0.5">
      <c r="A1760">
        <v>14356</v>
      </c>
      <c r="B1760">
        <v>60844</v>
      </c>
      <c r="C1760" t="s">
        <v>1840</v>
      </c>
      <c r="D1760" s="25">
        <v>29505</v>
      </c>
      <c r="E1760" t="s">
        <v>69</v>
      </c>
      <c r="F1760" t="s">
        <v>94</v>
      </c>
      <c r="G1760" t="s">
        <v>141</v>
      </c>
      <c r="H1760" s="25">
        <v>41544</v>
      </c>
      <c r="I1760" s="26" t="str">
        <f t="shared" si="216"/>
        <v>Fri</v>
      </c>
      <c r="J1760" s="1">
        <f t="shared" si="217"/>
        <v>21</v>
      </c>
      <c r="K1760" s="1" t="str">
        <f t="shared" si="218"/>
        <v>30D</v>
      </c>
      <c r="L1760" s="25">
        <v>41565</v>
      </c>
      <c r="M1760" s="26" t="str">
        <f t="shared" si="219"/>
        <v>Fri</v>
      </c>
      <c r="N1760" s="25">
        <v>41567</v>
      </c>
      <c r="O1760" s="1">
        <f t="shared" si="220"/>
        <v>2</v>
      </c>
      <c r="P1760" s="27">
        <f t="shared" si="221"/>
        <v>2013</v>
      </c>
      <c r="Q1760" s="1">
        <f t="shared" si="222"/>
        <v>10</v>
      </c>
      <c r="R1760" s="1">
        <f t="shared" si="223"/>
        <v>18</v>
      </c>
      <c r="S1760" t="s">
        <v>72</v>
      </c>
      <c r="T1760" s="2">
        <v>14518099.99</v>
      </c>
      <c r="U1760">
        <v>12751200</v>
      </c>
      <c r="V1760" s="2">
        <v>10121819</v>
      </c>
      <c r="W1760" s="2">
        <v>1917315.2</v>
      </c>
      <c r="X1760" s="2">
        <v>0</v>
      </c>
      <c r="Y1760" s="2">
        <v>530649.35</v>
      </c>
      <c r="Z1760" s="2">
        <v>1948316.44</v>
      </c>
      <c r="AA1760">
        <v>12</v>
      </c>
      <c r="AB1760">
        <v>0</v>
      </c>
      <c r="AC1760">
        <v>4</v>
      </c>
      <c r="AD1760">
        <v>0</v>
      </c>
      <c r="AE1760">
        <v>12</v>
      </c>
      <c r="AF1760">
        <v>16</v>
      </c>
      <c r="AG1760">
        <v>6</v>
      </c>
      <c r="AH1760" s="2">
        <v>1686969.83</v>
      </c>
    </row>
    <row r="1761" spans="1:34" x14ac:dyDescent="0.5">
      <c r="A1761">
        <v>14385</v>
      </c>
      <c r="B1761">
        <v>59968</v>
      </c>
      <c r="C1761" t="s">
        <v>1841</v>
      </c>
      <c r="D1761" s="25">
        <v>28839</v>
      </c>
      <c r="E1761" t="s">
        <v>1842</v>
      </c>
      <c r="F1761" t="s">
        <v>105</v>
      </c>
      <c r="G1761" t="s">
        <v>106</v>
      </c>
      <c r="H1761" s="25">
        <v>41547</v>
      </c>
      <c r="I1761" s="26" t="str">
        <f t="shared" si="216"/>
        <v>Mon</v>
      </c>
      <c r="J1761" s="1">
        <f t="shared" si="217"/>
        <v>17</v>
      </c>
      <c r="K1761" s="1" t="str">
        <f t="shared" si="218"/>
        <v>30D</v>
      </c>
      <c r="L1761" s="25">
        <v>41564</v>
      </c>
      <c r="M1761" s="26" t="str">
        <f t="shared" si="219"/>
        <v>Thu</v>
      </c>
      <c r="N1761" s="25">
        <v>41569</v>
      </c>
      <c r="O1761" s="1">
        <f t="shared" si="220"/>
        <v>5</v>
      </c>
      <c r="P1761" s="27">
        <f t="shared" si="221"/>
        <v>2013</v>
      </c>
      <c r="Q1761" s="1">
        <f t="shared" si="222"/>
        <v>10</v>
      </c>
      <c r="R1761" s="1">
        <f t="shared" si="223"/>
        <v>17</v>
      </c>
      <c r="S1761" t="s">
        <v>72</v>
      </c>
      <c r="T1761" s="2">
        <v>7517977.2699999996</v>
      </c>
      <c r="U1761">
        <v>0</v>
      </c>
      <c r="V1761" s="2">
        <v>1420561.6</v>
      </c>
      <c r="W1761" s="2">
        <v>4959218.3899999997</v>
      </c>
      <c r="X1761" s="2">
        <v>0</v>
      </c>
      <c r="Y1761" s="2">
        <v>129870.13</v>
      </c>
      <c r="Z1761" s="2">
        <v>1008327.15</v>
      </c>
      <c r="AA1761">
        <v>10</v>
      </c>
      <c r="AB1761">
        <v>0</v>
      </c>
      <c r="AC1761">
        <v>5</v>
      </c>
      <c r="AD1761">
        <v>5</v>
      </c>
      <c r="AE1761">
        <v>10</v>
      </c>
      <c r="AF1761">
        <v>20</v>
      </c>
      <c r="AG1761">
        <v>5</v>
      </c>
      <c r="AH1761" s="2">
        <v>284112.32</v>
      </c>
    </row>
    <row r="1762" spans="1:34" x14ac:dyDescent="0.5">
      <c r="A1762">
        <v>14410</v>
      </c>
      <c r="B1762">
        <v>32234</v>
      </c>
      <c r="C1762" t="s">
        <v>1843</v>
      </c>
      <c r="D1762" s="25">
        <v>17046</v>
      </c>
      <c r="E1762" t="s">
        <v>296</v>
      </c>
      <c r="F1762" t="s">
        <v>105</v>
      </c>
      <c r="G1762" t="s">
        <v>106</v>
      </c>
      <c r="H1762" s="25">
        <v>41548</v>
      </c>
      <c r="I1762" s="26" t="str">
        <f t="shared" si="216"/>
        <v>Tue</v>
      </c>
      <c r="J1762" s="1">
        <f t="shared" si="217"/>
        <v>52</v>
      </c>
      <c r="K1762" s="1" t="str">
        <f t="shared" si="218"/>
        <v>60D</v>
      </c>
      <c r="L1762" s="25">
        <v>41600</v>
      </c>
      <c r="M1762" s="26" t="str">
        <f t="shared" si="219"/>
        <v>Fri</v>
      </c>
      <c r="N1762" s="25">
        <v>41608</v>
      </c>
      <c r="O1762" s="1">
        <f t="shared" si="220"/>
        <v>8</v>
      </c>
      <c r="P1762" s="27">
        <f t="shared" si="221"/>
        <v>2013</v>
      </c>
      <c r="Q1762" s="1">
        <f t="shared" si="222"/>
        <v>11</v>
      </c>
      <c r="R1762" s="1">
        <f t="shared" si="223"/>
        <v>22</v>
      </c>
      <c r="S1762" t="s">
        <v>72</v>
      </c>
      <c r="T1762" s="2">
        <v>25784122.460000001</v>
      </c>
      <c r="U1762">
        <v>0</v>
      </c>
      <c r="V1762" s="2">
        <v>10930075</v>
      </c>
      <c r="W1762" s="2">
        <v>11393112.58</v>
      </c>
      <c r="X1762" s="2">
        <v>0</v>
      </c>
      <c r="Y1762" s="2">
        <v>0</v>
      </c>
      <c r="Z1762" s="2">
        <v>3460934.88</v>
      </c>
      <c r="AA1762">
        <v>16</v>
      </c>
      <c r="AB1762">
        <v>0</v>
      </c>
      <c r="AC1762">
        <v>0</v>
      </c>
      <c r="AD1762">
        <v>0</v>
      </c>
      <c r="AE1762">
        <v>16</v>
      </c>
      <c r="AF1762">
        <v>16</v>
      </c>
      <c r="AG1762">
        <v>8</v>
      </c>
      <c r="AH1762" s="2">
        <v>1366259.38</v>
      </c>
    </row>
    <row r="1763" spans="1:34" x14ac:dyDescent="0.5">
      <c r="A1763">
        <v>14409</v>
      </c>
      <c r="B1763">
        <v>60031</v>
      </c>
      <c r="C1763" t="s">
        <v>1844</v>
      </c>
      <c r="D1763" s="25">
        <v>34047</v>
      </c>
      <c r="E1763" t="s">
        <v>69</v>
      </c>
      <c r="F1763" t="s">
        <v>70</v>
      </c>
      <c r="G1763" t="s">
        <v>74</v>
      </c>
      <c r="H1763" s="25">
        <v>41548</v>
      </c>
      <c r="I1763" s="26" t="str">
        <f t="shared" si="216"/>
        <v>Tue</v>
      </c>
      <c r="J1763" s="1">
        <f t="shared" si="217"/>
        <v>3</v>
      </c>
      <c r="K1763" s="1" t="str">
        <f t="shared" si="218"/>
        <v>7D</v>
      </c>
      <c r="L1763" s="25">
        <v>41551</v>
      </c>
      <c r="M1763" s="26" t="str">
        <f t="shared" si="219"/>
        <v>Fri</v>
      </c>
      <c r="N1763" s="25">
        <v>41553</v>
      </c>
      <c r="O1763" s="1">
        <f t="shared" si="220"/>
        <v>2</v>
      </c>
      <c r="P1763" s="27">
        <f t="shared" si="221"/>
        <v>2013</v>
      </c>
      <c r="Q1763" s="1">
        <f t="shared" si="222"/>
        <v>10</v>
      </c>
      <c r="R1763" s="1">
        <f t="shared" si="223"/>
        <v>4</v>
      </c>
      <c r="S1763" t="s">
        <v>72</v>
      </c>
      <c r="T1763" s="2">
        <v>14116000</v>
      </c>
      <c r="U1763">
        <v>14091000</v>
      </c>
      <c r="V1763" s="2">
        <v>11645888</v>
      </c>
      <c r="W1763" s="2">
        <v>575757.02</v>
      </c>
      <c r="X1763" s="2">
        <v>0</v>
      </c>
      <c r="Y1763" s="2">
        <v>0</v>
      </c>
      <c r="Z1763" s="2">
        <v>1894354.98</v>
      </c>
      <c r="AA1763">
        <v>4</v>
      </c>
      <c r="AB1763">
        <v>0</v>
      </c>
      <c r="AC1763">
        <v>0</v>
      </c>
      <c r="AD1763">
        <v>0</v>
      </c>
      <c r="AE1763">
        <v>4</v>
      </c>
      <c r="AF1763">
        <v>4</v>
      </c>
      <c r="AG1763">
        <v>2</v>
      </c>
      <c r="AH1763" s="2">
        <v>5822944</v>
      </c>
    </row>
    <row r="1764" spans="1:34" x14ac:dyDescent="0.5">
      <c r="A1764">
        <v>14405</v>
      </c>
      <c r="B1764">
        <v>60027</v>
      </c>
      <c r="C1764" t="s">
        <v>1845</v>
      </c>
      <c r="D1764" s="25">
        <v>26117</v>
      </c>
      <c r="E1764" t="s">
        <v>138</v>
      </c>
      <c r="F1764" t="s">
        <v>80</v>
      </c>
      <c r="G1764" t="s">
        <v>89</v>
      </c>
      <c r="H1764" s="25">
        <v>41548</v>
      </c>
      <c r="I1764" s="26" t="str">
        <f t="shared" si="216"/>
        <v>Tue</v>
      </c>
      <c r="J1764" s="1">
        <f t="shared" si="217"/>
        <v>15</v>
      </c>
      <c r="K1764" s="1" t="str">
        <f t="shared" si="218"/>
        <v>30D</v>
      </c>
      <c r="L1764" s="25">
        <v>41563</v>
      </c>
      <c r="M1764" s="26" t="str">
        <f t="shared" si="219"/>
        <v>Wed</v>
      </c>
      <c r="N1764" s="25">
        <v>41566</v>
      </c>
      <c r="O1764" s="1">
        <f t="shared" si="220"/>
        <v>3</v>
      </c>
      <c r="P1764" s="27">
        <f t="shared" si="221"/>
        <v>2013</v>
      </c>
      <c r="Q1764" s="1">
        <f t="shared" si="222"/>
        <v>10</v>
      </c>
      <c r="R1764" s="1">
        <f t="shared" si="223"/>
        <v>16</v>
      </c>
      <c r="S1764" t="s">
        <v>72</v>
      </c>
      <c r="T1764" s="2">
        <v>4139999.81</v>
      </c>
      <c r="U1764">
        <v>0</v>
      </c>
      <c r="V1764" s="2">
        <v>3000000</v>
      </c>
      <c r="W1764" s="2">
        <v>584415.42000000004</v>
      </c>
      <c r="X1764" s="2">
        <v>0</v>
      </c>
      <c r="Y1764" s="2">
        <v>0</v>
      </c>
      <c r="Z1764" s="2">
        <v>555584.39</v>
      </c>
      <c r="AA1764">
        <v>9</v>
      </c>
      <c r="AB1764">
        <v>0</v>
      </c>
      <c r="AC1764">
        <v>0</v>
      </c>
      <c r="AD1764">
        <v>0</v>
      </c>
      <c r="AE1764">
        <v>9</v>
      </c>
      <c r="AF1764">
        <v>9</v>
      </c>
      <c r="AG1764">
        <v>3</v>
      </c>
      <c r="AH1764" s="2">
        <v>1000000</v>
      </c>
    </row>
    <row r="1765" spans="1:34" x14ac:dyDescent="0.5">
      <c r="A1765">
        <v>14435</v>
      </c>
      <c r="B1765">
        <v>61874</v>
      </c>
      <c r="C1765" t="s">
        <v>1846</v>
      </c>
      <c r="D1765" s="25">
        <v>25848</v>
      </c>
      <c r="E1765" t="s">
        <v>136</v>
      </c>
      <c r="F1765" t="s">
        <v>94</v>
      </c>
      <c r="G1765" t="s">
        <v>1847</v>
      </c>
      <c r="H1765" s="25">
        <v>41549</v>
      </c>
      <c r="I1765" s="26" t="str">
        <f t="shared" si="216"/>
        <v>Wed</v>
      </c>
      <c r="J1765" s="1">
        <f t="shared" si="217"/>
        <v>61</v>
      </c>
      <c r="K1765" s="1" t="str">
        <f t="shared" si="218"/>
        <v>90D</v>
      </c>
      <c r="L1765" s="25">
        <v>41610</v>
      </c>
      <c r="M1765" s="26" t="str">
        <f t="shared" si="219"/>
        <v>Mon</v>
      </c>
      <c r="N1765" s="25">
        <v>41613</v>
      </c>
      <c r="O1765" s="1">
        <f t="shared" si="220"/>
        <v>3</v>
      </c>
      <c r="P1765" s="27">
        <f t="shared" si="221"/>
        <v>2013</v>
      </c>
      <c r="Q1765" s="1">
        <f t="shared" si="222"/>
        <v>12</v>
      </c>
      <c r="R1765" s="1">
        <f t="shared" si="223"/>
        <v>2</v>
      </c>
      <c r="S1765" t="s">
        <v>72</v>
      </c>
      <c r="T1765" s="2">
        <v>21090258</v>
      </c>
      <c r="U1765">
        <v>19557900</v>
      </c>
      <c r="V1765" s="2">
        <v>15704362.800000001</v>
      </c>
      <c r="W1765" s="2">
        <v>1228993.2</v>
      </c>
      <c r="X1765" s="2">
        <v>0</v>
      </c>
      <c r="Y1765" s="2">
        <v>1326782.3999999999</v>
      </c>
      <c r="Z1765" s="2">
        <v>2830119.6</v>
      </c>
      <c r="AA1765">
        <v>6</v>
      </c>
      <c r="AB1765">
        <v>0</v>
      </c>
      <c r="AC1765">
        <v>0</v>
      </c>
      <c r="AD1765">
        <v>0</v>
      </c>
      <c r="AE1765">
        <v>6</v>
      </c>
      <c r="AF1765">
        <v>6</v>
      </c>
      <c r="AG1765">
        <v>3</v>
      </c>
      <c r="AH1765" s="2">
        <v>5234787.5999999996</v>
      </c>
    </row>
    <row r="1766" spans="1:34" x14ac:dyDescent="0.5">
      <c r="A1766">
        <v>14432</v>
      </c>
      <c r="B1766">
        <v>58913</v>
      </c>
      <c r="C1766" t="s">
        <v>1819</v>
      </c>
      <c r="D1766" s="25">
        <v>25538</v>
      </c>
      <c r="E1766" t="s">
        <v>140</v>
      </c>
      <c r="F1766" t="s">
        <v>80</v>
      </c>
      <c r="G1766" t="s">
        <v>89</v>
      </c>
      <c r="H1766" s="25">
        <v>41549</v>
      </c>
      <c r="I1766" s="26" t="str">
        <f t="shared" si="216"/>
        <v>Wed</v>
      </c>
      <c r="J1766" s="1">
        <f t="shared" si="217"/>
        <v>1</v>
      </c>
      <c r="K1766" s="1" t="str">
        <f t="shared" si="218"/>
        <v>7D</v>
      </c>
      <c r="L1766" s="25">
        <v>41550</v>
      </c>
      <c r="M1766" s="26" t="str">
        <f t="shared" si="219"/>
        <v>Thu</v>
      </c>
      <c r="N1766" s="25">
        <v>41552</v>
      </c>
      <c r="O1766" s="1">
        <f t="shared" si="220"/>
        <v>2</v>
      </c>
      <c r="P1766" s="27">
        <f t="shared" si="221"/>
        <v>2013</v>
      </c>
      <c r="Q1766" s="1">
        <f t="shared" si="222"/>
        <v>10</v>
      </c>
      <c r="R1766" s="1">
        <f t="shared" si="223"/>
        <v>3</v>
      </c>
      <c r="S1766" t="s">
        <v>72</v>
      </c>
      <c r="T1766" s="2">
        <v>7324049.6299999999</v>
      </c>
      <c r="U1766">
        <v>0</v>
      </c>
      <c r="V1766" s="2">
        <v>4800000</v>
      </c>
      <c r="W1766" s="2">
        <v>1039004</v>
      </c>
      <c r="X1766" s="2">
        <v>0</v>
      </c>
      <c r="Y1766" s="2">
        <v>502164.5</v>
      </c>
      <c r="Z1766" s="2">
        <v>982881.13</v>
      </c>
      <c r="AA1766">
        <v>15</v>
      </c>
      <c r="AB1766">
        <v>0</v>
      </c>
      <c r="AC1766">
        <v>0</v>
      </c>
      <c r="AD1766">
        <v>0</v>
      </c>
      <c r="AE1766">
        <v>15</v>
      </c>
      <c r="AF1766">
        <v>15</v>
      </c>
      <c r="AG1766">
        <v>3</v>
      </c>
      <c r="AH1766" s="2">
        <v>1600000</v>
      </c>
    </row>
    <row r="1767" spans="1:34" x14ac:dyDescent="0.5">
      <c r="A1767">
        <v>14435</v>
      </c>
      <c r="B1767">
        <v>62970</v>
      </c>
      <c r="C1767" t="s">
        <v>1848</v>
      </c>
      <c r="D1767" s="25">
        <v>17793</v>
      </c>
      <c r="E1767" t="s">
        <v>113</v>
      </c>
      <c r="F1767" t="s">
        <v>94</v>
      </c>
      <c r="G1767" t="s">
        <v>1847</v>
      </c>
      <c r="H1767" s="25">
        <v>41549</v>
      </c>
      <c r="I1767" s="26" t="str">
        <f t="shared" si="216"/>
        <v>Wed</v>
      </c>
      <c r="J1767" s="1">
        <f t="shared" si="217"/>
        <v>61</v>
      </c>
      <c r="K1767" s="1" t="str">
        <f t="shared" si="218"/>
        <v>90D</v>
      </c>
      <c r="L1767" s="25">
        <v>41610</v>
      </c>
      <c r="M1767" s="26" t="str">
        <f t="shared" si="219"/>
        <v>Mon</v>
      </c>
      <c r="N1767" s="25">
        <v>41612</v>
      </c>
      <c r="O1767" s="1">
        <f t="shared" si="220"/>
        <v>2</v>
      </c>
      <c r="P1767" s="27">
        <f t="shared" si="221"/>
        <v>2013</v>
      </c>
      <c r="Q1767" s="1">
        <f t="shared" si="222"/>
        <v>12</v>
      </c>
      <c r="R1767" s="1">
        <f t="shared" si="223"/>
        <v>2</v>
      </c>
      <c r="S1767" t="s">
        <v>72</v>
      </c>
      <c r="T1767" s="2">
        <v>7616743</v>
      </c>
      <c r="U1767">
        <v>6517750</v>
      </c>
      <c r="V1767" s="2">
        <v>5370205.5</v>
      </c>
      <c r="W1767" s="2">
        <v>782514.89</v>
      </c>
      <c r="X1767" s="2">
        <v>0</v>
      </c>
      <c r="Y1767" s="2">
        <v>441909.62</v>
      </c>
      <c r="Z1767" s="2">
        <v>1022112.99</v>
      </c>
      <c r="AA1767">
        <v>2</v>
      </c>
      <c r="AB1767">
        <v>0</v>
      </c>
      <c r="AC1767">
        <v>0</v>
      </c>
      <c r="AD1767">
        <v>0</v>
      </c>
      <c r="AE1767">
        <v>2</v>
      </c>
      <c r="AF1767">
        <v>2</v>
      </c>
      <c r="AG1767">
        <v>2</v>
      </c>
      <c r="AH1767" s="2">
        <v>2685102.75</v>
      </c>
    </row>
    <row r="1768" spans="1:34" x14ac:dyDescent="0.5">
      <c r="A1768">
        <v>14435</v>
      </c>
      <c r="B1768">
        <v>61875</v>
      </c>
      <c r="C1768" t="s">
        <v>1849</v>
      </c>
      <c r="D1768" s="25">
        <v>20679</v>
      </c>
      <c r="E1768" t="s">
        <v>136</v>
      </c>
      <c r="F1768" t="s">
        <v>94</v>
      </c>
      <c r="G1768" t="s">
        <v>1847</v>
      </c>
      <c r="H1768" s="25">
        <v>41549</v>
      </c>
      <c r="I1768" s="26" t="str">
        <f t="shared" si="216"/>
        <v>Wed</v>
      </c>
      <c r="J1768" s="1">
        <f t="shared" si="217"/>
        <v>61</v>
      </c>
      <c r="K1768" s="1" t="str">
        <f t="shared" si="218"/>
        <v>90D</v>
      </c>
      <c r="L1768" s="25">
        <v>41610</v>
      </c>
      <c r="M1768" s="26" t="str">
        <f t="shared" si="219"/>
        <v>Mon</v>
      </c>
      <c r="N1768" s="25">
        <v>41613</v>
      </c>
      <c r="O1768" s="1">
        <f t="shared" si="220"/>
        <v>3</v>
      </c>
      <c r="P1768" s="27">
        <f t="shared" si="221"/>
        <v>2013</v>
      </c>
      <c r="Q1768" s="1">
        <f t="shared" si="222"/>
        <v>12</v>
      </c>
      <c r="R1768" s="1">
        <f t="shared" si="223"/>
        <v>2</v>
      </c>
      <c r="S1768" t="s">
        <v>72</v>
      </c>
      <c r="T1768" s="2">
        <v>10718949.99</v>
      </c>
      <c r="U1768">
        <v>9778950</v>
      </c>
      <c r="V1768" s="2">
        <v>8057223.9000000004</v>
      </c>
      <c r="W1768" s="2">
        <v>1002527.69</v>
      </c>
      <c r="X1768" s="2">
        <v>0</v>
      </c>
      <c r="Y1768" s="2">
        <v>220779.22</v>
      </c>
      <c r="Z1768" s="2">
        <v>1438419.18</v>
      </c>
      <c r="AA1768">
        <v>3</v>
      </c>
      <c r="AB1768">
        <v>0</v>
      </c>
      <c r="AC1768">
        <v>0</v>
      </c>
      <c r="AD1768">
        <v>0</v>
      </c>
      <c r="AE1768">
        <v>3</v>
      </c>
      <c r="AF1768">
        <v>3</v>
      </c>
      <c r="AG1768">
        <v>3</v>
      </c>
      <c r="AH1768" s="2">
        <v>2685741.3</v>
      </c>
    </row>
    <row r="1769" spans="1:34" x14ac:dyDescent="0.5">
      <c r="A1769">
        <v>14438</v>
      </c>
      <c r="B1769">
        <v>60198</v>
      </c>
      <c r="C1769" t="s">
        <v>1850</v>
      </c>
      <c r="D1769" s="25">
        <v>21248</v>
      </c>
      <c r="E1769" t="s">
        <v>138</v>
      </c>
      <c r="F1769" t="s">
        <v>75</v>
      </c>
      <c r="G1769" t="s">
        <v>1463</v>
      </c>
      <c r="H1769" s="25">
        <v>41549</v>
      </c>
      <c r="I1769" s="26" t="str">
        <f t="shared" si="216"/>
        <v>Wed</v>
      </c>
      <c r="J1769" s="1">
        <f t="shared" si="217"/>
        <v>64</v>
      </c>
      <c r="K1769" s="1" t="str">
        <f t="shared" si="218"/>
        <v>90D</v>
      </c>
      <c r="L1769" s="25">
        <v>41613</v>
      </c>
      <c r="M1769" s="26" t="str">
        <f t="shared" si="219"/>
        <v>Thu</v>
      </c>
      <c r="N1769" s="25">
        <v>41616</v>
      </c>
      <c r="O1769" s="1">
        <f t="shared" si="220"/>
        <v>3</v>
      </c>
      <c r="P1769" s="27">
        <f t="shared" si="221"/>
        <v>2013</v>
      </c>
      <c r="Q1769" s="1">
        <f t="shared" si="222"/>
        <v>12</v>
      </c>
      <c r="R1769" s="1">
        <f t="shared" si="223"/>
        <v>5</v>
      </c>
      <c r="S1769" t="s">
        <v>72</v>
      </c>
      <c r="T1769" s="2">
        <v>3370399.99</v>
      </c>
      <c r="U1769">
        <v>0</v>
      </c>
      <c r="V1769" s="2">
        <v>2600000</v>
      </c>
      <c r="W1769" s="2">
        <v>318095.23</v>
      </c>
      <c r="X1769" s="2">
        <v>0</v>
      </c>
      <c r="Y1769" s="2">
        <v>0</v>
      </c>
      <c r="Z1769" s="2">
        <v>452304.76</v>
      </c>
      <c r="AA1769">
        <v>5</v>
      </c>
      <c r="AB1769">
        <v>0</v>
      </c>
      <c r="AC1769">
        <v>0</v>
      </c>
      <c r="AD1769">
        <v>0</v>
      </c>
      <c r="AE1769">
        <v>5</v>
      </c>
      <c r="AF1769">
        <v>5</v>
      </c>
      <c r="AG1769">
        <v>4</v>
      </c>
      <c r="AH1769" s="2">
        <v>650000</v>
      </c>
    </row>
    <row r="1770" spans="1:34" x14ac:dyDescent="0.5">
      <c r="A1770">
        <v>14454</v>
      </c>
      <c r="B1770">
        <v>60290</v>
      </c>
      <c r="C1770" t="s">
        <v>1851</v>
      </c>
      <c r="D1770" s="25">
        <v>18328</v>
      </c>
      <c r="E1770" t="s">
        <v>1852</v>
      </c>
      <c r="F1770" t="s">
        <v>94</v>
      </c>
      <c r="G1770" t="s">
        <v>141</v>
      </c>
      <c r="H1770" s="25">
        <v>41550</v>
      </c>
      <c r="I1770" s="26" t="str">
        <f t="shared" si="216"/>
        <v>Thu</v>
      </c>
      <c r="J1770" s="1">
        <f t="shared" si="217"/>
        <v>61</v>
      </c>
      <c r="K1770" s="1" t="str">
        <f t="shared" si="218"/>
        <v>90D</v>
      </c>
      <c r="L1770" s="25">
        <v>41611</v>
      </c>
      <c r="M1770" s="26" t="str">
        <f t="shared" si="219"/>
        <v>Tue</v>
      </c>
      <c r="N1770" s="25">
        <v>41614</v>
      </c>
      <c r="O1770" s="1">
        <f t="shared" si="220"/>
        <v>3</v>
      </c>
      <c r="P1770" s="27">
        <f t="shared" si="221"/>
        <v>2013</v>
      </c>
      <c r="Q1770" s="1">
        <f t="shared" si="222"/>
        <v>12</v>
      </c>
      <c r="R1770" s="1">
        <f t="shared" si="223"/>
        <v>3</v>
      </c>
      <c r="S1770" t="s">
        <v>72</v>
      </c>
      <c r="T1770" s="2">
        <v>22440000</v>
      </c>
      <c r="U1770">
        <v>22440000</v>
      </c>
      <c r="V1770" s="2">
        <v>17766234</v>
      </c>
      <c r="W1770" s="2">
        <v>1662336</v>
      </c>
      <c r="X1770" s="2">
        <v>0</v>
      </c>
      <c r="Y1770" s="2">
        <v>0</v>
      </c>
      <c r="Z1770" s="2">
        <v>3011430</v>
      </c>
      <c r="AA1770">
        <v>6</v>
      </c>
      <c r="AB1770">
        <v>0</v>
      </c>
      <c r="AC1770">
        <v>0</v>
      </c>
      <c r="AD1770">
        <v>0</v>
      </c>
      <c r="AE1770">
        <v>6</v>
      </c>
      <c r="AF1770">
        <v>6</v>
      </c>
      <c r="AG1770">
        <v>3</v>
      </c>
      <c r="AH1770" s="2">
        <v>5922078</v>
      </c>
    </row>
    <row r="1771" spans="1:34" x14ac:dyDescent="0.5">
      <c r="A1771">
        <v>14455</v>
      </c>
      <c r="B1771">
        <v>65380</v>
      </c>
      <c r="C1771" t="s">
        <v>1853</v>
      </c>
      <c r="D1771" s="25">
        <v>28262</v>
      </c>
      <c r="E1771" t="s">
        <v>69</v>
      </c>
      <c r="F1771" t="s">
        <v>94</v>
      </c>
      <c r="G1771" t="s">
        <v>95</v>
      </c>
      <c r="H1771" s="25">
        <v>41550</v>
      </c>
      <c r="I1771" s="26" t="str">
        <f t="shared" si="216"/>
        <v>Thu</v>
      </c>
      <c r="J1771" s="1">
        <f t="shared" si="217"/>
        <v>71</v>
      </c>
      <c r="K1771" s="1" t="str">
        <f t="shared" si="218"/>
        <v>90D</v>
      </c>
      <c r="L1771" s="25">
        <v>41621</v>
      </c>
      <c r="M1771" s="26" t="str">
        <f t="shared" si="219"/>
        <v>Fri</v>
      </c>
      <c r="N1771" s="25">
        <v>41623</v>
      </c>
      <c r="O1771" s="1">
        <f t="shared" si="220"/>
        <v>2</v>
      </c>
      <c r="P1771" s="27">
        <f t="shared" si="221"/>
        <v>2013</v>
      </c>
      <c r="Q1771" s="1">
        <f t="shared" si="222"/>
        <v>12</v>
      </c>
      <c r="R1771" s="1">
        <f t="shared" si="223"/>
        <v>13</v>
      </c>
      <c r="S1771" t="s">
        <v>72</v>
      </c>
      <c r="T1771" s="2">
        <v>5775000</v>
      </c>
      <c r="U1771">
        <v>5313000</v>
      </c>
      <c r="V1771" s="2">
        <v>4427273</v>
      </c>
      <c r="W1771" s="2">
        <v>572727</v>
      </c>
      <c r="X1771" s="2">
        <v>0</v>
      </c>
      <c r="Y1771" s="2">
        <v>0</v>
      </c>
      <c r="Z1771" s="2">
        <v>775000</v>
      </c>
      <c r="AA1771">
        <v>8</v>
      </c>
      <c r="AB1771">
        <v>0</v>
      </c>
      <c r="AC1771">
        <v>2</v>
      </c>
      <c r="AD1771">
        <v>2</v>
      </c>
      <c r="AE1771">
        <v>8</v>
      </c>
      <c r="AF1771">
        <v>12</v>
      </c>
      <c r="AG1771">
        <v>4</v>
      </c>
      <c r="AH1771" s="2">
        <v>1106818.25</v>
      </c>
    </row>
    <row r="1772" spans="1:34" x14ac:dyDescent="0.5">
      <c r="A1772">
        <v>14485</v>
      </c>
      <c r="B1772">
        <v>60418</v>
      </c>
      <c r="C1772" t="s">
        <v>1854</v>
      </c>
      <c r="D1772" s="25">
        <v>30708</v>
      </c>
      <c r="E1772" t="s">
        <v>140</v>
      </c>
      <c r="F1772" t="s">
        <v>70</v>
      </c>
      <c r="G1772" t="s">
        <v>97</v>
      </c>
      <c r="H1772" s="25">
        <v>41552</v>
      </c>
      <c r="I1772" s="26" t="str">
        <f t="shared" si="216"/>
        <v>Sat</v>
      </c>
      <c r="J1772" s="1">
        <f t="shared" si="217"/>
        <v>0</v>
      </c>
      <c r="K1772" s="1" t="str">
        <f t="shared" si="218"/>
        <v>7D</v>
      </c>
      <c r="L1772" s="25">
        <v>41552</v>
      </c>
      <c r="M1772" s="26" t="str">
        <f t="shared" si="219"/>
        <v>Sat</v>
      </c>
      <c r="N1772" s="25">
        <v>41553</v>
      </c>
      <c r="O1772" s="1">
        <f t="shared" si="220"/>
        <v>1</v>
      </c>
      <c r="P1772" s="27">
        <f t="shared" si="221"/>
        <v>2013</v>
      </c>
      <c r="Q1772" s="1">
        <f t="shared" si="222"/>
        <v>10</v>
      </c>
      <c r="R1772" s="1">
        <f t="shared" si="223"/>
        <v>5</v>
      </c>
      <c r="S1772" t="s">
        <v>72</v>
      </c>
      <c r="T1772" s="2">
        <v>7161000</v>
      </c>
      <c r="U1772">
        <v>6006000</v>
      </c>
      <c r="V1772" s="2">
        <v>5784416</v>
      </c>
      <c r="W1772" s="2">
        <v>415584</v>
      </c>
      <c r="X1772" s="2">
        <v>0</v>
      </c>
      <c r="Y1772" s="2">
        <v>0</v>
      </c>
      <c r="Z1772" s="2">
        <v>961000</v>
      </c>
      <c r="AA1772">
        <v>3</v>
      </c>
      <c r="AB1772">
        <v>0</v>
      </c>
      <c r="AC1772">
        <v>0</v>
      </c>
      <c r="AD1772">
        <v>0</v>
      </c>
      <c r="AE1772">
        <v>3</v>
      </c>
      <c r="AF1772">
        <v>3</v>
      </c>
      <c r="AG1772">
        <v>1</v>
      </c>
      <c r="AH1772" s="2">
        <v>5784416</v>
      </c>
    </row>
    <row r="1773" spans="1:34" x14ac:dyDescent="0.5">
      <c r="A1773">
        <v>14487</v>
      </c>
      <c r="B1773">
        <v>60424</v>
      </c>
      <c r="C1773" t="s">
        <v>1855</v>
      </c>
      <c r="D1773" s="25">
        <v>25885</v>
      </c>
      <c r="E1773" t="s">
        <v>140</v>
      </c>
      <c r="F1773" t="s">
        <v>70</v>
      </c>
      <c r="G1773" t="s">
        <v>97</v>
      </c>
      <c r="H1773" s="25">
        <v>41553</v>
      </c>
      <c r="I1773" s="26" t="str">
        <f t="shared" si="216"/>
        <v>Sun</v>
      </c>
      <c r="J1773" s="1">
        <f t="shared" si="217"/>
        <v>0</v>
      </c>
      <c r="K1773" s="1" t="str">
        <f t="shared" si="218"/>
        <v>7D</v>
      </c>
      <c r="L1773" s="25">
        <v>41553</v>
      </c>
      <c r="M1773" s="26" t="str">
        <f t="shared" si="219"/>
        <v>Sun</v>
      </c>
      <c r="N1773" s="25">
        <v>41554</v>
      </c>
      <c r="O1773" s="1">
        <f t="shared" si="220"/>
        <v>1</v>
      </c>
      <c r="P1773" s="27">
        <f t="shared" si="221"/>
        <v>2013</v>
      </c>
      <c r="Q1773" s="1">
        <f t="shared" si="222"/>
        <v>10</v>
      </c>
      <c r="R1773" s="1">
        <f t="shared" si="223"/>
        <v>6</v>
      </c>
      <c r="S1773" t="s">
        <v>72</v>
      </c>
      <c r="T1773" s="2">
        <v>15246000</v>
      </c>
      <c r="U1773">
        <v>14091000</v>
      </c>
      <c r="V1773" s="2">
        <v>12507360</v>
      </c>
      <c r="W1773" s="2">
        <v>692640</v>
      </c>
      <c r="X1773" s="2">
        <v>0</v>
      </c>
      <c r="Y1773" s="2">
        <v>0</v>
      </c>
      <c r="Z1773" s="2">
        <v>2046000</v>
      </c>
      <c r="AA1773">
        <v>3</v>
      </c>
      <c r="AB1773">
        <v>0</v>
      </c>
      <c r="AC1773">
        <v>0</v>
      </c>
      <c r="AD1773">
        <v>0</v>
      </c>
      <c r="AE1773">
        <v>3</v>
      </c>
      <c r="AF1773">
        <v>3</v>
      </c>
      <c r="AG1773">
        <v>1</v>
      </c>
      <c r="AH1773" s="2">
        <v>12507360</v>
      </c>
    </row>
    <row r="1774" spans="1:34" x14ac:dyDescent="0.5">
      <c r="A1774">
        <v>14543</v>
      </c>
      <c r="B1774">
        <v>60547</v>
      </c>
      <c r="C1774" t="s">
        <v>1856</v>
      </c>
      <c r="D1774" s="25">
        <v>19911</v>
      </c>
      <c r="E1774" t="s">
        <v>138</v>
      </c>
      <c r="F1774" t="s">
        <v>80</v>
      </c>
      <c r="G1774" t="s">
        <v>81</v>
      </c>
      <c r="H1774" s="25">
        <v>41557</v>
      </c>
      <c r="I1774" s="26" t="str">
        <f t="shared" si="216"/>
        <v>Thu</v>
      </c>
      <c r="J1774" s="1">
        <f t="shared" si="217"/>
        <v>2</v>
      </c>
      <c r="K1774" s="1" t="str">
        <f t="shared" si="218"/>
        <v>7D</v>
      </c>
      <c r="L1774" s="25">
        <v>41559</v>
      </c>
      <c r="M1774" s="26" t="str">
        <f t="shared" si="219"/>
        <v>Sat</v>
      </c>
      <c r="N1774" s="25">
        <v>41563</v>
      </c>
      <c r="O1774" s="1">
        <f t="shared" si="220"/>
        <v>4</v>
      </c>
      <c r="P1774" s="27">
        <f t="shared" si="221"/>
        <v>2013</v>
      </c>
      <c r="Q1774" s="1">
        <f t="shared" si="222"/>
        <v>10</v>
      </c>
      <c r="R1774" s="1">
        <f t="shared" si="223"/>
        <v>12</v>
      </c>
      <c r="S1774" t="s">
        <v>72</v>
      </c>
      <c r="T1774" s="2">
        <v>22828999.379999999</v>
      </c>
      <c r="U1774">
        <v>19404000</v>
      </c>
      <c r="V1774" s="2">
        <v>15691776</v>
      </c>
      <c r="W1774" s="2">
        <v>3190474.53</v>
      </c>
      <c r="X1774" s="2">
        <v>0</v>
      </c>
      <c r="Y1774" s="2">
        <v>883116.88</v>
      </c>
      <c r="Z1774" s="2">
        <v>3063631.97</v>
      </c>
      <c r="AA1774">
        <v>8</v>
      </c>
      <c r="AB1774">
        <v>0</v>
      </c>
      <c r="AC1774">
        <v>0</v>
      </c>
      <c r="AD1774">
        <v>0</v>
      </c>
      <c r="AE1774">
        <v>8</v>
      </c>
      <c r="AF1774">
        <v>8</v>
      </c>
      <c r="AG1774">
        <v>4</v>
      </c>
      <c r="AH1774" s="2">
        <v>3922944</v>
      </c>
    </row>
    <row r="1775" spans="1:34" x14ac:dyDescent="0.5">
      <c r="A1775">
        <v>14555</v>
      </c>
      <c r="B1775">
        <v>60595</v>
      </c>
      <c r="C1775" t="s">
        <v>1857</v>
      </c>
      <c r="D1775" s="25">
        <v>27042</v>
      </c>
      <c r="E1775" t="s">
        <v>122</v>
      </c>
      <c r="F1775" t="s">
        <v>80</v>
      </c>
      <c r="G1775" t="s">
        <v>81</v>
      </c>
      <c r="H1775" s="25">
        <v>41557</v>
      </c>
      <c r="I1775" s="26" t="str">
        <f t="shared" si="216"/>
        <v>Thu</v>
      </c>
      <c r="J1775" s="1">
        <f t="shared" si="217"/>
        <v>29</v>
      </c>
      <c r="K1775" s="1" t="str">
        <f t="shared" si="218"/>
        <v>30D</v>
      </c>
      <c r="L1775" s="25">
        <v>41586</v>
      </c>
      <c r="M1775" s="26" t="str">
        <f t="shared" si="219"/>
        <v>Fri</v>
      </c>
      <c r="N1775" s="25">
        <v>41587</v>
      </c>
      <c r="O1775" s="1">
        <f t="shared" si="220"/>
        <v>1</v>
      </c>
      <c r="P1775" s="27">
        <f t="shared" si="221"/>
        <v>2013</v>
      </c>
      <c r="Q1775" s="1">
        <f t="shared" si="222"/>
        <v>11</v>
      </c>
      <c r="R1775" s="1">
        <f t="shared" si="223"/>
        <v>8</v>
      </c>
      <c r="S1775" t="s">
        <v>72</v>
      </c>
      <c r="T1775" s="2">
        <v>5200000</v>
      </c>
      <c r="U1775">
        <v>5200000</v>
      </c>
      <c r="V1775" s="2">
        <v>4363636</v>
      </c>
      <c r="W1775" s="2">
        <v>138528</v>
      </c>
      <c r="X1775" s="2">
        <v>0</v>
      </c>
      <c r="Y1775" s="2">
        <v>0</v>
      </c>
      <c r="Z1775" s="2">
        <v>697836</v>
      </c>
      <c r="AA1775">
        <v>1</v>
      </c>
      <c r="AB1775">
        <v>0</v>
      </c>
      <c r="AC1775">
        <v>0</v>
      </c>
      <c r="AD1775">
        <v>0</v>
      </c>
      <c r="AE1775">
        <v>1</v>
      </c>
      <c r="AF1775">
        <v>1</v>
      </c>
      <c r="AG1775">
        <v>1</v>
      </c>
      <c r="AH1775" s="2">
        <v>4363636</v>
      </c>
    </row>
    <row r="1776" spans="1:34" x14ac:dyDescent="0.5">
      <c r="A1776">
        <v>14554</v>
      </c>
      <c r="B1776">
        <v>60594</v>
      </c>
      <c r="C1776" t="s">
        <v>1858</v>
      </c>
      <c r="D1776" s="25">
        <v>22640</v>
      </c>
      <c r="E1776" t="s">
        <v>122</v>
      </c>
      <c r="F1776" t="s">
        <v>80</v>
      </c>
      <c r="G1776" t="s">
        <v>81</v>
      </c>
      <c r="H1776" s="25">
        <v>41557</v>
      </c>
      <c r="I1776" s="26" t="str">
        <f t="shared" si="216"/>
        <v>Thu</v>
      </c>
      <c r="J1776" s="1">
        <f t="shared" si="217"/>
        <v>29</v>
      </c>
      <c r="K1776" s="1" t="str">
        <f t="shared" si="218"/>
        <v>30D</v>
      </c>
      <c r="L1776" s="25">
        <v>41586</v>
      </c>
      <c r="M1776" s="26" t="str">
        <f t="shared" si="219"/>
        <v>Fri</v>
      </c>
      <c r="N1776" s="25">
        <v>41587</v>
      </c>
      <c r="O1776" s="1">
        <f t="shared" si="220"/>
        <v>1</v>
      </c>
      <c r="P1776" s="27">
        <f t="shared" si="221"/>
        <v>2013</v>
      </c>
      <c r="Q1776" s="1">
        <f t="shared" si="222"/>
        <v>11</v>
      </c>
      <c r="R1776" s="1">
        <f t="shared" si="223"/>
        <v>8</v>
      </c>
      <c r="S1776" t="s">
        <v>72</v>
      </c>
      <c r="T1776" s="2">
        <v>5200000</v>
      </c>
      <c r="U1776">
        <v>5200000</v>
      </c>
      <c r="V1776" s="2">
        <v>4363636</v>
      </c>
      <c r="W1776" s="2">
        <v>138528</v>
      </c>
      <c r="X1776" s="2">
        <v>0</v>
      </c>
      <c r="Y1776" s="2">
        <v>0</v>
      </c>
      <c r="Z1776" s="2">
        <v>697836</v>
      </c>
      <c r="AA1776">
        <v>1</v>
      </c>
      <c r="AB1776">
        <v>0</v>
      </c>
      <c r="AC1776">
        <v>0</v>
      </c>
      <c r="AD1776">
        <v>0</v>
      </c>
      <c r="AE1776">
        <v>1</v>
      </c>
      <c r="AF1776">
        <v>1</v>
      </c>
      <c r="AG1776">
        <v>1</v>
      </c>
      <c r="AH1776" s="2">
        <v>4363636</v>
      </c>
    </row>
    <row r="1777" spans="1:34" x14ac:dyDescent="0.5">
      <c r="A1777">
        <v>14564</v>
      </c>
      <c r="B1777">
        <v>60619</v>
      </c>
      <c r="C1777" t="s">
        <v>1859</v>
      </c>
      <c r="D1777" s="25">
        <v>27208</v>
      </c>
      <c r="E1777" t="s">
        <v>138</v>
      </c>
      <c r="F1777" t="s">
        <v>80</v>
      </c>
      <c r="G1777" t="s">
        <v>89</v>
      </c>
      <c r="H1777" s="25">
        <v>41557</v>
      </c>
      <c r="I1777" s="26" t="str">
        <f t="shared" si="216"/>
        <v>Thu</v>
      </c>
      <c r="J1777" s="1">
        <f t="shared" si="217"/>
        <v>36</v>
      </c>
      <c r="K1777" s="1" t="str">
        <f t="shared" si="218"/>
        <v>45D</v>
      </c>
      <c r="L1777" s="25">
        <v>41593</v>
      </c>
      <c r="M1777" s="26" t="str">
        <f t="shared" si="219"/>
        <v>Fri</v>
      </c>
      <c r="N1777" s="25">
        <v>41596</v>
      </c>
      <c r="O1777" s="1">
        <f t="shared" si="220"/>
        <v>3</v>
      </c>
      <c r="P1777" s="27">
        <f t="shared" si="221"/>
        <v>2013</v>
      </c>
      <c r="Q1777" s="1">
        <f t="shared" si="222"/>
        <v>11</v>
      </c>
      <c r="R1777" s="1">
        <f t="shared" si="223"/>
        <v>15</v>
      </c>
      <c r="S1777" t="s">
        <v>72</v>
      </c>
      <c r="T1777" s="2">
        <v>4185150</v>
      </c>
      <c r="U1777">
        <v>0</v>
      </c>
      <c r="V1777" s="2">
        <v>3050000</v>
      </c>
      <c r="W1777" s="2">
        <v>530216.44999999995</v>
      </c>
      <c r="X1777" s="2">
        <v>0</v>
      </c>
      <c r="Y1777" s="2">
        <v>43290.04</v>
      </c>
      <c r="Z1777" s="2">
        <v>561643.51</v>
      </c>
      <c r="AA1777">
        <v>6</v>
      </c>
      <c r="AB1777">
        <v>2</v>
      </c>
      <c r="AC1777">
        <v>0</v>
      </c>
      <c r="AD1777">
        <v>4</v>
      </c>
      <c r="AE1777">
        <v>8</v>
      </c>
      <c r="AF1777">
        <v>12</v>
      </c>
      <c r="AG1777">
        <v>3</v>
      </c>
      <c r="AH1777" s="2">
        <v>1016666.67</v>
      </c>
    </row>
    <row r="1778" spans="1:34" x14ac:dyDescent="0.5">
      <c r="A1778">
        <v>14582</v>
      </c>
      <c r="B1778">
        <v>60653</v>
      </c>
      <c r="C1778" t="s">
        <v>1860</v>
      </c>
      <c r="D1778" s="25">
        <v>31413</v>
      </c>
      <c r="E1778" t="s">
        <v>140</v>
      </c>
      <c r="F1778" t="s">
        <v>75</v>
      </c>
      <c r="G1778" t="s">
        <v>91</v>
      </c>
      <c r="H1778" s="25">
        <v>41558</v>
      </c>
      <c r="I1778" s="26" t="str">
        <f t="shared" si="216"/>
        <v>Fri</v>
      </c>
      <c r="J1778" s="1">
        <f t="shared" si="217"/>
        <v>1</v>
      </c>
      <c r="K1778" s="1" t="str">
        <f t="shared" si="218"/>
        <v>7D</v>
      </c>
      <c r="L1778" s="25">
        <v>41559</v>
      </c>
      <c r="M1778" s="26" t="str">
        <f t="shared" si="219"/>
        <v>Sat</v>
      </c>
      <c r="N1778" s="25">
        <v>41561</v>
      </c>
      <c r="O1778" s="1">
        <f t="shared" si="220"/>
        <v>2</v>
      </c>
      <c r="P1778" s="27">
        <f t="shared" si="221"/>
        <v>2013</v>
      </c>
      <c r="Q1778" s="1">
        <f t="shared" si="222"/>
        <v>10</v>
      </c>
      <c r="R1778" s="1">
        <f t="shared" si="223"/>
        <v>12</v>
      </c>
      <c r="S1778" t="s">
        <v>72</v>
      </c>
      <c r="T1778" s="2">
        <v>3187800</v>
      </c>
      <c r="U1778">
        <v>0</v>
      </c>
      <c r="V1778" s="2">
        <v>2400000</v>
      </c>
      <c r="W1778" s="2">
        <v>360000</v>
      </c>
      <c r="X1778" s="2">
        <v>0</v>
      </c>
      <c r="Y1778" s="2">
        <v>0</v>
      </c>
      <c r="Z1778" s="2">
        <v>427800</v>
      </c>
      <c r="AA1778">
        <v>2</v>
      </c>
      <c r="AB1778">
        <v>0</v>
      </c>
      <c r="AC1778">
        <v>0</v>
      </c>
      <c r="AD1778">
        <v>0</v>
      </c>
      <c r="AE1778">
        <v>2</v>
      </c>
      <c r="AF1778">
        <v>2</v>
      </c>
      <c r="AG1778">
        <v>2</v>
      </c>
      <c r="AH1778" s="2">
        <v>1200000</v>
      </c>
    </row>
    <row r="1779" spans="1:34" x14ac:dyDescent="0.5">
      <c r="A1779">
        <v>14619</v>
      </c>
      <c r="B1779">
        <v>60753</v>
      </c>
      <c r="C1779" t="s">
        <v>1861</v>
      </c>
      <c r="D1779" s="25">
        <v>29587</v>
      </c>
      <c r="E1779" t="s">
        <v>69</v>
      </c>
      <c r="F1779" t="s">
        <v>94</v>
      </c>
      <c r="G1779" t="s">
        <v>141</v>
      </c>
      <c r="H1779" s="25">
        <v>41562</v>
      </c>
      <c r="I1779" s="26" t="str">
        <f t="shared" si="216"/>
        <v>Tue</v>
      </c>
      <c r="J1779" s="1">
        <f t="shared" si="217"/>
        <v>15</v>
      </c>
      <c r="K1779" s="1" t="str">
        <f t="shared" si="218"/>
        <v>30D</v>
      </c>
      <c r="L1779" s="25">
        <v>41577</v>
      </c>
      <c r="M1779" s="26" t="str">
        <f t="shared" si="219"/>
        <v>Wed</v>
      </c>
      <c r="N1779" s="25">
        <v>41580</v>
      </c>
      <c r="O1779" s="1">
        <f t="shared" si="220"/>
        <v>3</v>
      </c>
      <c r="P1779" s="27">
        <f t="shared" si="221"/>
        <v>2013</v>
      </c>
      <c r="Q1779" s="1">
        <f t="shared" si="222"/>
        <v>10</v>
      </c>
      <c r="R1779" s="1">
        <f t="shared" si="223"/>
        <v>30</v>
      </c>
      <c r="S1779" t="s">
        <v>72</v>
      </c>
      <c r="T1779" s="2">
        <v>899999.91</v>
      </c>
      <c r="U1779">
        <v>125000</v>
      </c>
      <c r="V1779" s="2">
        <v>422653.46</v>
      </c>
      <c r="W1779" s="2">
        <v>356566.26</v>
      </c>
      <c r="X1779" s="2">
        <v>0</v>
      </c>
      <c r="Y1779" s="2">
        <v>0</v>
      </c>
      <c r="Z1779" s="2">
        <v>120780.19</v>
      </c>
      <c r="AA1779">
        <v>5</v>
      </c>
      <c r="AB1779">
        <v>0</v>
      </c>
      <c r="AC1779">
        <v>0</v>
      </c>
      <c r="AD1779">
        <v>0</v>
      </c>
      <c r="AE1779">
        <v>5</v>
      </c>
      <c r="AF1779">
        <v>5</v>
      </c>
      <c r="AG1779">
        <v>3</v>
      </c>
      <c r="AH1779" s="2">
        <v>140884.49</v>
      </c>
    </row>
    <row r="1780" spans="1:34" x14ac:dyDescent="0.5">
      <c r="A1780">
        <v>14655</v>
      </c>
      <c r="B1780">
        <v>60863</v>
      </c>
      <c r="C1780" t="s">
        <v>1862</v>
      </c>
      <c r="D1780" s="25">
        <v>28629</v>
      </c>
      <c r="E1780" t="s">
        <v>140</v>
      </c>
      <c r="F1780" t="s">
        <v>70</v>
      </c>
      <c r="G1780" t="s">
        <v>74</v>
      </c>
      <c r="H1780" s="25">
        <v>41563</v>
      </c>
      <c r="I1780" s="26" t="str">
        <f t="shared" si="216"/>
        <v>Wed</v>
      </c>
      <c r="J1780" s="1">
        <f t="shared" si="217"/>
        <v>52</v>
      </c>
      <c r="K1780" s="1" t="str">
        <f t="shared" si="218"/>
        <v>60D</v>
      </c>
      <c r="L1780" s="25">
        <v>41615</v>
      </c>
      <c r="M1780" s="26" t="str">
        <f t="shared" si="219"/>
        <v>Sat</v>
      </c>
      <c r="N1780" s="25">
        <v>41619</v>
      </c>
      <c r="O1780" s="1">
        <f t="shared" si="220"/>
        <v>4</v>
      </c>
      <c r="P1780" s="27">
        <f t="shared" si="221"/>
        <v>2013</v>
      </c>
      <c r="Q1780" s="1">
        <f t="shared" si="222"/>
        <v>12</v>
      </c>
      <c r="R1780" s="1">
        <f t="shared" si="223"/>
        <v>7</v>
      </c>
      <c r="S1780" t="s">
        <v>72</v>
      </c>
      <c r="T1780" s="2">
        <v>14521130.25</v>
      </c>
      <c r="U1780">
        <v>12790912.5</v>
      </c>
      <c r="V1780" s="2">
        <v>10822751.65</v>
      </c>
      <c r="W1780" s="2">
        <v>1724017.8</v>
      </c>
      <c r="X1780" s="2">
        <v>0</v>
      </c>
      <c r="Y1780" s="2">
        <v>25974.03</v>
      </c>
      <c r="Z1780" s="2">
        <v>1948386.77</v>
      </c>
      <c r="AA1780">
        <v>8</v>
      </c>
      <c r="AB1780">
        <v>0</v>
      </c>
      <c r="AC1780">
        <v>4</v>
      </c>
      <c r="AD1780">
        <v>0</v>
      </c>
      <c r="AE1780">
        <v>8</v>
      </c>
      <c r="AF1780">
        <v>12</v>
      </c>
      <c r="AG1780">
        <v>4</v>
      </c>
      <c r="AH1780" s="2">
        <v>2705687.91</v>
      </c>
    </row>
    <row r="1781" spans="1:34" x14ac:dyDescent="0.5">
      <c r="A1781">
        <v>14657</v>
      </c>
      <c r="B1781">
        <v>60865</v>
      </c>
      <c r="C1781" t="s">
        <v>1863</v>
      </c>
      <c r="D1781" s="25">
        <v>24565</v>
      </c>
      <c r="E1781" t="s">
        <v>140</v>
      </c>
      <c r="F1781" t="s">
        <v>80</v>
      </c>
      <c r="G1781" t="s">
        <v>89</v>
      </c>
      <c r="H1781" s="25">
        <v>41563</v>
      </c>
      <c r="I1781" s="26" t="str">
        <f t="shared" si="216"/>
        <v>Wed</v>
      </c>
      <c r="J1781" s="1">
        <f t="shared" si="217"/>
        <v>30</v>
      </c>
      <c r="K1781" s="1" t="str">
        <f t="shared" si="218"/>
        <v>30D</v>
      </c>
      <c r="L1781" s="25">
        <v>41593</v>
      </c>
      <c r="M1781" s="26" t="str">
        <f t="shared" si="219"/>
        <v>Fri</v>
      </c>
      <c r="N1781" s="25">
        <v>41599</v>
      </c>
      <c r="O1781" s="1">
        <f t="shared" si="220"/>
        <v>6</v>
      </c>
      <c r="P1781" s="27">
        <f t="shared" si="221"/>
        <v>2013</v>
      </c>
      <c r="Q1781" s="1">
        <f t="shared" si="222"/>
        <v>11</v>
      </c>
      <c r="R1781" s="1">
        <f t="shared" si="223"/>
        <v>15</v>
      </c>
      <c r="S1781" t="s">
        <v>72</v>
      </c>
      <c r="T1781" s="2">
        <v>2073500</v>
      </c>
      <c r="U1781">
        <v>0</v>
      </c>
      <c r="V1781" s="2">
        <v>1200000</v>
      </c>
      <c r="W1781" s="2">
        <v>0</v>
      </c>
      <c r="X1781" s="2">
        <v>0</v>
      </c>
      <c r="Y1781" s="2">
        <v>595238.09</v>
      </c>
      <c r="Z1781" s="2">
        <v>278261.90999999997</v>
      </c>
      <c r="AA1781">
        <v>12</v>
      </c>
      <c r="AB1781">
        <v>0</v>
      </c>
      <c r="AC1781">
        <v>6</v>
      </c>
      <c r="AD1781">
        <v>0</v>
      </c>
      <c r="AE1781">
        <v>12</v>
      </c>
      <c r="AF1781">
        <v>18</v>
      </c>
      <c r="AG1781">
        <v>6</v>
      </c>
      <c r="AH1781" s="2">
        <v>200000</v>
      </c>
    </row>
    <row r="1782" spans="1:34" x14ac:dyDescent="0.5">
      <c r="A1782">
        <v>13639</v>
      </c>
      <c r="B1782">
        <v>60951</v>
      </c>
      <c r="C1782" t="s">
        <v>1864</v>
      </c>
      <c r="D1782" s="25">
        <v>25442</v>
      </c>
      <c r="E1782" t="s">
        <v>276</v>
      </c>
      <c r="F1782" t="s">
        <v>94</v>
      </c>
      <c r="G1782" t="s">
        <v>141</v>
      </c>
      <c r="H1782" s="25">
        <v>41564</v>
      </c>
      <c r="I1782" s="26" t="str">
        <f t="shared" si="216"/>
        <v>Thu</v>
      </c>
      <c r="J1782" s="1">
        <f t="shared" si="217"/>
        <v>32</v>
      </c>
      <c r="K1782" s="1" t="str">
        <f t="shared" si="218"/>
        <v>45D</v>
      </c>
      <c r="L1782" s="25">
        <v>41596</v>
      </c>
      <c r="M1782" s="26" t="str">
        <f t="shared" si="219"/>
        <v>Mon</v>
      </c>
      <c r="N1782" s="25">
        <v>41600</v>
      </c>
      <c r="O1782" s="1">
        <f t="shared" si="220"/>
        <v>4</v>
      </c>
      <c r="P1782" s="27">
        <f t="shared" si="221"/>
        <v>2013</v>
      </c>
      <c r="Q1782" s="1">
        <f t="shared" si="222"/>
        <v>11</v>
      </c>
      <c r="R1782" s="1">
        <f t="shared" si="223"/>
        <v>18</v>
      </c>
      <c r="S1782" t="s">
        <v>72</v>
      </c>
      <c r="T1782" s="2">
        <v>16487049.050000001</v>
      </c>
      <c r="U1782">
        <v>12600000</v>
      </c>
      <c r="V1782" s="2">
        <v>10354980</v>
      </c>
      <c r="W1782" s="2">
        <v>1674111.16</v>
      </c>
      <c r="X1782" s="2">
        <v>0</v>
      </c>
      <c r="Y1782" s="2">
        <v>2065591.08</v>
      </c>
      <c r="Z1782" s="2">
        <v>2392366.81</v>
      </c>
      <c r="AA1782">
        <v>4</v>
      </c>
      <c r="AB1782">
        <v>0</v>
      </c>
      <c r="AC1782">
        <v>0</v>
      </c>
      <c r="AD1782">
        <v>0</v>
      </c>
      <c r="AE1782">
        <v>4</v>
      </c>
      <c r="AF1782">
        <v>4</v>
      </c>
      <c r="AG1782">
        <v>4</v>
      </c>
      <c r="AH1782" s="2">
        <v>2588745</v>
      </c>
    </row>
    <row r="1783" spans="1:34" x14ac:dyDescent="0.5">
      <c r="A1783">
        <v>14435</v>
      </c>
      <c r="B1783">
        <v>60957</v>
      </c>
      <c r="C1783" t="s">
        <v>1865</v>
      </c>
      <c r="D1783" s="25">
        <v>13628</v>
      </c>
      <c r="E1783" t="s">
        <v>1049</v>
      </c>
      <c r="F1783" t="s">
        <v>94</v>
      </c>
      <c r="G1783" t="s">
        <v>1847</v>
      </c>
      <c r="H1783" s="25">
        <v>41564</v>
      </c>
      <c r="I1783" s="26" t="str">
        <f t="shared" si="216"/>
        <v>Thu</v>
      </c>
      <c r="J1783" s="1">
        <f t="shared" si="217"/>
        <v>45</v>
      </c>
      <c r="K1783" s="1" t="str">
        <f t="shared" si="218"/>
        <v>45D</v>
      </c>
      <c r="L1783" s="25">
        <v>41609</v>
      </c>
      <c r="M1783" s="26" t="str">
        <f t="shared" si="219"/>
        <v>Sun</v>
      </c>
      <c r="N1783" s="25">
        <v>41614</v>
      </c>
      <c r="O1783" s="1">
        <f t="shared" si="220"/>
        <v>5</v>
      </c>
      <c r="P1783" s="27">
        <f t="shared" si="221"/>
        <v>2013</v>
      </c>
      <c r="Q1783" s="1">
        <f t="shared" si="222"/>
        <v>12</v>
      </c>
      <c r="R1783" s="1">
        <f t="shared" si="223"/>
        <v>1</v>
      </c>
      <c r="S1783" t="s">
        <v>72</v>
      </c>
      <c r="T1783" s="2">
        <v>18466499.93</v>
      </c>
      <c r="U1783">
        <v>16298250</v>
      </c>
      <c r="V1783" s="2">
        <v>12745231.5</v>
      </c>
      <c r="W1783" s="2">
        <v>2360054.2799999998</v>
      </c>
      <c r="X1783" s="2">
        <v>0</v>
      </c>
      <c r="Y1783" s="2">
        <v>883116.88</v>
      </c>
      <c r="Z1783" s="2">
        <v>2478097.27</v>
      </c>
      <c r="AA1783">
        <v>10</v>
      </c>
      <c r="AB1783">
        <v>0</v>
      </c>
      <c r="AC1783">
        <v>0</v>
      </c>
      <c r="AD1783">
        <v>0</v>
      </c>
      <c r="AE1783">
        <v>10</v>
      </c>
      <c r="AF1783">
        <v>10</v>
      </c>
      <c r="AG1783">
        <v>5</v>
      </c>
      <c r="AH1783" s="2">
        <v>2549046.2999999998</v>
      </c>
    </row>
    <row r="1784" spans="1:34" x14ac:dyDescent="0.5">
      <c r="A1784">
        <v>14709</v>
      </c>
      <c r="B1784">
        <v>61009</v>
      </c>
      <c r="C1784" t="s">
        <v>1866</v>
      </c>
      <c r="D1784" s="25">
        <v>27035</v>
      </c>
      <c r="E1784" t="s">
        <v>140</v>
      </c>
      <c r="F1784" t="s">
        <v>75</v>
      </c>
      <c r="G1784" t="s">
        <v>91</v>
      </c>
      <c r="H1784" s="25">
        <v>41565</v>
      </c>
      <c r="I1784" s="26" t="str">
        <f t="shared" si="216"/>
        <v>Fri</v>
      </c>
      <c r="J1784" s="1">
        <f t="shared" si="217"/>
        <v>6</v>
      </c>
      <c r="K1784" s="1" t="str">
        <f t="shared" si="218"/>
        <v>7D</v>
      </c>
      <c r="L1784" s="25">
        <v>41571</v>
      </c>
      <c r="M1784" s="26" t="str">
        <f t="shared" si="219"/>
        <v>Thu</v>
      </c>
      <c r="N1784" s="25">
        <v>41574</v>
      </c>
      <c r="O1784" s="1">
        <f t="shared" si="220"/>
        <v>3</v>
      </c>
      <c r="P1784" s="27">
        <f t="shared" si="221"/>
        <v>2013</v>
      </c>
      <c r="Q1784" s="1">
        <f t="shared" si="222"/>
        <v>10</v>
      </c>
      <c r="R1784" s="1">
        <f t="shared" si="223"/>
        <v>24</v>
      </c>
      <c r="S1784" t="s">
        <v>72</v>
      </c>
      <c r="T1784" s="2">
        <v>9980000</v>
      </c>
      <c r="U1784">
        <v>9980000</v>
      </c>
      <c r="V1784" s="2">
        <v>8086580</v>
      </c>
      <c r="W1784" s="2">
        <v>554112</v>
      </c>
      <c r="X1784" s="2">
        <v>0</v>
      </c>
      <c r="Y1784" s="2">
        <v>0</v>
      </c>
      <c r="Z1784" s="2">
        <v>1339308</v>
      </c>
      <c r="AA1784">
        <v>6</v>
      </c>
      <c r="AB1784">
        <v>0</v>
      </c>
      <c r="AC1784">
        <v>0</v>
      </c>
      <c r="AD1784">
        <v>0</v>
      </c>
      <c r="AE1784">
        <v>6</v>
      </c>
      <c r="AF1784">
        <v>6</v>
      </c>
      <c r="AG1784">
        <v>3</v>
      </c>
      <c r="AH1784" s="2">
        <v>2695526.67</v>
      </c>
    </row>
    <row r="1785" spans="1:34" x14ac:dyDescent="0.5">
      <c r="A1785">
        <v>14732</v>
      </c>
      <c r="B1785">
        <v>61181</v>
      </c>
      <c r="C1785" t="s">
        <v>1867</v>
      </c>
      <c r="D1785" s="25">
        <v>25912</v>
      </c>
      <c r="E1785" t="s">
        <v>73</v>
      </c>
      <c r="F1785" t="s">
        <v>80</v>
      </c>
      <c r="G1785" t="s">
        <v>81</v>
      </c>
      <c r="H1785" s="25">
        <v>41568</v>
      </c>
      <c r="I1785" s="26" t="str">
        <f t="shared" si="216"/>
        <v>Mon</v>
      </c>
      <c r="J1785" s="1">
        <f t="shared" si="217"/>
        <v>3</v>
      </c>
      <c r="K1785" s="1" t="str">
        <f t="shared" si="218"/>
        <v>7D</v>
      </c>
      <c r="L1785" s="25">
        <v>41571</v>
      </c>
      <c r="M1785" s="26" t="str">
        <f t="shared" si="219"/>
        <v>Thu</v>
      </c>
      <c r="N1785" s="25">
        <v>41573</v>
      </c>
      <c r="O1785" s="1">
        <f t="shared" si="220"/>
        <v>2</v>
      </c>
      <c r="P1785" s="27">
        <f t="shared" si="221"/>
        <v>2013</v>
      </c>
      <c r="Q1785" s="1">
        <f t="shared" si="222"/>
        <v>10</v>
      </c>
      <c r="R1785" s="1">
        <f t="shared" si="223"/>
        <v>24</v>
      </c>
      <c r="S1785" t="s">
        <v>72</v>
      </c>
      <c r="T1785" s="2">
        <v>10506999.800000001</v>
      </c>
      <c r="U1785">
        <v>9702000</v>
      </c>
      <c r="V1785" s="2">
        <v>7845888</v>
      </c>
      <c r="W1785" s="2">
        <v>1251081.53</v>
      </c>
      <c r="X1785" s="2">
        <v>0</v>
      </c>
      <c r="Y1785" s="2">
        <v>0</v>
      </c>
      <c r="Z1785" s="2">
        <v>1410030.27</v>
      </c>
      <c r="AA1785">
        <v>4</v>
      </c>
      <c r="AB1785">
        <v>0</v>
      </c>
      <c r="AC1785">
        <v>0</v>
      </c>
      <c r="AD1785">
        <v>0</v>
      </c>
      <c r="AE1785">
        <v>4</v>
      </c>
      <c r="AF1785">
        <v>4</v>
      </c>
      <c r="AG1785">
        <v>2</v>
      </c>
      <c r="AH1785" s="2">
        <v>3922944</v>
      </c>
    </row>
    <row r="1786" spans="1:34" x14ac:dyDescent="0.5">
      <c r="A1786">
        <v>14647</v>
      </c>
      <c r="B1786">
        <v>63968</v>
      </c>
      <c r="C1786" t="s">
        <v>1868</v>
      </c>
      <c r="D1786" s="25">
        <v>26980</v>
      </c>
      <c r="E1786" t="s">
        <v>69</v>
      </c>
      <c r="F1786" t="s">
        <v>94</v>
      </c>
      <c r="G1786" t="s">
        <v>111</v>
      </c>
      <c r="H1786" s="25">
        <v>41568</v>
      </c>
      <c r="I1786" s="26" t="str">
        <f t="shared" si="216"/>
        <v>Mon</v>
      </c>
      <c r="J1786" s="1">
        <f t="shared" si="217"/>
        <v>39</v>
      </c>
      <c r="K1786" s="1" t="str">
        <f t="shared" si="218"/>
        <v>45D</v>
      </c>
      <c r="L1786" s="25">
        <v>41607</v>
      </c>
      <c r="M1786" s="26" t="str">
        <f t="shared" si="219"/>
        <v>Fri</v>
      </c>
      <c r="N1786" s="25">
        <v>41609</v>
      </c>
      <c r="O1786" s="1">
        <f t="shared" si="220"/>
        <v>2</v>
      </c>
      <c r="P1786" s="27">
        <f t="shared" si="221"/>
        <v>2013</v>
      </c>
      <c r="Q1786" s="1">
        <f t="shared" si="222"/>
        <v>11</v>
      </c>
      <c r="R1786" s="1">
        <f t="shared" si="223"/>
        <v>29</v>
      </c>
      <c r="S1786" t="s">
        <v>72</v>
      </c>
      <c r="T1786" s="2">
        <v>9765999.5999999996</v>
      </c>
      <c r="U1786">
        <v>5313000</v>
      </c>
      <c r="V1786" s="2">
        <v>6415152</v>
      </c>
      <c r="W1786" s="2">
        <v>2040259.92</v>
      </c>
      <c r="X1786" s="2">
        <v>0</v>
      </c>
      <c r="Y1786" s="2">
        <v>0</v>
      </c>
      <c r="Z1786" s="2">
        <v>1310587.68</v>
      </c>
      <c r="AA1786">
        <v>12</v>
      </c>
      <c r="AB1786">
        <v>0</v>
      </c>
      <c r="AC1786">
        <v>2</v>
      </c>
      <c r="AD1786">
        <v>0</v>
      </c>
      <c r="AE1786">
        <v>12</v>
      </c>
      <c r="AF1786">
        <v>14</v>
      </c>
      <c r="AG1786">
        <v>8</v>
      </c>
      <c r="AH1786" s="2">
        <v>801894</v>
      </c>
    </row>
    <row r="1787" spans="1:34" x14ac:dyDescent="0.5">
      <c r="A1787">
        <v>14752</v>
      </c>
      <c r="B1787">
        <v>61231</v>
      </c>
      <c r="C1787" t="s">
        <v>1869</v>
      </c>
      <c r="D1787" s="25">
        <v>30155</v>
      </c>
      <c r="E1787" t="s">
        <v>100</v>
      </c>
      <c r="F1787" t="s">
        <v>80</v>
      </c>
      <c r="G1787" t="s">
        <v>89</v>
      </c>
      <c r="H1787" s="25">
        <v>41569</v>
      </c>
      <c r="I1787" s="26" t="str">
        <f t="shared" si="216"/>
        <v>Tue</v>
      </c>
      <c r="J1787" s="1">
        <f t="shared" si="217"/>
        <v>6</v>
      </c>
      <c r="K1787" s="1" t="str">
        <f t="shared" si="218"/>
        <v>7D</v>
      </c>
      <c r="L1787" s="25">
        <v>41575</v>
      </c>
      <c r="M1787" s="26" t="str">
        <f t="shared" si="219"/>
        <v>Mon</v>
      </c>
      <c r="N1787" s="25">
        <v>41578</v>
      </c>
      <c r="O1787" s="1">
        <f t="shared" si="220"/>
        <v>3</v>
      </c>
      <c r="P1787" s="27">
        <f t="shared" si="221"/>
        <v>2013</v>
      </c>
      <c r="Q1787" s="1">
        <f t="shared" si="222"/>
        <v>10</v>
      </c>
      <c r="R1787" s="1">
        <f t="shared" si="223"/>
        <v>28</v>
      </c>
      <c r="S1787" t="s">
        <v>72</v>
      </c>
      <c r="T1787" s="2">
        <v>1135199.83</v>
      </c>
      <c r="U1787">
        <v>0</v>
      </c>
      <c r="V1787" s="2">
        <v>600000</v>
      </c>
      <c r="W1787" s="2">
        <v>382857</v>
      </c>
      <c r="X1787" s="2">
        <v>0</v>
      </c>
      <c r="Y1787" s="2">
        <v>0</v>
      </c>
      <c r="Z1787" s="2">
        <v>152342.82999999999</v>
      </c>
      <c r="AA1787">
        <v>6</v>
      </c>
      <c r="AB1787">
        <v>0</v>
      </c>
      <c r="AC1787">
        <v>0</v>
      </c>
      <c r="AD1787">
        <v>0</v>
      </c>
      <c r="AE1787">
        <v>6</v>
      </c>
      <c r="AF1787">
        <v>6</v>
      </c>
      <c r="AG1787">
        <v>3</v>
      </c>
      <c r="AH1787" s="2">
        <v>200000</v>
      </c>
    </row>
    <row r="1788" spans="1:34" x14ac:dyDescent="0.5">
      <c r="A1788">
        <v>14773</v>
      </c>
      <c r="B1788">
        <v>61291</v>
      </c>
      <c r="C1788" t="s">
        <v>1870</v>
      </c>
      <c r="D1788" s="25">
        <v>29450</v>
      </c>
      <c r="E1788" t="s">
        <v>69</v>
      </c>
      <c r="F1788" t="s">
        <v>84</v>
      </c>
      <c r="G1788" t="s">
        <v>112</v>
      </c>
      <c r="H1788" s="25">
        <v>41570</v>
      </c>
      <c r="I1788" s="26" t="str">
        <f t="shared" si="216"/>
        <v>Wed</v>
      </c>
      <c r="J1788" s="1">
        <f t="shared" si="217"/>
        <v>28</v>
      </c>
      <c r="K1788" s="1" t="str">
        <f t="shared" si="218"/>
        <v>30D</v>
      </c>
      <c r="L1788" s="25">
        <v>41598</v>
      </c>
      <c r="M1788" s="26" t="str">
        <f t="shared" si="219"/>
        <v>Wed</v>
      </c>
      <c r="N1788" s="25">
        <v>41601</v>
      </c>
      <c r="O1788" s="1">
        <f t="shared" si="220"/>
        <v>3</v>
      </c>
      <c r="P1788" s="27">
        <f t="shared" si="221"/>
        <v>2013</v>
      </c>
      <c r="Q1788" s="1">
        <f t="shared" si="222"/>
        <v>11</v>
      </c>
      <c r="R1788" s="1">
        <f t="shared" si="223"/>
        <v>20</v>
      </c>
      <c r="S1788" t="s">
        <v>72</v>
      </c>
      <c r="T1788" s="2">
        <v>12975000.01</v>
      </c>
      <c r="U1788">
        <v>12380000</v>
      </c>
      <c r="V1788" s="2">
        <v>10164502</v>
      </c>
      <c r="W1788" s="2">
        <v>1069263.52</v>
      </c>
      <c r="X1788" s="2">
        <v>0</v>
      </c>
      <c r="Y1788" s="2">
        <v>0</v>
      </c>
      <c r="Z1788" s="2">
        <v>1741234.49</v>
      </c>
      <c r="AA1788">
        <v>6</v>
      </c>
      <c r="AB1788">
        <v>0</v>
      </c>
      <c r="AC1788">
        <v>0</v>
      </c>
      <c r="AD1788">
        <v>3</v>
      </c>
      <c r="AE1788">
        <v>6</v>
      </c>
      <c r="AF1788">
        <v>9</v>
      </c>
      <c r="AG1788">
        <v>3</v>
      </c>
      <c r="AH1788" s="2">
        <v>3388167.33</v>
      </c>
    </row>
    <row r="1789" spans="1:34" x14ac:dyDescent="0.5">
      <c r="A1789">
        <v>14766</v>
      </c>
      <c r="B1789">
        <v>61269</v>
      </c>
      <c r="C1789" t="s">
        <v>1871</v>
      </c>
      <c r="D1789" s="25">
        <v>25360</v>
      </c>
      <c r="E1789" t="s">
        <v>138</v>
      </c>
      <c r="F1789" t="s">
        <v>80</v>
      </c>
      <c r="G1789" t="s">
        <v>89</v>
      </c>
      <c r="H1789" s="25">
        <v>41570</v>
      </c>
      <c r="I1789" s="26" t="str">
        <f t="shared" si="216"/>
        <v>Wed</v>
      </c>
      <c r="J1789" s="1">
        <f t="shared" si="217"/>
        <v>57</v>
      </c>
      <c r="K1789" s="1" t="str">
        <f t="shared" si="218"/>
        <v>60D</v>
      </c>
      <c r="L1789" s="25">
        <v>41627</v>
      </c>
      <c r="M1789" s="26" t="str">
        <f t="shared" si="219"/>
        <v>Thu</v>
      </c>
      <c r="N1789" s="25">
        <v>41631</v>
      </c>
      <c r="O1789" s="1">
        <f t="shared" si="220"/>
        <v>4</v>
      </c>
      <c r="P1789" s="27">
        <f t="shared" si="221"/>
        <v>2013</v>
      </c>
      <c r="Q1789" s="1">
        <f t="shared" si="222"/>
        <v>12</v>
      </c>
      <c r="R1789" s="1">
        <f t="shared" si="223"/>
        <v>19</v>
      </c>
      <c r="S1789" t="s">
        <v>72</v>
      </c>
      <c r="T1789" s="2">
        <v>3931000.01</v>
      </c>
      <c r="U1789">
        <v>0</v>
      </c>
      <c r="V1789" s="2">
        <v>3200000</v>
      </c>
      <c r="W1789" s="2">
        <v>203463.21</v>
      </c>
      <c r="X1789" s="2">
        <v>0</v>
      </c>
      <c r="Y1789" s="2">
        <v>0</v>
      </c>
      <c r="Z1789" s="2">
        <v>527536.80000000005</v>
      </c>
      <c r="AA1789">
        <v>8</v>
      </c>
      <c r="AB1789">
        <v>4</v>
      </c>
      <c r="AC1789">
        <v>0</v>
      </c>
      <c r="AD1789">
        <v>0</v>
      </c>
      <c r="AE1789">
        <v>12</v>
      </c>
      <c r="AF1789">
        <v>12</v>
      </c>
      <c r="AG1789">
        <v>4</v>
      </c>
      <c r="AH1789" s="2">
        <v>800000</v>
      </c>
    </row>
    <row r="1790" spans="1:34" x14ac:dyDescent="0.5">
      <c r="A1790">
        <v>14764</v>
      </c>
      <c r="B1790">
        <v>61261</v>
      </c>
      <c r="C1790" t="s">
        <v>1872</v>
      </c>
      <c r="D1790" s="25">
        <v>31361</v>
      </c>
      <c r="E1790" t="s">
        <v>69</v>
      </c>
      <c r="F1790" t="s">
        <v>80</v>
      </c>
      <c r="G1790" t="s">
        <v>89</v>
      </c>
      <c r="H1790" s="25">
        <v>41570</v>
      </c>
      <c r="I1790" s="26" t="str">
        <f t="shared" si="216"/>
        <v>Wed</v>
      </c>
      <c r="J1790" s="1">
        <f t="shared" si="217"/>
        <v>0</v>
      </c>
      <c r="K1790" s="1" t="str">
        <f t="shared" si="218"/>
        <v>7D</v>
      </c>
      <c r="L1790" s="25">
        <v>41570</v>
      </c>
      <c r="M1790" s="26" t="str">
        <f t="shared" si="219"/>
        <v>Wed</v>
      </c>
      <c r="N1790" s="25">
        <v>41575</v>
      </c>
      <c r="O1790" s="1">
        <f t="shared" si="220"/>
        <v>5</v>
      </c>
      <c r="P1790" s="27">
        <f t="shared" si="221"/>
        <v>2013</v>
      </c>
      <c r="Q1790" s="1">
        <f t="shared" si="222"/>
        <v>10</v>
      </c>
      <c r="R1790" s="1">
        <f t="shared" si="223"/>
        <v>23</v>
      </c>
      <c r="S1790" t="s">
        <v>72</v>
      </c>
      <c r="T1790" s="2">
        <v>1517400</v>
      </c>
      <c r="U1790">
        <v>0</v>
      </c>
      <c r="V1790" s="2">
        <v>1000000</v>
      </c>
      <c r="W1790" s="2">
        <v>300779.21999999997</v>
      </c>
      <c r="X1790" s="2">
        <v>0</v>
      </c>
      <c r="Y1790" s="2">
        <v>12987.01</v>
      </c>
      <c r="Z1790" s="2">
        <v>203633.77</v>
      </c>
      <c r="AA1790">
        <v>10</v>
      </c>
      <c r="AB1790">
        <v>0</v>
      </c>
      <c r="AC1790">
        <v>0</v>
      </c>
      <c r="AD1790">
        <v>0</v>
      </c>
      <c r="AE1790">
        <v>10</v>
      </c>
      <c r="AF1790">
        <v>10</v>
      </c>
      <c r="AG1790">
        <v>5</v>
      </c>
      <c r="AH1790" s="2">
        <v>200000</v>
      </c>
    </row>
    <row r="1791" spans="1:34" x14ac:dyDescent="0.5">
      <c r="A1791">
        <v>14802</v>
      </c>
      <c r="B1791">
        <v>61359</v>
      </c>
      <c r="C1791" t="s">
        <v>1873</v>
      </c>
      <c r="D1791" s="25">
        <v>34986</v>
      </c>
      <c r="E1791" t="s">
        <v>87</v>
      </c>
      <c r="F1791" t="s">
        <v>70</v>
      </c>
      <c r="G1791" t="s">
        <v>74</v>
      </c>
      <c r="H1791" s="25">
        <v>41571</v>
      </c>
      <c r="I1791" s="26" t="str">
        <f t="shared" si="216"/>
        <v>Thu</v>
      </c>
      <c r="J1791" s="1">
        <f t="shared" si="217"/>
        <v>63</v>
      </c>
      <c r="K1791" s="1" t="str">
        <f t="shared" si="218"/>
        <v>90D</v>
      </c>
      <c r="L1791" s="25">
        <v>41634</v>
      </c>
      <c r="M1791" s="26" t="str">
        <f t="shared" si="219"/>
        <v>Thu</v>
      </c>
      <c r="N1791" s="25">
        <v>41638</v>
      </c>
      <c r="O1791" s="1">
        <f t="shared" si="220"/>
        <v>4</v>
      </c>
      <c r="P1791" s="27">
        <f t="shared" si="221"/>
        <v>2013</v>
      </c>
      <c r="Q1791" s="1">
        <f t="shared" si="222"/>
        <v>12</v>
      </c>
      <c r="R1791" s="1">
        <f t="shared" si="223"/>
        <v>26</v>
      </c>
      <c r="S1791" t="s">
        <v>72</v>
      </c>
      <c r="T1791" s="2">
        <v>36935250</v>
      </c>
      <c r="U1791">
        <v>33058800</v>
      </c>
      <c r="V1791" s="2">
        <v>26959998</v>
      </c>
      <c r="W1791" s="2">
        <v>3252336</v>
      </c>
      <c r="X1791" s="2">
        <v>0</v>
      </c>
      <c r="Y1791" s="2">
        <v>1766233.77</v>
      </c>
      <c r="Z1791" s="2">
        <v>4956682.2300000004</v>
      </c>
      <c r="AA1791">
        <v>8</v>
      </c>
      <c r="AB1791">
        <v>0</v>
      </c>
      <c r="AC1791">
        <v>0</v>
      </c>
      <c r="AD1791">
        <v>0</v>
      </c>
      <c r="AE1791">
        <v>8</v>
      </c>
      <c r="AF1791">
        <v>8</v>
      </c>
      <c r="AG1791">
        <v>4</v>
      </c>
      <c r="AH1791" s="2">
        <v>6739999.5</v>
      </c>
    </row>
    <row r="1792" spans="1:34" x14ac:dyDescent="0.5">
      <c r="A1792">
        <v>14454</v>
      </c>
      <c r="B1792">
        <v>61325</v>
      </c>
      <c r="C1792" t="s">
        <v>1874</v>
      </c>
      <c r="D1792" s="25">
        <v>20441</v>
      </c>
      <c r="E1792" t="s">
        <v>503</v>
      </c>
      <c r="F1792" t="s">
        <v>94</v>
      </c>
      <c r="G1792" t="s">
        <v>141</v>
      </c>
      <c r="H1792" s="25">
        <v>41571</v>
      </c>
      <c r="I1792" s="26" t="str">
        <f t="shared" ref="I1792:I1855" si="224">TEXT(H1792,"ddd")</f>
        <v>Thu</v>
      </c>
      <c r="J1792" s="1">
        <f t="shared" ref="J1792:J1855" si="225">L1792-H1792</f>
        <v>39</v>
      </c>
      <c r="K1792" s="1" t="str">
        <f t="shared" ref="K1792:K1855" si="226">IF(J1792&lt;=7,"7D",IF(J1792&lt;=14,"14D",IF(J1792&lt;=30,"30D",IF(J1792&lt;=45,"45D",IF(J1792&lt;=60,"60D",IF(J1792&lt;=90,"90D","120D"))))))</f>
        <v>45D</v>
      </c>
      <c r="L1792" s="25">
        <v>41610</v>
      </c>
      <c r="M1792" s="26" t="str">
        <f t="shared" ref="M1792:M1855" si="227">TEXT(L1792,"ddd")</f>
        <v>Mon</v>
      </c>
      <c r="N1792" s="25">
        <v>41615</v>
      </c>
      <c r="O1792" s="1">
        <f t="shared" ref="O1792:O1855" si="228">N1792-L1792</f>
        <v>5</v>
      </c>
      <c r="P1792" s="27">
        <f t="shared" ref="P1792:P1855" si="229">YEAR(L1792)</f>
        <v>2013</v>
      </c>
      <c r="Q1792" s="1">
        <f t="shared" ref="Q1792:Q1855" si="230">MONTH(L1792)</f>
        <v>12</v>
      </c>
      <c r="R1792" s="1">
        <f t="shared" ref="R1792:R1855" si="231">DAY(L1792)</f>
        <v>2</v>
      </c>
      <c r="S1792" t="s">
        <v>72</v>
      </c>
      <c r="T1792" s="2">
        <v>33333179.32</v>
      </c>
      <c r="U1792">
        <v>27950000</v>
      </c>
      <c r="V1792" s="2">
        <v>23506494.699999999</v>
      </c>
      <c r="W1792" s="2">
        <v>3316016.7</v>
      </c>
      <c r="X1792" s="2">
        <v>0</v>
      </c>
      <c r="Y1792" s="2">
        <v>1797598.87</v>
      </c>
      <c r="Z1792" s="2">
        <v>4713069.05</v>
      </c>
      <c r="AA1792">
        <v>5</v>
      </c>
      <c r="AB1792">
        <v>0</v>
      </c>
      <c r="AC1792">
        <v>0</v>
      </c>
      <c r="AD1792">
        <v>0</v>
      </c>
      <c r="AE1792">
        <v>5</v>
      </c>
      <c r="AF1792">
        <v>5</v>
      </c>
      <c r="AG1792">
        <v>5</v>
      </c>
      <c r="AH1792" s="2">
        <v>4701298.9400000004</v>
      </c>
    </row>
    <row r="1793" spans="1:34" x14ac:dyDescent="0.5">
      <c r="A1793">
        <v>14454</v>
      </c>
      <c r="B1793">
        <v>61322</v>
      </c>
      <c r="C1793" t="s">
        <v>1875</v>
      </c>
      <c r="D1793" s="25">
        <v>26991</v>
      </c>
      <c r="E1793" t="s">
        <v>1049</v>
      </c>
      <c r="F1793" t="s">
        <v>94</v>
      </c>
      <c r="G1793" t="s">
        <v>141</v>
      </c>
      <c r="H1793" s="25">
        <v>41571</v>
      </c>
      <c r="I1793" s="26" t="str">
        <f t="shared" si="224"/>
        <v>Thu</v>
      </c>
      <c r="J1793" s="1">
        <f t="shared" si="225"/>
        <v>39</v>
      </c>
      <c r="K1793" s="1" t="str">
        <f t="shared" si="226"/>
        <v>45D</v>
      </c>
      <c r="L1793" s="25">
        <v>41610</v>
      </c>
      <c r="M1793" s="26" t="str">
        <f t="shared" si="227"/>
        <v>Mon</v>
      </c>
      <c r="N1793" s="25">
        <v>41615</v>
      </c>
      <c r="O1793" s="1">
        <f t="shared" si="228"/>
        <v>5</v>
      </c>
      <c r="P1793" s="27">
        <f t="shared" si="229"/>
        <v>2013</v>
      </c>
      <c r="Q1793" s="1">
        <f t="shared" si="230"/>
        <v>12</v>
      </c>
      <c r="R1793" s="1">
        <f t="shared" si="231"/>
        <v>2</v>
      </c>
      <c r="S1793" t="s">
        <v>72</v>
      </c>
      <c r="T1793" s="2">
        <v>18450000</v>
      </c>
      <c r="U1793">
        <v>18450000</v>
      </c>
      <c r="V1793" s="2">
        <v>15281385</v>
      </c>
      <c r="W1793" s="2">
        <v>692640</v>
      </c>
      <c r="X1793" s="2">
        <v>0</v>
      </c>
      <c r="Y1793" s="2">
        <v>0</v>
      </c>
      <c r="Z1793" s="2">
        <v>2475975</v>
      </c>
      <c r="AA1793">
        <v>5</v>
      </c>
      <c r="AB1793">
        <v>0</v>
      </c>
      <c r="AC1793">
        <v>0</v>
      </c>
      <c r="AD1793">
        <v>0</v>
      </c>
      <c r="AE1793">
        <v>5</v>
      </c>
      <c r="AF1793">
        <v>5</v>
      </c>
      <c r="AG1793">
        <v>5</v>
      </c>
      <c r="AH1793" s="2">
        <v>3056277</v>
      </c>
    </row>
    <row r="1794" spans="1:34" x14ac:dyDescent="0.5">
      <c r="A1794">
        <v>14454</v>
      </c>
      <c r="B1794">
        <v>61370</v>
      </c>
      <c r="C1794" t="s">
        <v>1876</v>
      </c>
      <c r="D1794" s="25">
        <v>21734</v>
      </c>
      <c r="E1794" t="s">
        <v>129</v>
      </c>
      <c r="F1794" t="s">
        <v>94</v>
      </c>
      <c r="G1794" t="s">
        <v>141</v>
      </c>
      <c r="H1794" s="25">
        <v>41571</v>
      </c>
      <c r="I1794" s="26" t="str">
        <f t="shared" si="224"/>
        <v>Thu</v>
      </c>
      <c r="J1794" s="1">
        <f t="shared" si="225"/>
        <v>41</v>
      </c>
      <c r="K1794" s="1" t="str">
        <f t="shared" si="226"/>
        <v>45D</v>
      </c>
      <c r="L1794" s="25">
        <v>41612</v>
      </c>
      <c r="M1794" s="26" t="str">
        <f t="shared" si="227"/>
        <v>Wed</v>
      </c>
      <c r="N1794" s="25">
        <v>41615</v>
      </c>
      <c r="O1794" s="1">
        <f t="shared" si="228"/>
        <v>3</v>
      </c>
      <c r="P1794" s="27">
        <f t="shared" si="229"/>
        <v>2013</v>
      </c>
      <c r="Q1794" s="1">
        <f t="shared" si="230"/>
        <v>12</v>
      </c>
      <c r="R1794" s="1">
        <f t="shared" si="231"/>
        <v>4</v>
      </c>
      <c r="S1794" t="s">
        <v>72</v>
      </c>
      <c r="T1794" s="2">
        <v>13570000</v>
      </c>
      <c r="U1794">
        <v>12570000</v>
      </c>
      <c r="V1794" s="2">
        <v>10467531</v>
      </c>
      <c r="W1794" s="2">
        <v>415584</v>
      </c>
      <c r="X1794" s="2">
        <v>0</v>
      </c>
      <c r="Y1794" s="2">
        <v>865800.87</v>
      </c>
      <c r="Z1794" s="2">
        <v>1821084.13</v>
      </c>
      <c r="AA1794">
        <v>3</v>
      </c>
      <c r="AB1794">
        <v>0</v>
      </c>
      <c r="AC1794">
        <v>0</v>
      </c>
      <c r="AD1794">
        <v>0</v>
      </c>
      <c r="AE1794">
        <v>3</v>
      </c>
      <c r="AF1794">
        <v>3</v>
      </c>
      <c r="AG1794">
        <v>3</v>
      </c>
      <c r="AH1794" s="2">
        <v>3489177</v>
      </c>
    </row>
    <row r="1795" spans="1:34" x14ac:dyDescent="0.5">
      <c r="A1795">
        <v>14793</v>
      </c>
      <c r="B1795">
        <v>60007</v>
      </c>
      <c r="C1795" t="s">
        <v>1877</v>
      </c>
      <c r="D1795" s="25">
        <v>21945</v>
      </c>
      <c r="E1795" t="s">
        <v>79</v>
      </c>
      <c r="F1795" t="s">
        <v>75</v>
      </c>
      <c r="G1795" t="s">
        <v>1463</v>
      </c>
      <c r="H1795" s="25">
        <v>41571</v>
      </c>
      <c r="I1795" s="26" t="str">
        <f t="shared" si="224"/>
        <v>Thu</v>
      </c>
      <c r="J1795" s="1">
        <f t="shared" si="225"/>
        <v>64</v>
      </c>
      <c r="K1795" s="1" t="str">
        <f t="shared" si="226"/>
        <v>90D</v>
      </c>
      <c r="L1795" s="25">
        <v>41635</v>
      </c>
      <c r="M1795" s="26" t="str">
        <f t="shared" si="227"/>
        <v>Fri</v>
      </c>
      <c r="N1795" s="25">
        <v>41640</v>
      </c>
      <c r="O1795" s="1">
        <f t="shared" si="228"/>
        <v>5</v>
      </c>
      <c r="P1795" s="27">
        <f t="shared" si="229"/>
        <v>2013</v>
      </c>
      <c r="Q1795" s="1">
        <f t="shared" si="230"/>
        <v>12</v>
      </c>
      <c r="R1795" s="1">
        <f t="shared" si="231"/>
        <v>27</v>
      </c>
      <c r="S1795" t="s">
        <v>72</v>
      </c>
      <c r="T1795" s="2">
        <v>15004237.470000001</v>
      </c>
      <c r="U1795">
        <v>7724237.5</v>
      </c>
      <c r="V1795" s="2">
        <v>5868528.8499999996</v>
      </c>
      <c r="W1795" s="2">
        <v>7122111.0800000001</v>
      </c>
      <c r="X1795" s="2">
        <v>0</v>
      </c>
      <c r="Y1795" s="2">
        <v>0</v>
      </c>
      <c r="Z1795" s="2">
        <v>2013597.54</v>
      </c>
      <c r="AA1795">
        <v>18</v>
      </c>
      <c r="AB1795">
        <v>0</v>
      </c>
      <c r="AC1795">
        <v>0</v>
      </c>
      <c r="AD1795">
        <v>0</v>
      </c>
      <c r="AE1795">
        <v>18</v>
      </c>
      <c r="AF1795">
        <v>18</v>
      </c>
      <c r="AG1795">
        <v>9</v>
      </c>
      <c r="AH1795" s="2">
        <v>652058.76</v>
      </c>
    </row>
    <row r="1796" spans="1:34" x14ac:dyDescent="0.5">
      <c r="A1796">
        <v>14454</v>
      </c>
      <c r="B1796">
        <v>61371</v>
      </c>
      <c r="C1796" t="s">
        <v>1878</v>
      </c>
      <c r="D1796" s="25">
        <v>25998</v>
      </c>
      <c r="E1796" t="s">
        <v>101</v>
      </c>
      <c r="F1796" t="s">
        <v>94</v>
      </c>
      <c r="G1796" t="s">
        <v>141</v>
      </c>
      <c r="H1796" s="25">
        <v>41571</v>
      </c>
      <c r="I1796" s="26" t="str">
        <f t="shared" si="224"/>
        <v>Thu</v>
      </c>
      <c r="J1796" s="1">
        <f t="shared" si="225"/>
        <v>40</v>
      </c>
      <c r="K1796" s="1" t="str">
        <f t="shared" si="226"/>
        <v>45D</v>
      </c>
      <c r="L1796" s="25">
        <v>41611</v>
      </c>
      <c r="M1796" s="26" t="str">
        <f t="shared" si="227"/>
        <v>Tue</v>
      </c>
      <c r="N1796" s="25">
        <v>41617</v>
      </c>
      <c r="O1796" s="1">
        <f t="shared" si="228"/>
        <v>6</v>
      </c>
      <c r="P1796" s="27">
        <f t="shared" si="229"/>
        <v>2013</v>
      </c>
      <c r="Q1796" s="1">
        <f t="shared" si="230"/>
        <v>12</v>
      </c>
      <c r="R1796" s="1">
        <f t="shared" si="231"/>
        <v>3</v>
      </c>
      <c r="S1796" t="s">
        <v>72</v>
      </c>
      <c r="T1796" s="2">
        <v>25140000</v>
      </c>
      <c r="U1796">
        <v>25140000</v>
      </c>
      <c r="V1796" s="2">
        <v>20380950</v>
      </c>
      <c r="W1796" s="2">
        <v>1385280</v>
      </c>
      <c r="X1796" s="2">
        <v>0</v>
      </c>
      <c r="Y1796" s="2">
        <v>0</v>
      </c>
      <c r="Z1796" s="2">
        <v>3373770</v>
      </c>
      <c r="AA1796">
        <v>10</v>
      </c>
      <c r="AB1796">
        <v>0</v>
      </c>
      <c r="AC1796">
        <v>0</v>
      </c>
      <c r="AD1796">
        <v>0</v>
      </c>
      <c r="AE1796">
        <v>10</v>
      </c>
      <c r="AF1796">
        <v>10</v>
      </c>
      <c r="AG1796">
        <v>6</v>
      </c>
      <c r="AH1796" s="2">
        <v>3396825</v>
      </c>
    </row>
    <row r="1797" spans="1:34" x14ac:dyDescent="0.5">
      <c r="A1797">
        <v>14799</v>
      </c>
      <c r="B1797">
        <v>61353</v>
      </c>
      <c r="C1797" t="s">
        <v>1879</v>
      </c>
      <c r="D1797" s="25">
        <v>29534</v>
      </c>
      <c r="E1797" t="s">
        <v>69</v>
      </c>
      <c r="F1797" t="s">
        <v>70</v>
      </c>
      <c r="G1797" t="s">
        <v>71</v>
      </c>
      <c r="H1797" s="25">
        <v>41571</v>
      </c>
      <c r="I1797" s="26" t="str">
        <f t="shared" si="224"/>
        <v>Thu</v>
      </c>
      <c r="J1797" s="1">
        <f t="shared" si="225"/>
        <v>15</v>
      </c>
      <c r="K1797" s="1" t="str">
        <f t="shared" si="226"/>
        <v>30D</v>
      </c>
      <c r="L1797" s="25">
        <v>41586</v>
      </c>
      <c r="M1797" s="26" t="str">
        <f t="shared" si="227"/>
        <v>Fri</v>
      </c>
      <c r="N1797" s="25">
        <v>41587</v>
      </c>
      <c r="O1797" s="1">
        <f t="shared" si="228"/>
        <v>1</v>
      </c>
      <c r="P1797" s="27">
        <f t="shared" si="229"/>
        <v>2013</v>
      </c>
      <c r="Q1797" s="1">
        <f t="shared" si="230"/>
        <v>11</v>
      </c>
      <c r="R1797" s="1">
        <f t="shared" si="231"/>
        <v>8</v>
      </c>
      <c r="S1797" t="s">
        <v>72</v>
      </c>
      <c r="T1797" s="2">
        <v>21860000.640000001</v>
      </c>
      <c r="U1797">
        <v>19781000</v>
      </c>
      <c r="V1797" s="2">
        <v>17021644.91</v>
      </c>
      <c r="W1797" s="2">
        <v>1108224.56</v>
      </c>
      <c r="X1797" s="2">
        <v>0</v>
      </c>
      <c r="Y1797" s="2">
        <v>696636</v>
      </c>
      <c r="Z1797" s="2">
        <v>3033495.17</v>
      </c>
      <c r="AA1797">
        <v>2</v>
      </c>
      <c r="AB1797">
        <v>0</v>
      </c>
      <c r="AC1797">
        <v>0</v>
      </c>
      <c r="AD1797">
        <v>0</v>
      </c>
      <c r="AE1797">
        <v>2</v>
      </c>
      <c r="AF1797">
        <v>2</v>
      </c>
      <c r="AG1797">
        <v>1</v>
      </c>
      <c r="AH1797" s="2">
        <v>17021644.91</v>
      </c>
    </row>
    <row r="1798" spans="1:34" x14ac:dyDescent="0.5">
      <c r="A1798">
        <v>14454</v>
      </c>
      <c r="B1798">
        <v>61320</v>
      </c>
      <c r="C1798" t="s">
        <v>1880</v>
      </c>
      <c r="D1798" s="25">
        <v>22545</v>
      </c>
      <c r="E1798" t="s">
        <v>1049</v>
      </c>
      <c r="F1798" t="s">
        <v>94</v>
      </c>
      <c r="G1798" t="s">
        <v>141</v>
      </c>
      <c r="H1798" s="25">
        <v>41571</v>
      </c>
      <c r="I1798" s="26" t="str">
        <f t="shared" si="224"/>
        <v>Thu</v>
      </c>
      <c r="J1798" s="1">
        <f t="shared" si="225"/>
        <v>39</v>
      </c>
      <c r="K1798" s="1" t="str">
        <f t="shared" si="226"/>
        <v>45D</v>
      </c>
      <c r="L1798" s="25">
        <v>41610</v>
      </c>
      <c r="M1798" s="26" t="str">
        <f t="shared" si="227"/>
        <v>Mon</v>
      </c>
      <c r="N1798" s="25">
        <v>41615</v>
      </c>
      <c r="O1798" s="1">
        <f t="shared" si="228"/>
        <v>5</v>
      </c>
      <c r="P1798" s="27">
        <f t="shared" si="229"/>
        <v>2013</v>
      </c>
      <c r="Q1798" s="1">
        <f t="shared" si="230"/>
        <v>12</v>
      </c>
      <c r="R1798" s="1">
        <f t="shared" si="231"/>
        <v>2</v>
      </c>
      <c r="S1798" t="s">
        <v>72</v>
      </c>
      <c r="T1798" s="2">
        <v>25353599.800000001</v>
      </c>
      <c r="U1798">
        <v>23450000</v>
      </c>
      <c r="V1798" s="2">
        <v>19610390</v>
      </c>
      <c r="W1798" s="2">
        <v>1778007.78</v>
      </c>
      <c r="X1798" s="2">
        <v>0</v>
      </c>
      <c r="Y1798" s="2">
        <v>562770.56999999995</v>
      </c>
      <c r="Z1798" s="2">
        <v>3402431.45</v>
      </c>
      <c r="AA1798">
        <v>5</v>
      </c>
      <c r="AB1798">
        <v>0</v>
      </c>
      <c r="AC1798">
        <v>0</v>
      </c>
      <c r="AD1798">
        <v>0</v>
      </c>
      <c r="AE1798">
        <v>5</v>
      </c>
      <c r="AF1798">
        <v>5</v>
      </c>
      <c r="AG1798">
        <v>5</v>
      </c>
      <c r="AH1798" s="2">
        <v>3922078</v>
      </c>
    </row>
    <row r="1799" spans="1:34" x14ac:dyDescent="0.5">
      <c r="A1799">
        <v>14454</v>
      </c>
      <c r="B1799">
        <v>61323</v>
      </c>
      <c r="C1799" t="s">
        <v>1881</v>
      </c>
      <c r="D1799" s="25">
        <v>24652</v>
      </c>
      <c r="E1799" t="s">
        <v>1049</v>
      </c>
      <c r="F1799" t="s">
        <v>94</v>
      </c>
      <c r="G1799" t="s">
        <v>141</v>
      </c>
      <c r="H1799" s="25">
        <v>41571</v>
      </c>
      <c r="I1799" s="26" t="str">
        <f t="shared" si="224"/>
        <v>Thu</v>
      </c>
      <c r="J1799" s="1">
        <f t="shared" si="225"/>
        <v>39</v>
      </c>
      <c r="K1799" s="1" t="str">
        <f t="shared" si="226"/>
        <v>45D</v>
      </c>
      <c r="L1799" s="25">
        <v>41610</v>
      </c>
      <c r="M1799" s="26" t="str">
        <f t="shared" si="227"/>
        <v>Mon</v>
      </c>
      <c r="N1799" s="25">
        <v>41615</v>
      </c>
      <c r="O1799" s="1">
        <f t="shared" si="228"/>
        <v>5</v>
      </c>
      <c r="P1799" s="27">
        <f t="shared" si="229"/>
        <v>2013</v>
      </c>
      <c r="Q1799" s="1">
        <f t="shared" si="230"/>
        <v>12</v>
      </c>
      <c r="R1799" s="1">
        <f t="shared" si="231"/>
        <v>2</v>
      </c>
      <c r="S1799" t="s">
        <v>72</v>
      </c>
      <c r="T1799" s="2">
        <v>21990624.98</v>
      </c>
      <c r="U1799">
        <v>18950000</v>
      </c>
      <c r="V1799" s="2">
        <v>15021645</v>
      </c>
      <c r="W1799" s="2">
        <v>2597401.2000000002</v>
      </c>
      <c r="X1799" s="2">
        <v>0</v>
      </c>
      <c r="Y1799" s="2">
        <v>1420454.55</v>
      </c>
      <c r="Z1799" s="2">
        <v>2951124.23</v>
      </c>
      <c r="AA1799">
        <v>10</v>
      </c>
      <c r="AB1799">
        <v>0</v>
      </c>
      <c r="AC1799">
        <v>0</v>
      </c>
      <c r="AD1799">
        <v>0</v>
      </c>
      <c r="AE1799">
        <v>10</v>
      </c>
      <c r="AF1799">
        <v>10</v>
      </c>
      <c r="AG1799">
        <v>5</v>
      </c>
      <c r="AH1799" s="2">
        <v>3004329</v>
      </c>
    </row>
    <row r="1800" spans="1:34" x14ac:dyDescent="0.5">
      <c r="A1800">
        <v>14824</v>
      </c>
      <c r="B1800">
        <v>61419</v>
      </c>
      <c r="C1800" t="s">
        <v>1882</v>
      </c>
      <c r="D1800" s="25">
        <v>20584</v>
      </c>
      <c r="E1800" t="s">
        <v>113</v>
      </c>
      <c r="F1800" t="s">
        <v>75</v>
      </c>
      <c r="G1800" t="s">
        <v>91</v>
      </c>
      <c r="H1800" s="25">
        <v>41572</v>
      </c>
      <c r="I1800" s="26" t="str">
        <f t="shared" si="224"/>
        <v>Fri</v>
      </c>
      <c r="J1800" s="1">
        <f t="shared" si="225"/>
        <v>56</v>
      </c>
      <c r="K1800" s="1" t="str">
        <f t="shared" si="226"/>
        <v>60D</v>
      </c>
      <c r="L1800" s="25">
        <v>41628</v>
      </c>
      <c r="M1800" s="26" t="str">
        <f t="shared" si="227"/>
        <v>Fri</v>
      </c>
      <c r="N1800" s="25">
        <v>41632</v>
      </c>
      <c r="O1800" s="1">
        <f t="shared" si="228"/>
        <v>4</v>
      </c>
      <c r="P1800" s="27">
        <f t="shared" si="229"/>
        <v>2013</v>
      </c>
      <c r="Q1800" s="1">
        <f t="shared" si="230"/>
        <v>12</v>
      </c>
      <c r="R1800" s="1">
        <f t="shared" si="231"/>
        <v>20</v>
      </c>
      <c r="S1800" t="s">
        <v>72</v>
      </c>
      <c r="T1800" s="2">
        <v>18162000.010000002</v>
      </c>
      <c r="U1800">
        <v>0</v>
      </c>
      <c r="V1800" s="2">
        <v>4400000</v>
      </c>
      <c r="W1800" s="2">
        <v>0</v>
      </c>
      <c r="X1800" s="2">
        <v>0</v>
      </c>
      <c r="Y1800" s="2">
        <v>8711288.6699999999</v>
      </c>
      <c r="Z1800" s="2">
        <v>5050711.34</v>
      </c>
      <c r="AA1800">
        <v>36</v>
      </c>
      <c r="AB1800">
        <v>0</v>
      </c>
      <c r="AC1800">
        <v>0</v>
      </c>
      <c r="AD1800">
        <v>0</v>
      </c>
      <c r="AE1800">
        <v>36</v>
      </c>
      <c r="AF1800">
        <v>36</v>
      </c>
      <c r="AG1800">
        <v>4</v>
      </c>
      <c r="AH1800" s="2">
        <v>1100000</v>
      </c>
    </row>
    <row r="1801" spans="1:34" x14ac:dyDescent="0.5">
      <c r="A1801">
        <v>14831</v>
      </c>
      <c r="B1801">
        <v>61462</v>
      </c>
      <c r="C1801" t="s">
        <v>1883</v>
      </c>
      <c r="D1801" s="25">
        <v>32969</v>
      </c>
      <c r="E1801" t="s">
        <v>69</v>
      </c>
      <c r="F1801" t="s">
        <v>70</v>
      </c>
      <c r="G1801" t="s">
        <v>97</v>
      </c>
      <c r="H1801" s="25">
        <v>41572</v>
      </c>
      <c r="I1801" s="26" t="str">
        <f t="shared" si="224"/>
        <v>Fri</v>
      </c>
      <c r="J1801" s="1">
        <f t="shared" si="225"/>
        <v>0</v>
      </c>
      <c r="K1801" s="1" t="str">
        <f t="shared" si="226"/>
        <v>7D</v>
      </c>
      <c r="L1801" s="25">
        <v>41572</v>
      </c>
      <c r="M1801" s="26" t="str">
        <f t="shared" si="227"/>
        <v>Fri</v>
      </c>
      <c r="N1801" s="25">
        <v>41573</v>
      </c>
      <c r="O1801" s="1">
        <f t="shared" si="228"/>
        <v>1</v>
      </c>
      <c r="P1801" s="27">
        <f t="shared" si="229"/>
        <v>2013</v>
      </c>
      <c r="Q1801" s="1">
        <f t="shared" si="230"/>
        <v>10</v>
      </c>
      <c r="R1801" s="1">
        <f t="shared" si="231"/>
        <v>25</v>
      </c>
      <c r="S1801" t="s">
        <v>72</v>
      </c>
      <c r="T1801" s="2">
        <v>11781000</v>
      </c>
      <c r="U1801">
        <v>11781000</v>
      </c>
      <c r="V1801" s="2">
        <v>10061472</v>
      </c>
      <c r="W1801" s="2">
        <v>138528</v>
      </c>
      <c r="X1801" s="2">
        <v>0</v>
      </c>
      <c r="Y1801" s="2">
        <v>0</v>
      </c>
      <c r="Z1801" s="2">
        <v>1581000</v>
      </c>
      <c r="AA1801">
        <v>1</v>
      </c>
      <c r="AB1801">
        <v>0</v>
      </c>
      <c r="AC1801">
        <v>0</v>
      </c>
      <c r="AD1801">
        <v>0</v>
      </c>
      <c r="AE1801">
        <v>1</v>
      </c>
      <c r="AF1801">
        <v>1</v>
      </c>
      <c r="AG1801">
        <v>1</v>
      </c>
      <c r="AH1801" s="2">
        <v>10061472</v>
      </c>
    </row>
    <row r="1802" spans="1:34" x14ac:dyDescent="0.5">
      <c r="A1802">
        <v>14811</v>
      </c>
      <c r="B1802">
        <v>61382</v>
      </c>
      <c r="C1802" t="s">
        <v>1884</v>
      </c>
      <c r="D1802" s="25">
        <v>25934</v>
      </c>
      <c r="E1802" t="s">
        <v>69</v>
      </c>
      <c r="F1802" t="s">
        <v>75</v>
      </c>
      <c r="G1802" t="s">
        <v>91</v>
      </c>
      <c r="H1802" s="25">
        <v>41572</v>
      </c>
      <c r="I1802" s="26" t="str">
        <f t="shared" si="224"/>
        <v>Fri</v>
      </c>
      <c r="J1802" s="1">
        <f t="shared" si="225"/>
        <v>1</v>
      </c>
      <c r="K1802" s="1" t="str">
        <f t="shared" si="226"/>
        <v>7D</v>
      </c>
      <c r="L1802" s="25">
        <v>41573</v>
      </c>
      <c r="M1802" s="26" t="str">
        <f t="shared" si="227"/>
        <v>Sat</v>
      </c>
      <c r="N1802" s="25">
        <v>41574</v>
      </c>
      <c r="O1802" s="1">
        <f t="shared" si="228"/>
        <v>1</v>
      </c>
      <c r="P1802" s="27">
        <f t="shared" si="229"/>
        <v>2013</v>
      </c>
      <c r="Q1802" s="1">
        <f t="shared" si="230"/>
        <v>10</v>
      </c>
      <c r="R1802" s="1">
        <f t="shared" si="231"/>
        <v>26</v>
      </c>
      <c r="S1802" t="s">
        <v>72</v>
      </c>
      <c r="T1802" s="2">
        <v>15960000</v>
      </c>
      <c r="U1802">
        <v>15960000</v>
      </c>
      <c r="V1802" s="2">
        <v>12709956</v>
      </c>
      <c r="W1802" s="2">
        <v>1108224</v>
      </c>
      <c r="X1802" s="2">
        <v>0</v>
      </c>
      <c r="Y1802" s="2">
        <v>0</v>
      </c>
      <c r="Z1802" s="2">
        <v>2141820</v>
      </c>
      <c r="AA1802">
        <v>2</v>
      </c>
      <c r="AB1802">
        <v>0</v>
      </c>
      <c r="AC1802">
        <v>0</v>
      </c>
      <c r="AD1802">
        <v>0</v>
      </c>
      <c r="AE1802">
        <v>2</v>
      </c>
      <c r="AF1802">
        <v>2</v>
      </c>
      <c r="AG1802">
        <v>1</v>
      </c>
      <c r="AH1802" s="2">
        <v>12709956</v>
      </c>
    </row>
    <row r="1803" spans="1:34" x14ac:dyDescent="0.5">
      <c r="A1803">
        <v>14825</v>
      </c>
      <c r="B1803">
        <v>61428</v>
      </c>
      <c r="C1803" t="s">
        <v>1885</v>
      </c>
      <c r="D1803" s="25">
        <v>27265</v>
      </c>
      <c r="E1803" t="s">
        <v>69</v>
      </c>
      <c r="F1803" t="s">
        <v>75</v>
      </c>
      <c r="G1803" t="s">
        <v>91</v>
      </c>
      <c r="H1803" s="25">
        <v>41572</v>
      </c>
      <c r="I1803" s="26" t="str">
        <f t="shared" si="224"/>
        <v>Fri</v>
      </c>
      <c r="J1803" s="1">
        <f t="shared" si="225"/>
        <v>1</v>
      </c>
      <c r="K1803" s="1" t="str">
        <f t="shared" si="226"/>
        <v>7D</v>
      </c>
      <c r="L1803" s="25">
        <v>41573</v>
      </c>
      <c r="M1803" s="26" t="str">
        <f t="shared" si="227"/>
        <v>Sat</v>
      </c>
      <c r="N1803" s="25">
        <v>41574</v>
      </c>
      <c r="O1803" s="1">
        <f t="shared" si="228"/>
        <v>1</v>
      </c>
      <c r="P1803" s="27">
        <f t="shared" si="229"/>
        <v>2013</v>
      </c>
      <c r="Q1803" s="1">
        <f t="shared" si="230"/>
        <v>10</v>
      </c>
      <c r="R1803" s="1">
        <f t="shared" si="231"/>
        <v>26</v>
      </c>
      <c r="S1803" t="s">
        <v>72</v>
      </c>
      <c r="T1803" s="2">
        <v>8905349.7799999993</v>
      </c>
      <c r="U1803">
        <v>0</v>
      </c>
      <c r="V1803" s="2">
        <v>400000</v>
      </c>
      <c r="W1803" s="2">
        <v>7310259.54</v>
      </c>
      <c r="X1803" s="2">
        <v>0</v>
      </c>
      <c r="Y1803" s="2">
        <v>0</v>
      </c>
      <c r="Z1803" s="2">
        <v>1195090.24</v>
      </c>
      <c r="AA1803">
        <v>1</v>
      </c>
      <c r="AB1803">
        <v>0</v>
      </c>
      <c r="AC1803">
        <v>0</v>
      </c>
      <c r="AD1803">
        <v>0</v>
      </c>
      <c r="AE1803">
        <v>1</v>
      </c>
      <c r="AF1803">
        <v>1</v>
      </c>
      <c r="AG1803">
        <v>1</v>
      </c>
      <c r="AH1803" s="2">
        <v>400000</v>
      </c>
    </row>
    <row r="1804" spans="1:34" x14ac:dyDescent="0.5">
      <c r="A1804">
        <v>14247</v>
      </c>
      <c r="B1804">
        <v>61384</v>
      </c>
      <c r="C1804" t="s">
        <v>1886</v>
      </c>
      <c r="D1804" s="25">
        <v>28393</v>
      </c>
      <c r="E1804" t="s">
        <v>138</v>
      </c>
      <c r="F1804" t="s">
        <v>80</v>
      </c>
      <c r="G1804" t="s">
        <v>89</v>
      </c>
      <c r="H1804" s="25">
        <v>41572</v>
      </c>
      <c r="I1804" s="26" t="str">
        <f t="shared" si="224"/>
        <v>Fri</v>
      </c>
      <c r="J1804" s="1">
        <f t="shared" si="225"/>
        <v>1</v>
      </c>
      <c r="K1804" s="1" t="str">
        <f t="shared" si="226"/>
        <v>7D</v>
      </c>
      <c r="L1804" s="25">
        <v>41573</v>
      </c>
      <c r="M1804" s="26" t="str">
        <f t="shared" si="227"/>
        <v>Sat</v>
      </c>
      <c r="N1804" s="25">
        <v>41576</v>
      </c>
      <c r="O1804" s="1">
        <f t="shared" si="228"/>
        <v>3</v>
      </c>
      <c r="P1804" s="27">
        <f t="shared" si="229"/>
        <v>2013</v>
      </c>
      <c r="Q1804" s="1">
        <f t="shared" si="230"/>
        <v>10</v>
      </c>
      <c r="R1804" s="1">
        <f t="shared" si="231"/>
        <v>26</v>
      </c>
      <c r="S1804" t="s">
        <v>72</v>
      </c>
      <c r="T1804" s="2">
        <v>10223969.6</v>
      </c>
      <c r="U1804">
        <v>10203969.6</v>
      </c>
      <c r="V1804" s="2">
        <v>5506347</v>
      </c>
      <c r="W1804" s="2">
        <v>3328078.6</v>
      </c>
      <c r="X1804" s="2">
        <v>0</v>
      </c>
      <c r="Y1804" s="2">
        <v>17316.02</v>
      </c>
      <c r="Z1804" s="2">
        <v>1372227.98</v>
      </c>
      <c r="AA1804">
        <v>2</v>
      </c>
      <c r="AB1804">
        <v>0</v>
      </c>
      <c r="AC1804">
        <v>0</v>
      </c>
      <c r="AD1804">
        <v>0</v>
      </c>
      <c r="AE1804">
        <v>2</v>
      </c>
      <c r="AF1804">
        <v>2</v>
      </c>
      <c r="AG1804">
        <v>1</v>
      </c>
      <c r="AH1804" s="2">
        <v>5506347</v>
      </c>
    </row>
    <row r="1805" spans="1:34" x14ac:dyDescent="0.5">
      <c r="A1805">
        <v>14454</v>
      </c>
      <c r="B1805">
        <v>61434</v>
      </c>
      <c r="C1805" t="s">
        <v>1887</v>
      </c>
      <c r="D1805" s="25">
        <v>22186</v>
      </c>
      <c r="E1805" t="s">
        <v>129</v>
      </c>
      <c r="F1805" t="s">
        <v>94</v>
      </c>
      <c r="G1805" t="s">
        <v>141</v>
      </c>
      <c r="H1805" s="25">
        <v>41572</v>
      </c>
      <c r="I1805" s="26" t="str">
        <f t="shared" si="224"/>
        <v>Fri</v>
      </c>
      <c r="J1805" s="1">
        <f t="shared" si="225"/>
        <v>39</v>
      </c>
      <c r="K1805" s="1" t="str">
        <f t="shared" si="226"/>
        <v>45D</v>
      </c>
      <c r="L1805" s="25">
        <v>41611</v>
      </c>
      <c r="M1805" s="26" t="str">
        <f t="shared" si="227"/>
        <v>Tue</v>
      </c>
      <c r="N1805" s="25">
        <v>41615</v>
      </c>
      <c r="O1805" s="1">
        <f t="shared" si="228"/>
        <v>4</v>
      </c>
      <c r="P1805" s="27">
        <f t="shared" si="229"/>
        <v>2013</v>
      </c>
      <c r="Q1805" s="1">
        <f t="shared" si="230"/>
        <v>12</v>
      </c>
      <c r="R1805" s="1">
        <f t="shared" si="231"/>
        <v>3</v>
      </c>
      <c r="S1805" t="s">
        <v>72</v>
      </c>
      <c r="T1805" s="2">
        <v>15153600</v>
      </c>
      <c r="U1805">
        <v>14760000</v>
      </c>
      <c r="V1805" s="2">
        <v>12225108</v>
      </c>
      <c r="W1805" s="2">
        <v>674112</v>
      </c>
      <c r="X1805" s="2">
        <v>0</v>
      </c>
      <c r="Y1805" s="2">
        <v>220779.22</v>
      </c>
      <c r="Z1805" s="2">
        <v>2033600.78</v>
      </c>
      <c r="AA1805">
        <v>4</v>
      </c>
      <c r="AB1805">
        <v>0</v>
      </c>
      <c r="AC1805">
        <v>0</v>
      </c>
      <c r="AD1805">
        <v>0</v>
      </c>
      <c r="AE1805">
        <v>4</v>
      </c>
      <c r="AF1805">
        <v>4</v>
      </c>
      <c r="AG1805">
        <v>4</v>
      </c>
      <c r="AH1805" s="2">
        <v>3056277</v>
      </c>
    </row>
    <row r="1806" spans="1:34" x14ac:dyDescent="0.5">
      <c r="A1806">
        <v>14671</v>
      </c>
      <c r="B1806">
        <v>87533</v>
      </c>
      <c r="C1806" t="s">
        <v>1888</v>
      </c>
      <c r="D1806" s="25">
        <v>21172</v>
      </c>
      <c r="E1806" t="s">
        <v>69</v>
      </c>
      <c r="F1806" t="s">
        <v>84</v>
      </c>
      <c r="G1806" t="s">
        <v>112</v>
      </c>
      <c r="H1806" s="25">
        <v>41572</v>
      </c>
      <c r="I1806" s="26" t="str">
        <f t="shared" si="224"/>
        <v>Fri</v>
      </c>
      <c r="J1806" s="1">
        <f t="shared" si="225"/>
        <v>13</v>
      </c>
      <c r="K1806" s="1" t="str">
        <f t="shared" si="226"/>
        <v>14D</v>
      </c>
      <c r="L1806" s="25">
        <v>41585</v>
      </c>
      <c r="M1806" s="26" t="str">
        <f t="shared" si="227"/>
        <v>Thu</v>
      </c>
      <c r="N1806" s="25">
        <v>41587</v>
      </c>
      <c r="O1806" s="1">
        <f t="shared" si="228"/>
        <v>2</v>
      </c>
      <c r="P1806" s="27">
        <f t="shared" si="229"/>
        <v>2013</v>
      </c>
      <c r="Q1806" s="1">
        <f t="shared" si="230"/>
        <v>11</v>
      </c>
      <c r="R1806" s="1">
        <f t="shared" si="231"/>
        <v>7</v>
      </c>
      <c r="S1806" t="s">
        <v>72</v>
      </c>
      <c r="T1806" s="2">
        <v>28919999.760000002</v>
      </c>
      <c r="U1806">
        <v>23520000</v>
      </c>
      <c r="V1806" s="2">
        <v>17038958</v>
      </c>
      <c r="W1806" s="2">
        <v>3324672</v>
      </c>
      <c r="X1806" s="2">
        <v>4675324.47</v>
      </c>
      <c r="Y1806" s="2">
        <v>0</v>
      </c>
      <c r="Z1806" s="2">
        <v>3881045.29</v>
      </c>
      <c r="AA1806">
        <v>4</v>
      </c>
      <c r="AB1806">
        <v>0</v>
      </c>
      <c r="AC1806">
        <v>0</v>
      </c>
      <c r="AD1806">
        <v>0</v>
      </c>
      <c r="AE1806">
        <v>4</v>
      </c>
      <c r="AF1806">
        <v>4</v>
      </c>
      <c r="AG1806">
        <v>2</v>
      </c>
      <c r="AH1806" s="2">
        <v>8519479</v>
      </c>
    </row>
    <row r="1807" spans="1:34" x14ac:dyDescent="0.5">
      <c r="A1807">
        <v>14454</v>
      </c>
      <c r="B1807">
        <v>61499</v>
      </c>
      <c r="C1807" t="s">
        <v>1889</v>
      </c>
      <c r="D1807" s="25">
        <v>25395</v>
      </c>
      <c r="E1807" t="s">
        <v>101</v>
      </c>
      <c r="F1807" t="s">
        <v>94</v>
      </c>
      <c r="G1807" t="s">
        <v>141</v>
      </c>
      <c r="H1807" s="25">
        <v>41573</v>
      </c>
      <c r="I1807" s="26" t="str">
        <f t="shared" si="224"/>
        <v>Sat</v>
      </c>
      <c r="J1807" s="1">
        <f t="shared" si="225"/>
        <v>40</v>
      </c>
      <c r="K1807" s="1" t="str">
        <f t="shared" si="226"/>
        <v>45D</v>
      </c>
      <c r="L1807" s="25">
        <v>41613</v>
      </c>
      <c r="M1807" s="26" t="str">
        <f t="shared" si="227"/>
        <v>Thu</v>
      </c>
      <c r="N1807" s="25">
        <v>41617</v>
      </c>
      <c r="O1807" s="1">
        <f t="shared" si="228"/>
        <v>4</v>
      </c>
      <c r="P1807" s="27">
        <f t="shared" si="229"/>
        <v>2013</v>
      </c>
      <c r="Q1807" s="1">
        <f t="shared" si="230"/>
        <v>12</v>
      </c>
      <c r="R1807" s="1">
        <f t="shared" si="231"/>
        <v>5</v>
      </c>
      <c r="S1807" t="s">
        <v>72</v>
      </c>
      <c r="T1807" s="2">
        <v>23516516.77</v>
      </c>
      <c r="U1807">
        <v>16760000</v>
      </c>
      <c r="V1807" s="2">
        <v>15562768.810000001</v>
      </c>
      <c r="W1807" s="2">
        <v>4796534.2699999996</v>
      </c>
      <c r="X1807" s="2">
        <v>0</v>
      </c>
      <c r="Y1807" s="2">
        <v>1380</v>
      </c>
      <c r="Z1807" s="2">
        <v>3155833.69</v>
      </c>
      <c r="AA1807">
        <v>8</v>
      </c>
      <c r="AB1807">
        <v>0</v>
      </c>
      <c r="AC1807">
        <v>4</v>
      </c>
      <c r="AD1807">
        <v>0</v>
      </c>
      <c r="AE1807">
        <v>8</v>
      </c>
      <c r="AF1807">
        <v>12</v>
      </c>
      <c r="AG1807">
        <v>4</v>
      </c>
      <c r="AH1807" s="2">
        <v>3890692.2</v>
      </c>
    </row>
    <row r="1808" spans="1:34" x14ac:dyDescent="0.5">
      <c r="A1808">
        <v>14454</v>
      </c>
      <c r="B1808">
        <v>61589</v>
      </c>
      <c r="C1808" t="s">
        <v>1890</v>
      </c>
      <c r="D1808" s="25">
        <v>29704</v>
      </c>
      <c r="E1808" t="s">
        <v>101</v>
      </c>
      <c r="F1808" t="s">
        <v>94</v>
      </c>
      <c r="G1808" t="s">
        <v>141</v>
      </c>
      <c r="H1808" s="25">
        <v>41575</v>
      </c>
      <c r="I1808" s="26" t="str">
        <f t="shared" si="224"/>
        <v>Mon</v>
      </c>
      <c r="J1808" s="1">
        <f t="shared" si="225"/>
        <v>35</v>
      </c>
      <c r="K1808" s="1" t="str">
        <f t="shared" si="226"/>
        <v>45D</v>
      </c>
      <c r="L1808" s="25">
        <v>41610</v>
      </c>
      <c r="M1808" s="26" t="str">
        <f t="shared" si="227"/>
        <v>Mon</v>
      </c>
      <c r="N1808" s="25">
        <v>41614</v>
      </c>
      <c r="O1808" s="1">
        <f t="shared" si="228"/>
        <v>4</v>
      </c>
      <c r="P1808" s="27">
        <f t="shared" si="229"/>
        <v>2013</v>
      </c>
      <c r="Q1808" s="1">
        <f t="shared" si="230"/>
        <v>12</v>
      </c>
      <c r="R1808" s="1">
        <f t="shared" si="231"/>
        <v>2</v>
      </c>
      <c r="S1808" t="s">
        <v>72</v>
      </c>
      <c r="T1808" s="2">
        <v>16089999.970000001</v>
      </c>
      <c r="U1808">
        <v>15160000</v>
      </c>
      <c r="V1808" s="2">
        <v>12571428</v>
      </c>
      <c r="W1808" s="2">
        <v>1359306.79</v>
      </c>
      <c r="X1808" s="2">
        <v>0</v>
      </c>
      <c r="Y1808" s="2">
        <v>0</v>
      </c>
      <c r="Z1808" s="2">
        <v>2159265.1800000002</v>
      </c>
      <c r="AA1808">
        <v>4</v>
      </c>
      <c r="AB1808">
        <v>0</v>
      </c>
      <c r="AC1808">
        <v>0</v>
      </c>
      <c r="AD1808">
        <v>0</v>
      </c>
      <c r="AE1808">
        <v>4</v>
      </c>
      <c r="AF1808">
        <v>4</v>
      </c>
      <c r="AG1808">
        <v>4</v>
      </c>
      <c r="AH1808" s="2">
        <v>3142857</v>
      </c>
    </row>
    <row r="1809" spans="1:34" x14ac:dyDescent="0.5">
      <c r="A1809">
        <v>14857</v>
      </c>
      <c r="B1809">
        <v>61590</v>
      </c>
      <c r="C1809" t="s">
        <v>1891</v>
      </c>
      <c r="D1809" s="25">
        <v>19188</v>
      </c>
      <c r="E1809" t="s">
        <v>138</v>
      </c>
      <c r="F1809" t="s">
        <v>80</v>
      </c>
      <c r="G1809" t="s">
        <v>89</v>
      </c>
      <c r="H1809" s="25">
        <v>41575</v>
      </c>
      <c r="I1809" s="26" t="str">
        <f t="shared" si="224"/>
        <v>Mon</v>
      </c>
      <c r="J1809" s="1">
        <f t="shared" si="225"/>
        <v>2</v>
      </c>
      <c r="K1809" s="1" t="str">
        <f t="shared" si="226"/>
        <v>7D</v>
      </c>
      <c r="L1809" s="25">
        <v>41577</v>
      </c>
      <c r="M1809" s="26" t="str">
        <f t="shared" si="227"/>
        <v>Wed</v>
      </c>
      <c r="N1809" s="25">
        <v>41579</v>
      </c>
      <c r="O1809" s="1">
        <f t="shared" si="228"/>
        <v>2</v>
      </c>
      <c r="P1809" s="27">
        <f t="shared" si="229"/>
        <v>2013</v>
      </c>
      <c r="Q1809" s="1">
        <f t="shared" si="230"/>
        <v>10</v>
      </c>
      <c r="R1809" s="1">
        <f t="shared" si="231"/>
        <v>30</v>
      </c>
      <c r="S1809" t="s">
        <v>72</v>
      </c>
      <c r="T1809" s="2">
        <v>13306000.619999999</v>
      </c>
      <c r="U1809">
        <v>0</v>
      </c>
      <c r="V1809" s="2">
        <v>400000</v>
      </c>
      <c r="W1809" s="2">
        <v>5926407.4900000002</v>
      </c>
      <c r="X1809" s="2">
        <v>0</v>
      </c>
      <c r="Y1809" s="2">
        <v>5193939.4000000004</v>
      </c>
      <c r="Z1809" s="2">
        <v>1785653.73</v>
      </c>
      <c r="AA1809">
        <v>4</v>
      </c>
      <c r="AB1809">
        <v>0</v>
      </c>
      <c r="AC1809">
        <v>0</v>
      </c>
      <c r="AD1809">
        <v>0</v>
      </c>
      <c r="AE1809">
        <v>4</v>
      </c>
      <c r="AF1809">
        <v>4</v>
      </c>
      <c r="AG1809">
        <v>2</v>
      </c>
      <c r="AH1809" s="2">
        <v>200000</v>
      </c>
    </row>
    <row r="1810" spans="1:34" x14ac:dyDescent="0.5">
      <c r="A1810">
        <v>14454</v>
      </c>
      <c r="B1810">
        <v>61591</v>
      </c>
      <c r="C1810" t="s">
        <v>1892</v>
      </c>
      <c r="D1810" s="25">
        <v>20047</v>
      </c>
      <c r="E1810" t="s">
        <v>101</v>
      </c>
      <c r="F1810" t="s">
        <v>94</v>
      </c>
      <c r="G1810" t="s">
        <v>141</v>
      </c>
      <c r="H1810" s="25">
        <v>41575</v>
      </c>
      <c r="I1810" s="26" t="str">
        <f t="shared" si="224"/>
        <v>Mon</v>
      </c>
      <c r="J1810" s="1">
        <f t="shared" si="225"/>
        <v>35</v>
      </c>
      <c r="K1810" s="1" t="str">
        <f t="shared" si="226"/>
        <v>45D</v>
      </c>
      <c r="L1810" s="25">
        <v>41610</v>
      </c>
      <c r="M1810" s="26" t="str">
        <f t="shared" si="227"/>
        <v>Mon</v>
      </c>
      <c r="N1810" s="25">
        <v>41614</v>
      </c>
      <c r="O1810" s="1">
        <f t="shared" si="228"/>
        <v>4</v>
      </c>
      <c r="P1810" s="27">
        <f t="shared" si="229"/>
        <v>2013</v>
      </c>
      <c r="Q1810" s="1">
        <f t="shared" si="230"/>
        <v>12</v>
      </c>
      <c r="R1810" s="1">
        <f t="shared" si="231"/>
        <v>2</v>
      </c>
      <c r="S1810" t="s">
        <v>72</v>
      </c>
      <c r="T1810" s="2">
        <v>19006849.98</v>
      </c>
      <c r="U1810">
        <v>16760000</v>
      </c>
      <c r="V1810" s="2">
        <v>13956708</v>
      </c>
      <c r="W1810" s="2">
        <v>1573029.74</v>
      </c>
      <c r="X1810" s="2">
        <v>0</v>
      </c>
      <c r="Y1810" s="2">
        <v>926406.93</v>
      </c>
      <c r="Z1810" s="2">
        <v>2550705.31</v>
      </c>
      <c r="AA1810">
        <v>4</v>
      </c>
      <c r="AB1810">
        <v>0</v>
      </c>
      <c r="AC1810">
        <v>0</v>
      </c>
      <c r="AD1810">
        <v>0</v>
      </c>
      <c r="AE1810">
        <v>4</v>
      </c>
      <c r="AF1810">
        <v>4</v>
      </c>
      <c r="AG1810">
        <v>4</v>
      </c>
      <c r="AH1810" s="2">
        <v>3489177</v>
      </c>
    </row>
    <row r="1811" spans="1:34" x14ac:dyDescent="0.5">
      <c r="A1811">
        <v>14454</v>
      </c>
      <c r="B1811">
        <v>61704</v>
      </c>
      <c r="C1811" t="s">
        <v>1893</v>
      </c>
      <c r="D1811" s="25">
        <v>30851</v>
      </c>
      <c r="E1811" t="s">
        <v>101</v>
      </c>
      <c r="F1811" t="s">
        <v>94</v>
      </c>
      <c r="G1811" t="s">
        <v>141</v>
      </c>
      <c r="H1811" s="25">
        <v>41576</v>
      </c>
      <c r="I1811" s="26" t="str">
        <f t="shared" si="224"/>
        <v>Tue</v>
      </c>
      <c r="J1811" s="1">
        <f t="shared" si="225"/>
        <v>34</v>
      </c>
      <c r="K1811" s="1" t="str">
        <f t="shared" si="226"/>
        <v>45D</v>
      </c>
      <c r="L1811" s="25">
        <v>41610</v>
      </c>
      <c r="M1811" s="26" t="str">
        <f t="shared" si="227"/>
        <v>Mon</v>
      </c>
      <c r="N1811" s="25">
        <v>41615</v>
      </c>
      <c r="O1811" s="1">
        <f t="shared" si="228"/>
        <v>5</v>
      </c>
      <c r="P1811" s="27">
        <f t="shared" si="229"/>
        <v>2013</v>
      </c>
      <c r="Q1811" s="1">
        <f t="shared" si="230"/>
        <v>12</v>
      </c>
      <c r="R1811" s="1">
        <f t="shared" si="231"/>
        <v>2</v>
      </c>
      <c r="S1811" t="s">
        <v>72</v>
      </c>
      <c r="T1811" s="2">
        <v>18450000</v>
      </c>
      <c r="U1811">
        <v>18450000</v>
      </c>
      <c r="V1811" s="2">
        <v>15281385</v>
      </c>
      <c r="W1811" s="2">
        <v>692640</v>
      </c>
      <c r="X1811" s="2">
        <v>0</v>
      </c>
      <c r="Y1811" s="2">
        <v>0</v>
      </c>
      <c r="Z1811" s="2">
        <v>2475975</v>
      </c>
      <c r="AA1811">
        <v>5</v>
      </c>
      <c r="AB1811">
        <v>0</v>
      </c>
      <c r="AC1811">
        <v>0</v>
      </c>
      <c r="AD1811">
        <v>0</v>
      </c>
      <c r="AE1811">
        <v>5</v>
      </c>
      <c r="AF1811">
        <v>5</v>
      </c>
      <c r="AG1811">
        <v>5</v>
      </c>
      <c r="AH1811" s="2">
        <v>3056277</v>
      </c>
    </row>
    <row r="1812" spans="1:34" x14ac:dyDescent="0.5">
      <c r="A1812">
        <v>14864</v>
      </c>
      <c r="B1812">
        <v>61647</v>
      </c>
      <c r="C1812" t="s">
        <v>1894</v>
      </c>
      <c r="D1812" s="25">
        <v>20055</v>
      </c>
      <c r="E1812" t="s">
        <v>73</v>
      </c>
      <c r="F1812" t="s">
        <v>80</v>
      </c>
      <c r="G1812" t="s">
        <v>89</v>
      </c>
      <c r="H1812" s="25">
        <v>41576</v>
      </c>
      <c r="I1812" s="26" t="str">
        <f t="shared" si="224"/>
        <v>Tue</v>
      </c>
      <c r="J1812" s="1">
        <f t="shared" si="225"/>
        <v>1</v>
      </c>
      <c r="K1812" s="1" t="str">
        <f t="shared" si="226"/>
        <v>7D</v>
      </c>
      <c r="L1812" s="25">
        <v>41577</v>
      </c>
      <c r="M1812" s="26" t="str">
        <f t="shared" si="227"/>
        <v>Wed</v>
      </c>
      <c r="N1812" s="25">
        <v>41578</v>
      </c>
      <c r="O1812" s="1">
        <f t="shared" si="228"/>
        <v>1</v>
      </c>
      <c r="P1812" s="27">
        <f t="shared" si="229"/>
        <v>2013</v>
      </c>
      <c r="Q1812" s="1">
        <f t="shared" si="230"/>
        <v>10</v>
      </c>
      <c r="R1812" s="1">
        <f t="shared" si="231"/>
        <v>30</v>
      </c>
      <c r="S1812" t="s">
        <v>72</v>
      </c>
      <c r="T1812" s="2">
        <v>42911499.950000003</v>
      </c>
      <c r="U1812">
        <v>34996500</v>
      </c>
      <c r="V1812" s="2">
        <v>28637664</v>
      </c>
      <c r="W1812" s="2">
        <v>5190474.47</v>
      </c>
      <c r="X1812" s="2">
        <v>0</v>
      </c>
      <c r="Y1812" s="2">
        <v>2919080.93</v>
      </c>
      <c r="Z1812" s="2">
        <v>6164280.5499999998</v>
      </c>
      <c r="AA1812">
        <v>4</v>
      </c>
      <c r="AB1812">
        <v>0</v>
      </c>
      <c r="AC1812">
        <v>0</v>
      </c>
      <c r="AD1812">
        <v>0</v>
      </c>
      <c r="AE1812">
        <v>4</v>
      </c>
      <c r="AF1812">
        <v>4</v>
      </c>
      <c r="AG1812">
        <v>2</v>
      </c>
      <c r="AH1812" s="2">
        <v>14318832</v>
      </c>
    </row>
    <row r="1813" spans="1:34" x14ac:dyDescent="0.5">
      <c r="A1813">
        <v>14454</v>
      </c>
      <c r="B1813">
        <v>61740</v>
      </c>
      <c r="C1813" t="s">
        <v>1895</v>
      </c>
      <c r="D1813" s="25">
        <v>29137</v>
      </c>
      <c r="E1813" t="s">
        <v>136</v>
      </c>
      <c r="F1813" t="s">
        <v>94</v>
      </c>
      <c r="G1813" t="s">
        <v>141</v>
      </c>
      <c r="H1813" s="25">
        <v>41576</v>
      </c>
      <c r="I1813" s="26" t="str">
        <f t="shared" si="224"/>
        <v>Tue</v>
      </c>
      <c r="J1813" s="1">
        <f t="shared" si="225"/>
        <v>35</v>
      </c>
      <c r="K1813" s="1" t="str">
        <f t="shared" si="226"/>
        <v>45D</v>
      </c>
      <c r="L1813" s="25">
        <v>41611</v>
      </c>
      <c r="M1813" s="26" t="str">
        <f t="shared" si="227"/>
        <v>Tue</v>
      </c>
      <c r="N1813" s="25">
        <v>41615</v>
      </c>
      <c r="O1813" s="1">
        <f t="shared" si="228"/>
        <v>4</v>
      </c>
      <c r="P1813" s="27">
        <f t="shared" si="229"/>
        <v>2013</v>
      </c>
      <c r="Q1813" s="1">
        <f t="shared" si="230"/>
        <v>12</v>
      </c>
      <c r="R1813" s="1">
        <f t="shared" si="231"/>
        <v>3</v>
      </c>
      <c r="S1813" t="s">
        <v>72</v>
      </c>
      <c r="T1813" s="2">
        <v>16760000.91</v>
      </c>
      <c r="U1813">
        <v>16760000</v>
      </c>
      <c r="V1813" s="2">
        <v>13402596.35</v>
      </c>
      <c r="W1813" s="2">
        <v>1108224.28</v>
      </c>
      <c r="X1813" s="2">
        <v>0</v>
      </c>
      <c r="Y1813" s="2">
        <v>0</v>
      </c>
      <c r="Z1813" s="2">
        <v>2249180.2799999998</v>
      </c>
      <c r="AA1813">
        <v>8</v>
      </c>
      <c r="AB1813">
        <v>0</v>
      </c>
      <c r="AC1813">
        <v>0</v>
      </c>
      <c r="AD1813">
        <v>0</v>
      </c>
      <c r="AE1813">
        <v>8</v>
      </c>
      <c r="AF1813">
        <v>8</v>
      </c>
      <c r="AG1813">
        <v>4</v>
      </c>
      <c r="AH1813" s="2">
        <v>3350649.09</v>
      </c>
    </row>
    <row r="1814" spans="1:34" x14ac:dyDescent="0.5">
      <c r="A1814">
        <v>14864</v>
      </c>
      <c r="B1814">
        <v>61641</v>
      </c>
      <c r="C1814" t="s">
        <v>1896</v>
      </c>
      <c r="D1814" s="25">
        <v>13894</v>
      </c>
      <c r="E1814" t="s">
        <v>100</v>
      </c>
      <c r="F1814" t="s">
        <v>80</v>
      </c>
      <c r="G1814" t="s">
        <v>89</v>
      </c>
      <c r="H1814" s="25">
        <v>41576</v>
      </c>
      <c r="I1814" s="26" t="str">
        <f t="shared" si="224"/>
        <v>Tue</v>
      </c>
      <c r="J1814" s="1">
        <f t="shared" si="225"/>
        <v>1</v>
      </c>
      <c r="K1814" s="1" t="str">
        <f t="shared" si="226"/>
        <v>7D</v>
      </c>
      <c r="L1814" s="25">
        <v>41577</v>
      </c>
      <c r="M1814" s="26" t="str">
        <f t="shared" si="227"/>
        <v>Wed</v>
      </c>
      <c r="N1814" s="25">
        <v>41578</v>
      </c>
      <c r="O1814" s="1">
        <f t="shared" si="228"/>
        <v>1</v>
      </c>
      <c r="P1814" s="27">
        <f t="shared" si="229"/>
        <v>2013</v>
      </c>
      <c r="Q1814" s="1">
        <f t="shared" si="230"/>
        <v>10</v>
      </c>
      <c r="R1814" s="1">
        <f t="shared" si="231"/>
        <v>30</v>
      </c>
      <c r="S1814" t="s">
        <v>72</v>
      </c>
      <c r="T1814" s="2">
        <v>23787298.800000001</v>
      </c>
      <c r="U1814">
        <v>23787298.800000001</v>
      </c>
      <c r="V1814" s="2">
        <v>19776375.899999999</v>
      </c>
      <c r="W1814" s="2">
        <v>818744.4</v>
      </c>
      <c r="X1814" s="2">
        <v>0</v>
      </c>
      <c r="Y1814" s="2">
        <v>0</v>
      </c>
      <c r="Z1814" s="2">
        <v>3192178.5</v>
      </c>
      <c r="AA1814">
        <v>3</v>
      </c>
      <c r="AB1814">
        <v>0</v>
      </c>
      <c r="AC1814">
        <v>0</v>
      </c>
      <c r="AD1814">
        <v>0</v>
      </c>
      <c r="AE1814">
        <v>3</v>
      </c>
      <c r="AF1814">
        <v>3</v>
      </c>
      <c r="AG1814">
        <v>3</v>
      </c>
      <c r="AH1814" s="2">
        <v>6592125.2999999998</v>
      </c>
    </row>
    <row r="1815" spans="1:34" x14ac:dyDescent="0.5">
      <c r="A1815">
        <v>14435</v>
      </c>
      <c r="B1815">
        <v>61747</v>
      </c>
      <c r="C1815" t="s">
        <v>1897</v>
      </c>
      <c r="D1815" s="25">
        <v>19582</v>
      </c>
      <c r="E1815" t="s">
        <v>122</v>
      </c>
      <c r="F1815" t="s">
        <v>94</v>
      </c>
      <c r="G1815" t="s">
        <v>1847</v>
      </c>
      <c r="H1815" s="25">
        <v>41576</v>
      </c>
      <c r="I1815" s="26" t="str">
        <f t="shared" si="224"/>
        <v>Tue</v>
      </c>
      <c r="J1815" s="1">
        <f t="shared" si="225"/>
        <v>34</v>
      </c>
      <c r="K1815" s="1" t="str">
        <f t="shared" si="226"/>
        <v>45D</v>
      </c>
      <c r="L1815" s="25">
        <v>41610</v>
      </c>
      <c r="M1815" s="26" t="str">
        <f t="shared" si="227"/>
        <v>Mon</v>
      </c>
      <c r="N1815" s="25">
        <v>41614</v>
      </c>
      <c r="O1815" s="1">
        <f t="shared" si="228"/>
        <v>4</v>
      </c>
      <c r="P1815" s="27">
        <f t="shared" si="229"/>
        <v>2013</v>
      </c>
      <c r="Q1815" s="1">
        <f t="shared" si="230"/>
        <v>12</v>
      </c>
      <c r="R1815" s="1">
        <f t="shared" si="231"/>
        <v>2</v>
      </c>
      <c r="S1815" t="s">
        <v>72</v>
      </c>
      <c r="T1815" s="2">
        <v>29595300</v>
      </c>
      <c r="U1815">
        <v>26080300</v>
      </c>
      <c r="V1815" s="2">
        <v>21488484.600000001</v>
      </c>
      <c r="W1815" s="2">
        <v>3269496.57</v>
      </c>
      <c r="X1815" s="2">
        <v>0</v>
      </c>
      <c r="Y1815" s="2">
        <v>865800.87</v>
      </c>
      <c r="Z1815" s="2">
        <v>3971517.96</v>
      </c>
      <c r="AA1815">
        <v>4</v>
      </c>
      <c r="AB1815">
        <v>0</v>
      </c>
      <c r="AC1815">
        <v>0</v>
      </c>
      <c r="AD1815">
        <v>0</v>
      </c>
      <c r="AE1815">
        <v>4</v>
      </c>
      <c r="AF1815">
        <v>4</v>
      </c>
      <c r="AG1815">
        <v>4</v>
      </c>
      <c r="AH1815" s="2">
        <v>5372121.1500000004</v>
      </c>
    </row>
    <row r="1816" spans="1:34" x14ac:dyDescent="0.5">
      <c r="A1816">
        <v>14454</v>
      </c>
      <c r="B1816">
        <v>61735</v>
      </c>
      <c r="C1816" t="s">
        <v>1898</v>
      </c>
      <c r="D1816" s="25">
        <v>20594</v>
      </c>
      <c r="E1816" t="s">
        <v>136</v>
      </c>
      <c r="F1816" t="s">
        <v>94</v>
      </c>
      <c r="G1816" t="s">
        <v>141</v>
      </c>
      <c r="H1816" s="25">
        <v>41576</v>
      </c>
      <c r="I1816" s="26" t="str">
        <f t="shared" si="224"/>
        <v>Tue</v>
      </c>
      <c r="J1816" s="1">
        <f t="shared" si="225"/>
        <v>35</v>
      </c>
      <c r="K1816" s="1" t="str">
        <f t="shared" si="226"/>
        <v>45D</v>
      </c>
      <c r="L1816" s="25">
        <v>41611</v>
      </c>
      <c r="M1816" s="26" t="str">
        <f t="shared" si="227"/>
        <v>Tue</v>
      </c>
      <c r="N1816" s="25">
        <v>41615</v>
      </c>
      <c r="O1816" s="1">
        <f t="shared" si="228"/>
        <v>4</v>
      </c>
      <c r="P1816" s="27">
        <f t="shared" si="229"/>
        <v>2013</v>
      </c>
      <c r="Q1816" s="1">
        <f t="shared" si="230"/>
        <v>12</v>
      </c>
      <c r="R1816" s="1">
        <f t="shared" si="231"/>
        <v>3</v>
      </c>
      <c r="S1816" t="s">
        <v>72</v>
      </c>
      <c r="T1816" s="2">
        <v>36967900.460000001</v>
      </c>
      <c r="U1816">
        <v>36760000</v>
      </c>
      <c r="V1816" s="2">
        <v>31272727.82</v>
      </c>
      <c r="W1816" s="2">
        <v>734112.14</v>
      </c>
      <c r="X1816" s="2">
        <v>0</v>
      </c>
      <c r="Y1816" s="2">
        <v>0</v>
      </c>
      <c r="Z1816" s="2">
        <v>4961060.5</v>
      </c>
      <c r="AA1816">
        <v>4</v>
      </c>
      <c r="AB1816">
        <v>0</v>
      </c>
      <c r="AC1816">
        <v>0</v>
      </c>
      <c r="AD1816">
        <v>0</v>
      </c>
      <c r="AE1816">
        <v>4</v>
      </c>
      <c r="AF1816">
        <v>4</v>
      </c>
      <c r="AG1816">
        <v>4</v>
      </c>
      <c r="AH1816" s="2">
        <v>7818181.96</v>
      </c>
    </row>
    <row r="1817" spans="1:34" x14ac:dyDescent="0.5">
      <c r="A1817">
        <v>14454</v>
      </c>
      <c r="B1817">
        <v>61736</v>
      </c>
      <c r="C1817" t="s">
        <v>1899</v>
      </c>
      <c r="D1817" s="25">
        <v>25958</v>
      </c>
      <c r="E1817" t="s">
        <v>136</v>
      </c>
      <c r="F1817" t="s">
        <v>94</v>
      </c>
      <c r="G1817" t="s">
        <v>141</v>
      </c>
      <c r="H1817" s="25">
        <v>41576</v>
      </c>
      <c r="I1817" s="26" t="str">
        <f t="shared" si="224"/>
        <v>Tue</v>
      </c>
      <c r="J1817" s="1">
        <f t="shared" si="225"/>
        <v>35</v>
      </c>
      <c r="K1817" s="1" t="str">
        <f t="shared" si="226"/>
        <v>45D</v>
      </c>
      <c r="L1817" s="25">
        <v>41611</v>
      </c>
      <c r="M1817" s="26" t="str">
        <f t="shared" si="227"/>
        <v>Tue</v>
      </c>
      <c r="N1817" s="25">
        <v>41615</v>
      </c>
      <c r="O1817" s="1">
        <f t="shared" si="228"/>
        <v>4</v>
      </c>
      <c r="P1817" s="27">
        <f t="shared" si="229"/>
        <v>2013</v>
      </c>
      <c r="Q1817" s="1">
        <f t="shared" si="230"/>
        <v>12</v>
      </c>
      <c r="R1817" s="1">
        <f t="shared" si="231"/>
        <v>3</v>
      </c>
      <c r="S1817" t="s">
        <v>72</v>
      </c>
      <c r="T1817" s="2">
        <v>23960000.550000001</v>
      </c>
      <c r="U1817">
        <v>23960000</v>
      </c>
      <c r="V1817" s="2">
        <v>20190476.050000001</v>
      </c>
      <c r="W1817" s="2">
        <v>554112.14</v>
      </c>
      <c r="X1817" s="2">
        <v>0</v>
      </c>
      <c r="Y1817" s="2">
        <v>0</v>
      </c>
      <c r="Z1817" s="2">
        <v>3215412.36</v>
      </c>
      <c r="AA1817">
        <v>4</v>
      </c>
      <c r="AB1817">
        <v>0</v>
      </c>
      <c r="AC1817">
        <v>0</v>
      </c>
      <c r="AD1817">
        <v>0</v>
      </c>
      <c r="AE1817">
        <v>4</v>
      </c>
      <c r="AF1817">
        <v>4</v>
      </c>
      <c r="AG1817">
        <v>4</v>
      </c>
      <c r="AH1817" s="2">
        <v>5047619.01</v>
      </c>
    </row>
    <row r="1818" spans="1:34" x14ac:dyDescent="0.5">
      <c r="A1818">
        <v>14454</v>
      </c>
      <c r="B1818">
        <v>61677</v>
      </c>
      <c r="C1818" t="s">
        <v>1900</v>
      </c>
      <c r="D1818" s="25">
        <v>21085</v>
      </c>
      <c r="E1818" t="s">
        <v>138</v>
      </c>
      <c r="F1818" t="s">
        <v>94</v>
      </c>
      <c r="G1818" t="s">
        <v>141</v>
      </c>
      <c r="H1818" s="25">
        <v>41576</v>
      </c>
      <c r="I1818" s="26" t="str">
        <f t="shared" si="224"/>
        <v>Tue</v>
      </c>
      <c r="J1818" s="1">
        <f t="shared" si="225"/>
        <v>36</v>
      </c>
      <c r="K1818" s="1" t="str">
        <f t="shared" si="226"/>
        <v>45D</v>
      </c>
      <c r="L1818" s="25">
        <v>41612</v>
      </c>
      <c r="M1818" s="26" t="str">
        <f t="shared" si="227"/>
        <v>Wed</v>
      </c>
      <c r="N1818" s="25">
        <v>41615</v>
      </c>
      <c r="O1818" s="1">
        <f t="shared" si="228"/>
        <v>3</v>
      </c>
      <c r="P1818" s="27">
        <f t="shared" si="229"/>
        <v>2013</v>
      </c>
      <c r="Q1818" s="1">
        <f t="shared" si="230"/>
        <v>12</v>
      </c>
      <c r="R1818" s="1">
        <f t="shared" si="231"/>
        <v>4</v>
      </c>
      <c r="S1818" t="s">
        <v>72</v>
      </c>
      <c r="T1818" s="2">
        <v>13500800.01</v>
      </c>
      <c r="U1818">
        <v>11370000</v>
      </c>
      <c r="V1818" s="2">
        <v>9428571</v>
      </c>
      <c r="W1818" s="2">
        <v>831861.06</v>
      </c>
      <c r="X1818" s="2">
        <v>0</v>
      </c>
      <c r="Y1818" s="2">
        <v>1098901.1000000001</v>
      </c>
      <c r="Z1818" s="2">
        <v>2141466.85</v>
      </c>
      <c r="AA1818">
        <v>3</v>
      </c>
      <c r="AB1818">
        <v>0</v>
      </c>
      <c r="AC1818">
        <v>0</v>
      </c>
      <c r="AD1818">
        <v>0</v>
      </c>
      <c r="AE1818">
        <v>3</v>
      </c>
      <c r="AF1818">
        <v>3</v>
      </c>
      <c r="AG1818">
        <v>3</v>
      </c>
      <c r="AH1818" s="2">
        <v>3142857</v>
      </c>
    </row>
    <row r="1819" spans="1:34" x14ac:dyDescent="0.5">
      <c r="A1819">
        <v>14454</v>
      </c>
      <c r="B1819">
        <v>61626</v>
      </c>
      <c r="C1819" t="s">
        <v>1901</v>
      </c>
      <c r="D1819" s="25">
        <v>22623</v>
      </c>
      <c r="E1819" t="s">
        <v>129</v>
      </c>
      <c r="F1819" t="s">
        <v>94</v>
      </c>
      <c r="G1819" t="s">
        <v>141</v>
      </c>
      <c r="H1819" s="25">
        <v>41576</v>
      </c>
      <c r="I1819" s="26" t="str">
        <f t="shared" si="224"/>
        <v>Tue</v>
      </c>
      <c r="J1819" s="1">
        <f t="shared" si="225"/>
        <v>36</v>
      </c>
      <c r="K1819" s="1" t="str">
        <f t="shared" si="226"/>
        <v>45D</v>
      </c>
      <c r="L1819" s="25">
        <v>41612</v>
      </c>
      <c r="M1819" s="26" t="str">
        <f t="shared" si="227"/>
        <v>Wed</v>
      </c>
      <c r="N1819" s="25">
        <v>41615</v>
      </c>
      <c r="O1819" s="1">
        <f t="shared" si="228"/>
        <v>3</v>
      </c>
      <c r="P1819" s="27">
        <f t="shared" si="229"/>
        <v>2013</v>
      </c>
      <c r="Q1819" s="1">
        <f t="shared" si="230"/>
        <v>12</v>
      </c>
      <c r="R1819" s="1">
        <f t="shared" si="231"/>
        <v>4</v>
      </c>
      <c r="S1819" t="s">
        <v>72</v>
      </c>
      <c r="T1819" s="2">
        <v>11580000</v>
      </c>
      <c r="U1819">
        <v>11070000</v>
      </c>
      <c r="V1819" s="2">
        <v>9168831</v>
      </c>
      <c r="W1819" s="2">
        <v>415584</v>
      </c>
      <c r="X1819" s="2">
        <v>0</v>
      </c>
      <c r="Y1819" s="2">
        <v>441558.44</v>
      </c>
      <c r="Z1819" s="2">
        <v>1554026.56</v>
      </c>
      <c r="AA1819">
        <v>3</v>
      </c>
      <c r="AB1819">
        <v>0</v>
      </c>
      <c r="AC1819">
        <v>0</v>
      </c>
      <c r="AD1819">
        <v>0</v>
      </c>
      <c r="AE1819">
        <v>3</v>
      </c>
      <c r="AF1819">
        <v>3</v>
      </c>
      <c r="AG1819">
        <v>3</v>
      </c>
      <c r="AH1819" s="2">
        <v>3056277</v>
      </c>
    </row>
    <row r="1820" spans="1:34" x14ac:dyDescent="0.5">
      <c r="A1820">
        <v>14454</v>
      </c>
      <c r="B1820">
        <v>61737</v>
      </c>
      <c r="C1820" t="s">
        <v>1902</v>
      </c>
      <c r="D1820" s="25">
        <v>27375</v>
      </c>
      <c r="E1820" t="s">
        <v>136</v>
      </c>
      <c r="F1820" t="s">
        <v>94</v>
      </c>
      <c r="G1820" t="s">
        <v>141</v>
      </c>
      <c r="H1820" s="25">
        <v>41576</v>
      </c>
      <c r="I1820" s="26" t="str">
        <f t="shared" si="224"/>
        <v>Tue</v>
      </c>
      <c r="J1820" s="1">
        <f t="shared" si="225"/>
        <v>35</v>
      </c>
      <c r="K1820" s="1" t="str">
        <f t="shared" si="226"/>
        <v>45D</v>
      </c>
      <c r="L1820" s="25">
        <v>41611</v>
      </c>
      <c r="M1820" s="26" t="str">
        <f t="shared" si="227"/>
        <v>Tue</v>
      </c>
      <c r="N1820" s="25">
        <v>41615</v>
      </c>
      <c r="O1820" s="1">
        <f t="shared" si="228"/>
        <v>4</v>
      </c>
      <c r="P1820" s="27">
        <f t="shared" si="229"/>
        <v>2013</v>
      </c>
      <c r="Q1820" s="1">
        <f t="shared" si="230"/>
        <v>12</v>
      </c>
      <c r="R1820" s="1">
        <f t="shared" si="231"/>
        <v>3</v>
      </c>
      <c r="S1820" t="s">
        <v>72</v>
      </c>
      <c r="T1820" s="2">
        <v>16760000.91</v>
      </c>
      <c r="U1820">
        <v>16760000</v>
      </c>
      <c r="V1820" s="2">
        <v>13956708.49</v>
      </c>
      <c r="W1820" s="2">
        <v>554112.14</v>
      </c>
      <c r="X1820" s="2">
        <v>0</v>
      </c>
      <c r="Y1820" s="2">
        <v>0</v>
      </c>
      <c r="Z1820" s="2">
        <v>2249180.2799999998</v>
      </c>
      <c r="AA1820">
        <v>4</v>
      </c>
      <c r="AB1820">
        <v>0</v>
      </c>
      <c r="AC1820">
        <v>0</v>
      </c>
      <c r="AD1820">
        <v>0</v>
      </c>
      <c r="AE1820">
        <v>4</v>
      </c>
      <c r="AF1820">
        <v>4</v>
      </c>
      <c r="AG1820">
        <v>4</v>
      </c>
      <c r="AH1820" s="2">
        <v>3489177.12</v>
      </c>
    </row>
    <row r="1821" spans="1:34" x14ac:dyDescent="0.5">
      <c r="A1821">
        <v>14901</v>
      </c>
      <c r="B1821">
        <v>61848</v>
      </c>
      <c r="C1821" t="s">
        <v>1903</v>
      </c>
      <c r="D1821" s="25">
        <v>25293</v>
      </c>
      <c r="E1821" t="s">
        <v>122</v>
      </c>
      <c r="F1821" t="s">
        <v>84</v>
      </c>
      <c r="G1821" t="s">
        <v>112</v>
      </c>
      <c r="H1821" s="25">
        <v>41577</v>
      </c>
      <c r="I1821" s="26" t="str">
        <f t="shared" si="224"/>
        <v>Wed</v>
      </c>
      <c r="J1821" s="1">
        <f t="shared" si="225"/>
        <v>7</v>
      </c>
      <c r="K1821" s="1" t="str">
        <f t="shared" si="226"/>
        <v>7D</v>
      </c>
      <c r="L1821" s="25">
        <v>41584</v>
      </c>
      <c r="M1821" s="26" t="str">
        <f t="shared" si="227"/>
        <v>Wed</v>
      </c>
      <c r="N1821" s="25">
        <v>41585</v>
      </c>
      <c r="O1821" s="1">
        <f t="shared" si="228"/>
        <v>1</v>
      </c>
      <c r="P1821" s="27">
        <f t="shared" si="229"/>
        <v>2013</v>
      </c>
      <c r="Q1821" s="1">
        <f t="shared" si="230"/>
        <v>11</v>
      </c>
      <c r="R1821" s="1">
        <f t="shared" si="231"/>
        <v>6</v>
      </c>
      <c r="S1821" t="s">
        <v>72</v>
      </c>
      <c r="T1821" s="2">
        <v>4190000</v>
      </c>
      <c r="U1821">
        <v>4190000</v>
      </c>
      <c r="V1821" s="2">
        <v>3489177</v>
      </c>
      <c r="W1821" s="2">
        <v>138528</v>
      </c>
      <c r="X1821" s="2">
        <v>0</v>
      </c>
      <c r="Y1821" s="2">
        <v>0</v>
      </c>
      <c r="Z1821" s="2">
        <v>562295</v>
      </c>
      <c r="AA1821">
        <v>1</v>
      </c>
      <c r="AB1821">
        <v>0</v>
      </c>
      <c r="AC1821">
        <v>0</v>
      </c>
      <c r="AD1821">
        <v>0</v>
      </c>
      <c r="AE1821">
        <v>1</v>
      </c>
      <c r="AF1821">
        <v>1</v>
      </c>
      <c r="AG1821">
        <v>1</v>
      </c>
      <c r="AH1821" s="2">
        <v>3489177</v>
      </c>
    </row>
    <row r="1822" spans="1:34" x14ac:dyDescent="0.5">
      <c r="A1822">
        <v>14454</v>
      </c>
      <c r="B1822">
        <v>61823</v>
      </c>
      <c r="C1822" t="s">
        <v>1904</v>
      </c>
      <c r="D1822" s="25">
        <v>10068</v>
      </c>
      <c r="E1822" t="s">
        <v>503</v>
      </c>
      <c r="F1822" t="s">
        <v>94</v>
      </c>
      <c r="G1822" t="s">
        <v>141</v>
      </c>
      <c r="H1822" s="25">
        <v>41577</v>
      </c>
      <c r="I1822" s="26" t="str">
        <f t="shared" si="224"/>
        <v>Wed</v>
      </c>
      <c r="J1822" s="1">
        <f t="shared" si="225"/>
        <v>34</v>
      </c>
      <c r="K1822" s="1" t="str">
        <f t="shared" si="226"/>
        <v>45D</v>
      </c>
      <c r="L1822" s="25">
        <v>41611</v>
      </c>
      <c r="M1822" s="26" t="str">
        <f t="shared" si="227"/>
        <v>Tue</v>
      </c>
      <c r="N1822" s="25">
        <v>41614</v>
      </c>
      <c r="O1822" s="1">
        <f t="shared" si="228"/>
        <v>3</v>
      </c>
      <c r="P1822" s="27">
        <f t="shared" si="229"/>
        <v>2013</v>
      </c>
      <c r="Q1822" s="1">
        <f t="shared" si="230"/>
        <v>12</v>
      </c>
      <c r="R1822" s="1">
        <f t="shared" si="231"/>
        <v>3</v>
      </c>
      <c r="S1822" t="s">
        <v>72</v>
      </c>
      <c r="T1822" s="2">
        <v>21908451.48</v>
      </c>
      <c r="U1822">
        <v>12570000</v>
      </c>
      <c r="V1822" s="2">
        <v>12936363</v>
      </c>
      <c r="W1822" s="2">
        <v>4300389.6500000004</v>
      </c>
      <c r="X1822" s="2">
        <v>0</v>
      </c>
      <c r="Y1822" s="2">
        <v>1731601.73</v>
      </c>
      <c r="Z1822" s="2">
        <v>2940097.1</v>
      </c>
      <c r="AA1822">
        <v>9</v>
      </c>
      <c r="AB1822">
        <v>0</v>
      </c>
      <c r="AC1822">
        <v>0</v>
      </c>
      <c r="AD1822">
        <v>0</v>
      </c>
      <c r="AE1822">
        <v>9</v>
      </c>
      <c r="AF1822">
        <v>9</v>
      </c>
      <c r="AG1822">
        <v>3</v>
      </c>
      <c r="AH1822" s="2">
        <v>4312121</v>
      </c>
    </row>
    <row r="1823" spans="1:34" x14ac:dyDescent="0.5">
      <c r="A1823">
        <v>14905</v>
      </c>
      <c r="B1823">
        <v>61647</v>
      </c>
      <c r="C1823" t="s">
        <v>1894</v>
      </c>
      <c r="D1823" s="25">
        <v>20055</v>
      </c>
      <c r="E1823" t="s">
        <v>73</v>
      </c>
      <c r="F1823" t="s">
        <v>70</v>
      </c>
      <c r="G1823" t="s">
        <v>97</v>
      </c>
      <c r="H1823" s="25">
        <v>41577</v>
      </c>
      <c r="I1823" s="26" t="str">
        <f t="shared" si="224"/>
        <v>Wed</v>
      </c>
      <c r="J1823" s="1">
        <f t="shared" si="225"/>
        <v>1</v>
      </c>
      <c r="K1823" s="1" t="str">
        <f t="shared" si="226"/>
        <v>7D</v>
      </c>
      <c r="L1823" s="25">
        <v>41578</v>
      </c>
      <c r="M1823" s="26" t="str">
        <f t="shared" si="227"/>
        <v>Thu</v>
      </c>
      <c r="N1823" s="25">
        <v>41580</v>
      </c>
      <c r="O1823" s="1">
        <f t="shared" si="228"/>
        <v>2</v>
      </c>
      <c r="P1823" s="27">
        <f t="shared" si="229"/>
        <v>2013</v>
      </c>
      <c r="Q1823" s="1">
        <f t="shared" si="230"/>
        <v>10</v>
      </c>
      <c r="R1823" s="1">
        <f t="shared" si="231"/>
        <v>31</v>
      </c>
      <c r="S1823" t="s">
        <v>72</v>
      </c>
      <c r="T1823" s="2">
        <v>42911499.950000003</v>
      </c>
      <c r="U1823">
        <v>34996500</v>
      </c>
      <c r="V1823" s="2">
        <v>28637664</v>
      </c>
      <c r="W1823" s="2">
        <v>5190474.47</v>
      </c>
      <c r="X1823" s="2">
        <v>0</v>
      </c>
      <c r="Y1823" s="2">
        <v>2919080.93</v>
      </c>
      <c r="Z1823" s="2">
        <v>6164280.5499999998</v>
      </c>
      <c r="AA1823">
        <v>4</v>
      </c>
      <c r="AB1823">
        <v>0</v>
      </c>
      <c r="AC1823">
        <v>0</v>
      </c>
      <c r="AD1823">
        <v>0</v>
      </c>
      <c r="AE1823">
        <v>4</v>
      </c>
      <c r="AF1823">
        <v>4</v>
      </c>
      <c r="AG1823">
        <v>2</v>
      </c>
      <c r="AH1823" s="2">
        <v>14318832</v>
      </c>
    </row>
    <row r="1824" spans="1:34" x14ac:dyDescent="0.5">
      <c r="A1824">
        <v>14901</v>
      </c>
      <c r="B1824">
        <v>61849</v>
      </c>
      <c r="C1824" t="s">
        <v>1905</v>
      </c>
      <c r="D1824" s="25">
        <v>25501</v>
      </c>
      <c r="E1824" t="s">
        <v>122</v>
      </c>
      <c r="F1824" t="s">
        <v>84</v>
      </c>
      <c r="G1824" t="s">
        <v>112</v>
      </c>
      <c r="H1824" s="25">
        <v>41577</v>
      </c>
      <c r="I1824" s="26" t="str">
        <f t="shared" si="224"/>
        <v>Wed</v>
      </c>
      <c r="J1824" s="1">
        <f t="shared" si="225"/>
        <v>7</v>
      </c>
      <c r="K1824" s="1" t="str">
        <f t="shared" si="226"/>
        <v>7D</v>
      </c>
      <c r="L1824" s="25">
        <v>41584</v>
      </c>
      <c r="M1824" s="26" t="str">
        <f t="shared" si="227"/>
        <v>Wed</v>
      </c>
      <c r="N1824" s="25">
        <v>41585</v>
      </c>
      <c r="O1824" s="1">
        <f t="shared" si="228"/>
        <v>1</v>
      </c>
      <c r="P1824" s="27">
        <f t="shared" si="229"/>
        <v>2013</v>
      </c>
      <c r="Q1824" s="1">
        <f t="shared" si="230"/>
        <v>11</v>
      </c>
      <c r="R1824" s="1">
        <f t="shared" si="231"/>
        <v>6</v>
      </c>
      <c r="S1824" t="s">
        <v>72</v>
      </c>
      <c r="T1824" s="2">
        <v>4190000</v>
      </c>
      <c r="U1824">
        <v>4190000</v>
      </c>
      <c r="V1824" s="2">
        <v>3489177</v>
      </c>
      <c r="W1824" s="2">
        <v>138528</v>
      </c>
      <c r="X1824" s="2">
        <v>0</v>
      </c>
      <c r="Y1824" s="2">
        <v>0</v>
      </c>
      <c r="Z1824" s="2">
        <v>562295</v>
      </c>
      <c r="AA1824">
        <v>1</v>
      </c>
      <c r="AB1824">
        <v>0</v>
      </c>
      <c r="AC1824">
        <v>0</v>
      </c>
      <c r="AD1824">
        <v>0</v>
      </c>
      <c r="AE1824">
        <v>1</v>
      </c>
      <c r="AF1824">
        <v>1</v>
      </c>
      <c r="AG1824">
        <v>1</v>
      </c>
      <c r="AH1824" s="2">
        <v>3489177</v>
      </c>
    </row>
    <row r="1825" spans="1:34" x14ac:dyDescent="0.5">
      <c r="A1825">
        <v>14905</v>
      </c>
      <c r="B1825">
        <v>61641</v>
      </c>
      <c r="C1825" t="s">
        <v>1896</v>
      </c>
      <c r="D1825" s="25">
        <v>13894</v>
      </c>
      <c r="E1825" t="s">
        <v>100</v>
      </c>
      <c r="F1825" t="s">
        <v>70</v>
      </c>
      <c r="G1825" t="s">
        <v>97</v>
      </c>
      <c r="H1825" s="25">
        <v>41577</v>
      </c>
      <c r="I1825" s="26" t="str">
        <f t="shared" si="224"/>
        <v>Wed</v>
      </c>
      <c r="J1825" s="1">
        <f t="shared" si="225"/>
        <v>1</v>
      </c>
      <c r="K1825" s="1" t="str">
        <f t="shared" si="226"/>
        <v>7D</v>
      </c>
      <c r="L1825" s="25">
        <v>41578</v>
      </c>
      <c r="M1825" s="26" t="str">
        <f t="shared" si="227"/>
        <v>Thu</v>
      </c>
      <c r="N1825" s="25">
        <v>41580</v>
      </c>
      <c r="O1825" s="1">
        <f t="shared" si="228"/>
        <v>2</v>
      </c>
      <c r="P1825" s="27">
        <f t="shared" si="229"/>
        <v>2013</v>
      </c>
      <c r="Q1825" s="1">
        <f t="shared" si="230"/>
        <v>10</v>
      </c>
      <c r="R1825" s="1">
        <f t="shared" si="231"/>
        <v>31</v>
      </c>
      <c r="S1825" t="s">
        <v>72</v>
      </c>
      <c r="T1825" s="2">
        <v>23787298.800000001</v>
      </c>
      <c r="U1825">
        <v>23787298.800000001</v>
      </c>
      <c r="V1825" s="2">
        <v>19776375.899999999</v>
      </c>
      <c r="W1825" s="2">
        <v>818744.4</v>
      </c>
      <c r="X1825" s="2">
        <v>0</v>
      </c>
      <c r="Y1825" s="2">
        <v>0</v>
      </c>
      <c r="Z1825" s="2">
        <v>3192178.5</v>
      </c>
      <c r="AA1825">
        <v>3</v>
      </c>
      <c r="AB1825">
        <v>0</v>
      </c>
      <c r="AC1825">
        <v>0</v>
      </c>
      <c r="AD1825">
        <v>0</v>
      </c>
      <c r="AE1825">
        <v>3</v>
      </c>
      <c r="AF1825">
        <v>3</v>
      </c>
      <c r="AG1825">
        <v>3</v>
      </c>
      <c r="AH1825" s="2">
        <v>6592125.2999999998</v>
      </c>
    </row>
    <row r="1826" spans="1:34" x14ac:dyDescent="0.5">
      <c r="A1826">
        <v>14901</v>
      </c>
      <c r="B1826">
        <v>61850</v>
      </c>
      <c r="C1826" t="s">
        <v>1906</v>
      </c>
      <c r="D1826" s="25">
        <v>28498</v>
      </c>
      <c r="E1826" t="s">
        <v>122</v>
      </c>
      <c r="F1826" t="s">
        <v>84</v>
      </c>
      <c r="G1826" t="s">
        <v>112</v>
      </c>
      <c r="H1826" s="25">
        <v>41577</v>
      </c>
      <c r="I1826" s="26" t="str">
        <f t="shared" si="224"/>
        <v>Wed</v>
      </c>
      <c r="J1826" s="1">
        <f t="shared" si="225"/>
        <v>7</v>
      </c>
      <c r="K1826" s="1" t="str">
        <f t="shared" si="226"/>
        <v>7D</v>
      </c>
      <c r="L1826" s="25">
        <v>41584</v>
      </c>
      <c r="M1826" s="26" t="str">
        <f t="shared" si="227"/>
        <v>Wed</v>
      </c>
      <c r="N1826" s="25">
        <v>41585</v>
      </c>
      <c r="O1826" s="1">
        <f t="shared" si="228"/>
        <v>1</v>
      </c>
      <c r="P1826" s="27">
        <f t="shared" si="229"/>
        <v>2013</v>
      </c>
      <c r="Q1826" s="1">
        <f t="shared" si="230"/>
        <v>11</v>
      </c>
      <c r="R1826" s="1">
        <f t="shared" si="231"/>
        <v>6</v>
      </c>
      <c r="S1826" t="s">
        <v>72</v>
      </c>
      <c r="T1826" s="2">
        <v>4190000</v>
      </c>
      <c r="U1826">
        <v>4190000</v>
      </c>
      <c r="V1826" s="2">
        <v>3489177</v>
      </c>
      <c r="W1826" s="2">
        <v>138528</v>
      </c>
      <c r="X1826" s="2">
        <v>0</v>
      </c>
      <c r="Y1826" s="2">
        <v>0</v>
      </c>
      <c r="Z1826" s="2">
        <v>562295</v>
      </c>
      <c r="AA1826">
        <v>1</v>
      </c>
      <c r="AB1826">
        <v>0</v>
      </c>
      <c r="AC1826">
        <v>0</v>
      </c>
      <c r="AD1826">
        <v>0</v>
      </c>
      <c r="AE1826">
        <v>1</v>
      </c>
      <c r="AF1826">
        <v>1</v>
      </c>
      <c r="AG1826">
        <v>1</v>
      </c>
      <c r="AH1826" s="2">
        <v>3489177</v>
      </c>
    </row>
    <row r="1827" spans="1:34" x14ac:dyDescent="0.5">
      <c r="A1827">
        <v>14901</v>
      </c>
      <c r="B1827">
        <v>61847</v>
      </c>
      <c r="C1827" t="s">
        <v>1907</v>
      </c>
      <c r="D1827" s="25">
        <v>22233</v>
      </c>
      <c r="E1827" t="s">
        <v>122</v>
      </c>
      <c r="F1827" t="s">
        <v>84</v>
      </c>
      <c r="G1827" t="s">
        <v>112</v>
      </c>
      <c r="H1827" s="25">
        <v>41577</v>
      </c>
      <c r="I1827" s="26" t="str">
        <f t="shared" si="224"/>
        <v>Wed</v>
      </c>
      <c r="J1827" s="1">
        <f t="shared" si="225"/>
        <v>7</v>
      </c>
      <c r="K1827" s="1" t="str">
        <f t="shared" si="226"/>
        <v>7D</v>
      </c>
      <c r="L1827" s="25">
        <v>41584</v>
      </c>
      <c r="M1827" s="26" t="str">
        <f t="shared" si="227"/>
        <v>Wed</v>
      </c>
      <c r="N1827" s="25">
        <v>41585</v>
      </c>
      <c r="O1827" s="1">
        <f t="shared" si="228"/>
        <v>1</v>
      </c>
      <c r="P1827" s="27">
        <f t="shared" si="229"/>
        <v>2013</v>
      </c>
      <c r="Q1827" s="1">
        <f t="shared" si="230"/>
        <v>11</v>
      </c>
      <c r="R1827" s="1">
        <f t="shared" si="231"/>
        <v>6</v>
      </c>
      <c r="S1827" t="s">
        <v>72</v>
      </c>
      <c r="T1827" s="2">
        <v>4190000</v>
      </c>
      <c r="U1827">
        <v>4190000</v>
      </c>
      <c r="V1827" s="2">
        <v>3489177</v>
      </c>
      <c r="W1827" s="2">
        <v>138528</v>
      </c>
      <c r="X1827" s="2">
        <v>0</v>
      </c>
      <c r="Y1827" s="2">
        <v>0</v>
      </c>
      <c r="Z1827" s="2">
        <v>562295</v>
      </c>
      <c r="AA1827">
        <v>1</v>
      </c>
      <c r="AB1827">
        <v>0</v>
      </c>
      <c r="AC1827">
        <v>0</v>
      </c>
      <c r="AD1827">
        <v>0</v>
      </c>
      <c r="AE1827">
        <v>1</v>
      </c>
      <c r="AF1827">
        <v>1</v>
      </c>
      <c r="AG1827">
        <v>1</v>
      </c>
      <c r="AH1827" s="2">
        <v>3489177</v>
      </c>
    </row>
    <row r="1828" spans="1:34" x14ac:dyDescent="0.5">
      <c r="A1828">
        <v>14920</v>
      </c>
      <c r="B1828">
        <v>61939</v>
      </c>
      <c r="C1828" t="s">
        <v>1908</v>
      </c>
      <c r="D1828" s="25">
        <v>22834</v>
      </c>
      <c r="E1828" t="s">
        <v>69</v>
      </c>
      <c r="F1828" t="s">
        <v>84</v>
      </c>
      <c r="G1828" t="s">
        <v>112</v>
      </c>
      <c r="H1828" s="25">
        <v>41578</v>
      </c>
      <c r="I1828" s="26" t="str">
        <f t="shared" si="224"/>
        <v>Thu</v>
      </c>
      <c r="J1828" s="1">
        <f t="shared" si="225"/>
        <v>6</v>
      </c>
      <c r="K1828" s="1" t="str">
        <f t="shared" si="226"/>
        <v>7D</v>
      </c>
      <c r="L1828" s="25">
        <v>41584</v>
      </c>
      <c r="M1828" s="26" t="str">
        <f t="shared" si="227"/>
        <v>Wed</v>
      </c>
      <c r="N1828" s="25">
        <v>41586</v>
      </c>
      <c r="O1828" s="1">
        <f t="shared" si="228"/>
        <v>2</v>
      </c>
      <c r="P1828" s="27">
        <f t="shared" si="229"/>
        <v>2013</v>
      </c>
      <c r="Q1828" s="1">
        <f t="shared" si="230"/>
        <v>11</v>
      </c>
      <c r="R1828" s="1">
        <f t="shared" si="231"/>
        <v>6</v>
      </c>
      <c r="S1828" t="s">
        <v>72</v>
      </c>
      <c r="T1828" s="2">
        <v>145572195.94</v>
      </c>
      <c r="U1828">
        <v>101437000</v>
      </c>
      <c r="V1828" s="2">
        <v>104203161</v>
      </c>
      <c r="W1828" s="2">
        <v>18454079.960000001</v>
      </c>
      <c r="X1828" s="2">
        <v>0</v>
      </c>
      <c r="Y1828" s="2">
        <v>3379285.71</v>
      </c>
      <c r="Z1828" s="2">
        <v>19535669.27</v>
      </c>
      <c r="AA1828">
        <v>16</v>
      </c>
      <c r="AB1828">
        <v>3</v>
      </c>
      <c r="AC1828">
        <v>4</v>
      </c>
      <c r="AD1828">
        <v>0</v>
      </c>
      <c r="AE1828">
        <v>19</v>
      </c>
      <c r="AF1828">
        <v>23</v>
      </c>
      <c r="AG1828">
        <v>9</v>
      </c>
      <c r="AH1828" s="2">
        <v>11578129</v>
      </c>
    </row>
    <row r="1829" spans="1:34" x14ac:dyDescent="0.5">
      <c r="A1829">
        <v>14454</v>
      </c>
      <c r="B1829">
        <v>62027</v>
      </c>
      <c r="C1829" t="s">
        <v>1909</v>
      </c>
      <c r="D1829" s="25">
        <v>19809</v>
      </c>
      <c r="E1829" t="s">
        <v>136</v>
      </c>
      <c r="F1829" t="s">
        <v>94</v>
      </c>
      <c r="G1829" t="s">
        <v>141</v>
      </c>
      <c r="H1829" s="25">
        <v>41578</v>
      </c>
      <c r="I1829" s="26" t="str">
        <f t="shared" si="224"/>
        <v>Thu</v>
      </c>
      <c r="J1829" s="1">
        <f t="shared" si="225"/>
        <v>33</v>
      </c>
      <c r="K1829" s="1" t="str">
        <f t="shared" si="226"/>
        <v>45D</v>
      </c>
      <c r="L1829" s="25">
        <v>41611</v>
      </c>
      <c r="M1829" s="26" t="str">
        <f t="shared" si="227"/>
        <v>Tue</v>
      </c>
      <c r="N1829" s="25">
        <v>41615</v>
      </c>
      <c r="O1829" s="1">
        <f t="shared" si="228"/>
        <v>4</v>
      </c>
      <c r="P1829" s="27">
        <f t="shared" si="229"/>
        <v>2013</v>
      </c>
      <c r="Q1829" s="1">
        <f t="shared" si="230"/>
        <v>12</v>
      </c>
      <c r="R1829" s="1">
        <f t="shared" si="231"/>
        <v>3</v>
      </c>
      <c r="S1829" t="s">
        <v>72</v>
      </c>
      <c r="T1829" s="2">
        <v>63249999.969999999</v>
      </c>
      <c r="U1829">
        <v>56850000</v>
      </c>
      <c r="V1829" s="2">
        <v>47142855</v>
      </c>
      <c r="W1829" s="2">
        <v>3051945.95</v>
      </c>
      <c r="X1829" s="2">
        <v>0</v>
      </c>
      <c r="Y1829" s="2">
        <v>4567099.57</v>
      </c>
      <c r="Z1829" s="2">
        <v>8488099.4499999993</v>
      </c>
      <c r="AA1829">
        <v>4</v>
      </c>
      <c r="AB1829">
        <v>0</v>
      </c>
      <c r="AC1829">
        <v>0</v>
      </c>
      <c r="AD1829">
        <v>0</v>
      </c>
      <c r="AE1829">
        <v>4</v>
      </c>
      <c r="AF1829">
        <v>4</v>
      </c>
      <c r="AG1829">
        <v>4</v>
      </c>
      <c r="AH1829" s="2">
        <v>11785713.75</v>
      </c>
    </row>
    <row r="1830" spans="1:34" x14ac:dyDescent="0.5">
      <c r="A1830">
        <v>14454</v>
      </c>
      <c r="B1830">
        <v>62090</v>
      </c>
      <c r="C1830" t="s">
        <v>1910</v>
      </c>
      <c r="D1830" s="25">
        <v>19772</v>
      </c>
      <c r="E1830" t="s">
        <v>101</v>
      </c>
      <c r="F1830" t="s">
        <v>94</v>
      </c>
      <c r="G1830" t="s">
        <v>141</v>
      </c>
      <c r="H1830" s="25">
        <v>41579</v>
      </c>
      <c r="I1830" s="26" t="str">
        <f t="shared" si="224"/>
        <v>Fri</v>
      </c>
      <c r="J1830" s="1">
        <f t="shared" si="225"/>
        <v>33</v>
      </c>
      <c r="K1830" s="1" t="str">
        <f t="shared" si="226"/>
        <v>45D</v>
      </c>
      <c r="L1830" s="25">
        <v>41612</v>
      </c>
      <c r="M1830" s="26" t="str">
        <f t="shared" si="227"/>
        <v>Wed</v>
      </c>
      <c r="N1830" s="25">
        <v>41614</v>
      </c>
      <c r="O1830" s="1">
        <f t="shared" si="228"/>
        <v>2</v>
      </c>
      <c r="P1830" s="27">
        <f t="shared" si="229"/>
        <v>2013</v>
      </c>
      <c r="Q1830" s="1">
        <f t="shared" si="230"/>
        <v>12</v>
      </c>
      <c r="R1830" s="1">
        <f t="shared" si="231"/>
        <v>4</v>
      </c>
      <c r="S1830" t="s">
        <v>72</v>
      </c>
      <c r="T1830" s="2">
        <v>7580000</v>
      </c>
      <c r="U1830">
        <v>7580000</v>
      </c>
      <c r="V1830" s="2">
        <v>6008658</v>
      </c>
      <c r="W1830" s="2">
        <v>554112</v>
      </c>
      <c r="X1830" s="2">
        <v>0</v>
      </c>
      <c r="Y1830" s="2">
        <v>0</v>
      </c>
      <c r="Z1830" s="2">
        <v>1017230</v>
      </c>
      <c r="AA1830">
        <v>4</v>
      </c>
      <c r="AB1830">
        <v>0</v>
      </c>
      <c r="AC1830">
        <v>0</v>
      </c>
      <c r="AD1830">
        <v>0</v>
      </c>
      <c r="AE1830">
        <v>4</v>
      </c>
      <c r="AF1830">
        <v>4</v>
      </c>
      <c r="AG1830">
        <v>2</v>
      </c>
      <c r="AH1830" s="2">
        <v>3004329</v>
      </c>
    </row>
    <row r="1831" spans="1:34" x14ac:dyDescent="0.5">
      <c r="A1831">
        <v>14454</v>
      </c>
      <c r="B1831">
        <v>62076</v>
      </c>
      <c r="C1831" t="s">
        <v>1911</v>
      </c>
      <c r="D1831" s="25">
        <v>20711</v>
      </c>
      <c r="E1831" t="s">
        <v>503</v>
      </c>
      <c r="F1831" t="s">
        <v>94</v>
      </c>
      <c r="G1831" t="s">
        <v>141</v>
      </c>
      <c r="H1831" s="25">
        <v>41579</v>
      </c>
      <c r="I1831" s="26" t="str">
        <f t="shared" si="224"/>
        <v>Fri</v>
      </c>
      <c r="J1831" s="1">
        <f t="shared" si="225"/>
        <v>32</v>
      </c>
      <c r="K1831" s="1" t="str">
        <f t="shared" si="226"/>
        <v>45D</v>
      </c>
      <c r="L1831" s="25">
        <v>41611</v>
      </c>
      <c r="M1831" s="26" t="str">
        <f t="shared" si="227"/>
        <v>Tue</v>
      </c>
      <c r="N1831" s="25">
        <v>41615</v>
      </c>
      <c r="O1831" s="1">
        <f t="shared" si="228"/>
        <v>4</v>
      </c>
      <c r="P1831" s="27">
        <f t="shared" si="229"/>
        <v>2013</v>
      </c>
      <c r="Q1831" s="1">
        <f t="shared" si="230"/>
        <v>12</v>
      </c>
      <c r="R1831" s="1">
        <f t="shared" si="231"/>
        <v>3</v>
      </c>
      <c r="S1831" t="s">
        <v>72</v>
      </c>
      <c r="T1831" s="2">
        <v>22615000</v>
      </c>
      <c r="U1831">
        <v>22360000</v>
      </c>
      <c r="V1831" s="2">
        <v>18805196</v>
      </c>
      <c r="W1831" s="2">
        <v>554112</v>
      </c>
      <c r="X1831" s="2">
        <v>0</v>
      </c>
      <c r="Y1831" s="2">
        <v>220779.22</v>
      </c>
      <c r="Z1831" s="2">
        <v>3034912.78</v>
      </c>
      <c r="AA1831">
        <v>4</v>
      </c>
      <c r="AB1831">
        <v>0</v>
      </c>
      <c r="AC1831">
        <v>0</v>
      </c>
      <c r="AD1831">
        <v>0</v>
      </c>
      <c r="AE1831">
        <v>4</v>
      </c>
      <c r="AF1831">
        <v>4</v>
      </c>
      <c r="AG1831">
        <v>4</v>
      </c>
      <c r="AH1831" s="2">
        <v>4701299</v>
      </c>
    </row>
    <row r="1832" spans="1:34" x14ac:dyDescent="0.5">
      <c r="A1832">
        <v>14454</v>
      </c>
      <c r="B1832">
        <v>62074</v>
      </c>
      <c r="C1832" t="s">
        <v>1912</v>
      </c>
      <c r="D1832" s="25">
        <v>21558</v>
      </c>
      <c r="E1832" t="s">
        <v>503</v>
      </c>
      <c r="F1832" t="s">
        <v>94</v>
      </c>
      <c r="G1832" t="s">
        <v>141</v>
      </c>
      <c r="H1832" s="25">
        <v>41579</v>
      </c>
      <c r="I1832" s="26" t="str">
        <f t="shared" si="224"/>
        <v>Fri</v>
      </c>
      <c r="J1832" s="1">
        <f t="shared" si="225"/>
        <v>32</v>
      </c>
      <c r="K1832" s="1" t="str">
        <f t="shared" si="226"/>
        <v>45D</v>
      </c>
      <c r="L1832" s="25">
        <v>41611</v>
      </c>
      <c r="M1832" s="26" t="str">
        <f t="shared" si="227"/>
        <v>Tue</v>
      </c>
      <c r="N1832" s="25">
        <v>41615</v>
      </c>
      <c r="O1832" s="1">
        <f t="shared" si="228"/>
        <v>4</v>
      </c>
      <c r="P1832" s="27">
        <f t="shared" si="229"/>
        <v>2013</v>
      </c>
      <c r="Q1832" s="1">
        <f t="shared" si="230"/>
        <v>12</v>
      </c>
      <c r="R1832" s="1">
        <f t="shared" si="231"/>
        <v>3</v>
      </c>
      <c r="S1832" t="s">
        <v>72</v>
      </c>
      <c r="T1832" s="2">
        <v>18760000</v>
      </c>
      <c r="U1832">
        <v>18760000</v>
      </c>
      <c r="V1832" s="2">
        <v>15688312</v>
      </c>
      <c r="W1832" s="2">
        <v>554112</v>
      </c>
      <c r="X1832" s="2">
        <v>0</v>
      </c>
      <c r="Y1832" s="2">
        <v>0</v>
      </c>
      <c r="Z1832" s="2">
        <v>2517576</v>
      </c>
      <c r="AA1832">
        <v>4</v>
      </c>
      <c r="AB1832">
        <v>0</v>
      </c>
      <c r="AC1832">
        <v>0</v>
      </c>
      <c r="AD1832">
        <v>0</v>
      </c>
      <c r="AE1832">
        <v>4</v>
      </c>
      <c r="AF1832">
        <v>4</v>
      </c>
      <c r="AG1832">
        <v>4</v>
      </c>
      <c r="AH1832" s="2">
        <v>3922078</v>
      </c>
    </row>
    <row r="1833" spans="1:34" x14ac:dyDescent="0.5">
      <c r="A1833">
        <v>14454</v>
      </c>
      <c r="B1833">
        <v>62091</v>
      </c>
      <c r="C1833" t="s">
        <v>1913</v>
      </c>
      <c r="D1833" s="25">
        <v>18608</v>
      </c>
      <c r="E1833" t="s">
        <v>101</v>
      </c>
      <c r="F1833" t="s">
        <v>94</v>
      </c>
      <c r="G1833" t="s">
        <v>141</v>
      </c>
      <c r="H1833" s="25">
        <v>41579</v>
      </c>
      <c r="I1833" s="26" t="str">
        <f t="shared" si="224"/>
        <v>Fri</v>
      </c>
      <c r="J1833" s="1">
        <f t="shared" si="225"/>
        <v>32</v>
      </c>
      <c r="K1833" s="1" t="str">
        <f t="shared" si="226"/>
        <v>45D</v>
      </c>
      <c r="L1833" s="25">
        <v>41611</v>
      </c>
      <c r="M1833" s="26" t="str">
        <f t="shared" si="227"/>
        <v>Tue</v>
      </c>
      <c r="N1833" s="25">
        <v>41615</v>
      </c>
      <c r="O1833" s="1">
        <f t="shared" si="228"/>
        <v>4</v>
      </c>
      <c r="P1833" s="27">
        <f t="shared" si="229"/>
        <v>2013</v>
      </c>
      <c r="Q1833" s="1">
        <f t="shared" si="230"/>
        <v>12</v>
      </c>
      <c r="R1833" s="1">
        <f t="shared" si="231"/>
        <v>3</v>
      </c>
      <c r="S1833" t="s">
        <v>72</v>
      </c>
      <c r="T1833" s="2">
        <v>21260000.010000002</v>
      </c>
      <c r="U1833">
        <v>15160000</v>
      </c>
      <c r="V1833" s="2">
        <v>12017316</v>
      </c>
      <c r="W1833" s="2">
        <v>1108224</v>
      </c>
      <c r="X1833" s="2">
        <v>0</v>
      </c>
      <c r="Y1833" s="2">
        <v>4881784.8899999997</v>
      </c>
      <c r="Z1833" s="2">
        <v>3252675.12</v>
      </c>
      <c r="AA1833">
        <v>8</v>
      </c>
      <c r="AB1833">
        <v>0</v>
      </c>
      <c r="AC1833">
        <v>0</v>
      </c>
      <c r="AD1833">
        <v>0</v>
      </c>
      <c r="AE1833">
        <v>8</v>
      </c>
      <c r="AF1833">
        <v>8</v>
      </c>
      <c r="AG1833">
        <v>4</v>
      </c>
      <c r="AH1833" s="2">
        <v>3004329</v>
      </c>
    </row>
    <row r="1834" spans="1:34" x14ac:dyDescent="0.5">
      <c r="A1834">
        <v>14454</v>
      </c>
      <c r="B1834">
        <v>62057</v>
      </c>
      <c r="C1834" t="s">
        <v>1914</v>
      </c>
      <c r="D1834" s="25">
        <v>25342</v>
      </c>
      <c r="E1834" t="s">
        <v>1049</v>
      </c>
      <c r="F1834" t="s">
        <v>94</v>
      </c>
      <c r="G1834" t="s">
        <v>141</v>
      </c>
      <c r="H1834" s="25">
        <v>41579</v>
      </c>
      <c r="I1834" s="26" t="str">
        <f t="shared" si="224"/>
        <v>Fri</v>
      </c>
      <c r="J1834" s="1">
        <f t="shared" si="225"/>
        <v>32</v>
      </c>
      <c r="K1834" s="1" t="str">
        <f t="shared" si="226"/>
        <v>45D</v>
      </c>
      <c r="L1834" s="25">
        <v>41611</v>
      </c>
      <c r="M1834" s="26" t="str">
        <f t="shared" si="227"/>
        <v>Tue</v>
      </c>
      <c r="N1834" s="25">
        <v>41615</v>
      </c>
      <c r="O1834" s="1">
        <f t="shared" si="228"/>
        <v>4</v>
      </c>
      <c r="P1834" s="27">
        <f t="shared" si="229"/>
        <v>2013</v>
      </c>
      <c r="Q1834" s="1">
        <f t="shared" si="230"/>
        <v>12</v>
      </c>
      <c r="R1834" s="1">
        <f t="shared" si="231"/>
        <v>3</v>
      </c>
      <c r="S1834" t="s">
        <v>72</v>
      </c>
      <c r="T1834" s="2">
        <v>14765000.460000001</v>
      </c>
      <c r="U1834">
        <v>14760000</v>
      </c>
      <c r="V1834" s="2">
        <v>12225108.060000001</v>
      </c>
      <c r="W1834" s="2">
        <v>554112.14</v>
      </c>
      <c r="X1834" s="2">
        <v>0</v>
      </c>
      <c r="Y1834" s="2">
        <v>4329</v>
      </c>
      <c r="Z1834" s="2">
        <v>1981451.26</v>
      </c>
      <c r="AA1834">
        <v>4</v>
      </c>
      <c r="AB1834">
        <v>0</v>
      </c>
      <c r="AC1834">
        <v>0</v>
      </c>
      <c r="AD1834">
        <v>0</v>
      </c>
      <c r="AE1834">
        <v>4</v>
      </c>
      <c r="AF1834">
        <v>4</v>
      </c>
      <c r="AG1834">
        <v>4</v>
      </c>
      <c r="AH1834" s="2">
        <v>3056277.02</v>
      </c>
    </row>
    <row r="1835" spans="1:34" x14ac:dyDescent="0.5">
      <c r="A1835">
        <v>14939</v>
      </c>
      <c r="B1835">
        <v>62044</v>
      </c>
      <c r="C1835" t="s">
        <v>1915</v>
      </c>
      <c r="D1835" s="25">
        <v>23428</v>
      </c>
      <c r="E1835" t="s">
        <v>69</v>
      </c>
      <c r="F1835" t="s">
        <v>84</v>
      </c>
      <c r="G1835" t="s">
        <v>112</v>
      </c>
      <c r="H1835" s="25">
        <v>41579</v>
      </c>
      <c r="I1835" s="26" t="str">
        <f t="shared" si="224"/>
        <v>Fri</v>
      </c>
      <c r="J1835" s="1">
        <f t="shared" si="225"/>
        <v>15</v>
      </c>
      <c r="K1835" s="1" t="str">
        <f t="shared" si="226"/>
        <v>30D</v>
      </c>
      <c r="L1835" s="25">
        <v>41594</v>
      </c>
      <c r="M1835" s="26" t="str">
        <f t="shared" si="227"/>
        <v>Sat</v>
      </c>
      <c r="N1835" s="25">
        <v>41595</v>
      </c>
      <c r="O1835" s="1">
        <f t="shared" si="228"/>
        <v>1</v>
      </c>
      <c r="P1835" s="27">
        <f t="shared" si="229"/>
        <v>2013</v>
      </c>
      <c r="Q1835" s="1">
        <f t="shared" si="230"/>
        <v>11</v>
      </c>
      <c r="R1835" s="1">
        <f t="shared" si="231"/>
        <v>16</v>
      </c>
      <c r="S1835" t="s">
        <v>72</v>
      </c>
      <c r="T1835" s="2">
        <v>13249999.710000001</v>
      </c>
      <c r="U1835">
        <v>10915000</v>
      </c>
      <c r="V1835" s="2">
        <v>8361038</v>
      </c>
      <c r="W1835" s="2">
        <v>1630302.3</v>
      </c>
      <c r="X1835" s="2">
        <v>0</v>
      </c>
      <c r="Y1835" s="2">
        <v>1240759.24</v>
      </c>
      <c r="Z1835" s="2">
        <v>2017900.17</v>
      </c>
      <c r="AA1835">
        <v>7</v>
      </c>
      <c r="AB1835">
        <v>0</v>
      </c>
      <c r="AC1835">
        <v>0</v>
      </c>
      <c r="AD1835">
        <v>0</v>
      </c>
      <c r="AE1835">
        <v>7</v>
      </c>
      <c r="AF1835">
        <v>7</v>
      </c>
      <c r="AG1835">
        <v>4</v>
      </c>
      <c r="AH1835" s="2">
        <v>2090259.5</v>
      </c>
    </row>
    <row r="1836" spans="1:34" x14ac:dyDescent="0.5">
      <c r="A1836">
        <v>14454</v>
      </c>
      <c r="B1836">
        <v>62056</v>
      </c>
      <c r="C1836" t="s">
        <v>1916</v>
      </c>
      <c r="D1836" s="25">
        <v>32949</v>
      </c>
      <c r="E1836" t="s">
        <v>1049</v>
      </c>
      <c r="F1836" t="s">
        <v>94</v>
      </c>
      <c r="G1836" t="s">
        <v>141</v>
      </c>
      <c r="H1836" s="25">
        <v>41579</v>
      </c>
      <c r="I1836" s="26" t="str">
        <f t="shared" si="224"/>
        <v>Fri</v>
      </c>
      <c r="J1836" s="1">
        <f t="shared" si="225"/>
        <v>32</v>
      </c>
      <c r="K1836" s="1" t="str">
        <f t="shared" si="226"/>
        <v>45D</v>
      </c>
      <c r="L1836" s="25">
        <v>41611</v>
      </c>
      <c r="M1836" s="26" t="str">
        <f t="shared" si="227"/>
        <v>Tue</v>
      </c>
      <c r="N1836" s="25">
        <v>41615</v>
      </c>
      <c r="O1836" s="1">
        <f t="shared" si="228"/>
        <v>4</v>
      </c>
      <c r="P1836" s="27">
        <f t="shared" si="229"/>
        <v>2013</v>
      </c>
      <c r="Q1836" s="1">
        <f t="shared" si="230"/>
        <v>12</v>
      </c>
      <c r="R1836" s="1">
        <f t="shared" si="231"/>
        <v>3</v>
      </c>
      <c r="S1836" t="s">
        <v>72</v>
      </c>
      <c r="T1836" s="2">
        <v>14760000.460000001</v>
      </c>
      <c r="U1836">
        <v>14760000</v>
      </c>
      <c r="V1836" s="2">
        <v>12225108.060000001</v>
      </c>
      <c r="W1836" s="2">
        <v>554112.14</v>
      </c>
      <c r="X1836" s="2">
        <v>0</v>
      </c>
      <c r="Y1836" s="2">
        <v>0</v>
      </c>
      <c r="Z1836" s="2">
        <v>1980780.26</v>
      </c>
      <c r="AA1836">
        <v>4</v>
      </c>
      <c r="AB1836">
        <v>0</v>
      </c>
      <c r="AC1836">
        <v>0</v>
      </c>
      <c r="AD1836">
        <v>0</v>
      </c>
      <c r="AE1836">
        <v>4</v>
      </c>
      <c r="AF1836">
        <v>4</v>
      </c>
      <c r="AG1836">
        <v>4</v>
      </c>
      <c r="AH1836" s="2">
        <v>3056277.02</v>
      </c>
    </row>
    <row r="1837" spans="1:34" x14ac:dyDescent="0.5">
      <c r="A1837">
        <v>14454</v>
      </c>
      <c r="B1837">
        <v>62054</v>
      </c>
      <c r="C1837" t="s">
        <v>1917</v>
      </c>
      <c r="D1837" s="25">
        <v>22661</v>
      </c>
      <c r="E1837" t="s">
        <v>503</v>
      </c>
      <c r="F1837" t="s">
        <v>94</v>
      </c>
      <c r="G1837" t="s">
        <v>141</v>
      </c>
      <c r="H1837" s="25">
        <v>41579</v>
      </c>
      <c r="I1837" s="26" t="str">
        <f t="shared" si="224"/>
        <v>Fri</v>
      </c>
      <c r="J1837" s="1">
        <f t="shared" si="225"/>
        <v>32</v>
      </c>
      <c r="K1837" s="1" t="str">
        <f t="shared" si="226"/>
        <v>45D</v>
      </c>
      <c r="L1837" s="25">
        <v>41611</v>
      </c>
      <c r="M1837" s="26" t="str">
        <f t="shared" si="227"/>
        <v>Tue</v>
      </c>
      <c r="N1837" s="25">
        <v>41615</v>
      </c>
      <c r="O1837" s="1">
        <f t="shared" si="228"/>
        <v>4</v>
      </c>
      <c r="P1837" s="27">
        <f t="shared" si="229"/>
        <v>2013</v>
      </c>
      <c r="Q1837" s="1">
        <f t="shared" si="230"/>
        <v>12</v>
      </c>
      <c r="R1837" s="1">
        <f t="shared" si="231"/>
        <v>3</v>
      </c>
      <c r="S1837" t="s">
        <v>72</v>
      </c>
      <c r="T1837" s="2">
        <v>17269999.98</v>
      </c>
      <c r="U1837">
        <v>15160000</v>
      </c>
      <c r="V1837" s="2">
        <v>12571428</v>
      </c>
      <c r="W1837" s="2">
        <v>2380951.7999999998</v>
      </c>
      <c r="X1837" s="2">
        <v>0</v>
      </c>
      <c r="Y1837" s="2">
        <v>0</v>
      </c>
      <c r="Z1837" s="2">
        <v>2317620.1800000002</v>
      </c>
      <c r="AA1837">
        <v>4</v>
      </c>
      <c r="AB1837">
        <v>0</v>
      </c>
      <c r="AC1837">
        <v>0</v>
      </c>
      <c r="AD1837">
        <v>0</v>
      </c>
      <c r="AE1837">
        <v>4</v>
      </c>
      <c r="AF1837">
        <v>4</v>
      </c>
      <c r="AG1837">
        <v>4</v>
      </c>
      <c r="AH1837" s="2">
        <v>3142857</v>
      </c>
    </row>
    <row r="1838" spans="1:34" x14ac:dyDescent="0.5">
      <c r="A1838">
        <v>14454</v>
      </c>
      <c r="B1838">
        <v>62077</v>
      </c>
      <c r="C1838" t="s">
        <v>1918</v>
      </c>
      <c r="D1838" s="25">
        <v>18715</v>
      </c>
      <c r="E1838" t="s">
        <v>503</v>
      </c>
      <c r="F1838" t="s">
        <v>94</v>
      </c>
      <c r="G1838" t="s">
        <v>141</v>
      </c>
      <c r="H1838" s="25">
        <v>41579</v>
      </c>
      <c r="I1838" s="26" t="str">
        <f t="shared" si="224"/>
        <v>Fri</v>
      </c>
      <c r="J1838" s="1">
        <f t="shared" si="225"/>
        <v>32</v>
      </c>
      <c r="K1838" s="1" t="str">
        <f t="shared" si="226"/>
        <v>45D</v>
      </c>
      <c r="L1838" s="25">
        <v>41611</v>
      </c>
      <c r="M1838" s="26" t="str">
        <f t="shared" si="227"/>
        <v>Tue</v>
      </c>
      <c r="N1838" s="25">
        <v>41615</v>
      </c>
      <c r="O1838" s="1">
        <f t="shared" si="228"/>
        <v>4</v>
      </c>
      <c r="P1838" s="27">
        <f t="shared" si="229"/>
        <v>2013</v>
      </c>
      <c r="Q1838" s="1">
        <f t="shared" si="230"/>
        <v>12</v>
      </c>
      <c r="R1838" s="1">
        <f t="shared" si="231"/>
        <v>3</v>
      </c>
      <c r="S1838" t="s">
        <v>72</v>
      </c>
      <c r="T1838" s="2">
        <v>22614999.989999998</v>
      </c>
      <c r="U1838">
        <v>22360000</v>
      </c>
      <c r="V1838" s="2">
        <v>18805196</v>
      </c>
      <c r="W1838" s="2">
        <v>774891.22</v>
      </c>
      <c r="X1838" s="2">
        <v>0</v>
      </c>
      <c r="Y1838" s="2">
        <v>0</v>
      </c>
      <c r="Z1838" s="2">
        <v>3034912.77</v>
      </c>
      <c r="AA1838">
        <v>4</v>
      </c>
      <c r="AB1838">
        <v>0</v>
      </c>
      <c r="AC1838">
        <v>0</v>
      </c>
      <c r="AD1838">
        <v>0</v>
      </c>
      <c r="AE1838">
        <v>4</v>
      </c>
      <c r="AF1838">
        <v>4</v>
      </c>
      <c r="AG1838">
        <v>4</v>
      </c>
      <c r="AH1838" s="2">
        <v>4701299</v>
      </c>
    </row>
    <row r="1839" spans="1:34" x14ac:dyDescent="0.5">
      <c r="A1839">
        <v>14454</v>
      </c>
      <c r="B1839">
        <v>62055</v>
      </c>
      <c r="C1839" t="s">
        <v>1919</v>
      </c>
      <c r="D1839" s="25">
        <v>28668</v>
      </c>
      <c r="E1839" t="s">
        <v>136</v>
      </c>
      <c r="F1839" t="s">
        <v>94</v>
      </c>
      <c r="G1839" t="s">
        <v>141</v>
      </c>
      <c r="H1839" s="25">
        <v>41579</v>
      </c>
      <c r="I1839" s="26" t="str">
        <f t="shared" si="224"/>
        <v>Fri</v>
      </c>
      <c r="J1839" s="1">
        <f t="shared" si="225"/>
        <v>31</v>
      </c>
      <c r="K1839" s="1" t="str">
        <f t="shared" si="226"/>
        <v>45D</v>
      </c>
      <c r="L1839" s="25">
        <v>41610</v>
      </c>
      <c r="M1839" s="26" t="str">
        <f t="shared" si="227"/>
        <v>Mon</v>
      </c>
      <c r="N1839" s="25">
        <v>41614</v>
      </c>
      <c r="O1839" s="1">
        <f t="shared" si="228"/>
        <v>4</v>
      </c>
      <c r="P1839" s="27">
        <f t="shared" si="229"/>
        <v>2013</v>
      </c>
      <c r="Q1839" s="1">
        <f t="shared" si="230"/>
        <v>12</v>
      </c>
      <c r="R1839" s="1">
        <f t="shared" si="231"/>
        <v>2</v>
      </c>
      <c r="S1839" t="s">
        <v>72</v>
      </c>
      <c r="T1839" s="2">
        <v>15037200</v>
      </c>
      <c r="U1839">
        <v>14760000</v>
      </c>
      <c r="V1839" s="2">
        <v>12225108</v>
      </c>
      <c r="W1839" s="2">
        <v>794112</v>
      </c>
      <c r="X1839" s="2">
        <v>0</v>
      </c>
      <c r="Y1839" s="2">
        <v>0</v>
      </c>
      <c r="Z1839" s="2">
        <v>2017980</v>
      </c>
      <c r="AA1839">
        <v>4</v>
      </c>
      <c r="AB1839">
        <v>0</v>
      </c>
      <c r="AC1839">
        <v>0</v>
      </c>
      <c r="AD1839">
        <v>0</v>
      </c>
      <c r="AE1839">
        <v>4</v>
      </c>
      <c r="AF1839">
        <v>4</v>
      </c>
      <c r="AG1839">
        <v>4</v>
      </c>
      <c r="AH1839" s="2">
        <v>3056277</v>
      </c>
    </row>
    <row r="1840" spans="1:34" x14ac:dyDescent="0.5">
      <c r="A1840">
        <v>14454</v>
      </c>
      <c r="B1840">
        <v>62079</v>
      </c>
      <c r="C1840" t="s">
        <v>1920</v>
      </c>
      <c r="D1840" s="25">
        <v>21718</v>
      </c>
      <c r="E1840" t="s">
        <v>503</v>
      </c>
      <c r="F1840" t="s">
        <v>94</v>
      </c>
      <c r="G1840" t="s">
        <v>141</v>
      </c>
      <c r="H1840" s="25">
        <v>41579</v>
      </c>
      <c r="I1840" s="26" t="str">
        <f t="shared" si="224"/>
        <v>Fri</v>
      </c>
      <c r="J1840" s="1">
        <f t="shared" si="225"/>
        <v>32</v>
      </c>
      <c r="K1840" s="1" t="str">
        <f t="shared" si="226"/>
        <v>45D</v>
      </c>
      <c r="L1840" s="25">
        <v>41611</v>
      </c>
      <c r="M1840" s="26" t="str">
        <f t="shared" si="227"/>
        <v>Tue</v>
      </c>
      <c r="N1840" s="25">
        <v>41615</v>
      </c>
      <c r="O1840" s="1">
        <f t="shared" si="228"/>
        <v>4</v>
      </c>
      <c r="P1840" s="27">
        <f t="shared" si="229"/>
        <v>2013</v>
      </c>
      <c r="Q1840" s="1">
        <f t="shared" si="230"/>
        <v>12</v>
      </c>
      <c r="R1840" s="1">
        <f t="shared" si="231"/>
        <v>3</v>
      </c>
      <c r="S1840" t="s">
        <v>72</v>
      </c>
      <c r="T1840" s="2">
        <v>21329611.969999999</v>
      </c>
      <c r="U1840">
        <v>18760000</v>
      </c>
      <c r="V1840" s="2">
        <v>15134199.779999999</v>
      </c>
      <c r="W1840" s="2">
        <v>1588743.76</v>
      </c>
      <c r="X1840" s="2">
        <v>0</v>
      </c>
      <c r="Y1840" s="2">
        <v>1744885.02</v>
      </c>
      <c r="Z1840" s="2">
        <v>2861783.41</v>
      </c>
      <c r="AA1840">
        <v>8</v>
      </c>
      <c r="AB1840">
        <v>0</v>
      </c>
      <c r="AC1840">
        <v>0</v>
      </c>
      <c r="AD1840">
        <v>0</v>
      </c>
      <c r="AE1840">
        <v>8</v>
      </c>
      <c r="AF1840">
        <v>8</v>
      </c>
      <c r="AG1840">
        <v>4</v>
      </c>
      <c r="AH1840" s="2">
        <v>3783549.95</v>
      </c>
    </row>
    <row r="1841" spans="1:34" x14ac:dyDescent="0.5">
      <c r="A1841">
        <v>14870</v>
      </c>
      <c r="B1841">
        <v>62085</v>
      </c>
      <c r="C1841" t="s">
        <v>1921</v>
      </c>
      <c r="D1841" s="25">
        <v>25073</v>
      </c>
      <c r="E1841" t="s">
        <v>79</v>
      </c>
      <c r="F1841" t="s">
        <v>75</v>
      </c>
      <c r="G1841" t="s">
        <v>1463</v>
      </c>
      <c r="H1841" s="25">
        <v>41579</v>
      </c>
      <c r="I1841" s="26" t="str">
        <f t="shared" si="224"/>
        <v>Fri</v>
      </c>
      <c r="J1841" s="1">
        <f t="shared" si="225"/>
        <v>1</v>
      </c>
      <c r="K1841" s="1" t="str">
        <f t="shared" si="226"/>
        <v>7D</v>
      </c>
      <c r="L1841" s="25">
        <v>41580</v>
      </c>
      <c r="M1841" s="26" t="str">
        <f t="shared" si="227"/>
        <v>Sat</v>
      </c>
      <c r="N1841" s="25">
        <v>41589</v>
      </c>
      <c r="O1841" s="1">
        <f t="shared" si="228"/>
        <v>9</v>
      </c>
      <c r="P1841" s="27">
        <f t="shared" si="229"/>
        <v>2013</v>
      </c>
      <c r="Q1841" s="1">
        <f t="shared" si="230"/>
        <v>11</v>
      </c>
      <c r="R1841" s="1">
        <f t="shared" si="231"/>
        <v>2</v>
      </c>
      <c r="S1841" t="s">
        <v>72</v>
      </c>
      <c r="T1841" s="2">
        <v>26741698.48</v>
      </c>
      <c r="U1841">
        <v>17066700</v>
      </c>
      <c r="V1841" s="2">
        <v>13508609.1</v>
      </c>
      <c r="W1841" s="2">
        <v>8431861.4100000001</v>
      </c>
      <c r="X1841" s="2">
        <v>0</v>
      </c>
      <c r="Y1841" s="2">
        <v>1212121.21</v>
      </c>
      <c r="Z1841" s="2">
        <v>3589106.76</v>
      </c>
      <c r="AA1841">
        <v>18</v>
      </c>
      <c r="AB1841">
        <v>0</v>
      </c>
      <c r="AC1841">
        <v>0</v>
      </c>
      <c r="AD1841">
        <v>9</v>
      </c>
      <c r="AE1841">
        <v>18</v>
      </c>
      <c r="AF1841">
        <v>27</v>
      </c>
      <c r="AG1841">
        <v>9</v>
      </c>
      <c r="AH1841" s="2">
        <v>1500956.57</v>
      </c>
    </row>
    <row r="1842" spans="1:34" x14ac:dyDescent="0.5">
      <c r="A1842">
        <v>14454</v>
      </c>
      <c r="B1842">
        <v>62122</v>
      </c>
      <c r="C1842" t="s">
        <v>1922</v>
      </c>
      <c r="D1842" s="25">
        <v>19535</v>
      </c>
      <c r="E1842" t="s">
        <v>1049</v>
      </c>
      <c r="F1842" t="s">
        <v>94</v>
      </c>
      <c r="G1842" t="s">
        <v>141</v>
      </c>
      <c r="H1842" s="25">
        <v>41580</v>
      </c>
      <c r="I1842" s="26" t="str">
        <f t="shared" si="224"/>
        <v>Sat</v>
      </c>
      <c r="J1842" s="1">
        <f t="shared" si="225"/>
        <v>31</v>
      </c>
      <c r="K1842" s="1" t="str">
        <f t="shared" si="226"/>
        <v>45D</v>
      </c>
      <c r="L1842" s="25">
        <v>41611</v>
      </c>
      <c r="M1842" s="26" t="str">
        <f t="shared" si="227"/>
        <v>Tue</v>
      </c>
      <c r="N1842" s="25">
        <v>41614</v>
      </c>
      <c r="O1842" s="1">
        <f t="shared" si="228"/>
        <v>3</v>
      </c>
      <c r="P1842" s="27">
        <f t="shared" si="229"/>
        <v>2013</v>
      </c>
      <c r="Q1842" s="1">
        <f t="shared" si="230"/>
        <v>12</v>
      </c>
      <c r="R1842" s="1">
        <f t="shared" si="231"/>
        <v>3</v>
      </c>
      <c r="S1842" t="s">
        <v>72</v>
      </c>
      <c r="T1842" s="2">
        <v>18171850</v>
      </c>
      <c r="U1842">
        <v>11370000</v>
      </c>
      <c r="V1842" s="2">
        <v>9428571</v>
      </c>
      <c r="W1842" s="2">
        <v>619047.19999999995</v>
      </c>
      <c r="X1842" s="2">
        <v>0</v>
      </c>
      <c r="Y1842" s="2">
        <v>5685584.4100000001</v>
      </c>
      <c r="Z1842" s="2">
        <v>2438647.39</v>
      </c>
      <c r="AA1842">
        <v>3</v>
      </c>
      <c r="AB1842">
        <v>0</v>
      </c>
      <c r="AC1842">
        <v>0</v>
      </c>
      <c r="AD1842">
        <v>0</v>
      </c>
      <c r="AE1842">
        <v>3</v>
      </c>
      <c r="AF1842">
        <v>3</v>
      </c>
      <c r="AG1842">
        <v>3</v>
      </c>
      <c r="AH1842" s="2">
        <v>3142857</v>
      </c>
    </row>
    <row r="1843" spans="1:34" x14ac:dyDescent="0.5">
      <c r="A1843">
        <v>14351</v>
      </c>
      <c r="B1843">
        <v>62135</v>
      </c>
      <c r="C1843" t="s">
        <v>1923</v>
      </c>
      <c r="D1843" s="25">
        <v>29138</v>
      </c>
      <c r="E1843" t="s">
        <v>69</v>
      </c>
      <c r="F1843" t="s">
        <v>127</v>
      </c>
      <c r="G1843" t="s">
        <v>128</v>
      </c>
      <c r="H1843" s="25">
        <v>41581</v>
      </c>
      <c r="I1843" s="26" t="str">
        <f t="shared" si="224"/>
        <v>Sun</v>
      </c>
      <c r="J1843" s="1">
        <f t="shared" si="225"/>
        <v>0</v>
      </c>
      <c r="K1843" s="1" t="str">
        <f t="shared" si="226"/>
        <v>7D</v>
      </c>
      <c r="L1843" s="25">
        <v>41581</v>
      </c>
      <c r="M1843" s="26" t="str">
        <f t="shared" si="227"/>
        <v>Sun</v>
      </c>
      <c r="N1843" s="25">
        <v>41582</v>
      </c>
      <c r="O1843" s="1">
        <f t="shared" si="228"/>
        <v>1</v>
      </c>
      <c r="P1843" s="27">
        <f t="shared" si="229"/>
        <v>2013</v>
      </c>
      <c r="Q1843" s="1">
        <f t="shared" si="230"/>
        <v>11</v>
      </c>
      <c r="R1843" s="1">
        <f t="shared" si="231"/>
        <v>3</v>
      </c>
      <c r="S1843" t="s">
        <v>72</v>
      </c>
      <c r="T1843" s="2">
        <v>259838208.50999999</v>
      </c>
      <c r="U1843">
        <v>252800000</v>
      </c>
      <c r="V1843" s="2">
        <v>200657982</v>
      </c>
      <c r="W1843" s="2">
        <v>23007901.59</v>
      </c>
      <c r="X1843" s="2">
        <v>0</v>
      </c>
      <c r="Y1843" s="2">
        <v>1302305.83</v>
      </c>
      <c r="Z1843" s="2">
        <v>34870019.090000004</v>
      </c>
      <c r="AA1843">
        <v>5</v>
      </c>
      <c r="AB1843">
        <v>0</v>
      </c>
      <c r="AC1843">
        <v>0</v>
      </c>
      <c r="AD1843">
        <v>0</v>
      </c>
      <c r="AE1843">
        <v>5</v>
      </c>
      <c r="AF1843">
        <v>5</v>
      </c>
      <c r="AG1843">
        <v>3</v>
      </c>
      <c r="AH1843" s="2">
        <v>66885994</v>
      </c>
    </row>
    <row r="1844" spans="1:34" x14ac:dyDescent="0.5">
      <c r="A1844">
        <v>13639</v>
      </c>
      <c r="B1844">
        <v>62179</v>
      </c>
      <c r="C1844" t="s">
        <v>1924</v>
      </c>
      <c r="D1844" s="25">
        <v>21559</v>
      </c>
      <c r="E1844" t="s">
        <v>144</v>
      </c>
      <c r="F1844" t="s">
        <v>94</v>
      </c>
      <c r="G1844" t="s">
        <v>141</v>
      </c>
      <c r="H1844" s="25">
        <v>41582</v>
      </c>
      <c r="I1844" s="26" t="str">
        <f t="shared" si="224"/>
        <v>Mon</v>
      </c>
      <c r="J1844" s="1">
        <f t="shared" si="225"/>
        <v>15</v>
      </c>
      <c r="K1844" s="1" t="str">
        <f t="shared" si="226"/>
        <v>30D</v>
      </c>
      <c r="L1844" s="25">
        <v>41597</v>
      </c>
      <c r="M1844" s="26" t="str">
        <f t="shared" si="227"/>
        <v>Tue</v>
      </c>
      <c r="N1844" s="25">
        <v>41600</v>
      </c>
      <c r="O1844" s="1">
        <f t="shared" si="228"/>
        <v>3</v>
      </c>
      <c r="P1844" s="27">
        <f t="shared" si="229"/>
        <v>2013</v>
      </c>
      <c r="Q1844" s="1">
        <f t="shared" si="230"/>
        <v>11</v>
      </c>
      <c r="R1844" s="1">
        <f t="shared" si="231"/>
        <v>19</v>
      </c>
      <c r="S1844" t="s">
        <v>72</v>
      </c>
      <c r="T1844" s="2">
        <v>12450000</v>
      </c>
      <c r="U1844">
        <v>9450000</v>
      </c>
      <c r="V1844" s="2">
        <v>7766235</v>
      </c>
      <c r="W1844" s="2">
        <v>415584</v>
      </c>
      <c r="X1844" s="2">
        <v>0</v>
      </c>
      <c r="Y1844" s="2">
        <v>2597402.6</v>
      </c>
      <c r="Z1844" s="2">
        <v>1670778.4</v>
      </c>
      <c r="AA1844">
        <v>3</v>
      </c>
      <c r="AB1844">
        <v>0</v>
      </c>
      <c r="AC1844">
        <v>0</v>
      </c>
      <c r="AD1844">
        <v>0</v>
      </c>
      <c r="AE1844">
        <v>3</v>
      </c>
      <c r="AF1844">
        <v>3</v>
      </c>
      <c r="AG1844">
        <v>3</v>
      </c>
      <c r="AH1844" s="2">
        <v>2588745</v>
      </c>
    </row>
    <row r="1845" spans="1:34" x14ac:dyDescent="0.5">
      <c r="A1845">
        <v>13639</v>
      </c>
      <c r="B1845">
        <v>62178</v>
      </c>
      <c r="C1845" t="s">
        <v>1925</v>
      </c>
      <c r="D1845" s="25">
        <v>29005</v>
      </c>
      <c r="E1845" t="s">
        <v>144</v>
      </c>
      <c r="F1845" t="s">
        <v>94</v>
      </c>
      <c r="G1845" t="s">
        <v>141</v>
      </c>
      <c r="H1845" s="25">
        <v>41582</v>
      </c>
      <c r="I1845" s="26" t="str">
        <f t="shared" si="224"/>
        <v>Mon</v>
      </c>
      <c r="J1845" s="1">
        <f t="shared" si="225"/>
        <v>15</v>
      </c>
      <c r="K1845" s="1" t="str">
        <f t="shared" si="226"/>
        <v>30D</v>
      </c>
      <c r="L1845" s="25">
        <v>41597</v>
      </c>
      <c r="M1845" s="26" t="str">
        <f t="shared" si="227"/>
        <v>Tue</v>
      </c>
      <c r="N1845" s="25">
        <v>41600</v>
      </c>
      <c r="O1845" s="1">
        <f t="shared" si="228"/>
        <v>3</v>
      </c>
      <c r="P1845" s="27">
        <f t="shared" si="229"/>
        <v>2013</v>
      </c>
      <c r="Q1845" s="1">
        <f t="shared" si="230"/>
        <v>11</v>
      </c>
      <c r="R1845" s="1">
        <f t="shared" si="231"/>
        <v>19</v>
      </c>
      <c r="S1845" t="s">
        <v>72</v>
      </c>
      <c r="T1845" s="2">
        <v>10039999.6</v>
      </c>
      <c r="U1845">
        <v>9450000</v>
      </c>
      <c r="V1845" s="2">
        <v>7766235</v>
      </c>
      <c r="W1845" s="2">
        <v>926406.17</v>
      </c>
      <c r="X1845" s="2">
        <v>0</v>
      </c>
      <c r="Y1845" s="2">
        <v>0</v>
      </c>
      <c r="Z1845" s="2">
        <v>1347358.43</v>
      </c>
      <c r="AA1845">
        <v>3</v>
      </c>
      <c r="AB1845">
        <v>0</v>
      </c>
      <c r="AC1845">
        <v>0</v>
      </c>
      <c r="AD1845">
        <v>0</v>
      </c>
      <c r="AE1845">
        <v>3</v>
      </c>
      <c r="AF1845">
        <v>3</v>
      </c>
      <c r="AG1845">
        <v>3</v>
      </c>
      <c r="AH1845" s="2">
        <v>2588745</v>
      </c>
    </row>
    <row r="1846" spans="1:34" x14ac:dyDescent="0.5">
      <c r="A1846">
        <v>14454</v>
      </c>
      <c r="B1846">
        <v>62186</v>
      </c>
      <c r="C1846" t="s">
        <v>1926</v>
      </c>
      <c r="D1846" s="25">
        <v>18703</v>
      </c>
      <c r="E1846" t="s">
        <v>1049</v>
      </c>
      <c r="F1846" t="s">
        <v>94</v>
      </c>
      <c r="G1846" t="s">
        <v>141</v>
      </c>
      <c r="H1846" s="25">
        <v>41582</v>
      </c>
      <c r="I1846" s="26" t="str">
        <f t="shared" si="224"/>
        <v>Mon</v>
      </c>
      <c r="J1846" s="1">
        <f t="shared" si="225"/>
        <v>29</v>
      </c>
      <c r="K1846" s="1" t="str">
        <f t="shared" si="226"/>
        <v>30D</v>
      </c>
      <c r="L1846" s="25">
        <v>41611</v>
      </c>
      <c r="M1846" s="26" t="str">
        <f t="shared" si="227"/>
        <v>Tue</v>
      </c>
      <c r="N1846" s="25">
        <v>41615</v>
      </c>
      <c r="O1846" s="1">
        <f t="shared" si="228"/>
        <v>4</v>
      </c>
      <c r="P1846" s="27">
        <f t="shared" si="229"/>
        <v>2013</v>
      </c>
      <c r="Q1846" s="1">
        <f t="shared" si="230"/>
        <v>12</v>
      </c>
      <c r="R1846" s="1">
        <f t="shared" si="231"/>
        <v>3</v>
      </c>
      <c r="S1846" t="s">
        <v>72</v>
      </c>
      <c r="T1846" s="2">
        <v>14760000</v>
      </c>
      <c r="U1846">
        <v>14760000</v>
      </c>
      <c r="V1846" s="2">
        <v>12225108</v>
      </c>
      <c r="W1846" s="2">
        <v>554112</v>
      </c>
      <c r="X1846" s="2">
        <v>0</v>
      </c>
      <c r="Y1846" s="2">
        <v>0</v>
      </c>
      <c r="Z1846" s="2">
        <v>1980780</v>
      </c>
      <c r="AA1846">
        <v>4</v>
      </c>
      <c r="AB1846">
        <v>0</v>
      </c>
      <c r="AC1846">
        <v>0</v>
      </c>
      <c r="AD1846">
        <v>0</v>
      </c>
      <c r="AE1846">
        <v>4</v>
      </c>
      <c r="AF1846">
        <v>4</v>
      </c>
      <c r="AG1846">
        <v>4</v>
      </c>
      <c r="AH1846" s="2">
        <v>3056277</v>
      </c>
    </row>
    <row r="1847" spans="1:34" x14ac:dyDescent="0.5">
      <c r="A1847">
        <v>14454</v>
      </c>
      <c r="B1847">
        <v>62187</v>
      </c>
      <c r="C1847" t="s">
        <v>1927</v>
      </c>
      <c r="D1847" s="25">
        <v>20412</v>
      </c>
      <c r="E1847" t="s">
        <v>503</v>
      </c>
      <c r="F1847" t="s">
        <v>94</v>
      </c>
      <c r="G1847" t="s">
        <v>141</v>
      </c>
      <c r="H1847" s="25">
        <v>41582</v>
      </c>
      <c r="I1847" s="26" t="str">
        <f t="shared" si="224"/>
        <v>Mon</v>
      </c>
      <c r="J1847" s="1">
        <f t="shared" si="225"/>
        <v>30</v>
      </c>
      <c r="K1847" s="1" t="str">
        <f t="shared" si="226"/>
        <v>30D</v>
      </c>
      <c r="L1847" s="25">
        <v>41612</v>
      </c>
      <c r="M1847" s="26" t="str">
        <f t="shared" si="227"/>
        <v>Wed</v>
      </c>
      <c r="N1847" s="25">
        <v>41615</v>
      </c>
      <c r="O1847" s="1">
        <f t="shared" si="228"/>
        <v>3</v>
      </c>
      <c r="P1847" s="27">
        <f t="shared" si="229"/>
        <v>2013</v>
      </c>
      <c r="Q1847" s="1">
        <f t="shared" si="230"/>
        <v>12</v>
      </c>
      <c r="R1847" s="1">
        <f t="shared" si="231"/>
        <v>4</v>
      </c>
      <c r="S1847" t="s">
        <v>72</v>
      </c>
      <c r="T1847" s="2">
        <v>11245000</v>
      </c>
      <c r="U1847">
        <v>11070000</v>
      </c>
      <c r="V1847" s="2">
        <v>9168831</v>
      </c>
      <c r="W1847" s="2">
        <v>567099.15</v>
      </c>
      <c r="X1847" s="2">
        <v>0</v>
      </c>
      <c r="Y1847" s="2">
        <v>0</v>
      </c>
      <c r="Z1847" s="2">
        <v>1509069.85</v>
      </c>
      <c r="AA1847">
        <v>3</v>
      </c>
      <c r="AB1847">
        <v>0</v>
      </c>
      <c r="AC1847">
        <v>0</v>
      </c>
      <c r="AD1847">
        <v>0</v>
      </c>
      <c r="AE1847">
        <v>3</v>
      </c>
      <c r="AF1847">
        <v>3</v>
      </c>
      <c r="AG1847">
        <v>3</v>
      </c>
      <c r="AH1847" s="2">
        <v>3056277</v>
      </c>
    </row>
    <row r="1848" spans="1:34" x14ac:dyDescent="0.5">
      <c r="A1848">
        <v>14978</v>
      </c>
      <c r="B1848">
        <v>62162</v>
      </c>
      <c r="C1848" t="s">
        <v>1928</v>
      </c>
      <c r="D1848" s="25">
        <v>27213</v>
      </c>
      <c r="E1848" t="s">
        <v>1371</v>
      </c>
      <c r="F1848" t="s">
        <v>80</v>
      </c>
      <c r="G1848" t="s">
        <v>89</v>
      </c>
      <c r="H1848" s="25">
        <v>41582</v>
      </c>
      <c r="I1848" s="26" t="str">
        <f t="shared" si="224"/>
        <v>Mon</v>
      </c>
      <c r="J1848" s="1">
        <f t="shared" si="225"/>
        <v>57</v>
      </c>
      <c r="K1848" s="1" t="str">
        <f t="shared" si="226"/>
        <v>60D</v>
      </c>
      <c r="L1848" s="25">
        <v>41639</v>
      </c>
      <c r="M1848" s="26" t="str">
        <f t="shared" si="227"/>
        <v>Tue</v>
      </c>
      <c r="N1848" s="25">
        <v>41641</v>
      </c>
      <c r="O1848" s="1">
        <f t="shared" si="228"/>
        <v>2</v>
      </c>
      <c r="P1848" s="27">
        <f t="shared" si="229"/>
        <v>2013</v>
      </c>
      <c r="Q1848" s="1">
        <f t="shared" si="230"/>
        <v>12</v>
      </c>
      <c r="R1848" s="1">
        <f t="shared" si="231"/>
        <v>31</v>
      </c>
      <c r="S1848" t="s">
        <v>72</v>
      </c>
      <c r="T1848" s="2">
        <v>2938851</v>
      </c>
      <c r="U1848">
        <v>0</v>
      </c>
      <c r="V1848" s="2">
        <v>400000</v>
      </c>
      <c r="W1848" s="2">
        <v>2101169.7000000002</v>
      </c>
      <c r="X1848" s="2">
        <v>0</v>
      </c>
      <c r="Y1848" s="2">
        <v>43290.04</v>
      </c>
      <c r="Z1848" s="2">
        <v>394391.26</v>
      </c>
      <c r="AA1848">
        <v>4</v>
      </c>
      <c r="AB1848">
        <v>0</v>
      </c>
      <c r="AC1848">
        <v>2</v>
      </c>
      <c r="AD1848">
        <v>2</v>
      </c>
      <c r="AE1848">
        <v>4</v>
      </c>
      <c r="AF1848">
        <v>8</v>
      </c>
      <c r="AG1848">
        <v>2</v>
      </c>
      <c r="AH1848" s="2">
        <v>200000</v>
      </c>
    </row>
    <row r="1849" spans="1:34" x14ac:dyDescent="0.5">
      <c r="A1849">
        <v>14454</v>
      </c>
      <c r="B1849">
        <v>62184</v>
      </c>
      <c r="C1849" t="s">
        <v>1929</v>
      </c>
      <c r="D1849" s="25">
        <v>22318</v>
      </c>
      <c r="E1849" t="s">
        <v>503</v>
      </c>
      <c r="F1849" t="s">
        <v>94</v>
      </c>
      <c r="G1849" t="s">
        <v>141</v>
      </c>
      <c r="H1849" s="25">
        <v>41582</v>
      </c>
      <c r="I1849" s="26" t="str">
        <f t="shared" si="224"/>
        <v>Mon</v>
      </c>
      <c r="J1849" s="1">
        <f t="shared" si="225"/>
        <v>28</v>
      </c>
      <c r="K1849" s="1" t="str">
        <f t="shared" si="226"/>
        <v>30D</v>
      </c>
      <c r="L1849" s="25">
        <v>41610</v>
      </c>
      <c r="M1849" s="26" t="str">
        <f t="shared" si="227"/>
        <v>Mon</v>
      </c>
      <c r="N1849" s="25">
        <v>41615</v>
      </c>
      <c r="O1849" s="1">
        <f t="shared" si="228"/>
        <v>5</v>
      </c>
      <c r="P1849" s="27">
        <f t="shared" si="229"/>
        <v>2013</v>
      </c>
      <c r="Q1849" s="1">
        <f t="shared" si="230"/>
        <v>12</v>
      </c>
      <c r="R1849" s="1">
        <f t="shared" si="231"/>
        <v>2</v>
      </c>
      <c r="S1849" t="s">
        <v>72</v>
      </c>
      <c r="T1849" s="2">
        <v>28460000</v>
      </c>
      <c r="U1849">
        <v>27950000</v>
      </c>
      <c r="V1849" s="2">
        <v>23506495</v>
      </c>
      <c r="W1849" s="2">
        <v>692640</v>
      </c>
      <c r="X1849" s="2">
        <v>0</v>
      </c>
      <c r="Y1849" s="2">
        <v>441558.44</v>
      </c>
      <c r="Z1849" s="2">
        <v>3819306.56</v>
      </c>
      <c r="AA1849">
        <v>5</v>
      </c>
      <c r="AB1849">
        <v>0</v>
      </c>
      <c r="AC1849">
        <v>0</v>
      </c>
      <c r="AD1849">
        <v>0</v>
      </c>
      <c r="AE1849">
        <v>5</v>
      </c>
      <c r="AF1849">
        <v>5</v>
      </c>
      <c r="AG1849">
        <v>5</v>
      </c>
      <c r="AH1849" s="2">
        <v>4701299</v>
      </c>
    </row>
    <row r="1850" spans="1:34" x14ac:dyDescent="0.5">
      <c r="A1850">
        <v>13639</v>
      </c>
      <c r="B1850">
        <v>62177</v>
      </c>
      <c r="C1850" t="s">
        <v>1930</v>
      </c>
      <c r="D1850" s="25">
        <v>25219</v>
      </c>
      <c r="E1850" t="s">
        <v>138</v>
      </c>
      <c r="F1850" t="s">
        <v>94</v>
      </c>
      <c r="G1850" t="s">
        <v>141</v>
      </c>
      <c r="H1850" s="25">
        <v>41582</v>
      </c>
      <c r="I1850" s="26" t="str">
        <f t="shared" si="224"/>
        <v>Mon</v>
      </c>
      <c r="J1850" s="1">
        <f t="shared" si="225"/>
        <v>15</v>
      </c>
      <c r="K1850" s="1" t="str">
        <f t="shared" si="226"/>
        <v>30D</v>
      </c>
      <c r="L1850" s="25">
        <v>41597</v>
      </c>
      <c r="M1850" s="26" t="str">
        <f t="shared" si="227"/>
        <v>Tue</v>
      </c>
      <c r="N1850" s="25">
        <v>41599</v>
      </c>
      <c r="O1850" s="1">
        <f t="shared" si="228"/>
        <v>2</v>
      </c>
      <c r="P1850" s="27">
        <f t="shared" si="229"/>
        <v>2013</v>
      </c>
      <c r="Q1850" s="1">
        <f t="shared" si="230"/>
        <v>11</v>
      </c>
      <c r="R1850" s="1">
        <f t="shared" si="231"/>
        <v>19</v>
      </c>
      <c r="S1850" t="s">
        <v>72</v>
      </c>
      <c r="T1850" s="2">
        <v>6356000</v>
      </c>
      <c r="U1850">
        <v>6300000</v>
      </c>
      <c r="V1850" s="2">
        <v>5177490</v>
      </c>
      <c r="W1850" s="2">
        <v>277056</v>
      </c>
      <c r="X1850" s="2">
        <v>0</v>
      </c>
      <c r="Y1850" s="2">
        <v>48484.85</v>
      </c>
      <c r="Z1850" s="2">
        <v>852969.15</v>
      </c>
      <c r="AA1850">
        <v>2</v>
      </c>
      <c r="AB1850">
        <v>0</v>
      </c>
      <c r="AC1850">
        <v>0</v>
      </c>
      <c r="AD1850">
        <v>0</v>
      </c>
      <c r="AE1850">
        <v>2</v>
      </c>
      <c r="AF1850">
        <v>2</v>
      </c>
      <c r="AG1850">
        <v>2</v>
      </c>
      <c r="AH1850" s="2">
        <v>2588745</v>
      </c>
    </row>
    <row r="1851" spans="1:34" x14ac:dyDescent="0.5">
      <c r="A1851">
        <v>14454</v>
      </c>
      <c r="B1851">
        <v>62240</v>
      </c>
      <c r="C1851" t="s">
        <v>1931</v>
      </c>
      <c r="D1851" s="25">
        <v>22436</v>
      </c>
      <c r="E1851" t="s">
        <v>136</v>
      </c>
      <c r="F1851" t="s">
        <v>94</v>
      </c>
      <c r="G1851" t="s">
        <v>141</v>
      </c>
      <c r="H1851" s="25">
        <v>41583</v>
      </c>
      <c r="I1851" s="26" t="str">
        <f t="shared" si="224"/>
        <v>Tue</v>
      </c>
      <c r="J1851" s="1">
        <f t="shared" si="225"/>
        <v>29</v>
      </c>
      <c r="K1851" s="1" t="str">
        <f t="shared" si="226"/>
        <v>30D</v>
      </c>
      <c r="L1851" s="25">
        <v>41612</v>
      </c>
      <c r="M1851" s="26" t="str">
        <f t="shared" si="227"/>
        <v>Wed</v>
      </c>
      <c r="N1851" s="25">
        <v>41614</v>
      </c>
      <c r="O1851" s="1">
        <f t="shared" si="228"/>
        <v>2</v>
      </c>
      <c r="P1851" s="27">
        <f t="shared" si="229"/>
        <v>2013</v>
      </c>
      <c r="Q1851" s="1">
        <f t="shared" si="230"/>
        <v>12</v>
      </c>
      <c r="R1851" s="1">
        <f t="shared" si="231"/>
        <v>4</v>
      </c>
      <c r="S1851" t="s">
        <v>72</v>
      </c>
      <c r="T1851" s="2">
        <v>12928599.939999999</v>
      </c>
      <c r="U1851">
        <v>7580000</v>
      </c>
      <c r="V1851" s="2">
        <v>6285714</v>
      </c>
      <c r="W1851" s="2">
        <v>3219566.76</v>
      </c>
      <c r="X1851" s="2">
        <v>0</v>
      </c>
      <c r="Y1851" s="2">
        <v>1688311.69</v>
      </c>
      <c r="Z1851" s="2">
        <v>1735007.49</v>
      </c>
      <c r="AA1851">
        <v>2</v>
      </c>
      <c r="AB1851">
        <v>0</v>
      </c>
      <c r="AC1851">
        <v>0</v>
      </c>
      <c r="AD1851">
        <v>0</v>
      </c>
      <c r="AE1851">
        <v>2</v>
      </c>
      <c r="AF1851">
        <v>2</v>
      </c>
      <c r="AG1851">
        <v>2</v>
      </c>
      <c r="AH1851" s="2">
        <v>3142857</v>
      </c>
    </row>
    <row r="1852" spans="1:34" x14ac:dyDescent="0.5">
      <c r="A1852">
        <v>14454</v>
      </c>
      <c r="B1852">
        <v>62235</v>
      </c>
      <c r="C1852" t="s">
        <v>1932</v>
      </c>
      <c r="D1852" s="25">
        <v>25583</v>
      </c>
      <c r="E1852" t="s">
        <v>136</v>
      </c>
      <c r="F1852" t="s">
        <v>94</v>
      </c>
      <c r="G1852" t="s">
        <v>141</v>
      </c>
      <c r="H1852" s="25">
        <v>41583</v>
      </c>
      <c r="I1852" s="26" t="str">
        <f t="shared" si="224"/>
        <v>Tue</v>
      </c>
      <c r="J1852" s="1">
        <f t="shared" si="225"/>
        <v>29</v>
      </c>
      <c r="K1852" s="1" t="str">
        <f t="shared" si="226"/>
        <v>30D</v>
      </c>
      <c r="L1852" s="25">
        <v>41612</v>
      </c>
      <c r="M1852" s="26" t="str">
        <f t="shared" si="227"/>
        <v>Wed</v>
      </c>
      <c r="N1852" s="25">
        <v>41614</v>
      </c>
      <c r="O1852" s="1">
        <f t="shared" si="228"/>
        <v>2</v>
      </c>
      <c r="P1852" s="27">
        <f t="shared" si="229"/>
        <v>2013</v>
      </c>
      <c r="Q1852" s="1">
        <f t="shared" si="230"/>
        <v>12</v>
      </c>
      <c r="R1852" s="1">
        <f t="shared" si="231"/>
        <v>4</v>
      </c>
      <c r="S1852" t="s">
        <v>72</v>
      </c>
      <c r="T1852" s="2">
        <v>74680000</v>
      </c>
      <c r="U1852">
        <v>74680000</v>
      </c>
      <c r="V1852" s="2">
        <v>62995670</v>
      </c>
      <c r="W1852" s="2">
        <v>1662336</v>
      </c>
      <c r="X1852" s="2">
        <v>0</v>
      </c>
      <c r="Y1852" s="2">
        <v>0</v>
      </c>
      <c r="Z1852" s="2">
        <v>10021994</v>
      </c>
      <c r="AA1852">
        <v>2</v>
      </c>
      <c r="AB1852">
        <v>0</v>
      </c>
      <c r="AC1852">
        <v>0</v>
      </c>
      <c r="AD1852">
        <v>0</v>
      </c>
      <c r="AE1852">
        <v>2</v>
      </c>
      <c r="AF1852">
        <v>2</v>
      </c>
      <c r="AG1852">
        <v>2</v>
      </c>
      <c r="AH1852" s="2">
        <v>31497835</v>
      </c>
    </row>
    <row r="1853" spans="1:34" x14ac:dyDescent="0.5">
      <c r="A1853">
        <v>15001</v>
      </c>
      <c r="B1853">
        <v>62247</v>
      </c>
      <c r="C1853" t="s">
        <v>1933</v>
      </c>
      <c r="D1853" s="25">
        <v>26578</v>
      </c>
      <c r="E1853" t="s">
        <v>138</v>
      </c>
      <c r="F1853" t="s">
        <v>70</v>
      </c>
      <c r="G1853" t="s">
        <v>1934</v>
      </c>
      <c r="H1853" s="25">
        <v>41583</v>
      </c>
      <c r="I1853" s="26" t="str">
        <f t="shared" si="224"/>
        <v>Tue</v>
      </c>
      <c r="J1853" s="1">
        <f t="shared" si="225"/>
        <v>2</v>
      </c>
      <c r="K1853" s="1" t="str">
        <f t="shared" si="226"/>
        <v>7D</v>
      </c>
      <c r="L1853" s="25">
        <v>41585</v>
      </c>
      <c r="M1853" s="26" t="str">
        <f t="shared" si="227"/>
        <v>Thu</v>
      </c>
      <c r="N1853" s="25">
        <v>41587</v>
      </c>
      <c r="O1853" s="1">
        <f t="shared" si="228"/>
        <v>2</v>
      </c>
      <c r="P1853" s="27">
        <f t="shared" si="229"/>
        <v>2013</v>
      </c>
      <c r="Q1853" s="1">
        <f t="shared" si="230"/>
        <v>11</v>
      </c>
      <c r="R1853" s="1">
        <f t="shared" si="231"/>
        <v>7</v>
      </c>
      <c r="S1853" t="s">
        <v>72</v>
      </c>
      <c r="T1853" s="2">
        <v>9355199.9199999999</v>
      </c>
      <c r="U1853">
        <v>9055200</v>
      </c>
      <c r="V1853" s="2">
        <v>7285888</v>
      </c>
      <c r="W1853" s="2">
        <v>813852.18</v>
      </c>
      <c r="X1853" s="2">
        <v>0</v>
      </c>
      <c r="Y1853" s="2">
        <v>0</v>
      </c>
      <c r="Z1853" s="2">
        <v>1255459.74</v>
      </c>
      <c r="AA1853">
        <v>4</v>
      </c>
      <c r="AB1853">
        <v>0</v>
      </c>
      <c r="AC1853">
        <v>0</v>
      </c>
      <c r="AD1853">
        <v>2</v>
      </c>
      <c r="AE1853">
        <v>4</v>
      </c>
      <c r="AF1853">
        <v>6</v>
      </c>
      <c r="AG1853">
        <v>2</v>
      </c>
      <c r="AH1853" s="2">
        <v>3642944</v>
      </c>
    </row>
    <row r="1854" spans="1:34" x14ac:dyDescent="0.5">
      <c r="A1854">
        <v>14454</v>
      </c>
      <c r="B1854">
        <v>62243</v>
      </c>
      <c r="C1854" t="s">
        <v>1935</v>
      </c>
      <c r="D1854" s="25">
        <v>16838</v>
      </c>
      <c r="E1854" t="s">
        <v>503</v>
      </c>
      <c r="F1854" t="s">
        <v>94</v>
      </c>
      <c r="G1854" t="s">
        <v>141</v>
      </c>
      <c r="H1854" s="25">
        <v>41583</v>
      </c>
      <c r="I1854" s="26" t="str">
        <f t="shared" si="224"/>
        <v>Tue</v>
      </c>
      <c r="J1854" s="1">
        <f t="shared" si="225"/>
        <v>29</v>
      </c>
      <c r="K1854" s="1" t="str">
        <f t="shared" si="226"/>
        <v>30D</v>
      </c>
      <c r="L1854" s="25">
        <v>41612</v>
      </c>
      <c r="M1854" s="26" t="str">
        <f t="shared" si="227"/>
        <v>Wed</v>
      </c>
      <c r="N1854" s="25">
        <v>41615</v>
      </c>
      <c r="O1854" s="1">
        <f t="shared" si="228"/>
        <v>3</v>
      </c>
      <c r="P1854" s="27">
        <f t="shared" si="229"/>
        <v>2013</v>
      </c>
      <c r="Q1854" s="1">
        <f t="shared" si="230"/>
        <v>12</v>
      </c>
      <c r="R1854" s="1">
        <f t="shared" si="231"/>
        <v>4</v>
      </c>
      <c r="S1854" t="s">
        <v>72</v>
      </c>
      <c r="T1854" s="2">
        <v>12745000</v>
      </c>
      <c r="U1854">
        <v>12570000</v>
      </c>
      <c r="V1854" s="2">
        <v>10467531</v>
      </c>
      <c r="W1854" s="2">
        <v>567099.15</v>
      </c>
      <c r="X1854" s="2">
        <v>0</v>
      </c>
      <c r="Y1854" s="2">
        <v>0</v>
      </c>
      <c r="Z1854" s="2">
        <v>1710369.85</v>
      </c>
      <c r="AA1854">
        <v>3</v>
      </c>
      <c r="AB1854">
        <v>0</v>
      </c>
      <c r="AC1854">
        <v>0</v>
      </c>
      <c r="AD1854">
        <v>0</v>
      </c>
      <c r="AE1854">
        <v>3</v>
      </c>
      <c r="AF1854">
        <v>3</v>
      </c>
      <c r="AG1854">
        <v>3</v>
      </c>
      <c r="AH1854" s="2">
        <v>3489177</v>
      </c>
    </row>
    <row r="1855" spans="1:34" x14ac:dyDescent="0.5">
      <c r="A1855">
        <v>15037</v>
      </c>
      <c r="B1855">
        <v>62320</v>
      </c>
      <c r="C1855" t="s">
        <v>1936</v>
      </c>
      <c r="D1855" s="25">
        <v>25192</v>
      </c>
      <c r="E1855" t="s">
        <v>1039</v>
      </c>
      <c r="F1855" t="s">
        <v>75</v>
      </c>
      <c r="G1855" t="s">
        <v>91</v>
      </c>
      <c r="H1855" s="25">
        <v>41584</v>
      </c>
      <c r="I1855" s="26" t="str">
        <f t="shared" si="224"/>
        <v>Wed</v>
      </c>
      <c r="J1855" s="1">
        <f t="shared" si="225"/>
        <v>54</v>
      </c>
      <c r="K1855" s="1" t="str">
        <f t="shared" si="226"/>
        <v>60D</v>
      </c>
      <c r="L1855" s="25">
        <v>41638</v>
      </c>
      <c r="M1855" s="26" t="str">
        <f t="shared" si="227"/>
        <v>Mon</v>
      </c>
      <c r="N1855" s="25">
        <v>41641</v>
      </c>
      <c r="O1855" s="1">
        <f t="shared" si="228"/>
        <v>3</v>
      </c>
      <c r="P1855" s="27">
        <f t="shared" si="229"/>
        <v>2013</v>
      </c>
      <c r="Q1855" s="1">
        <f t="shared" si="230"/>
        <v>12</v>
      </c>
      <c r="R1855" s="1">
        <f t="shared" si="231"/>
        <v>30</v>
      </c>
      <c r="S1855" t="s">
        <v>72</v>
      </c>
      <c r="T1855" s="2">
        <v>10112749.83</v>
      </c>
      <c r="U1855">
        <v>0</v>
      </c>
      <c r="V1855" s="2">
        <v>2550216.4500000002</v>
      </c>
      <c r="W1855" s="2">
        <v>5290692.5</v>
      </c>
      <c r="X1855" s="2">
        <v>0</v>
      </c>
      <c r="Y1855" s="2">
        <v>914718.62</v>
      </c>
      <c r="Z1855" s="2">
        <v>1357122.26</v>
      </c>
      <c r="AA1855">
        <v>9</v>
      </c>
      <c r="AB1855">
        <v>0</v>
      </c>
      <c r="AC1855">
        <v>3</v>
      </c>
      <c r="AD1855">
        <v>0</v>
      </c>
      <c r="AE1855">
        <v>9</v>
      </c>
      <c r="AF1855">
        <v>12</v>
      </c>
      <c r="AG1855">
        <v>3</v>
      </c>
      <c r="AH1855" s="2">
        <v>850072.15</v>
      </c>
    </row>
    <row r="1856" spans="1:34" x14ac:dyDescent="0.5">
      <c r="A1856">
        <v>14384</v>
      </c>
      <c r="B1856">
        <v>34309</v>
      </c>
      <c r="C1856" t="s">
        <v>904</v>
      </c>
      <c r="D1856" s="25">
        <v>18049</v>
      </c>
      <c r="E1856" t="s">
        <v>138</v>
      </c>
      <c r="F1856" t="s">
        <v>78</v>
      </c>
      <c r="G1856" t="s">
        <v>104</v>
      </c>
      <c r="H1856" s="25">
        <v>41584</v>
      </c>
      <c r="I1856" s="26" t="str">
        <f t="shared" ref="I1856:I1919" si="232">TEXT(H1856,"ddd")</f>
        <v>Wed</v>
      </c>
      <c r="J1856" s="1">
        <f t="shared" ref="J1856:J1919" si="233">L1856-H1856</f>
        <v>8</v>
      </c>
      <c r="K1856" s="1" t="str">
        <f t="shared" ref="K1856:K1919" si="234">IF(J1856&lt;=7,"7D",IF(J1856&lt;=14,"14D",IF(J1856&lt;=30,"30D",IF(J1856&lt;=45,"45D",IF(J1856&lt;=60,"60D",IF(J1856&lt;=90,"90D","120D"))))))</f>
        <v>14D</v>
      </c>
      <c r="L1856" s="25">
        <v>41592</v>
      </c>
      <c r="M1856" s="26" t="str">
        <f t="shared" ref="M1856:M1919" si="235">TEXT(L1856,"ddd")</f>
        <v>Thu</v>
      </c>
      <c r="N1856" s="25">
        <v>41598</v>
      </c>
      <c r="O1856" s="1">
        <f t="shared" ref="O1856:O1919" si="236">N1856-L1856</f>
        <v>6</v>
      </c>
      <c r="P1856" s="27">
        <f t="shared" ref="P1856:P1919" si="237">YEAR(L1856)</f>
        <v>2013</v>
      </c>
      <c r="Q1856" s="1">
        <f t="shared" ref="Q1856:Q1919" si="238">MONTH(L1856)</f>
        <v>11</v>
      </c>
      <c r="R1856" s="1">
        <f t="shared" ref="R1856:R1919" si="239">DAY(L1856)</f>
        <v>14</v>
      </c>
      <c r="S1856" t="s">
        <v>72</v>
      </c>
      <c r="T1856" s="2">
        <v>19487858.68</v>
      </c>
      <c r="U1856">
        <v>0</v>
      </c>
      <c r="V1856" s="2">
        <v>1800003.01</v>
      </c>
      <c r="W1856" s="2">
        <v>9102348.6400000006</v>
      </c>
      <c r="X1856" s="2">
        <v>0</v>
      </c>
      <c r="Y1856" s="2">
        <v>5291012.26</v>
      </c>
      <c r="Z1856" s="2">
        <v>3294494.77</v>
      </c>
      <c r="AA1856">
        <v>34</v>
      </c>
      <c r="AB1856">
        <v>0</v>
      </c>
      <c r="AC1856">
        <v>0</v>
      </c>
      <c r="AD1856">
        <v>0</v>
      </c>
      <c r="AE1856">
        <v>34</v>
      </c>
      <c r="AF1856">
        <v>34</v>
      </c>
      <c r="AG1856">
        <v>21</v>
      </c>
      <c r="AH1856" s="2">
        <v>85714.43</v>
      </c>
    </row>
    <row r="1857" spans="1:34" x14ac:dyDescent="0.5">
      <c r="A1857">
        <v>15048</v>
      </c>
      <c r="B1857">
        <v>66444</v>
      </c>
      <c r="C1857" t="s">
        <v>1937</v>
      </c>
      <c r="D1857" s="25">
        <v>26667</v>
      </c>
      <c r="E1857" t="s">
        <v>142</v>
      </c>
      <c r="F1857" t="s">
        <v>80</v>
      </c>
      <c r="G1857" t="s">
        <v>89</v>
      </c>
      <c r="H1857" s="25">
        <v>41584</v>
      </c>
      <c r="I1857" s="26" t="str">
        <f t="shared" si="232"/>
        <v>Wed</v>
      </c>
      <c r="J1857" s="1">
        <f t="shared" si="233"/>
        <v>51</v>
      </c>
      <c r="K1857" s="1" t="str">
        <f t="shared" si="234"/>
        <v>60D</v>
      </c>
      <c r="L1857" s="25">
        <v>41635</v>
      </c>
      <c r="M1857" s="26" t="str">
        <f t="shared" si="235"/>
        <v>Fri</v>
      </c>
      <c r="N1857" s="25">
        <v>41637</v>
      </c>
      <c r="O1857" s="1">
        <f t="shared" si="236"/>
        <v>2</v>
      </c>
      <c r="P1857" s="27">
        <f t="shared" si="237"/>
        <v>2013</v>
      </c>
      <c r="Q1857" s="1">
        <f t="shared" si="238"/>
        <v>12</v>
      </c>
      <c r="R1857" s="1">
        <f t="shared" si="239"/>
        <v>27</v>
      </c>
      <c r="S1857" t="s">
        <v>72</v>
      </c>
      <c r="T1857" s="2">
        <v>2541000</v>
      </c>
      <c r="U1857">
        <v>0</v>
      </c>
      <c r="V1857" s="2">
        <v>2200000</v>
      </c>
      <c r="W1857" s="2">
        <v>0</v>
      </c>
      <c r="X1857" s="2">
        <v>0</v>
      </c>
      <c r="Y1857" s="2">
        <v>0</v>
      </c>
      <c r="Z1857" s="2">
        <v>341000</v>
      </c>
      <c r="AA1857">
        <v>6</v>
      </c>
      <c r="AB1857">
        <v>0</v>
      </c>
      <c r="AC1857">
        <v>0</v>
      </c>
      <c r="AD1857">
        <v>0</v>
      </c>
      <c r="AE1857">
        <v>6</v>
      </c>
      <c r="AF1857">
        <v>6</v>
      </c>
      <c r="AG1857">
        <v>2</v>
      </c>
      <c r="AH1857" s="2">
        <v>1100000</v>
      </c>
    </row>
    <row r="1858" spans="1:34" x14ac:dyDescent="0.5">
      <c r="A1858">
        <v>13484</v>
      </c>
      <c r="B1858">
        <v>62365</v>
      </c>
      <c r="C1858" t="s">
        <v>1938</v>
      </c>
      <c r="D1858" s="25">
        <v>26623</v>
      </c>
      <c r="E1858" t="s">
        <v>138</v>
      </c>
      <c r="F1858" t="s">
        <v>94</v>
      </c>
      <c r="G1858" t="s">
        <v>1847</v>
      </c>
      <c r="H1858" s="25">
        <v>41584</v>
      </c>
      <c r="I1858" s="26" t="str">
        <f t="shared" si="232"/>
        <v>Wed</v>
      </c>
      <c r="J1858" s="1">
        <f t="shared" si="233"/>
        <v>29</v>
      </c>
      <c r="K1858" s="1" t="str">
        <f t="shared" si="234"/>
        <v>30D</v>
      </c>
      <c r="L1858" s="25">
        <v>41613</v>
      </c>
      <c r="M1858" s="26" t="str">
        <f t="shared" si="235"/>
        <v>Thu</v>
      </c>
      <c r="N1858" s="25">
        <v>41616</v>
      </c>
      <c r="O1858" s="1">
        <f t="shared" si="236"/>
        <v>3</v>
      </c>
      <c r="P1858" s="27">
        <f t="shared" si="237"/>
        <v>2013</v>
      </c>
      <c r="Q1858" s="1">
        <f t="shared" si="238"/>
        <v>12</v>
      </c>
      <c r="R1858" s="1">
        <f t="shared" si="239"/>
        <v>5</v>
      </c>
      <c r="S1858" t="s">
        <v>72</v>
      </c>
      <c r="T1858" s="2">
        <v>49507073.189999998</v>
      </c>
      <c r="U1858">
        <v>28417500</v>
      </c>
      <c r="V1858" s="2">
        <v>28408159.550000001</v>
      </c>
      <c r="W1858" s="2">
        <v>14455183.84</v>
      </c>
      <c r="X1858" s="2">
        <v>0</v>
      </c>
      <c r="Y1858" s="2">
        <v>0</v>
      </c>
      <c r="Z1858" s="2">
        <v>6643729.7999999998</v>
      </c>
      <c r="AA1858">
        <v>3</v>
      </c>
      <c r="AB1858">
        <v>0</v>
      </c>
      <c r="AC1858">
        <v>0</v>
      </c>
      <c r="AD1858">
        <v>0</v>
      </c>
      <c r="AE1858">
        <v>3</v>
      </c>
      <c r="AF1858">
        <v>3</v>
      </c>
      <c r="AG1858">
        <v>3</v>
      </c>
      <c r="AH1858" s="2">
        <v>9469386.5199999996</v>
      </c>
    </row>
    <row r="1859" spans="1:34" x14ac:dyDescent="0.5">
      <c r="A1859">
        <v>14454</v>
      </c>
      <c r="B1859">
        <v>62318</v>
      </c>
      <c r="C1859" t="s">
        <v>1939</v>
      </c>
      <c r="D1859" s="25">
        <v>23861</v>
      </c>
      <c r="E1859" t="s">
        <v>136</v>
      </c>
      <c r="F1859" t="s">
        <v>94</v>
      </c>
      <c r="G1859" t="s">
        <v>141</v>
      </c>
      <c r="H1859" s="25">
        <v>41584</v>
      </c>
      <c r="I1859" s="26" t="str">
        <f t="shared" si="232"/>
        <v>Wed</v>
      </c>
      <c r="J1859" s="1">
        <f t="shared" si="233"/>
        <v>27</v>
      </c>
      <c r="K1859" s="1" t="str">
        <f t="shared" si="234"/>
        <v>30D</v>
      </c>
      <c r="L1859" s="25">
        <v>41611</v>
      </c>
      <c r="M1859" s="26" t="str">
        <f t="shared" si="235"/>
        <v>Tue</v>
      </c>
      <c r="N1859" s="25">
        <v>41615</v>
      </c>
      <c r="O1859" s="1">
        <f t="shared" si="236"/>
        <v>4</v>
      </c>
      <c r="P1859" s="27">
        <f t="shared" si="237"/>
        <v>2013</v>
      </c>
      <c r="Q1859" s="1">
        <f t="shared" si="238"/>
        <v>12</v>
      </c>
      <c r="R1859" s="1">
        <f t="shared" si="239"/>
        <v>3</v>
      </c>
      <c r="S1859" t="s">
        <v>72</v>
      </c>
      <c r="T1859" s="2">
        <v>19630000</v>
      </c>
      <c r="U1859">
        <v>15160000</v>
      </c>
      <c r="V1859" s="2">
        <v>12017316</v>
      </c>
      <c r="W1859" s="2">
        <v>1108224</v>
      </c>
      <c r="X1859" s="2">
        <v>0</v>
      </c>
      <c r="Y1859" s="2">
        <v>3870129.87</v>
      </c>
      <c r="Z1859" s="2">
        <v>2634330.13</v>
      </c>
      <c r="AA1859">
        <v>8</v>
      </c>
      <c r="AB1859">
        <v>0</v>
      </c>
      <c r="AC1859">
        <v>0</v>
      </c>
      <c r="AD1859">
        <v>0</v>
      </c>
      <c r="AE1859">
        <v>8</v>
      </c>
      <c r="AF1859">
        <v>8</v>
      </c>
      <c r="AG1859">
        <v>4</v>
      </c>
      <c r="AH1859" s="2">
        <v>3004329</v>
      </c>
    </row>
    <row r="1860" spans="1:34" x14ac:dyDescent="0.5">
      <c r="A1860">
        <v>15035</v>
      </c>
      <c r="B1860">
        <v>62317</v>
      </c>
      <c r="C1860" t="s">
        <v>1940</v>
      </c>
      <c r="D1860" s="25">
        <v>26318</v>
      </c>
      <c r="E1860" t="s">
        <v>140</v>
      </c>
      <c r="F1860" t="s">
        <v>80</v>
      </c>
      <c r="G1860" t="s">
        <v>89</v>
      </c>
      <c r="H1860" s="25">
        <v>41584</v>
      </c>
      <c r="I1860" s="26" t="str">
        <f t="shared" si="232"/>
        <v>Wed</v>
      </c>
      <c r="J1860" s="1">
        <f t="shared" si="233"/>
        <v>49</v>
      </c>
      <c r="K1860" s="1" t="str">
        <f t="shared" si="234"/>
        <v>60D</v>
      </c>
      <c r="L1860" s="25">
        <v>41633</v>
      </c>
      <c r="M1860" s="26" t="str">
        <f t="shared" si="235"/>
        <v>Wed</v>
      </c>
      <c r="N1860" s="25">
        <v>41638</v>
      </c>
      <c r="O1860" s="1">
        <f t="shared" si="236"/>
        <v>5</v>
      </c>
      <c r="P1860" s="27">
        <f t="shared" si="237"/>
        <v>2013</v>
      </c>
      <c r="Q1860" s="1">
        <f t="shared" si="238"/>
        <v>12</v>
      </c>
      <c r="R1860" s="1">
        <f t="shared" si="239"/>
        <v>25</v>
      </c>
      <c r="S1860" t="s">
        <v>72</v>
      </c>
      <c r="T1860" s="2">
        <v>6584999.4100000001</v>
      </c>
      <c r="U1860">
        <v>0</v>
      </c>
      <c r="V1860" s="2">
        <v>1000000</v>
      </c>
      <c r="W1860" s="2">
        <v>2839826.32</v>
      </c>
      <c r="X1860" s="2">
        <v>0</v>
      </c>
      <c r="Y1860" s="2">
        <v>1861471.86</v>
      </c>
      <c r="Z1860" s="2">
        <v>883701.23</v>
      </c>
      <c r="AA1860">
        <v>10</v>
      </c>
      <c r="AB1860">
        <v>0</v>
      </c>
      <c r="AC1860">
        <v>5</v>
      </c>
      <c r="AD1860">
        <v>0</v>
      </c>
      <c r="AE1860">
        <v>10</v>
      </c>
      <c r="AF1860">
        <v>15</v>
      </c>
      <c r="AG1860">
        <v>5</v>
      </c>
      <c r="AH1860" s="2">
        <v>200000</v>
      </c>
    </row>
    <row r="1861" spans="1:34" x14ac:dyDescent="0.5">
      <c r="A1861">
        <v>14454</v>
      </c>
      <c r="B1861">
        <v>62518</v>
      </c>
      <c r="C1861" t="s">
        <v>1941</v>
      </c>
      <c r="D1861" s="25">
        <v>28250</v>
      </c>
      <c r="E1861" t="s">
        <v>1128</v>
      </c>
      <c r="F1861" t="s">
        <v>94</v>
      </c>
      <c r="G1861" t="s">
        <v>141</v>
      </c>
      <c r="H1861" s="25">
        <v>41586</v>
      </c>
      <c r="I1861" s="26" t="str">
        <f t="shared" si="232"/>
        <v>Fri</v>
      </c>
      <c r="J1861" s="1">
        <f t="shared" si="233"/>
        <v>25</v>
      </c>
      <c r="K1861" s="1" t="str">
        <f t="shared" si="234"/>
        <v>30D</v>
      </c>
      <c r="L1861" s="25">
        <v>41611</v>
      </c>
      <c r="M1861" s="26" t="str">
        <f t="shared" si="235"/>
        <v>Tue</v>
      </c>
      <c r="N1861" s="25">
        <v>41614</v>
      </c>
      <c r="O1861" s="1">
        <f t="shared" si="236"/>
        <v>3</v>
      </c>
      <c r="P1861" s="27">
        <f t="shared" si="237"/>
        <v>2013</v>
      </c>
      <c r="Q1861" s="1">
        <f t="shared" si="238"/>
        <v>12</v>
      </c>
      <c r="R1861" s="1">
        <f t="shared" si="239"/>
        <v>3</v>
      </c>
      <c r="S1861" t="s">
        <v>72</v>
      </c>
      <c r="T1861" s="2">
        <v>11370000</v>
      </c>
      <c r="U1861">
        <v>11370000</v>
      </c>
      <c r="V1861" s="2">
        <v>9012987</v>
      </c>
      <c r="W1861" s="2">
        <v>831168</v>
      </c>
      <c r="X1861" s="2">
        <v>0</v>
      </c>
      <c r="Y1861" s="2">
        <v>0</v>
      </c>
      <c r="Z1861" s="2">
        <v>1525845</v>
      </c>
      <c r="AA1861">
        <v>6</v>
      </c>
      <c r="AB1861">
        <v>0</v>
      </c>
      <c r="AC1861">
        <v>0</v>
      </c>
      <c r="AD1861">
        <v>0</v>
      </c>
      <c r="AE1861">
        <v>6</v>
      </c>
      <c r="AF1861">
        <v>6</v>
      </c>
      <c r="AG1861">
        <v>3</v>
      </c>
      <c r="AH1861" s="2">
        <v>3004329</v>
      </c>
    </row>
    <row r="1862" spans="1:34" x14ac:dyDescent="0.5">
      <c r="A1862">
        <v>15095</v>
      </c>
      <c r="B1862">
        <v>62551</v>
      </c>
      <c r="C1862" t="s">
        <v>1837</v>
      </c>
      <c r="D1862" s="25">
        <v>30682</v>
      </c>
      <c r="E1862" t="s">
        <v>69</v>
      </c>
      <c r="F1862" t="s">
        <v>70</v>
      </c>
      <c r="G1862" t="s">
        <v>97</v>
      </c>
      <c r="H1862" s="25">
        <v>41586</v>
      </c>
      <c r="I1862" s="26" t="str">
        <f t="shared" si="232"/>
        <v>Fri</v>
      </c>
      <c r="J1862" s="1">
        <f t="shared" si="233"/>
        <v>0</v>
      </c>
      <c r="K1862" s="1" t="str">
        <f t="shared" si="234"/>
        <v>7D</v>
      </c>
      <c r="L1862" s="25">
        <v>41586</v>
      </c>
      <c r="M1862" s="26" t="str">
        <f t="shared" si="235"/>
        <v>Fri</v>
      </c>
      <c r="N1862" s="25">
        <v>41587</v>
      </c>
      <c r="O1862" s="1">
        <f t="shared" si="236"/>
        <v>1</v>
      </c>
      <c r="P1862" s="27">
        <f t="shared" si="237"/>
        <v>2013</v>
      </c>
      <c r="Q1862" s="1">
        <f t="shared" si="238"/>
        <v>11</v>
      </c>
      <c r="R1862" s="1">
        <f t="shared" si="239"/>
        <v>8</v>
      </c>
      <c r="S1862" t="s">
        <v>72</v>
      </c>
      <c r="T1862" s="2">
        <v>13167000</v>
      </c>
      <c r="U1862">
        <v>12012000</v>
      </c>
      <c r="V1862" s="2">
        <v>10707360</v>
      </c>
      <c r="W1862" s="2">
        <v>692640</v>
      </c>
      <c r="X1862" s="2">
        <v>0</v>
      </c>
      <c r="Y1862" s="2">
        <v>0</v>
      </c>
      <c r="Z1862" s="2">
        <v>1767000</v>
      </c>
      <c r="AA1862">
        <v>3</v>
      </c>
      <c r="AB1862">
        <v>0</v>
      </c>
      <c r="AC1862">
        <v>0</v>
      </c>
      <c r="AD1862">
        <v>0</v>
      </c>
      <c r="AE1862">
        <v>3</v>
      </c>
      <c r="AF1862">
        <v>3</v>
      </c>
      <c r="AG1862">
        <v>1</v>
      </c>
      <c r="AH1862" s="2">
        <v>10707360</v>
      </c>
    </row>
    <row r="1863" spans="1:34" x14ac:dyDescent="0.5">
      <c r="A1863">
        <v>14454</v>
      </c>
      <c r="B1863">
        <v>62609</v>
      </c>
      <c r="C1863" t="s">
        <v>1942</v>
      </c>
      <c r="D1863" s="25">
        <v>26247</v>
      </c>
      <c r="E1863" t="s">
        <v>1128</v>
      </c>
      <c r="F1863" t="s">
        <v>94</v>
      </c>
      <c r="G1863" t="s">
        <v>141</v>
      </c>
      <c r="H1863" s="25">
        <v>41587</v>
      </c>
      <c r="I1863" s="26" t="str">
        <f t="shared" si="232"/>
        <v>Sat</v>
      </c>
      <c r="J1863" s="1">
        <f t="shared" si="233"/>
        <v>24</v>
      </c>
      <c r="K1863" s="1" t="str">
        <f t="shared" si="234"/>
        <v>30D</v>
      </c>
      <c r="L1863" s="25">
        <v>41611</v>
      </c>
      <c r="M1863" s="26" t="str">
        <f t="shared" si="235"/>
        <v>Tue</v>
      </c>
      <c r="N1863" s="25">
        <v>41614</v>
      </c>
      <c r="O1863" s="1">
        <f t="shared" si="236"/>
        <v>3</v>
      </c>
      <c r="P1863" s="27">
        <f t="shared" si="237"/>
        <v>2013</v>
      </c>
      <c r="Q1863" s="1">
        <f t="shared" si="238"/>
        <v>12</v>
      </c>
      <c r="R1863" s="1">
        <f t="shared" si="239"/>
        <v>3</v>
      </c>
      <c r="S1863" t="s">
        <v>72</v>
      </c>
      <c r="T1863" s="2">
        <v>12570000</v>
      </c>
      <c r="U1863">
        <v>12570000</v>
      </c>
      <c r="V1863" s="2">
        <v>10051947</v>
      </c>
      <c r="W1863" s="2">
        <v>831168</v>
      </c>
      <c r="X1863" s="2">
        <v>0</v>
      </c>
      <c r="Y1863" s="2">
        <v>0</v>
      </c>
      <c r="Z1863" s="2">
        <v>1686885</v>
      </c>
      <c r="AA1863">
        <v>6</v>
      </c>
      <c r="AB1863">
        <v>0</v>
      </c>
      <c r="AC1863">
        <v>0</v>
      </c>
      <c r="AD1863">
        <v>0</v>
      </c>
      <c r="AE1863">
        <v>6</v>
      </c>
      <c r="AF1863">
        <v>6</v>
      </c>
      <c r="AG1863">
        <v>3</v>
      </c>
      <c r="AH1863" s="2">
        <v>3350649</v>
      </c>
    </row>
    <row r="1864" spans="1:34" x14ac:dyDescent="0.5">
      <c r="A1864">
        <v>15102</v>
      </c>
      <c r="B1864">
        <v>62652</v>
      </c>
      <c r="C1864" t="s">
        <v>1943</v>
      </c>
      <c r="D1864" s="25">
        <v>25748</v>
      </c>
      <c r="E1864" t="s">
        <v>101</v>
      </c>
      <c r="F1864" t="s">
        <v>70</v>
      </c>
      <c r="G1864" t="s">
        <v>97</v>
      </c>
      <c r="H1864" s="25">
        <v>41588</v>
      </c>
      <c r="I1864" s="26" t="str">
        <f t="shared" si="232"/>
        <v>Sun</v>
      </c>
      <c r="J1864" s="1">
        <f t="shared" si="233"/>
        <v>0</v>
      </c>
      <c r="K1864" s="1" t="str">
        <f t="shared" si="234"/>
        <v>7D</v>
      </c>
      <c r="L1864" s="25">
        <v>41588</v>
      </c>
      <c r="M1864" s="26" t="str">
        <f t="shared" si="235"/>
        <v>Sun</v>
      </c>
      <c r="N1864" s="25">
        <v>41589</v>
      </c>
      <c r="O1864" s="1">
        <f t="shared" si="236"/>
        <v>1</v>
      </c>
      <c r="P1864" s="27">
        <f t="shared" si="237"/>
        <v>2013</v>
      </c>
      <c r="Q1864" s="1">
        <f t="shared" si="238"/>
        <v>11</v>
      </c>
      <c r="R1864" s="1">
        <f t="shared" si="239"/>
        <v>10</v>
      </c>
      <c r="S1864" t="s">
        <v>72</v>
      </c>
      <c r="T1864" s="2">
        <v>8111999.3700000001</v>
      </c>
      <c r="U1864">
        <v>6006000</v>
      </c>
      <c r="V1864" s="2">
        <v>5036364</v>
      </c>
      <c r="W1864" s="2">
        <v>1987012.08</v>
      </c>
      <c r="X1864" s="2">
        <v>0</v>
      </c>
      <c r="Y1864" s="2">
        <v>0</v>
      </c>
      <c r="Z1864" s="2">
        <v>1088623.29</v>
      </c>
      <c r="AA1864">
        <v>2</v>
      </c>
      <c r="AB1864">
        <v>0</v>
      </c>
      <c r="AC1864">
        <v>1</v>
      </c>
      <c r="AD1864">
        <v>1</v>
      </c>
      <c r="AE1864">
        <v>2</v>
      </c>
      <c r="AF1864">
        <v>4</v>
      </c>
      <c r="AG1864">
        <v>1</v>
      </c>
      <c r="AH1864" s="2">
        <v>5036364</v>
      </c>
    </row>
    <row r="1865" spans="1:34" x14ac:dyDescent="0.5">
      <c r="A1865">
        <v>15116</v>
      </c>
      <c r="B1865">
        <v>62710</v>
      </c>
      <c r="C1865" t="s">
        <v>1944</v>
      </c>
      <c r="D1865" s="25">
        <v>17984</v>
      </c>
      <c r="E1865" t="s">
        <v>122</v>
      </c>
      <c r="F1865" t="s">
        <v>75</v>
      </c>
      <c r="G1865" t="s">
        <v>76</v>
      </c>
      <c r="H1865" s="25">
        <v>41589</v>
      </c>
      <c r="I1865" s="26" t="str">
        <f t="shared" si="232"/>
        <v>Mon</v>
      </c>
      <c r="J1865" s="1">
        <f t="shared" si="233"/>
        <v>26</v>
      </c>
      <c r="K1865" s="1" t="str">
        <f t="shared" si="234"/>
        <v>30D</v>
      </c>
      <c r="L1865" s="25">
        <v>41615</v>
      </c>
      <c r="M1865" s="26" t="str">
        <f t="shared" si="235"/>
        <v>Sat</v>
      </c>
      <c r="N1865" s="25">
        <v>41617</v>
      </c>
      <c r="O1865" s="1">
        <f t="shared" si="236"/>
        <v>2</v>
      </c>
      <c r="P1865" s="27">
        <f t="shared" si="237"/>
        <v>2013</v>
      </c>
      <c r="Q1865" s="1">
        <f t="shared" si="238"/>
        <v>12</v>
      </c>
      <c r="R1865" s="1">
        <f t="shared" si="239"/>
        <v>7</v>
      </c>
      <c r="S1865" t="s">
        <v>72</v>
      </c>
      <c r="T1865" s="2">
        <v>6690000</v>
      </c>
      <c r="U1865">
        <v>6690000</v>
      </c>
      <c r="V1865" s="2">
        <v>5238096</v>
      </c>
      <c r="W1865" s="2">
        <v>554112</v>
      </c>
      <c r="X1865" s="2">
        <v>0</v>
      </c>
      <c r="Y1865" s="2">
        <v>0</v>
      </c>
      <c r="Z1865" s="2">
        <v>897792</v>
      </c>
      <c r="AA1865">
        <v>4</v>
      </c>
      <c r="AB1865">
        <v>0</v>
      </c>
      <c r="AC1865">
        <v>0</v>
      </c>
      <c r="AD1865">
        <v>0</v>
      </c>
      <c r="AE1865">
        <v>4</v>
      </c>
      <c r="AF1865">
        <v>4</v>
      </c>
      <c r="AG1865">
        <v>2</v>
      </c>
      <c r="AH1865" s="2">
        <v>2619048</v>
      </c>
    </row>
    <row r="1866" spans="1:34" x14ac:dyDescent="0.5">
      <c r="A1866">
        <v>15147</v>
      </c>
      <c r="B1866">
        <v>62901</v>
      </c>
      <c r="C1866" t="s">
        <v>1945</v>
      </c>
      <c r="D1866" s="25">
        <v>18682</v>
      </c>
      <c r="E1866" t="s">
        <v>79</v>
      </c>
      <c r="F1866" t="s">
        <v>75</v>
      </c>
      <c r="G1866" t="s">
        <v>91</v>
      </c>
      <c r="H1866" s="25">
        <v>41590</v>
      </c>
      <c r="I1866" s="26" t="str">
        <f t="shared" si="232"/>
        <v>Tue</v>
      </c>
      <c r="J1866" s="1">
        <f t="shared" si="233"/>
        <v>1</v>
      </c>
      <c r="K1866" s="1" t="str">
        <f t="shared" si="234"/>
        <v>7D</v>
      </c>
      <c r="L1866" s="25">
        <v>41591</v>
      </c>
      <c r="M1866" s="26" t="str">
        <f t="shared" si="235"/>
        <v>Wed</v>
      </c>
      <c r="N1866" s="25">
        <v>41593</v>
      </c>
      <c r="O1866" s="1">
        <f t="shared" si="236"/>
        <v>2</v>
      </c>
      <c r="P1866" s="27">
        <f t="shared" si="237"/>
        <v>2013</v>
      </c>
      <c r="Q1866" s="1">
        <f t="shared" si="238"/>
        <v>11</v>
      </c>
      <c r="R1866" s="1">
        <f t="shared" si="239"/>
        <v>13</v>
      </c>
      <c r="S1866" t="s">
        <v>72</v>
      </c>
      <c r="T1866" s="2">
        <v>8402899.7599999998</v>
      </c>
      <c r="U1866">
        <v>7780000</v>
      </c>
      <c r="V1866" s="2">
        <v>6458874</v>
      </c>
      <c r="W1866" s="2">
        <v>636363.15</v>
      </c>
      <c r="X1866" s="2">
        <v>0</v>
      </c>
      <c r="Y1866" s="2">
        <v>180000</v>
      </c>
      <c r="Z1866" s="2">
        <v>1127662.6100000001</v>
      </c>
      <c r="AA1866">
        <v>2</v>
      </c>
      <c r="AB1866">
        <v>0</v>
      </c>
      <c r="AC1866">
        <v>0</v>
      </c>
      <c r="AD1866">
        <v>0</v>
      </c>
      <c r="AE1866">
        <v>2</v>
      </c>
      <c r="AF1866">
        <v>2</v>
      </c>
      <c r="AG1866">
        <v>2</v>
      </c>
      <c r="AH1866" s="2">
        <v>3229437</v>
      </c>
    </row>
    <row r="1867" spans="1:34" x14ac:dyDescent="0.5">
      <c r="A1867">
        <v>14454</v>
      </c>
      <c r="B1867">
        <v>62873</v>
      </c>
      <c r="C1867" t="s">
        <v>1946</v>
      </c>
      <c r="D1867" s="25">
        <v>26101</v>
      </c>
      <c r="E1867" t="s">
        <v>129</v>
      </c>
      <c r="F1867" t="s">
        <v>94</v>
      </c>
      <c r="G1867" t="s">
        <v>141</v>
      </c>
      <c r="H1867" s="25">
        <v>41590</v>
      </c>
      <c r="I1867" s="26" t="str">
        <f t="shared" si="232"/>
        <v>Tue</v>
      </c>
      <c r="J1867" s="1">
        <f t="shared" si="233"/>
        <v>21</v>
      </c>
      <c r="K1867" s="1" t="str">
        <f t="shared" si="234"/>
        <v>30D</v>
      </c>
      <c r="L1867" s="25">
        <v>41611</v>
      </c>
      <c r="M1867" s="26" t="str">
        <f t="shared" si="235"/>
        <v>Tue</v>
      </c>
      <c r="N1867" s="25">
        <v>41615</v>
      </c>
      <c r="O1867" s="1">
        <f t="shared" si="236"/>
        <v>4</v>
      </c>
      <c r="P1867" s="27">
        <f t="shared" si="237"/>
        <v>2013</v>
      </c>
      <c r="Q1867" s="1">
        <f t="shared" si="238"/>
        <v>12</v>
      </c>
      <c r="R1867" s="1">
        <f t="shared" si="239"/>
        <v>3</v>
      </c>
      <c r="S1867" t="s">
        <v>72</v>
      </c>
      <c r="T1867" s="2">
        <v>24190000</v>
      </c>
      <c r="U1867">
        <v>23960000</v>
      </c>
      <c r="V1867" s="2">
        <v>20190476</v>
      </c>
      <c r="W1867" s="2">
        <v>753246.2</v>
      </c>
      <c r="X1867" s="2">
        <v>0</v>
      </c>
      <c r="Y1867" s="2">
        <v>0</v>
      </c>
      <c r="Z1867" s="2">
        <v>3246277.8</v>
      </c>
      <c r="AA1867">
        <v>4</v>
      </c>
      <c r="AB1867">
        <v>0</v>
      </c>
      <c r="AC1867">
        <v>0</v>
      </c>
      <c r="AD1867">
        <v>0</v>
      </c>
      <c r="AE1867">
        <v>4</v>
      </c>
      <c r="AF1867">
        <v>4</v>
      </c>
      <c r="AG1867">
        <v>4</v>
      </c>
      <c r="AH1867" s="2">
        <v>5047619</v>
      </c>
    </row>
    <row r="1868" spans="1:34" x14ac:dyDescent="0.5">
      <c r="A1868">
        <v>14454</v>
      </c>
      <c r="B1868">
        <v>62876</v>
      </c>
      <c r="C1868" t="s">
        <v>1947</v>
      </c>
      <c r="D1868" s="25">
        <v>31326</v>
      </c>
      <c r="E1868" t="s">
        <v>129</v>
      </c>
      <c r="F1868" t="s">
        <v>94</v>
      </c>
      <c r="G1868" t="s">
        <v>141</v>
      </c>
      <c r="H1868" s="25">
        <v>41590</v>
      </c>
      <c r="I1868" s="26" t="str">
        <f t="shared" si="232"/>
        <v>Tue</v>
      </c>
      <c r="J1868" s="1">
        <f t="shared" si="233"/>
        <v>21</v>
      </c>
      <c r="K1868" s="1" t="str">
        <f t="shared" si="234"/>
        <v>30D</v>
      </c>
      <c r="L1868" s="25">
        <v>41611</v>
      </c>
      <c r="M1868" s="26" t="str">
        <f t="shared" si="235"/>
        <v>Tue</v>
      </c>
      <c r="N1868" s="25">
        <v>41615</v>
      </c>
      <c r="O1868" s="1">
        <f t="shared" si="236"/>
        <v>4</v>
      </c>
      <c r="P1868" s="27">
        <f t="shared" si="237"/>
        <v>2013</v>
      </c>
      <c r="Q1868" s="1">
        <f t="shared" si="238"/>
        <v>12</v>
      </c>
      <c r="R1868" s="1">
        <f t="shared" si="239"/>
        <v>3</v>
      </c>
      <c r="S1868" t="s">
        <v>72</v>
      </c>
      <c r="T1868" s="2">
        <v>14898600</v>
      </c>
      <c r="U1868">
        <v>14760000</v>
      </c>
      <c r="V1868" s="2">
        <v>12225108</v>
      </c>
      <c r="W1868" s="2">
        <v>674112</v>
      </c>
      <c r="X1868" s="2">
        <v>0</v>
      </c>
      <c r="Y1868" s="2">
        <v>0</v>
      </c>
      <c r="Z1868" s="2">
        <v>1999380</v>
      </c>
      <c r="AA1868">
        <v>4</v>
      </c>
      <c r="AB1868">
        <v>0</v>
      </c>
      <c r="AC1868">
        <v>0</v>
      </c>
      <c r="AD1868">
        <v>0</v>
      </c>
      <c r="AE1868">
        <v>4</v>
      </c>
      <c r="AF1868">
        <v>4</v>
      </c>
      <c r="AG1868">
        <v>4</v>
      </c>
      <c r="AH1868" s="2">
        <v>3056277</v>
      </c>
    </row>
    <row r="1869" spans="1:34" x14ac:dyDescent="0.5">
      <c r="A1869">
        <v>14454</v>
      </c>
      <c r="B1869">
        <v>62877</v>
      </c>
      <c r="C1869" t="s">
        <v>1948</v>
      </c>
      <c r="D1869" s="25">
        <v>21713</v>
      </c>
      <c r="E1869" t="s">
        <v>129</v>
      </c>
      <c r="F1869" t="s">
        <v>94</v>
      </c>
      <c r="G1869" t="s">
        <v>141</v>
      </c>
      <c r="H1869" s="25">
        <v>41590</v>
      </c>
      <c r="I1869" s="26" t="str">
        <f t="shared" si="232"/>
        <v>Tue</v>
      </c>
      <c r="J1869" s="1">
        <f t="shared" si="233"/>
        <v>21</v>
      </c>
      <c r="K1869" s="1" t="str">
        <f t="shared" si="234"/>
        <v>30D</v>
      </c>
      <c r="L1869" s="25">
        <v>41611</v>
      </c>
      <c r="M1869" s="26" t="str">
        <f t="shared" si="235"/>
        <v>Tue</v>
      </c>
      <c r="N1869" s="25">
        <v>41615</v>
      </c>
      <c r="O1869" s="1">
        <f t="shared" si="236"/>
        <v>4</v>
      </c>
      <c r="P1869" s="27">
        <f t="shared" si="237"/>
        <v>2013</v>
      </c>
      <c r="Q1869" s="1">
        <f t="shared" si="238"/>
        <v>12</v>
      </c>
      <c r="R1869" s="1">
        <f t="shared" si="239"/>
        <v>3</v>
      </c>
      <c r="S1869" t="s">
        <v>72</v>
      </c>
      <c r="T1869" s="2">
        <v>18760000</v>
      </c>
      <c r="U1869">
        <v>18760000</v>
      </c>
      <c r="V1869" s="2">
        <v>15688312</v>
      </c>
      <c r="W1869" s="2">
        <v>554112</v>
      </c>
      <c r="X1869" s="2">
        <v>0</v>
      </c>
      <c r="Y1869" s="2">
        <v>0</v>
      </c>
      <c r="Z1869" s="2">
        <v>2517576</v>
      </c>
      <c r="AA1869">
        <v>4</v>
      </c>
      <c r="AB1869">
        <v>0</v>
      </c>
      <c r="AC1869">
        <v>0</v>
      </c>
      <c r="AD1869">
        <v>0</v>
      </c>
      <c r="AE1869">
        <v>4</v>
      </c>
      <c r="AF1869">
        <v>4</v>
      </c>
      <c r="AG1869">
        <v>4</v>
      </c>
      <c r="AH1869" s="2">
        <v>3922078</v>
      </c>
    </row>
    <row r="1870" spans="1:34" x14ac:dyDescent="0.5">
      <c r="A1870">
        <v>15131</v>
      </c>
      <c r="B1870">
        <v>62872</v>
      </c>
      <c r="C1870" t="s">
        <v>1949</v>
      </c>
      <c r="D1870" s="25">
        <v>23961</v>
      </c>
      <c r="E1870" t="s">
        <v>138</v>
      </c>
      <c r="F1870" t="s">
        <v>80</v>
      </c>
      <c r="G1870" t="s">
        <v>89</v>
      </c>
      <c r="H1870" s="25">
        <v>41590</v>
      </c>
      <c r="I1870" s="26" t="str">
        <f t="shared" si="232"/>
        <v>Tue</v>
      </c>
      <c r="J1870" s="1">
        <f t="shared" si="233"/>
        <v>39</v>
      </c>
      <c r="K1870" s="1" t="str">
        <f t="shared" si="234"/>
        <v>45D</v>
      </c>
      <c r="L1870" s="25">
        <v>41629</v>
      </c>
      <c r="M1870" s="26" t="str">
        <f t="shared" si="235"/>
        <v>Sat</v>
      </c>
      <c r="N1870" s="25">
        <v>41633</v>
      </c>
      <c r="O1870" s="1">
        <f t="shared" si="236"/>
        <v>4</v>
      </c>
      <c r="P1870" s="27">
        <f t="shared" si="237"/>
        <v>2013</v>
      </c>
      <c r="Q1870" s="1">
        <f t="shared" si="238"/>
        <v>12</v>
      </c>
      <c r="R1870" s="1">
        <f t="shared" si="239"/>
        <v>21</v>
      </c>
      <c r="S1870" t="s">
        <v>72</v>
      </c>
      <c r="T1870" s="2">
        <v>1087008.98</v>
      </c>
      <c r="U1870">
        <v>0</v>
      </c>
      <c r="V1870" s="2">
        <v>401732</v>
      </c>
      <c r="W1870" s="2">
        <v>529610.39</v>
      </c>
      <c r="X1870" s="2">
        <v>0</v>
      </c>
      <c r="Y1870" s="2">
        <v>10280.9</v>
      </c>
      <c r="Z1870" s="2">
        <v>145385.69</v>
      </c>
      <c r="AA1870">
        <v>8</v>
      </c>
      <c r="AB1870">
        <v>0</v>
      </c>
      <c r="AC1870">
        <v>0</v>
      </c>
      <c r="AD1870">
        <v>0</v>
      </c>
      <c r="AE1870">
        <v>8</v>
      </c>
      <c r="AF1870">
        <v>8</v>
      </c>
      <c r="AG1870">
        <v>4</v>
      </c>
      <c r="AH1870" s="2">
        <v>100433</v>
      </c>
    </row>
    <row r="1871" spans="1:34" x14ac:dyDescent="0.5">
      <c r="A1871">
        <v>15137</v>
      </c>
      <c r="B1871">
        <v>62883</v>
      </c>
      <c r="C1871" t="s">
        <v>1950</v>
      </c>
      <c r="D1871" s="25">
        <v>26587</v>
      </c>
      <c r="E1871" t="s">
        <v>100</v>
      </c>
      <c r="F1871" t="s">
        <v>80</v>
      </c>
      <c r="G1871" t="s">
        <v>89</v>
      </c>
      <c r="H1871" s="25">
        <v>41590</v>
      </c>
      <c r="I1871" s="26" t="str">
        <f t="shared" si="232"/>
        <v>Tue</v>
      </c>
      <c r="J1871" s="1">
        <f t="shared" si="233"/>
        <v>44</v>
      </c>
      <c r="K1871" s="1" t="str">
        <f t="shared" si="234"/>
        <v>45D</v>
      </c>
      <c r="L1871" s="25">
        <v>41634</v>
      </c>
      <c r="M1871" s="26" t="str">
        <f t="shared" si="235"/>
        <v>Thu</v>
      </c>
      <c r="N1871" s="25">
        <v>41636</v>
      </c>
      <c r="O1871" s="1">
        <f t="shared" si="236"/>
        <v>2</v>
      </c>
      <c r="P1871" s="27">
        <f t="shared" si="237"/>
        <v>2013</v>
      </c>
      <c r="Q1871" s="1">
        <f t="shared" si="238"/>
        <v>12</v>
      </c>
      <c r="R1871" s="1">
        <f t="shared" si="239"/>
        <v>26</v>
      </c>
      <c r="S1871" t="s">
        <v>72</v>
      </c>
      <c r="T1871" s="2">
        <v>16112200.02</v>
      </c>
      <c r="U1871">
        <v>14137200</v>
      </c>
      <c r="V1871" s="2">
        <v>11685888</v>
      </c>
      <c r="W1871" s="2">
        <v>2264068.73</v>
      </c>
      <c r="X1871" s="2">
        <v>0</v>
      </c>
      <c r="Y1871" s="2">
        <v>0</v>
      </c>
      <c r="Z1871" s="2">
        <v>2162243.29</v>
      </c>
      <c r="AA1871">
        <v>4</v>
      </c>
      <c r="AB1871">
        <v>0</v>
      </c>
      <c r="AC1871">
        <v>0</v>
      </c>
      <c r="AD1871">
        <v>0</v>
      </c>
      <c r="AE1871">
        <v>4</v>
      </c>
      <c r="AF1871">
        <v>4</v>
      </c>
      <c r="AG1871">
        <v>2</v>
      </c>
      <c r="AH1871" s="2">
        <v>5842944</v>
      </c>
    </row>
    <row r="1872" spans="1:34" x14ac:dyDescent="0.5">
      <c r="A1872">
        <v>15138</v>
      </c>
      <c r="B1872">
        <v>62884</v>
      </c>
      <c r="C1872" t="s">
        <v>1951</v>
      </c>
      <c r="D1872" s="25">
        <v>20868</v>
      </c>
      <c r="E1872" t="s">
        <v>1952</v>
      </c>
      <c r="F1872" t="s">
        <v>80</v>
      </c>
      <c r="G1872" t="s">
        <v>81</v>
      </c>
      <c r="H1872" s="25">
        <v>41590</v>
      </c>
      <c r="I1872" s="26" t="str">
        <f t="shared" si="232"/>
        <v>Tue</v>
      </c>
      <c r="J1872" s="1">
        <f t="shared" si="233"/>
        <v>43</v>
      </c>
      <c r="K1872" s="1" t="str">
        <f t="shared" si="234"/>
        <v>45D</v>
      </c>
      <c r="L1872" s="25">
        <v>41633</v>
      </c>
      <c r="M1872" s="26" t="str">
        <f t="shared" si="235"/>
        <v>Wed</v>
      </c>
      <c r="N1872" s="25">
        <v>41637</v>
      </c>
      <c r="O1872" s="1">
        <f t="shared" si="236"/>
        <v>4</v>
      </c>
      <c r="P1872" s="27">
        <f t="shared" si="237"/>
        <v>2013</v>
      </c>
      <c r="Q1872" s="1">
        <f t="shared" si="238"/>
        <v>12</v>
      </c>
      <c r="R1872" s="1">
        <f t="shared" si="239"/>
        <v>25</v>
      </c>
      <c r="S1872" t="s">
        <v>72</v>
      </c>
      <c r="T1872" s="2">
        <v>41352999.920000002</v>
      </c>
      <c r="U1872">
        <v>38808000</v>
      </c>
      <c r="V1872" s="2">
        <v>31383552</v>
      </c>
      <c r="W1872" s="2">
        <v>4021642.74</v>
      </c>
      <c r="X1872" s="2">
        <v>0</v>
      </c>
      <c r="Y1872" s="2">
        <v>398268.4</v>
      </c>
      <c r="Z1872" s="2">
        <v>5549536.7800000003</v>
      </c>
      <c r="AA1872">
        <v>8</v>
      </c>
      <c r="AB1872">
        <v>0</v>
      </c>
      <c r="AC1872">
        <v>0</v>
      </c>
      <c r="AD1872">
        <v>0</v>
      </c>
      <c r="AE1872">
        <v>8</v>
      </c>
      <c r="AF1872">
        <v>8</v>
      </c>
      <c r="AG1872">
        <v>4</v>
      </c>
      <c r="AH1872" s="2">
        <v>7845888</v>
      </c>
    </row>
    <row r="1873" spans="1:34" x14ac:dyDescent="0.5">
      <c r="A1873">
        <v>14454</v>
      </c>
      <c r="B1873">
        <v>62989</v>
      </c>
      <c r="C1873" t="s">
        <v>1953</v>
      </c>
      <c r="D1873" s="25">
        <v>28894</v>
      </c>
      <c r="E1873" t="s">
        <v>69</v>
      </c>
      <c r="F1873" t="s">
        <v>94</v>
      </c>
      <c r="G1873" t="s">
        <v>141</v>
      </c>
      <c r="H1873" s="25">
        <v>41591</v>
      </c>
      <c r="I1873" s="26" t="str">
        <f t="shared" si="232"/>
        <v>Wed</v>
      </c>
      <c r="J1873" s="1">
        <f t="shared" si="233"/>
        <v>20</v>
      </c>
      <c r="K1873" s="1" t="str">
        <f t="shared" si="234"/>
        <v>30D</v>
      </c>
      <c r="L1873" s="25">
        <v>41611</v>
      </c>
      <c r="M1873" s="26" t="str">
        <f t="shared" si="235"/>
        <v>Tue</v>
      </c>
      <c r="N1873" s="25">
        <v>41615</v>
      </c>
      <c r="O1873" s="1">
        <f t="shared" si="236"/>
        <v>4</v>
      </c>
      <c r="P1873" s="27">
        <f t="shared" si="237"/>
        <v>2013</v>
      </c>
      <c r="Q1873" s="1">
        <f t="shared" si="238"/>
        <v>12</v>
      </c>
      <c r="R1873" s="1">
        <f t="shared" si="239"/>
        <v>3</v>
      </c>
      <c r="S1873" t="s">
        <v>72</v>
      </c>
      <c r="T1873" s="2">
        <v>15160000</v>
      </c>
      <c r="U1873">
        <v>15160000</v>
      </c>
      <c r="V1873" s="2">
        <v>12017316</v>
      </c>
      <c r="W1873" s="2">
        <v>1108224</v>
      </c>
      <c r="X1873" s="2">
        <v>0</v>
      </c>
      <c r="Y1873" s="2">
        <v>0</v>
      </c>
      <c r="Z1873" s="2">
        <v>2034460</v>
      </c>
      <c r="AA1873">
        <v>8</v>
      </c>
      <c r="AB1873">
        <v>0</v>
      </c>
      <c r="AC1873">
        <v>0</v>
      </c>
      <c r="AD1873">
        <v>0</v>
      </c>
      <c r="AE1873">
        <v>8</v>
      </c>
      <c r="AF1873">
        <v>8</v>
      </c>
      <c r="AG1873">
        <v>4</v>
      </c>
      <c r="AH1873" s="2">
        <v>3004329</v>
      </c>
    </row>
    <row r="1874" spans="1:34" x14ac:dyDescent="0.5">
      <c r="A1874">
        <v>15186</v>
      </c>
      <c r="B1874">
        <v>63006</v>
      </c>
      <c r="C1874" t="s">
        <v>1954</v>
      </c>
      <c r="D1874" s="25">
        <v>27370</v>
      </c>
      <c r="E1874" t="s">
        <v>100</v>
      </c>
      <c r="F1874" t="s">
        <v>80</v>
      </c>
      <c r="G1874" t="s">
        <v>81</v>
      </c>
      <c r="H1874" s="25">
        <v>41591</v>
      </c>
      <c r="I1874" s="26" t="str">
        <f t="shared" si="232"/>
        <v>Wed</v>
      </c>
      <c r="J1874" s="1">
        <f t="shared" si="233"/>
        <v>40</v>
      </c>
      <c r="K1874" s="1" t="str">
        <f t="shared" si="234"/>
        <v>45D</v>
      </c>
      <c r="L1874" s="25">
        <v>41631</v>
      </c>
      <c r="M1874" s="26" t="str">
        <f t="shared" si="235"/>
        <v>Mon</v>
      </c>
      <c r="N1874" s="25">
        <v>41635</v>
      </c>
      <c r="O1874" s="1">
        <f t="shared" si="236"/>
        <v>4</v>
      </c>
      <c r="P1874" s="27">
        <f t="shared" si="237"/>
        <v>2013</v>
      </c>
      <c r="Q1874" s="1">
        <f t="shared" si="238"/>
        <v>12</v>
      </c>
      <c r="R1874" s="1">
        <f t="shared" si="239"/>
        <v>23</v>
      </c>
      <c r="S1874" t="s">
        <v>72</v>
      </c>
      <c r="T1874" s="2">
        <v>29602499.989999998</v>
      </c>
      <c r="U1874">
        <v>15592500</v>
      </c>
      <c r="V1874" s="2">
        <v>12391776</v>
      </c>
      <c r="W1874" s="2">
        <v>6155843.0300000003</v>
      </c>
      <c r="X1874" s="2">
        <v>0</v>
      </c>
      <c r="Y1874" s="2">
        <v>6572760.5700000003</v>
      </c>
      <c r="Z1874" s="2">
        <v>4482120.3899999997</v>
      </c>
      <c r="AA1874">
        <v>8</v>
      </c>
      <c r="AB1874">
        <v>0</v>
      </c>
      <c r="AC1874">
        <v>0</v>
      </c>
      <c r="AD1874">
        <v>0</v>
      </c>
      <c r="AE1874">
        <v>8</v>
      </c>
      <c r="AF1874">
        <v>8</v>
      </c>
      <c r="AG1874">
        <v>4</v>
      </c>
      <c r="AH1874" s="2">
        <v>3097944</v>
      </c>
    </row>
    <row r="1875" spans="1:34" x14ac:dyDescent="0.5">
      <c r="A1875">
        <v>15195</v>
      </c>
      <c r="B1875">
        <v>63030</v>
      </c>
      <c r="C1875" t="s">
        <v>1955</v>
      </c>
      <c r="D1875" s="25">
        <v>24557</v>
      </c>
      <c r="E1875" t="s">
        <v>122</v>
      </c>
      <c r="F1875" t="s">
        <v>75</v>
      </c>
      <c r="G1875" t="s">
        <v>91</v>
      </c>
      <c r="H1875" s="25">
        <v>41591</v>
      </c>
      <c r="I1875" s="26" t="str">
        <f t="shared" si="232"/>
        <v>Wed</v>
      </c>
      <c r="J1875" s="1">
        <f t="shared" si="233"/>
        <v>40</v>
      </c>
      <c r="K1875" s="1" t="str">
        <f t="shared" si="234"/>
        <v>45D</v>
      </c>
      <c r="L1875" s="25">
        <v>41631</v>
      </c>
      <c r="M1875" s="26" t="str">
        <f t="shared" si="235"/>
        <v>Mon</v>
      </c>
      <c r="N1875" s="25">
        <v>41634</v>
      </c>
      <c r="O1875" s="1">
        <f t="shared" si="236"/>
        <v>3</v>
      </c>
      <c r="P1875" s="27">
        <f t="shared" si="237"/>
        <v>2013</v>
      </c>
      <c r="Q1875" s="1">
        <f t="shared" si="238"/>
        <v>12</v>
      </c>
      <c r="R1875" s="1">
        <f t="shared" si="239"/>
        <v>23</v>
      </c>
      <c r="S1875" t="s">
        <v>72</v>
      </c>
      <c r="T1875" s="2">
        <v>5034748.49</v>
      </c>
      <c r="U1875">
        <v>0</v>
      </c>
      <c r="V1875" s="2">
        <v>2600216.4500000002</v>
      </c>
      <c r="W1875" s="2">
        <v>460173.16</v>
      </c>
      <c r="X1875" s="2">
        <v>0</v>
      </c>
      <c r="Y1875" s="2">
        <v>999000</v>
      </c>
      <c r="Z1875" s="2">
        <v>975358.88</v>
      </c>
      <c r="AA1875">
        <v>9</v>
      </c>
      <c r="AB1875">
        <v>0</v>
      </c>
      <c r="AC1875">
        <v>0</v>
      </c>
      <c r="AD1875">
        <v>0</v>
      </c>
      <c r="AE1875">
        <v>9</v>
      </c>
      <c r="AF1875">
        <v>9</v>
      </c>
      <c r="AG1875">
        <v>3</v>
      </c>
      <c r="AH1875" s="2">
        <v>866738.82</v>
      </c>
    </row>
    <row r="1876" spans="1:34" x14ac:dyDescent="0.5">
      <c r="A1876">
        <v>15177</v>
      </c>
      <c r="B1876">
        <v>62979</v>
      </c>
      <c r="C1876" t="s">
        <v>1956</v>
      </c>
      <c r="D1876" s="25">
        <v>31816</v>
      </c>
      <c r="E1876" t="s">
        <v>69</v>
      </c>
      <c r="F1876" t="s">
        <v>70</v>
      </c>
      <c r="G1876" t="s">
        <v>74</v>
      </c>
      <c r="H1876" s="25">
        <v>41591</v>
      </c>
      <c r="I1876" s="26" t="str">
        <f t="shared" si="232"/>
        <v>Wed</v>
      </c>
      <c r="J1876" s="1">
        <f t="shared" si="233"/>
        <v>30</v>
      </c>
      <c r="K1876" s="1" t="str">
        <f t="shared" si="234"/>
        <v>30D</v>
      </c>
      <c r="L1876" s="25">
        <v>41621</v>
      </c>
      <c r="M1876" s="26" t="str">
        <f t="shared" si="235"/>
        <v>Fri</v>
      </c>
      <c r="N1876" s="25">
        <v>41624</v>
      </c>
      <c r="O1876" s="1">
        <f t="shared" si="236"/>
        <v>3</v>
      </c>
      <c r="P1876" s="27">
        <f t="shared" si="237"/>
        <v>2013</v>
      </c>
      <c r="Q1876" s="1">
        <f t="shared" si="238"/>
        <v>12</v>
      </c>
      <c r="R1876" s="1">
        <f t="shared" si="239"/>
        <v>13</v>
      </c>
      <c r="S1876" t="s">
        <v>72</v>
      </c>
      <c r="T1876" s="2">
        <v>14208000</v>
      </c>
      <c r="U1876">
        <v>14208000</v>
      </c>
      <c r="V1876" s="2">
        <v>11470131</v>
      </c>
      <c r="W1876" s="2">
        <v>831168</v>
      </c>
      <c r="X1876" s="2">
        <v>0</v>
      </c>
      <c r="Y1876" s="2">
        <v>0</v>
      </c>
      <c r="Z1876" s="2">
        <v>1906701</v>
      </c>
      <c r="AA1876">
        <v>6</v>
      </c>
      <c r="AB1876">
        <v>0</v>
      </c>
      <c r="AC1876">
        <v>0</v>
      </c>
      <c r="AD1876">
        <v>0</v>
      </c>
      <c r="AE1876">
        <v>6</v>
      </c>
      <c r="AF1876">
        <v>6</v>
      </c>
      <c r="AG1876">
        <v>3</v>
      </c>
      <c r="AH1876" s="2">
        <v>3823377</v>
      </c>
    </row>
    <row r="1877" spans="1:34" x14ac:dyDescent="0.5">
      <c r="A1877">
        <v>15215</v>
      </c>
      <c r="B1877">
        <v>63085</v>
      </c>
      <c r="C1877" t="s">
        <v>1957</v>
      </c>
      <c r="D1877" s="25">
        <v>37199</v>
      </c>
      <c r="E1877" t="s">
        <v>79</v>
      </c>
      <c r="F1877" t="s">
        <v>70</v>
      </c>
      <c r="G1877" t="s">
        <v>74</v>
      </c>
      <c r="H1877" s="25">
        <v>41592</v>
      </c>
      <c r="I1877" s="26" t="str">
        <f t="shared" si="232"/>
        <v>Thu</v>
      </c>
      <c r="J1877" s="1">
        <f t="shared" si="233"/>
        <v>47</v>
      </c>
      <c r="K1877" s="1" t="str">
        <f t="shared" si="234"/>
        <v>60D</v>
      </c>
      <c r="L1877" s="25">
        <v>41639</v>
      </c>
      <c r="M1877" s="26" t="str">
        <f t="shared" si="235"/>
        <v>Tue</v>
      </c>
      <c r="N1877" s="25">
        <v>41644</v>
      </c>
      <c r="O1877" s="1">
        <f t="shared" si="236"/>
        <v>5</v>
      </c>
      <c r="P1877" s="27">
        <f t="shared" si="237"/>
        <v>2013</v>
      </c>
      <c r="Q1877" s="1">
        <f t="shared" si="238"/>
        <v>12</v>
      </c>
      <c r="R1877" s="1">
        <f t="shared" si="239"/>
        <v>31</v>
      </c>
      <c r="S1877" t="s">
        <v>72</v>
      </c>
      <c r="T1877" s="2">
        <v>85371089.480000004</v>
      </c>
      <c r="U1877">
        <v>58567003.200000003</v>
      </c>
      <c r="V1877" s="2">
        <v>48523293.600000001</v>
      </c>
      <c r="W1877" s="2">
        <v>24495524.469999999</v>
      </c>
      <c r="X1877" s="2">
        <v>0</v>
      </c>
      <c r="Y1877" s="2">
        <v>896352.84</v>
      </c>
      <c r="Z1877" s="2">
        <v>11455918.57</v>
      </c>
      <c r="AA1877">
        <v>10</v>
      </c>
      <c r="AB1877">
        <v>0</v>
      </c>
      <c r="AC1877">
        <v>0</v>
      </c>
      <c r="AD1877">
        <v>0</v>
      </c>
      <c r="AE1877">
        <v>10</v>
      </c>
      <c r="AF1877">
        <v>10</v>
      </c>
      <c r="AG1877">
        <v>5</v>
      </c>
      <c r="AH1877" s="2">
        <v>9704658.7200000007</v>
      </c>
    </row>
    <row r="1878" spans="1:34" x14ac:dyDescent="0.5">
      <c r="A1878">
        <v>15212</v>
      </c>
      <c r="B1878">
        <v>63077</v>
      </c>
      <c r="C1878" t="s">
        <v>1958</v>
      </c>
      <c r="D1878" s="25">
        <v>26944</v>
      </c>
      <c r="E1878" t="s">
        <v>69</v>
      </c>
      <c r="F1878" t="s">
        <v>94</v>
      </c>
      <c r="G1878" t="s">
        <v>141</v>
      </c>
      <c r="H1878" s="25">
        <v>41592</v>
      </c>
      <c r="I1878" s="26" t="str">
        <f t="shared" si="232"/>
        <v>Thu</v>
      </c>
      <c r="J1878" s="1">
        <f t="shared" si="233"/>
        <v>8</v>
      </c>
      <c r="K1878" s="1" t="str">
        <f t="shared" si="234"/>
        <v>14D</v>
      </c>
      <c r="L1878" s="25">
        <v>41600</v>
      </c>
      <c r="M1878" s="26" t="str">
        <f t="shared" si="235"/>
        <v>Fri</v>
      </c>
      <c r="N1878" s="25">
        <v>41601</v>
      </c>
      <c r="O1878" s="1">
        <f t="shared" si="236"/>
        <v>1</v>
      </c>
      <c r="P1878" s="27">
        <f t="shared" si="237"/>
        <v>2013</v>
      </c>
      <c r="Q1878" s="1">
        <f t="shared" si="238"/>
        <v>11</v>
      </c>
      <c r="R1878" s="1">
        <f t="shared" si="239"/>
        <v>22</v>
      </c>
      <c r="S1878" t="s">
        <v>72</v>
      </c>
      <c r="T1878" s="2">
        <v>10807500.01</v>
      </c>
      <c r="U1878">
        <v>5197500</v>
      </c>
      <c r="V1878" s="2">
        <v>6416883.54</v>
      </c>
      <c r="W1878" s="2">
        <v>2940259.32</v>
      </c>
      <c r="X1878" s="2">
        <v>0</v>
      </c>
      <c r="Y1878" s="2">
        <v>0</v>
      </c>
      <c r="Z1878" s="2">
        <v>1450357.15</v>
      </c>
      <c r="AA1878">
        <v>6</v>
      </c>
      <c r="AB1878">
        <v>0</v>
      </c>
      <c r="AC1878">
        <v>0</v>
      </c>
      <c r="AD1878">
        <v>0</v>
      </c>
      <c r="AE1878">
        <v>6</v>
      </c>
      <c r="AF1878">
        <v>6</v>
      </c>
      <c r="AG1878">
        <v>3</v>
      </c>
      <c r="AH1878" s="2">
        <v>2138961.1800000002</v>
      </c>
    </row>
    <row r="1879" spans="1:34" x14ac:dyDescent="0.5">
      <c r="A1879">
        <v>14435</v>
      </c>
      <c r="B1879">
        <v>63156</v>
      </c>
      <c r="C1879" t="s">
        <v>1959</v>
      </c>
      <c r="D1879" s="25">
        <v>32492</v>
      </c>
      <c r="E1879" t="s">
        <v>129</v>
      </c>
      <c r="F1879" t="s">
        <v>94</v>
      </c>
      <c r="G1879" t="s">
        <v>1847</v>
      </c>
      <c r="H1879" s="25">
        <v>41593</v>
      </c>
      <c r="I1879" s="26" t="str">
        <f t="shared" si="232"/>
        <v>Fri</v>
      </c>
      <c r="J1879" s="1">
        <f t="shared" si="233"/>
        <v>17</v>
      </c>
      <c r="K1879" s="1" t="str">
        <f t="shared" si="234"/>
        <v>30D</v>
      </c>
      <c r="L1879" s="25">
        <v>41610</v>
      </c>
      <c r="M1879" s="26" t="str">
        <f t="shared" si="235"/>
        <v>Mon</v>
      </c>
      <c r="N1879" s="25">
        <v>41613</v>
      </c>
      <c r="O1879" s="1">
        <f t="shared" si="236"/>
        <v>3</v>
      </c>
      <c r="P1879" s="27">
        <f t="shared" si="237"/>
        <v>2013</v>
      </c>
      <c r="Q1879" s="1">
        <f t="shared" si="238"/>
        <v>12</v>
      </c>
      <c r="R1879" s="1">
        <f t="shared" si="239"/>
        <v>2</v>
      </c>
      <c r="S1879" t="s">
        <v>72</v>
      </c>
      <c r="T1879" s="2">
        <v>9778950.0099999998</v>
      </c>
      <c r="U1879">
        <v>9778950</v>
      </c>
      <c r="V1879" s="2">
        <v>8057223.9000000004</v>
      </c>
      <c r="W1879" s="2">
        <v>409454.1</v>
      </c>
      <c r="X1879" s="2">
        <v>0</v>
      </c>
      <c r="Y1879" s="2">
        <v>0.01</v>
      </c>
      <c r="Z1879" s="2">
        <v>1312272</v>
      </c>
      <c r="AA1879">
        <v>3</v>
      </c>
      <c r="AB1879">
        <v>0</v>
      </c>
      <c r="AC1879">
        <v>0</v>
      </c>
      <c r="AD1879">
        <v>0</v>
      </c>
      <c r="AE1879">
        <v>3</v>
      </c>
      <c r="AF1879">
        <v>3</v>
      </c>
      <c r="AG1879">
        <v>3</v>
      </c>
      <c r="AH1879" s="2">
        <v>2685741.3</v>
      </c>
    </row>
    <row r="1880" spans="1:34" x14ac:dyDescent="0.5">
      <c r="A1880">
        <v>14435</v>
      </c>
      <c r="B1880">
        <v>63158</v>
      </c>
      <c r="C1880" t="s">
        <v>1960</v>
      </c>
      <c r="D1880" s="25">
        <v>20655</v>
      </c>
      <c r="E1880" t="s">
        <v>113</v>
      </c>
      <c r="F1880" t="s">
        <v>94</v>
      </c>
      <c r="G1880" t="s">
        <v>1847</v>
      </c>
      <c r="H1880" s="25">
        <v>41593</v>
      </c>
      <c r="I1880" s="26" t="str">
        <f t="shared" si="232"/>
        <v>Fri</v>
      </c>
      <c r="J1880" s="1">
        <f t="shared" si="233"/>
        <v>17</v>
      </c>
      <c r="K1880" s="1" t="str">
        <f t="shared" si="234"/>
        <v>30D</v>
      </c>
      <c r="L1880" s="25">
        <v>41610</v>
      </c>
      <c r="M1880" s="26" t="str">
        <f t="shared" si="235"/>
        <v>Mon</v>
      </c>
      <c r="N1880" s="25">
        <v>41611</v>
      </c>
      <c r="O1880" s="1">
        <f t="shared" si="236"/>
        <v>1</v>
      </c>
      <c r="P1880" s="27">
        <f t="shared" si="237"/>
        <v>2013</v>
      </c>
      <c r="Q1880" s="1">
        <f t="shared" si="238"/>
        <v>12</v>
      </c>
      <c r="R1880" s="1">
        <f t="shared" si="239"/>
        <v>2</v>
      </c>
      <c r="S1880" t="s">
        <v>72</v>
      </c>
      <c r="T1880" s="2">
        <v>3258100</v>
      </c>
      <c r="U1880">
        <v>3258100</v>
      </c>
      <c r="V1880" s="2">
        <v>2684464.2</v>
      </c>
      <c r="W1880" s="2">
        <v>136419.79999999999</v>
      </c>
      <c r="X1880" s="2">
        <v>0</v>
      </c>
      <c r="Y1880" s="2">
        <v>0</v>
      </c>
      <c r="Z1880" s="2">
        <v>437216</v>
      </c>
      <c r="AA1880">
        <v>1</v>
      </c>
      <c r="AB1880">
        <v>0</v>
      </c>
      <c r="AC1880">
        <v>0</v>
      </c>
      <c r="AD1880">
        <v>0</v>
      </c>
      <c r="AE1880">
        <v>1</v>
      </c>
      <c r="AF1880">
        <v>1</v>
      </c>
      <c r="AG1880">
        <v>1</v>
      </c>
      <c r="AH1880" s="2">
        <v>2684464.2</v>
      </c>
    </row>
    <row r="1881" spans="1:34" x14ac:dyDescent="0.5">
      <c r="A1881">
        <v>15259</v>
      </c>
      <c r="B1881">
        <v>63215</v>
      </c>
      <c r="C1881" t="s">
        <v>1961</v>
      </c>
      <c r="D1881" s="25">
        <v>33887</v>
      </c>
      <c r="E1881" t="s">
        <v>69</v>
      </c>
      <c r="F1881" t="s">
        <v>70</v>
      </c>
      <c r="G1881" t="s">
        <v>97</v>
      </c>
      <c r="H1881" s="25">
        <v>41594</v>
      </c>
      <c r="I1881" s="26" t="str">
        <f t="shared" si="232"/>
        <v>Sat</v>
      </c>
      <c r="J1881" s="1">
        <f t="shared" si="233"/>
        <v>0</v>
      </c>
      <c r="K1881" s="1" t="str">
        <f t="shared" si="234"/>
        <v>7D</v>
      </c>
      <c r="L1881" s="25">
        <v>41594</v>
      </c>
      <c r="M1881" s="26" t="str">
        <f t="shared" si="235"/>
        <v>Sat</v>
      </c>
      <c r="N1881" s="25">
        <v>41595</v>
      </c>
      <c r="O1881" s="1">
        <f t="shared" si="236"/>
        <v>1</v>
      </c>
      <c r="P1881" s="27">
        <f t="shared" si="237"/>
        <v>2013</v>
      </c>
      <c r="Q1881" s="1">
        <f t="shared" si="238"/>
        <v>11</v>
      </c>
      <c r="R1881" s="1">
        <f t="shared" si="239"/>
        <v>16</v>
      </c>
      <c r="S1881" t="s">
        <v>72</v>
      </c>
      <c r="T1881" s="2">
        <v>5775000</v>
      </c>
      <c r="U1881">
        <v>5775000</v>
      </c>
      <c r="V1881" s="2">
        <v>4861472</v>
      </c>
      <c r="W1881" s="2">
        <v>138528</v>
      </c>
      <c r="X1881" s="2">
        <v>0</v>
      </c>
      <c r="Y1881" s="2">
        <v>0</v>
      </c>
      <c r="Z1881" s="2">
        <v>775000</v>
      </c>
      <c r="AA1881">
        <v>1</v>
      </c>
      <c r="AB1881">
        <v>0</v>
      </c>
      <c r="AC1881">
        <v>0</v>
      </c>
      <c r="AD1881">
        <v>0</v>
      </c>
      <c r="AE1881">
        <v>1</v>
      </c>
      <c r="AF1881">
        <v>1</v>
      </c>
      <c r="AG1881">
        <v>1</v>
      </c>
      <c r="AH1881" s="2">
        <v>4861472</v>
      </c>
    </row>
    <row r="1882" spans="1:34" x14ac:dyDescent="0.5">
      <c r="A1882">
        <v>14454</v>
      </c>
      <c r="B1882">
        <v>63186</v>
      </c>
      <c r="C1882" t="s">
        <v>1962</v>
      </c>
      <c r="D1882" s="25">
        <v>23937</v>
      </c>
      <c r="E1882" t="s">
        <v>129</v>
      </c>
      <c r="F1882" t="s">
        <v>94</v>
      </c>
      <c r="G1882" t="s">
        <v>141</v>
      </c>
      <c r="H1882" s="25">
        <v>41594</v>
      </c>
      <c r="I1882" s="26" t="str">
        <f t="shared" si="232"/>
        <v>Sat</v>
      </c>
      <c r="J1882" s="1">
        <f t="shared" si="233"/>
        <v>17</v>
      </c>
      <c r="K1882" s="1" t="str">
        <f t="shared" si="234"/>
        <v>30D</v>
      </c>
      <c r="L1882" s="25">
        <v>41611</v>
      </c>
      <c r="M1882" s="26" t="str">
        <f t="shared" si="235"/>
        <v>Tue</v>
      </c>
      <c r="N1882" s="25">
        <v>41615</v>
      </c>
      <c r="O1882" s="1">
        <f t="shared" si="236"/>
        <v>4</v>
      </c>
      <c r="P1882" s="27">
        <f t="shared" si="237"/>
        <v>2013</v>
      </c>
      <c r="Q1882" s="1">
        <f t="shared" si="238"/>
        <v>12</v>
      </c>
      <c r="R1882" s="1">
        <f t="shared" si="239"/>
        <v>3</v>
      </c>
      <c r="S1882" t="s">
        <v>72</v>
      </c>
      <c r="T1882" s="2">
        <v>16760000</v>
      </c>
      <c r="U1882">
        <v>16760000</v>
      </c>
      <c r="V1882" s="2">
        <v>13956708</v>
      </c>
      <c r="W1882" s="2">
        <v>554112</v>
      </c>
      <c r="X1882" s="2">
        <v>0</v>
      </c>
      <c r="Y1882" s="2">
        <v>0</v>
      </c>
      <c r="Z1882" s="2">
        <v>2249180</v>
      </c>
      <c r="AA1882">
        <v>4</v>
      </c>
      <c r="AB1882">
        <v>0</v>
      </c>
      <c r="AC1882">
        <v>0</v>
      </c>
      <c r="AD1882">
        <v>0</v>
      </c>
      <c r="AE1882">
        <v>4</v>
      </c>
      <c r="AF1882">
        <v>4</v>
      </c>
      <c r="AG1882">
        <v>4</v>
      </c>
      <c r="AH1882" s="2">
        <v>3489177</v>
      </c>
    </row>
    <row r="1883" spans="1:34" x14ac:dyDescent="0.5">
      <c r="A1883">
        <v>15286</v>
      </c>
      <c r="B1883">
        <v>6071</v>
      </c>
      <c r="C1883" t="s">
        <v>131</v>
      </c>
      <c r="D1883" s="25">
        <v>29414</v>
      </c>
      <c r="E1883" t="s">
        <v>79</v>
      </c>
      <c r="F1883" t="s">
        <v>75</v>
      </c>
      <c r="G1883" t="s">
        <v>1463</v>
      </c>
      <c r="H1883" s="25">
        <v>41596</v>
      </c>
      <c r="I1883" s="26" t="str">
        <f t="shared" si="232"/>
        <v>Mon</v>
      </c>
      <c r="J1883" s="1">
        <f t="shared" si="233"/>
        <v>3</v>
      </c>
      <c r="K1883" s="1" t="str">
        <f t="shared" si="234"/>
        <v>7D</v>
      </c>
      <c r="L1883" s="25">
        <v>41599</v>
      </c>
      <c r="M1883" s="26" t="str">
        <f t="shared" si="235"/>
        <v>Thu</v>
      </c>
      <c r="N1883" s="25">
        <v>41602</v>
      </c>
      <c r="O1883" s="1">
        <f t="shared" si="236"/>
        <v>3</v>
      </c>
      <c r="P1883" s="27">
        <f t="shared" si="237"/>
        <v>2013</v>
      </c>
      <c r="Q1883" s="1">
        <f t="shared" si="238"/>
        <v>11</v>
      </c>
      <c r="R1883" s="1">
        <f t="shared" si="239"/>
        <v>21</v>
      </c>
      <c r="S1883" t="s">
        <v>72</v>
      </c>
      <c r="T1883" s="2">
        <v>28724943.32</v>
      </c>
      <c r="U1883">
        <v>24692745</v>
      </c>
      <c r="V1883" s="2">
        <v>14963416</v>
      </c>
      <c r="W1883" s="2">
        <v>5646923.1500000004</v>
      </c>
      <c r="X1883" s="2">
        <v>0</v>
      </c>
      <c r="Y1883" s="2">
        <v>3510488.65</v>
      </c>
      <c r="Z1883" s="2">
        <v>4604115.5199999996</v>
      </c>
      <c r="AA1883">
        <v>8</v>
      </c>
      <c r="AB1883">
        <v>0</v>
      </c>
      <c r="AC1883">
        <v>0</v>
      </c>
      <c r="AD1883">
        <v>0</v>
      </c>
      <c r="AE1883">
        <v>8</v>
      </c>
      <c r="AF1883">
        <v>8</v>
      </c>
      <c r="AG1883">
        <v>4</v>
      </c>
      <c r="AH1883" s="2">
        <v>3740854</v>
      </c>
    </row>
    <row r="1884" spans="1:34" x14ac:dyDescent="0.5">
      <c r="A1884">
        <v>15264</v>
      </c>
      <c r="B1884">
        <v>63246</v>
      </c>
      <c r="C1884" t="s">
        <v>1963</v>
      </c>
      <c r="D1884" s="25">
        <v>24370</v>
      </c>
      <c r="E1884" t="s">
        <v>140</v>
      </c>
      <c r="F1884" t="s">
        <v>80</v>
      </c>
      <c r="G1884" t="s">
        <v>89</v>
      </c>
      <c r="H1884" s="25">
        <v>41596</v>
      </c>
      <c r="I1884" s="26" t="str">
        <f t="shared" si="232"/>
        <v>Mon</v>
      </c>
      <c r="J1884" s="1">
        <f t="shared" si="233"/>
        <v>37</v>
      </c>
      <c r="K1884" s="1" t="str">
        <f t="shared" si="234"/>
        <v>45D</v>
      </c>
      <c r="L1884" s="25">
        <v>41633</v>
      </c>
      <c r="M1884" s="26" t="str">
        <f t="shared" si="235"/>
        <v>Wed</v>
      </c>
      <c r="N1884" s="25">
        <v>41638</v>
      </c>
      <c r="O1884" s="1">
        <f t="shared" si="236"/>
        <v>5</v>
      </c>
      <c r="P1884" s="27">
        <f t="shared" si="237"/>
        <v>2013</v>
      </c>
      <c r="Q1884" s="1">
        <f t="shared" si="238"/>
        <v>12</v>
      </c>
      <c r="R1884" s="1">
        <f t="shared" si="239"/>
        <v>25</v>
      </c>
      <c r="S1884" t="s">
        <v>72</v>
      </c>
      <c r="T1884" s="2">
        <v>4979999.93</v>
      </c>
      <c r="U1884">
        <v>0</v>
      </c>
      <c r="V1884" s="2">
        <v>1000000</v>
      </c>
      <c r="W1884" s="2">
        <v>1883116.81</v>
      </c>
      <c r="X1884" s="2">
        <v>0</v>
      </c>
      <c r="Y1884" s="2">
        <v>1098901.1000000001</v>
      </c>
      <c r="Z1884" s="2">
        <v>997982.02</v>
      </c>
      <c r="AA1884">
        <v>10</v>
      </c>
      <c r="AB1884">
        <v>5</v>
      </c>
      <c r="AC1884">
        <v>0</v>
      </c>
      <c r="AD1884">
        <v>5</v>
      </c>
      <c r="AE1884">
        <v>15</v>
      </c>
      <c r="AF1884">
        <v>20</v>
      </c>
      <c r="AG1884">
        <v>5</v>
      </c>
      <c r="AH1884" s="2">
        <v>200000</v>
      </c>
    </row>
    <row r="1885" spans="1:34" x14ac:dyDescent="0.5">
      <c r="A1885">
        <v>15266</v>
      </c>
      <c r="B1885">
        <v>63249</v>
      </c>
      <c r="C1885" t="s">
        <v>1964</v>
      </c>
      <c r="D1885" s="25">
        <v>26748</v>
      </c>
      <c r="E1885" t="s">
        <v>79</v>
      </c>
      <c r="F1885" t="s">
        <v>80</v>
      </c>
      <c r="G1885" t="s">
        <v>89</v>
      </c>
      <c r="H1885" s="25">
        <v>41596</v>
      </c>
      <c r="I1885" s="26" t="str">
        <f t="shared" si="232"/>
        <v>Mon</v>
      </c>
      <c r="J1885" s="1">
        <f t="shared" si="233"/>
        <v>39</v>
      </c>
      <c r="K1885" s="1" t="str">
        <f t="shared" si="234"/>
        <v>45D</v>
      </c>
      <c r="L1885" s="25">
        <v>41635</v>
      </c>
      <c r="M1885" s="26" t="str">
        <f t="shared" si="235"/>
        <v>Fri</v>
      </c>
      <c r="N1885" s="25">
        <v>41638</v>
      </c>
      <c r="O1885" s="1">
        <f t="shared" si="236"/>
        <v>3</v>
      </c>
      <c r="P1885" s="27">
        <f t="shared" si="237"/>
        <v>2013</v>
      </c>
      <c r="Q1885" s="1">
        <f t="shared" si="238"/>
        <v>12</v>
      </c>
      <c r="R1885" s="1">
        <f t="shared" si="239"/>
        <v>27</v>
      </c>
      <c r="S1885" t="s">
        <v>72</v>
      </c>
      <c r="T1885" s="2">
        <v>7142499.9900000002</v>
      </c>
      <c r="U1885">
        <v>0</v>
      </c>
      <c r="V1885" s="2">
        <v>4200000</v>
      </c>
      <c r="W1885" s="2">
        <v>1152813.8500000001</v>
      </c>
      <c r="X1885" s="2">
        <v>0</v>
      </c>
      <c r="Y1885" s="2">
        <v>831168.83</v>
      </c>
      <c r="Z1885" s="2">
        <v>958517.31</v>
      </c>
      <c r="AA1885">
        <v>6</v>
      </c>
      <c r="AB1885">
        <v>3</v>
      </c>
      <c r="AC1885">
        <v>6</v>
      </c>
      <c r="AD1885">
        <v>0</v>
      </c>
      <c r="AE1885">
        <v>9</v>
      </c>
      <c r="AF1885">
        <v>15</v>
      </c>
      <c r="AG1885">
        <v>3</v>
      </c>
      <c r="AH1885" s="2">
        <v>1400000</v>
      </c>
    </row>
    <row r="1886" spans="1:34" x14ac:dyDescent="0.5">
      <c r="A1886">
        <v>15261</v>
      </c>
      <c r="B1886">
        <v>59256</v>
      </c>
      <c r="C1886" t="s">
        <v>1829</v>
      </c>
      <c r="D1886" s="25">
        <v>28320</v>
      </c>
      <c r="E1886" t="s">
        <v>113</v>
      </c>
      <c r="F1886" t="s">
        <v>70</v>
      </c>
      <c r="G1886" t="s">
        <v>97</v>
      </c>
      <c r="H1886" s="25">
        <v>41596</v>
      </c>
      <c r="I1886" s="26" t="str">
        <f t="shared" si="232"/>
        <v>Mon</v>
      </c>
      <c r="J1886" s="1">
        <f t="shared" si="233"/>
        <v>2</v>
      </c>
      <c r="K1886" s="1" t="str">
        <f t="shared" si="234"/>
        <v>7D</v>
      </c>
      <c r="L1886" s="25">
        <v>41598</v>
      </c>
      <c r="M1886" s="26" t="str">
        <f t="shared" si="235"/>
        <v>Wed</v>
      </c>
      <c r="N1886" s="25">
        <v>41599</v>
      </c>
      <c r="O1886" s="1">
        <f t="shared" si="236"/>
        <v>1</v>
      </c>
      <c r="P1886" s="27">
        <f t="shared" si="237"/>
        <v>2013</v>
      </c>
      <c r="Q1886" s="1">
        <f t="shared" si="238"/>
        <v>11</v>
      </c>
      <c r="R1886" s="1">
        <f t="shared" si="239"/>
        <v>20</v>
      </c>
      <c r="S1886" t="s">
        <v>72</v>
      </c>
      <c r="T1886" s="2">
        <v>13639430.050000001</v>
      </c>
      <c r="U1886">
        <v>6468000</v>
      </c>
      <c r="V1886" s="2">
        <v>5322944</v>
      </c>
      <c r="W1886" s="2">
        <v>3782856.07</v>
      </c>
      <c r="X1886" s="2">
        <v>0</v>
      </c>
      <c r="Y1886" s="2">
        <v>2523638.71</v>
      </c>
      <c r="Z1886" s="2">
        <v>2009991.27</v>
      </c>
      <c r="AA1886">
        <v>8</v>
      </c>
      <c r="AB1886">
        <v>0</v>
      </c>
      <c r="AC1886">
        <v>0</v>
      </c>
      <c r="AD1886">
        <v>0</v>
      </c>
      <c r="AE1886">
        <v>8</v>
      </c>
      <c r="AF1886">
        <v>8</v>
      </c>
      <c r="AG1886">
        <v>4</v>
      </c>
      <c r="AH1886" s="2">
        <v>1330736</v>
      </c>
    </row>
    <row r="1887" spans="1:34" x14ac:dyDescent="0.5">
      <c r="A1887">
        <v>15286</v>
      </c>
      <c r="B1887">
        <v>6071</v>
      </c>
      <c r="C1887" t="s">
        <v>131</v>
      </c>
      <c r="D1887" s="25">
        <v>29414</v>
      </c>
      <c r="E1887" t="s">
        <v>79</v>
      </c>
      <c r="F1887" t="s">
        <v>70</v>
      </c>
      <c r="G1887" t="s">
        <v>74</v>
      </c>
      <c r="H1887" s="25">
        <v>41597</v>
      </c>
      <c r="I1887" s="26" t="str">
        <f t="shared" si="232"/>
        <v>Tue</v>
      </c>
      <c r="J1887" s="1">
        <f t="shared" si="233"/>
        <v>5</v>
      </c>
      <c r="K1887" s="1" t="str">
        <f t="shared" si="234"/>
        <v>7D</v>
      </c>
      <c r="L1887" s="25">
        <v>41602</v>
      </c>
      <c r="M1887" s="26" t="str">
        <f t="shared" si="235"/>
        <v>Sun</v>
      </c>
      <c r="N1887" s="25">
        <v>41603</v>
      </c>
      <c r="O1887" s="1">
        <f t="shared" si="236"/>
        <v>1</v>
      </c>
      <c r="P1887" s="27">
        <f t="shared" si="237"/>
        <v>2013</v>
      </c>
      <c r="Q1887" s="1">
        <f t="shared" si="238"/>
        <v>11</v>
      </c>
      <c r="R1887" s="1">
        <f t="shared" si="239"/>
        <v>24</v>
      </c>
      <c r="S1887" t="s">
        <v>72</v>
      </c>
      <c r="T1887" s="2">
        <v>28724943.32</v>
      </c>
      <c r="U1887">
        <v>24692745</v>
      </c>
      <c r="V1887" s="2">
        <v>14963416</v>
      </c>
      <c r="W1887" s="2">
        <v>5646923.1500000004</v>
      </c>
      <c r="X1887" s="2">
        <v>0</v>
      </c>
      <c r="Y1887" s="2">
        <v>3510488.65</v>
      </c>
      <c r="Z1887" s="2">
        <v>4604115.5199999996</v>
      </c>
      <c r="AA1887">
        <v>8</v>
      </c>
      <c r="AB1887">
        <v>0</v>
      </c>
      <c r="AC1887">
        <v>0</v>
      </c>
      <c r="AD1887">
        <v>0</v>
      </c>
      <c r="AE1887">
        <v>8</v>
      </c>
      <c r="AF1887">
        <v>8</v>
      </c>
      <c r="AG1887">
        <v>4</v>
      </c>
      <c r="AH1887" s="2">
        <v>3740854</v>
      </c>
    </row>
    <row r="1888" spans="1:34" x14ac:dyDescent="0.5">
      <c r="A1888">
        <v>14435</v>
      </c>
      <c r="B1888">
        <v>63374</v>
      </c>
      <c r="C1888" t="s">
        <v>1965</v>
      </c>
      <c r="D1888" s="25">
        <v>26338</v>
      </c>
      <c r="E1888" t="s">
        <v>129</v>
      </c>
      <c r="F1888" t="s">
        <v>94</v>
      </c>
      <c r="G1888" t="s">
        <v>1847</v>
      </c>
      <c r="H1888" s="25">
        <v>41597</v>
      </c>
      <c r="I1888" s="26" t="str">
        <f t="shared" si="232"/>
        <v>Tue</v>
      </c>
      <c r="J1888" s="1">
        <f t="shared" si="233"/>
        <v>13</v>
      </c>
      <c r="K1888" s="1" t="str">
        <f t="shared" si="234"/>
        <v>14D</v>
      </c>
      <c r="L1888" s="25">
        <v>41610</v>
      </c>
      <c r="M1888" s="26" t="str">
        <f t="shared" si="235"/>
        <v>Mon</v>
      </c>
      <c r="N1888" s="25">
        <v>41612</v>
      </c>
      <c r="O1888" s="1">
        <f t="shared" si="236"/>
        <v>2</v>
      </c>
      <c r="P1888" s="27">
        <f t="shared" si="237"/>
        <v>2013</v>
      </c>
      <c r="Q1888" s="1">
        <f t="shared" si="238"/>
        <v>12</v>
      </c>
      <c r="R1888" s="1">
        <f t="shared" si="239"/>
        <v>2</v>
      </c>
      <c r="S1888" t="s">
        <v>72</v>
      </c>
      <c r="T1888" s="2">
        <v>7462749.9699999997</v>
      </c>
      <c r="U1888">
        <v>6517750</v>
      </c>
      <c r="V1888" s="2">
        <v>5370205.5</v>
      </c>
      <c r="W1888" s="2">
        <v>1091086.31</v>
      </c>
      <c r="X1888" s="2">
        <v>0</v>
      </c>
      <c r="Y1888" s="2">
        <v>0</v>
      </c>
      <c r="Z1888" s="2">
        <v>1001458.16</v>
      </c>
      <c r="AA1888">
        <v>2</v>
      </c>
      <c r="AB1888">
        <v>0</v>
      </c>
      <c r="AC1888">
        <v>0</v>
      </c>
      <c r="AD1888">
        <v>0</v>
      </c>
      <c r="AE1888">
        <v>2</v>
      </c>
      <c r="AF1888">
        <v>2</v>
      </c>
      <c r="AG1888">
        <v>2</v>
      </c>
      <c r="AH1888" s="2">
        <v>2685102.75</v>
      </c>
    </row>
    <row r="1889" spans="1:34" x14ac:dyDescent="0.5">
      <c r="A1889">
        <v>15304</v>
      </c>
      <c r="B1889">
        <v>63454</v>
      </c>
      <c r="C1889" t="s">
        <v>1966</v>
      </c>
      <c r="D1889" s="25">
        <v>20403</v>
      </c>
      <c r="E1889" t="s">
        <v>113</v>
      </c>
      <c r="F1889" t="s">
        <v>80</v>
      </c>
      <c r="G1889" t="s">
        <v>81</v>
      </c>
      <c r="H1889" s="25">
        <v>41598</v>
      </c>
      <c r="I1889" s="26" t="str">
        <f t="shared" si="232"/>
        <v>Wed</v>
      </c>
      <c r="J1889" s="1">
        <f t="shared" si="233"/>
        <v>29</v>
      </c>
      <c r="K1889" s="1" t="str">
        <f t="shared" si="234"/>
        <v>30D</v>
      </c>
      <c r="L1889" s="25">
        <v>41627</v>
      </c>
      <c r="M1889" s="26" t="str">
        <f t="shared" si="235"/>
        <v>Thu</v>
      </c>
      <c r="N1889" s="25">
        <v>41631</v>
      </c>
      <c r="O1889" s="1">
        <f t="shared" si="236"/>
        <v>4</v>
      </c>
      <c r="P1889" s="27">
        <f t="shared" si="237"/>
        <v>2013</v>
      </c>
      <c r="Q1889" s="1">
        <f t="shared" si="238"/>
        <v>12</v>
      </c>
      <c r="R1889" s="1">
        <f t="shared" si="239"/>
        <v>19</v>
      </c>
      <c r="S1889" t="s">
        <v>72</v>
      </c>
      <c r="T1889" s="2">
        <v>20249999.98</v>
      </c>
      <c r="U1889">
        <v>15592500</v>
      </c>
      <c r="V1889" s="2">
        <v>12391776</v>
      </c>
      <c r="W1889" s="2">
        <v>4837661.2300000004</v>
      </c>
      <c r="X1889" s="2">
        <v>0</v>
      </c>
      <c r="Y1889" s="2">
        <v>303030.3</v>
      </c>
      <c r="Z1889" s="2">
        <v>2717532.45</v>
      </c>
      <c r="AA1889">
        <v>8</v>
      </c>
      <c r="AB1889">
        <v>0</v>
      </c>
      <c r="AC1889">
        <v>0</v>
      </c>
      <c r="AD1889">
        <v>0</v>
      </c>
      <c r="AE1889">
        <v>8</v>
      </c>
      <c r="AF1889">
        <v>8</v>
      </c>
      <c r="AG1889">
        <v>4</v>
      </c>
      <c r="AH1889" s="2">
        <v>3097944</v>
      </c>
    </row>
    <row r="1890" spans="1:34" x14ac:dyDescent="0.5">
      <c r="A1890">
        <v>15314</v>
      </c>
      <c r="B1890">
        <v>63494</v>
      </c>
      <c r="C1890" t="s">
        <v>1967</v>
      </c>
      <c r="D1890" s="25">
        <v>24736</v>
      </c>
      <c r="E1890" t="s">
        <v>100</v>
      </c>
      <c r="F1890" t="s">
        <v>80</v>
      </c>
      <c r="G1890" t="s">
        <v>89</v>
      </c>
      <c r="H1890" s="25">
        <v>41598</v>
      </c>
      <c r="I1890" s="26" t="str">
        <f t="shared" si="232"/>
        <v>Wed</v>
      </c>
      <c r="J1890" s="1">
        <f t="shared" si="233"/>
        <v>15</v>
      </c>
      <c r="K1890" s="1" t="str">
        <f t="shared" si="234"/>
        <v>30D</v>
      </c>
      <c r="L1890" s="25">
        <v>41613</v>
      </c>
      <c r="M1890" s="26" t="str">
        <f t="shared" si="235"/>
        <v>Thu</v>
      </c>
      <c r="N1890" s="25">
        <v>41617</v>
      </c>
      <c r="O1890" s="1">
        <f t="shared" si="236"/>
        <v>4</v>
      </c>
      <c r="P1890" s="27">
        <f t="shared" si="237"/>
        <v>2013</v>
      </c>
      <c r="Q1890" s="1">
        <f t="shared" si="238"/>
        <v>12</v>
      </c>
      <c r="R1890" s="1">
        <f t="shared" si="239"/>
        <v>5</v>
      </c>
      <c r="S1890" t="s">
        <v>72</v>
      </c>
      <c r="T1890" s="2">
        <v>5211945</v>
      </c>
      <c r="U1890">
        <v>0</v>
      </c>
      <c r="V1890" s="2">
        <v>2114387.5499999998</v>
      </c>
      <c r="W1890" s="2">
        <v>320346.32</v>
      </c>
      <c r="X1890" s="2">
        <v>0</v>
      </c>
      <c r="Y1890" s="2">
        <v>1598401.6</v>
      </c>
      <c r="Z1890" s="2">
        <v>1178809.53</v>
      </c>
      <c r="AA1890">
        <v>8</v>
      </c>
      <c r="AB1890">
        <v>0</v>
      </c>
      <c r="AC1890">
        <v>0</v>
      </c>
      <c r="AD1890">
        <v>0</v>
      </c>
      <c r="AE1890">
        <v>8</v>
      </c>
      <c r="AF1890">
        <v>8</v>
      </c>
      <c r="AG1890">
        <v>4</v>
      </c>
      <c r="AH1890" s="2">
        <v>528596.89</v>
      </c>
    </row>
    <row r="1891" spans="1:34" x14ac:dyDescent="0.5">
      <c r="A1891">
        <v>13484</v>
      </c>
      <c r="B1891">
        <v>63505</v>
      </c>
      <c r="C1891" t="s">
        <v>1968</v>
      </c>
      <c r="D1891" s="25">
        <v>24489</v>
      </c>
      <c r="E1891" t="s">
        <v>100</v>
      </c>
      <c r="F1891" t="s">
        <v>94</v>
      </c>
      <c r="G1891" t="s">
        <v>1847</v>
      </c>
      <c r="H1891" s="25">
        <v>41598</v>
      </c>
      <c r="I1891" s="26" t="str">
        <f t="shared" si="232"/>
        <v>Wed</v>
      </c>
      <c r="J1891" s="1">
        <f t="shared" si="233"/>
        <v>16</v>
      </c>
      <c r="K1891" s="1" t="str">
        <f t="shared" si="234"/>
        <v>30D</v>
      </c>
      <c r="L1891" s="25">
        <v>41614</v>
      </c>
      <c r="M1891" s="26" t="str">
        <f t="shared" si="235"/>
        <v>Fri</v>
      </c>
      <c r="N1891" s="25">
        <v>41616</v>
      </c>
      <c r="O1891" s="1">
        <f t="shared" si="236"/>
        <v>2</v>
      </c>
      <c r="P1891" s="27">
        <f t="shared" si="237"/>
        <v>2013</v>
      </c>
      <c r="Q1891" s="1">
        <f t="shared" si="238"/>
        <v>12</v>
      </c>
      <c r="R1891" s="1">
        <f t="shared" si="239"/>
        <v>6</v>
      </c>
      <c r="S1891" t="s">
        <v>72</v>
      </c>
      <c r="T1891" s="2">
        <v>4545600</v>
      </c>
      <c r="U1891">
        <v>0</v>
      </c>
      <c r="V1891" s="2">
        <v>2949784</v>
      </c>
      <c r="W1891" s="2">
        <v>120000</v>
      </c>
      <c r="X1891" s="2">
        <v>0</v>
      </c>
      <c r="Y1891" s="2">
        <v>666000.67000000004</v>
      </c>
      <c r="Z1891" s="2">
        <v>809815.33</v>
      </c>
      <c r="AA1891">
        <v>2</v>
      </c>
      <c r="AB1891">
        <v>0</v>
      </c>
      <c r="AC1891">
        <v>0</v>
      </c>
      <c r="AD1891">
        <v>0</v>
      </c>
      <c r="AE1891">
        <v>2</v>
      </c>
      <c r="AF1891">
        <v>2</v>
      </c>
      <c r="AG1891">
        <v>2</v>
      </c>
      <c r="AH1891" s="2">
        <v>1474892</v>
      </c>
    </row>
    <row r="1892" spans="1:34" x14ac:dyDescent="0.5">
      <c r="A1892">
        <v>15322</v>
      </c>
      <c r="B1892">
        <v>63519</v>
      </c>
      <c r="C1892" t="s">
        <v>1969</v>
      </c>
      <c r="D1892" s="25">
        <v>30032</v>
      </c>
      <c r="E1892" t="s">
        <v>138</v>
      </c>
      <c r="F1892" t="s">
        <v>80</v>
      </c>
      <c r="G1892" t="s">
        <v>89</v>
      </c>
      <c r="H1892" s="25">
        <v>41598</v>
      </c>
      <c r="I1892" s="26" t="str">
        <f t="shared" si="232"/>
        <v>Wed</v>
      </c>
      <c r="J1892" s="1">
        <f t="shared" si="233"/>
        <v>31</v>
      </c>
      <c r="K1892" s="1" t="str">
        <f t="shared" si="234"/>
        <v>45D</v>
      </c>
      <c r="L1892" s="25">
        <v>41629</v>
      </c>
      <c r="M1892" s="26" t="str">
        <f t="shared" si="235"/>
        <v>Sat</v>
      </c>
      <c r="N1892" s="25">
        <v>41633</v>
      </c>
      <c r="O1892" s="1">
        <f t="shared" si="236"/>
        <v>4</v>
      </c>
      <c r="P1892" s="27">
        <f t="shared" si="237"/>
        <v>2013</v>
      </c>
      <c r="Q1892" s="1">
        <f t="shared" si="238"/>
        <v>12</v>
      </c>
      <c r="R1892" s="1">
        <f t="shared" si="239"/>
        <v>21</v>
      </c>
      <c r="S1892" t="s">
        <v>72</v>
      </c>
      <c r="T1892" s="2">
        <v>4504500</v>
      </c>
      <c r="U1892">
        <v>0</v>
      </c>
      <c r="V1892" s="2">
        <v>2400000</v>
      </c>
      <c r="W1892" s="2">
        <v>1500000</v>
      </c>
      <c r="X1892" s="2">
        <v>0</v>
      </c>
      <c r="Y1892" s="2">
        <v>0</v>
      </c>
      <c r="Z1892" s="2">
        <v>604500</v>
      </c>
      <c r="AA1892">
        <v>8</v>
      </c>
      <c r="AB1892">
        <v>0</v>
      </c>
      <c r="AC1892">
        <v>0</v>
      </c>
      <c r="AD1892">
        <v>0</v>
      </c>
      <c r="AE1892">
        <v>8</v>
      </c>
      <c r="AF1892">
        <v>8</v>
      </c>
      <c r="AG1892">
        <v>4</v>
      </c>
      <c r="AH1892" s="2">
        <v>600000</v>
      </c>
    </row>
    <row r="1893" spans="1:34" x14ac:dyDescent="0.5">
      <c r="A1893">
        <v>15306</v>
      </c>
      <c r="B1893">
        <v>63458</v>
      </c>
      <c r="C1893" t="s">
        <v>1970</v>
      </c>
      <c r="D1893" s="25">
        <v>30257</v>
      </c>
      <c r="E1893" t="s">
        <v>101</v>
      </c>
      <c r="F1893" t="s">
        <v>80</v>
      </c>
      <c r="G1893" t="s">
        <v>81</v>
      </c>
      <c r="H1893" s="25">
        <v>41598</v>
      </c>
      <c r="I1893" s="26" t="str">
        <f t="shared" si="232"/>
        <v>Wed</v>
      </c>
      <c r="J1893" s="1">
        <f t="shared" si="233"/>
        <v>24</v>
      </c>
      <c r="K1893" s="1" t="str">
        <f t="shared" si="234"/>
        <v>30D</v>
      </c>
      <c r="L1893" s="25">
        <v>41622</v>
      </c>
      <c r="M1893" s="26" t="str">
        <f t="shared" si="235"/>
        <v>Sat</v>
      </c>
      <c r="N1893" s="25">
        <v>41624</v>
      </c>
      <c r="O1893" s="1">
        <f t="shared" si="236"/>
        <v>2</v>
      </c>
      <c r="P1893" s="27">
        <f t="shared" si="237"/>
        <v>2013</v>
      </c>
      <c r="Q1893" s="1">
        <f t="shared" si="238"/>
        <v>12</v>
      </c>
      <c r="R1893" s="1">
        <f t="shared" si="239"/>
        <v>14</v>
      </c>
      <c r="S1893" t="s">
        <v>72</v>
      </c>
      <c r="T1893" s="2">
        <v>58207150</v>
      </c>
      <c r="U1893">
        <v>53130000</v>
      </c>
      <c r="V1893" s="2">
        <v>46487446</v>
      </c>
      <c r="W1893" s="2">
        <v>3042554</v>
      </c>
      <c r="X1893" s="2">
        <v>0</v>
      </c>
      <c r="Y1893" s="2">
        <v>865800.87</v>
      </c>
      <c r="Z1893" s="2">
        <v>7811349.1299999999</v>
      </c>
      <c r="AA1893">
        <v>14</v>
      </c>
      <c r="AB1893">
        <v>0</v>
      </c>
      <c r="AC1893">
        <v>2</v>
      </c>
      <c r="AD1893">
        <v>2</v>
      </c>
      <c r="AE1893">
        <v>14</v>
      </c>
      <c r="AF1893">
        <v>18</v>
      </c>
      <c r="AG1893">
        <v>2</v>
      </c>
      <c r="AH1893" s="2">
        <v>23243723</v>
      </c>
    </row>
    <row r="1894" spans="1:34" x14ac:dyDescent="0.5">
      <c r="A1894">
        <v>15158</v>
      </c>
      <c r="B1894">
        <v>12566</v>
      </c>
      <c r="C1894" t="s">
        <v>440</v>
      </c>
      <c r="D1894" s="25">
        <v>23821</v>
      </c>
      <c r="E1894" t="s">
        <v>69</v>
      </c>
      <c r="F1894" t="s">
        <v>127</v>
      </c>
      <c r="G1894" t="s">
        <v>128</v>
      </c>
      <c r="H1894" s="25">
        <v>41598</v>
      </c>
      <c r="I1894" s="26" t="str">
        <f t="shared" si="232"/>
        <v>Wed</v>
      </c>
      <c r="J1894" s="1">
        <f t="shared" si="233"/>
        <v>1</v>
      </c>
      <c r="K1894" s="1" t="str">
        <f t="shared" si="234"/>
        <v>7D</v>
      </c>
      <c r="L1894" s="25">
        <v>41599</v>
      </c>
      <c r="M1894" s="26" t="str">
        <f t="shared" si="235"/>
        <v>Thu</v>
      </c>
      <c r="N1894" s="25">
        <v>41600</v>
      </c>
      <c r="O1894" s="1">
        <f t="shared" si="236"/>
        <v>1</v>
      </c>
      <c r="P1894" s="27">
        <f t="shared" si="237"/>
        <v>2013</v>
      </c>
      <c r="Q1894" s="1">
        <f t="shared" si="238"/>
        <v>11</v>
      </c>
      <c r="R1894" s="1">
        <f t="shared" si="239"/>
        <v>21</v>
      </c>
      <c r="S1894" t="s">
        <v>72</v>
      </c>
      <c r="T1894" s="2">
        <v>53439900.009999998</v>
      </c>
      <c r="U1894">
        <v>51450000</v>
      </c>
      <c r="V1894" s="2">
        <v>32395235.100000001</v>
      </c>
      <c r="W1894" s="2">
        <v>12241119</v>
      </c>
      <c r="X1894" s="2">
        <v>0</v>
      </c>
      <c r="Y1894" s="2">
        <v>1422157.84</v>
      </c>
      <c r="Z1894" s="2">
        <v>7381388.0700000003</v>
      </c>
      <c r="AA1894">
        <v>9</v>
      </c>
      <c r="AB1894">
        <v>0</v>
      </c>
      <c r="AC1894">
        <v>0</v>
      </c>
      <c r="AD1894">
        <v>0</v>
      </c>
      <c r="AE1894">
        <v>9</v>
      </c>
      <c r="AF1894">
        <v>9</v>
      </c>
      <c r="AG1894">
        <v>4</v>
      </c>
      <c r="AH1894" s="2">
        <v>8098808.7800000003</v>
      </c>
    </row>
    <row r="1895" spans="1:34" x14ac:dyDescent="0.5">
      <c r="A1895">
        <v>14454</v>
      </c>
      <c r="B1895">
        <v>63456</v>
      </c>
      <c r="C1895" t="s">
        <v>1971</v>
      </c>
      <c r="D1895" s="25">
        <v>19659</v>
      </c>
      <c r="E1895" t="s">
        <v>1972</v>
      </c>
      <c r="F1895" t="s">
        <v>94</v>
      </c>
      <c r="G1895" t="s">
        <v>141</v>
      </c>
      <c r="H1895" s="25">
        <v>41598</v>
      </c>
      <c r="I1895" s="26" t="str">
        <f t="shared" si="232"/>
        <v>Wed</v>
      </c>
      <c r="J1895" s="1">
        <f t="shared" si="233"/>
        <v>13</v>
      </c>
      <c r="K1895" s="1" t="str">
        <f t="shared" si="234"/>
        <v>14D</v>
      </c>
      <c r="L1895" s="25">
        <v>41611</v>
      </c>
      <c r="M1895" s="26" t="str">
        <f t="shared" si="235"/>
        <v>Tue</v>
      </c>
      <c r="N1895" s="25">
        <v>41615</v>
      </c>
      <c r="O1895" s="1">
        <f t="shared" si="236"/>
        <v>4</v>
      </c>
      <c r="P1895" s="27">
        <f t="shared" si="237"/>
        <v>2013</v>
      </c>
      <c r="Q1895" s="1">
        <f t="shared" si="238"/>
        <v>12</v>
      </c>
      <c r="R1895" s="1">
        <f t="shared" si="239"/>
        <v>3</v>
      </c>
      <c r="S1895" t="s">
        <v>72</v>
      </c>
      <c r="T1895" s="2">
        <v>40354000.420000002</v>
      </c>
      <c r="U1895">
        <v>37520000</v>
      </c>
      <c r="V1895" s="2">
        <v>31622512</v>
      </c>
      <c r="W1895" s="2">
        <v>1662336</v>
      </c>
      <c r="X1895" s="2">
        <v>0</v>
      </c>
      <c r="Y1895" s="2">
        <v>1653680.01</v>
      </c>
      <c r="Z1895" s="2">
        <v>5415472.4100000001</v>
      </c>
      <c r="AA1895">
        <v>4</v>
      </c>
      <c r="AB1895">
        <v>0</v>
      </c>
      <c r="AC1895">
        <v>0</v>
      </c>
      <c r="AD1895">
        <v>0</v>
      </c>
      <c r="AE1895">
        <v>4</v>
      </c>
      <c r="AF1895">
        <v>4</v>
      </c>
      <c r="AG1895">
        <v>4</v>
      </c>
      <c r="AH1895" s="2">
        <v>7905628</v>
      </c>
    </row>
    <row r="1896" spans="1:34" x14ac:dyDescent="0.5">
      <c r="A1896">
        <v>15303</v>
      </c>
      <c r="B1896">
        <v>63453</v>
      </c>
      <c r="C1896" t="s">
        <v>1973</v>
      </c>
      <c r="D1896" s="25">
        <v>23466</v>
      </c>
      <c r="E1896" t="s">
        <v>69</v>
      </c>
      <c r="F1896" t="s">
        <v>70</v>
      </c>
      <c r="G1896" t="s">
        <v>74</v>
      </c>
      <c r="H1896" s="25">
        <v>41598</v>
      </c>
      <c r="I1896" s="26" t="str">
        <f t="shared" si="232"/>
        <v>Wed</v>
      </c>
      <c r="J1896" s="1">
        <f t="shared" si="233"/>
        <v>34</v>
      </c>
      <c r="K1896" s="1" t="str">
        <f t="shared" si="234"/>
        <v>45D</v>
      </c>
      <c r="L1896" s="25">
        <v>41632</v>
      </c>
      <c r="M1896" s="26" t="str">
        <f t="shared" si="235"/>
        <v>Tue</v>
      </c>
      <c r="N1896" s="25">
        <v>41634</v>
      </c>
      <c r="O1896" s="1">
        <f t="shared" si="236"/>
        <v>2</v>
      </c>
      <c r="P1896" s="27">
        <f t="shared" si="237"/>
        <v>2013</v>
      </c>
      <c r="Q1896" s="1">
        <f t="shared" si="238"/>
        <v>12</v>
      </c>
      <c r="R1896" s="1">
        <f t="shared" si="239"/>
        <v>24</v>
      </c>
      <c r="S1896" t="s">
        <v>72</v>
      </c>
      <c r="T1896" s="2">
        <v>35168596.729999997</v>
      </c>
      <c r="U1896">
        <v>23100000</v>
      </c>
      <c r="V1896" s="2">
        <v>19118616</v>
      </c>
      <c r="W1896" s="2">
        <v>11330385.5</v>
      </c>
      <c r="X1896" s="2">
        <v>0</v>
      </c>
      <c r="Y1896" s="2">
        <v>0</v>
      </c>
      <c r="Z1896" s="2">
        <v>4719595.2300000004</v>
      </c>
      <c r="AA1896">
        <v>8</v>
      </c>
      <c r="AB1896">
        <v>0</v>
      </c>
      <c r="AC1896">
        <v>2</v>
      </c>
      <c r="AD1896">
        <v>0</v>
      </c>
      <c r="AE1896">
        <v>8</v>
      </c>
      <c r="AF1896">
        <v>10</v>
      </c>
      <c r="AG1896">
        <v>4</v>
      </c>
      <c r="AH1896" s="2">
        <v>4779654</v>
      </c>
    </row>
    <row r="1897" spans="1:34" x14ac:dyDescent="0.5">
      <c r="A1897">
        <v>14435</v>
      </c>
      <c r="B1897">
        <v>63459</v>
      </c>
      <c r="C1897" t="s">
        <v>1974</v>
      </c>
      <c r="D1897" s="25">
        <v>22696</v>
      </c>
      <c r="E1897" t="s">
        <v>113</v>
      </c>
      <c r="F1897" t="s">
        <v>94</v>
      </c>
      <c r="G1897" t="s">
        <v>1847</v>
      </c>
      <c r="H1897" s="25">
        <v>41598</v>
      </c>
      <c r="I1897" s="26" t="str">
        <f t="shared" si="232"/>
        <v>Wed</v>
      </c>
      <c r="J1897" s="1">
        <f t="shared" si="233"/>
        <v>12</v>
      </c>
      <c r="K1897" s="1" t="str">
        <f t="shared" si="234"/>
        <v>14D</v>
      </c>
      <c r="L1897" s="25">
        <v>41610</v>
      </c>
      <c r="M1897" s="26" t="str">
        <f t="shared" si="235"/>
        <v>Mon</v>
      </c>
      <c r="N1897" s="25">
        <v>41611</v>
      </c>
      <c r="O1897" s="1">
        <f t="shared" si="236"/>
        <v>1</v>
      </c>
      <c r="P1897" s="27">
        <f t="shared" si="237"/>
        <v>2013</v>
      </c>
      <c r="Q1897" s="1">
        <f t="shared" si="238"/>
        <v>12</v>
      </c>
      <c r="R1897" s="1">
        <f t="shared" si="239"/>
        <v>2</v>
      </c>
      <c r="S1897" t="s">
        <v>72</v>
      </c>
      <c r="T1897" s="2">
        <v>4688100</v>
      </c>
      <c r="U1897">
        <v>3258100</v>
      </c>
      <c r="V1897" s="2">
        <v>2684464.2</v>
      </c>
      <c r="W1897" s="2">
        <v>448108.11</v>
      </c>
      <c r="X1897" s="2">
        <v>0</v>
      </c>
      <c r="Y1897" s="2">
        <v>926406.92</v>
      </c>
      <c r="Z1897" s="2">
        <v>629120.77</v>
      </c>
      <c r="AA1897">
        <v>1</v>
      </c>
      <c r="AB1897">
        <v>0</v>
      </c>
      <c r="AC1897">
        <v>0</v>
      </c>
      <c r="AD1897">
        <v>0</v>
      </c>
      <c r="AE1897">
        <v>1</v>
      </c>
      <c r="AF1897">
        <v>1</v>
      </c>
      <c r="AG1897">
        <v>1</v>
      </c>
      <c r="AH1897" s="2">
        <v>2684464.2</v>
      </c>
    </row>
    <row r="1898" spans="1:34" x14ac:dyDescent="0.5">
      <c r="A1898">
        <v>15323</v>
      </c>
      <c r="B1898">
        <v>63520</v>
      </c>
      <c r="C1898" t="s">
        <v>1975</v>
      </c>
      <c r="D1898" s="25">
        <v>20282</v>
      </c>
      <c r="E1898" t="s">
        <v>140</v>
      </c>
      <c r="F1898" t="s">
        <v>75</v>
      </c>
      <c r="G1898" t="s">
        <v>1463</v>
      </c>
      <c r="H1898" s="25">
        <v>41598</v>
      </c>
      <c r="I1898" s="26" t="str">
        <f t="shared" si="232"/>
        <v>Wed</v>
      </c>
      <c r="J1898" s="1">
        <f t="shared" si="233"/>
        <v>27</v>
      </c>
      <c r="K1898" s="1" t="str">
        <f t="shared" si="234"/>
        <v>30D</v>
      </c>
      <c r="L1898" s="25">
        <v>41625</v>
      </c>
      <c r="M1898" s="26" t="str">
        <f t="shared" si="235"/>
        <v>Tue</v>
      </c>
      <c r="N1898" s="25">
        <v>41632</v>
      </c>
      <c r="O1898" s="1">
        <f t="shared" si="236"/>
        <v>7</v>
      </c>
      <c r="P1898" s="27">
        <f t="shared" si="237"/>
        <v>2013</v>
      </c>
      <c r="Q1898" s="1">
        <f t="shared" si="238"/>
        <v>12</v>
      </c>
      <c r="R1898" s="1">
        <f t="shared" si="239"/>
        <v>17</v>
      </c>
      <c r="S1898" t="s">
        <v>72</v>
      </c>
      <c r="T1898" s="2">
        <v>19473499.620000001</v>
      </c>
      <c r="U1898">
        <v>0</v>
      </c>
      <c r="V1898" s="2">
        <v>7700000</v>
      </c>
      <c r="W1898" s="2">
        <v>3142856.81</v>
      </c>
      <c r="X1898" s="2">
        <v>0</v>
      </c>
      <c r="Y1898" s="2">
        <v>5537795.5499999998</v>
      </c>
      <c r="Z1898" s="2">
        <v>3092847.26</v>
      </c>
      <c r="AA1898">
        <v>21</v>
      </c>
      <c r="AB1898">
        <v>0</v>
      </c>
      <c r="AC1898">
        <v>0</v>
      </c>
      <c r="AD1898">
        <v>0</v>
      </c>
      <c r="AE1898">
        <v>21</v>
      </c>
      <c r="AF1898">
        <v>21</v>
      </c>
      <c r="AG1898">
        <v>7</v>
      </c>
      <c r="AH1898" s="2">
        <v>1100000</v>
      </c>
    </row>
    <row r="1899" spans="1:34" x14ac:dyDescent="0.5">
      <c r="A1899">
        <v>14435</v>
      </c>
      <c r="B1899">
        <v>63628</v>
      </c>
      <c r="C1899" t="s">
        <v>1976</v>
      </c>
      <c r="D1899" s="25">
        <v>21549</v>
      </c>
      <c r="E1899" t="s">
        <v>100</v>
      </c>
      <c r="F1899" t="s">
        <v>94</v>
      </c>
      <c r="G1899" t="s">
        <v>1847</v>
      </c>
      <c r="H1899" s="25">
        <v>41599</v>
      </c>
      <c r="I1899" s="26" t="str">
        <f t="shared" si="232"/>
        <v>Thu</v>
      </c>
      <c r="J1899" s="1">
        <f t="shared" si="233"/>
        <v>11</v>
      </c>
      <c r="K1899" s="1" t="str">
        <f t="shared" si="234"/>
        <v>14D</v>
      </c>
      <c r="L1899" s="25">
        <v>41610</v>
      </c>
      <c r="M1899" s="26" t="str">
        <f t="shared" si="235"/>
        <v>Mon</v>
      </c>
      <c r="N1899" s="25">
        <v>41612</v>
      </c>
      <c r="O1899" s="1">
        <f t="shared" si="236"/>
        <v>2</v>
      </c>
      <c r="P1899" s="27">
        <f t="shared" si="237"/>
        <v>2013</v>
      </c>
      <c r="Q1899" s="1">
        <f t="shared" si="238"/>
        <v>12</v>
      </c>
      <c r="R1899" s="1">
        <f t="shared" si="239"/>
        <v>2</v>
      </c>
      <c r="S1899" t="s">
        <v>72</v>
      </c>
      <c r="T1899" s="2">
        <v>8016472.3899999997</v>
      </c>
      <c r="U1899">
        <v>6517750</v>
      </c>
      <c r="V1899" s="2">
        <v>5370205.5</v>
      </c>
      <c r="W1899" s="2">
        <v>476367.7</v>
      </c>
      <c r="X1899" s="2">
        <v>0</v>
      </c>
      <c r="Y1899" s="2">
        <v>1094091</v>
      </c>
      <c r="Z1899" s="2">
        <v>1075808.19</v>
      </c>
      <c r="AA1899">
        <v>2</v>
      </c>
      <c r="AB1899">
        <v>0</v>
      </c>
      <c r="AC1899">
        <v>0</v>
      </c>
      <c r="AD1899">
        <v>0</v>
      </c>
      <c r="AE1899">
        <v>2</v>
      </c>
      <c r="AF1899">
        <v>2</v>
      </c>
      <c r="AG1899">
        <v>2</v>
      </c>
      <c r="AH1899" s="2">
        <v>2685102.75</v>
      </c>
    </row>
    <row r="1900" spans="1:34" x14ac:dyDescent="0.5">
      <c r="A1900">
        <v>14435</v>
      </c>
      <c r="B1900">
        <v>63630</v>
      </c>
      <c r="C1900" t="s">
        <v>1977</v>
      </c>
      <c r="D1900" s="25">
        <v>23946</v>
      </c>
      <c r="E1900" t="s">
        <v>113</v>
      </c>
      <c r="F1900" t="s">
        <v>94</v>
      </c>
      <c r="G1900" t="s">
        <v>1847</v>
      </c>
      <c r="H1900" s="25">
        <v>41599</v>
      </c>
      <c r="I1900" s="26" t="str">
        <f t="shared" si="232"/>
        <v>Thu</v>
      </c>
      <c r="J1900" s="1">
        <f t="shared" si="233"/>
        <v>11</v>
      </c>
      <c r="K1900" s="1" t="str">
        <f t="shared" si="234"/>
        <v>14D</v>
      </c>
      <c r="L1900" s="25">
        <v>41610</v>
      </c>
      <c r="M1900" s="26" t="str">
        <f t="shared" si="235"/>
        <v>Mon</v>
      </c>
      <c r="N1900" s="25">
        <v>41612</v>
      </c>
      <c r="O1900" s="1">
        <f t="shared" si="236"/>
        <v>2</v>
      </c>
      <c r="P1900" s="27">
        <f t="shared" si="237"/>
        <v>2013</v>
      </c>
      <c r="Q1900" s="1">
        <f t="shared" si="238"/>
        <v>12</v>
      </c>
      <c r="R1900" s="1">
        <f t="shared" si="239"/>
        <v>2</v>
      </c>
      <c r="S1900" t="s">
        <v>72</v>
      </c>
      <c r="T1900" s="2">
        <v>7547893</v>
      </c>
      <c r="U1900">
        <v>6517750</v>
      </c>
      <c r="V1900" s="2">
        <v>5370205.5</v>
      </c>
      <c r="W1900" s="2">
        <v>722904.5</v>
      </c>
      <c r="X1900" s="2">
        <v>0</v>
      </c>
      <c r="Y1900" s="2">
        <v>441909.62</v>
      </c>
      <c r="Z1900" s="2">
        <v>1012873.38</v>
      </c>
      <c r="AA1900">
        <v>2</v>
      </c>
      <c r="AB1900">
        <v>0</v>
      </c>
      <c r="AC1900">
        <v>0</v>
      </c>
      <c r="AD1900">
        <v>0</v>
      </c>
      <c r="AE1900">
        <v>2</v>
      </c>
      <c r="AF1900">
        <v>2</v>
      </c>
      <c r="AG1900">
        <v>2</v>
      </c>
      <c r="AH1900" s="2">
        <v>2685102.75</v>
      </c>
    </row>
    <row r="1901" spans="1:34" x14ac:dyDescent="0.5">
      <c r="A1901">
        <v>14435</v>
      </c>
      <c r="B1901">
        <v>63609</v>
      </c>
      <c r="C1901" t="s">
        <v>1978</v>
      </c>
      <c r="D1901" s="25">
        <v>26094</v>
      </c>
      <c r="E1901" t="s">
        <v>100</v>
      </c>
      <c r="F1901" t="s">
        <v>94</v>
      </c>
      <c r="G1901" t="s">
        <v>1847</v>
      </c>
      <c r="H1901" s="25">
        <v>41599</v>
      </c>
      <c r="I1901" s="26" t="str">
        <f t="shared" si="232"/>
        <v>Thu</v>
      </c>
      <c r="J1901" s="1">
        <f t="shared" si="233"/>
        <v>11</v>
      </c>
      <c r="K1901" s="1" t="str">
        <f t="shared" si="234"/>
        <v>14D</v>
      </c>
      <c r="L1901" s="25">
        <v>41610</v>
      </c>
      <c r="M1901" s="26" t="str">
        <f t="shared" si="235"/>
        <v>Mon</v>
      </c>
      <c r="N1901" s="25">
        <v>41612</v>
      </c>
      <c r="O1901" s="1">
        <f t="shared" si="236"/>
        <v>2</v>
      </c>
      <c r="P1901" s="27">
        <f t="shared" si="237"/>
        <v>2013</v>
      </c>
      <c r="Q1901" s="1">
        <f t="shared" si="238"/>
        <v>12</v>
      </c>
      <c r="R1901" s="1">
        <f t="shared" si="239"/>
        <v>2</v>
      </c>
      <c r="S1901" t="s">
        <v>72</v>
      </c>
      <c r="T1901" s="2">
        <v>7166308.5300000003</v>
      </c>
      <c r="U1901">
        <v>6517750</v>
      </c>
      <c r="V1901" s="2">
        <v>5370205.5</v>
      </c>
      <c r="W1901" s="2">
        <v>376800.6</v>
      </c>
      <c r="X1901" s="2">
        <v>0</v>
      </c>
      <c r="Y1901" s="2">
        <v>457852.72</v>
      </c>
      <c r="Z1901" s="2">
        <v>961449.71</v>
      </c>
      <c r="AA1901">
        <v>2</v>
      </c>
      <c r="AB1901">
        <v>0</v>
      </c>
      <c r="AC1901">
        <v>0</v>
      </c>
      <c r="AD1901">
        <v>0</v>
      </c>
      <c r="AE1901">
        <v>2</v>
      </c>
      <c r="AF1901">
        <v>2</v>
      </c>
      <c r="AG1901">
        <v>2</v>
      </c>
      <c r="AH1901" s="2">
        <v>2685102.75</v>
      </c>
    </row>
    <row r="1902" spans="1:34" x14ac:dyDescent="0.5">
      <c r="A1902">
        <v>14435</v>
      </c>
      <c r="B1902">
        <v>63629</v>
      </c>
      <c r="C1902" t="s">
        <v>1979</v>
      </c>
      <c r="D1902" s="25">
        <v>27170</v>
      </c>
      <c r="E1902" t="s">
        <v>69</v>
      </c>
      <c r="F1902" t="s">
        <v>94</v>
      </c>
      <c r="G1902" t="s">
        <v>1847</v>
      </c>
      <c r="H1902" s="25">
        <v>41599</v>
      </c>
      <c r="I1902" s="26" t="str">
        <f t="shared" si="232"/>
        <v>Thu</v>
      </c>
      <c r="J1902" s="1">
        <f t="shared" si="233"/>
        <v>11</v>
      </c>
      <c r="K1902" s="1" t="str">
        <f t="shared" si="234"/>
        <v>14D</v>
      </c>
      <c r="L1902" s="25">
        <v>41610</v>
      </c>
      <c r="M1902" s="26" t="str">
        <f t="shared" si="235"/>
        <v>Mon</v>
      </c>
      <c r="N1902" s="25">
        <v>41612</v>
      </c>
      <c r="O1902" s="1">
        <f t="shared" si="236"/>
        <v>2</v>
      </c>
      <c r="P1902" s="27">
        <f t="shared" si="237"/>
        <v>2013</v>
      </c>
      <c r="Q1902" s="1">
        <f t="shared" si="238"/>
        <v>12</v>
      </c>
      <c r="R1902" s="1">
        <f t="shared" si="239"/>
        <v>2</v>
      </c>
      <c r="S1902" t="s">
        <v>72</v>
      </c>
      <c r="T1902" s="2">
        <v>7081750</v>
      </c>
      <c r="U1902">
        <v>6517750</v>
      </c>
      <c r="V1902" s="2">
        <v>5370205.5</v>
      </c>
      <c r="W1902" s="2">
        <v>272904.5</v>
      </c>
      <c r="X1902" s="2">
        <v>0</v>
      </c>
      <c r="Y1902" s="2">
        <v>488311.69</v>
      </c>
      <c r="Z1902" s="2">
        <v>950328.31</v>
      </c>
      <c r="AA1902">
        <v>2</v>
      </c>
      <c r="AB1902">
        <v>0</v>
      </c>
      <c r="AC1902">
        <v>0</v>
      </c>
      <c r="AD1902">
        <v>0</v>
      </c>
      <c r="AE1902">
        <v>2</v>
      </c>
      <c r="AF1902">
        <v>2</v>
      </c>
      <c r="AG1902">
        <v>2</v>
      </c>
      <c r="AH1902" s="2">
        <v>2685102.75</v>
      </c>
    </row>
    <row r="1903" spans="1:34" x14ac:dyDescent="0.5">
      <c r="A1903">
        <v>14435</v>
      </c>
      <c r="B1903">
        <v>63624</v>
      </c>
      <c r="C1903" t="s">
        <v>1980</v>
      </c>
      <c r="D1903" s="25">
        <v>27460</v>
      </c>
      <c r="E1903" t="s">
        <v>161</v>
      </c>
      <c r="F1903" t="s">
        <v>94</v>
      </c>
      <c r="G1903" t="s">
        <v>1847</v>
      </c>
      <c r="H1903" s="25">
        <v>41599</v>
      </c>
      <c r="I1903" s="26" t="str">
        <f t="shared" si="232"/>
        <v>Thu</v>
      </c>
      <c r="J1903" s="1">
        <f t="shared" si="233"/>
        <v>11</v>
      </c>
      <c r="K1903" s="1" t="str">
        <f t="shared" si="234"/>
        <v>14D</v>
      </c>
      <c r="L1903" s="25">
        <v>41610</v>
      </c>
      <c r="M1903" s="26" t="str">
        <f t="shared" si="235"/>
        <v>Mon</v>
      </c>
      <c r="N1903" s="25">
        <v>41612</v>
      </c>
      <c r="O1903" s="1">
        <f t="shared" si="236"/>
        <v>2</v>
      </c>
      <c r="P1903" s="27">
        <f t="shared" si="237"/>
        <v>2013</v>
      </c>
      <c r="Q1903" s="1">
        <f t="shared" si="238"/>
        <v>12</v>
      </c>
      <c r="R1903" s="1">
        <f t="shared" si="239"/>
        <v>2</v>
      </c>
      <c r="S1903" t="s">
        <v>72</v>
      </c>
      <c r="T1903" s="2">
        <v>7037500</v>
      </c>
      <c r="U1903">
        <v>6517750</v>
      </c>
      <c r="V1903" s="2">
        <v>5370205.5</v>
      </c>
      <c r="W1903" s="2">
        <v>722904.5</v>
      </c>
      <c r="X1903" s="2">
        <v>0</v>
      </c>
      <c r="Y1903" s="2">
        <v>0</v>
      </c>
      <c r="Z1903" s="2">
        <v>944390</v>
      </c>
      <c r="AA1903">
        <v>2</v>
      </c>
      <c r="AB1903">
        <v>0</v>
      </c>
      <c r="AC1903">
        <v>0</v>
      </c>
      <c r="AD1903">
        <v>0</v>
      </c>
      <c r="AE1903">
        <v>2</v>
      </c>
      <c r="AF1903">
        <v>2</v>
      </c>
      <c r="AG1903">
        <v>2</v>
      </c>
      <c r="AH1903" s="2">
        <v>2685102.75</v>
      </c>
    </row>
    <row r="1904" spans="1:34" x14ac:dyDescent="0.5">
      <c r="A1904">
        <v>15336</v>
      </c>
      <c r="B1904">
        <v>63591</v>
      </c>
      <c r="C1904" t="s">
        <v>1981</v>
      </c>
      <c r="D1904" s="25">
        <v>26741</v>
      </c>
      <c r="E1904" t="s">
        <v>138</v>
      </c>
      <c r="F1904" t="s">
        <v>80</v>
      </c>
      <c r="G1904" t="s">
        <v>89</v>
      </c>
      <c r="H1904" s="25">
        <v>41599</v>
      </c>
      <c r="I1904" s="26" t="str">
        <f t="shared" si="232"/>
        <v>Thu</v>
      </c>
      <c r="J1904" s="1">
        <f t="shared" si="233"/>
        <v>30</v>
      </c>
      <c r="K1904" s="1" t="str">
        <f t="shared" si="234"/>
        <v>30D</v>
      </c>
      <c r="L1904" s="25">
        <v>41629</v>
      </c>
      <c r="M1904" s="26" t="str">
        <f t="shared" si="235"/>
        <v>Sat</v>
      </c>
      <c r="N1904" s="25">
        <v>41633</v>
      </c>
      <c r="O1904" s="1">
        <f t="shared" si="236"/>
        <v>4</v>
      </c>
      <c r="P1904" s="27">
        <f t="shared" si="237"/>
        <v>2013</v>
      </c>
      <c r="Q1904" s="1">
        <f t="shared" si="238"/>
        <v>12</v>
      </c>
      <c r="R1904" s="1">
        <f t="shared" si="239"/>
        <v>21</v>
      </c>
      <c r="S1904" t="s">
        <v>72</v>
      </c>
      <c r="T1904" s="2">
        <v>50488541.479999997</v>
      </c>
      <c r="U1904">
        <v>0</v>
      </c>
      <c r="V1904" s="2">
        <v>32800000</v>
      </c>
      <c r="W1904" s="2">
        <v>10905627.35</v>
      </c>
      <c r="X1904" s="2">
        <v>0</v>
      </c>
      <c r="Y1904" s="2">
        <v>7765.35</v>
      </c>
      <c r="Z1904" s="2">
        <v>6775148.7800000003</v>
      </c>
      <c r="AA1904">
        <v>8</v>
      </c>
      <c r="AB1904">
        <v>0</v>
      </c>
      <c r="AC1904">
        <v>4</v>
      </c>
      <c r="AD1904">
        <v>0</v>
      </c>
      <c r="AE1904">
        <v>8</v>
      </c>
      <c r="AF1904">
        <v>12</v>
      </c>
      <c r="AG1904">
        <v>4</v>
      </c>
      <c r="AH1904" s="2">
        <v>8200000</v>
      </c>
    </row>
    <row r="1905" spans="1:34" x14ac:dyDescent="0.5">
      <c r="A1905">
        <v>14435</v>
      </c>
      <c r="B1905">
        <v>64578</v>
      </c>
      <c r="C1905" t="s">
        <v>1982</v>
      </c>
      <c r="D1905" s="25">
        <v>19512</v>
      </c>
      <c r="E1905" t="s">
        <v>113</v>
      </c>
      <c r="F1905" t="s">
        <v>94</v>
      </c>
      <c r="G1905" t="s">
        <v>1847</v>
      </c>
      <c r="H1905" s="25">
        <v>41600</v>
      </c>
      <c r="I1905" s="26" t="str">
        <f t="shared" si="232"/>
        <v>Fri</v>
      </c>
      <c r="J1905" s="1">
        <f t="shared" si="233"/>
        <v>11</v>
      </c>
      <c r="K1905" s="1" t="str">
        <f t="shared" si="234"/>
        <v>14D</v>
      </c>
      <c r="L1905" s="25">
        <v>41611</v>
      </c>
      <c r="M1905" s="26" t="str">
        <f t="shared" si="235"/>
        <v>Tue</v>
      </c>
      <c r="N1905" s="25">
        <v>41613</v>
      </c>
      <c r="O1905" s="1">
        <f t="shared" si="236"/>
        <v>2</v>
      </c>
      <c r="P1905" s="27">
        <f t="shared" si="237"/>
        <v>2013</v>
      </c>
      <c r="Q1905" s="1">
        <f t="shared" si="238"/>
        <v>12</v>
      </c>
      <c r="R1905" s="1">
        <f t="shared" si="239"/>
        <v>3</v>
      </c>
      <c r="S1905" t="s">
        <v>72</v>
      </c>
      <c r="T1905" s="2">
        <v>12663144.289999999</v>
      </c>
      <c r="U1905">
        <v>6520850</v>
      </c>
      <c r="V1905" s="2">
        <v>5372759.7000000002</v>
      </c>
      <c r="W1905" s="2">
        <v>5127103.4800000004</v>
      </c>
      <c r="X1905" s="2">
        <v>0</v>
      </c>
      <c r="Y1905" s="2">
        <v>463921.8</v>
      </c>
      <c r="Z1905" s="2">
        <v>1699359.31</v>
      </c>
      <c r="AA1905">
        <v>2</v>
      </c>
      <c r="AB1905">
        <v>0</v>
      </c>
      <c r="AC1905">
        <v>0</v>
      </c>
      <c r="AD1905">
        <v>0</v>
      </c>
      <c r="AE1905">
        <v>2</v>
      </c>
      <c r="AF1905">
        <v>2</v>
      </c>
      <c r="AG1905">
        <v>2</v>
      </c>
      <c r="AH1905" s="2">
        <v>2686379.85</v>
      </c>
    </row>
    <row r="1906" spans="1:34" x14ac:dyDescent="0.5">
      <c r="A1906">
        <v>14454</v>
      </c>
      <c r="B1906">
        <v>63657</v>
      </c>
      <c r="C1906" t="s">
        <v>1983</v>
      </c>
      <c r="D1906" s="25">
        <v>24627</v>
      </c>
      <c r="E1906" t="s">
        <v>1049</v>
      </c>
      <c r="F1906" t="s">
        <v>94</v>
      </c>
      <c r="G1906" t="s">
        <v>141</v>
      </c>
      <c r="H1906" s="25">
        <v>41600</v>
      </c>
      <c r="I1906" s="26" t="str">
        <f t="shared" si="232"/>
        <v>Fri</v>
      </c>
      <c r="J1906" s="1">
        <f t="shared" si="233"/>
        <v>11</v>
      </c>
      <c r="K1906" s="1" t="str">
        <f t="shared" si="234"/>
        <v>14D</v>
      </c>
      <c r="L1906" s="25">
        <v>41611</v>
      </c>
      <c r="M1906" s="26" t="str">
        <f t="shared" si="235"/>
        <v>Tue</v>
      </c>
      <c r="N1906" s="25">
        <v>41615</v>
      </c>
      <c r="O1906" s="1">
        <f t="shared" si="236"/>
        <v>4</v>
      </c>
      <c r="P1906" s="27">
        <f t="shared" si="237"/>
        <v>2013</v>
      </c>
      <c r="Q1906" s="1">
        <f t="shared" si="238"/>
        <v>12</v>
      </c>
      <c r="R1906" s="1">
        <f t="shared" si="239"/>
        <v>3</v>
      </c>
      <c r="S1906" t="s">
        <v>72</v>
      </c>
      <c r="T1906" s="2">
        <v>16269999.98</v>
      </c>
      <c r="U1906">
        <v>15160000</v>
      </c>
      <c r="V1906" s="2">
        <v>12571428</v>
      </c>
      <c r="W1906" s="2">
        <v>1515150.94</v>
      </c>
      <c r="X1906" s="2">
        <v>0</v>
      </c>
      <c r="Y1906" s="2">
        <v>0</v>
      </c>
      <c r="Z1906" s="2">
        <v>2183421.04</v>
      </c>
      <c r="AA1906">
        <v>4</v>
      </c>
      <c r="AB1906">
        <v>0</v>
      </c>
      <c r="AC1906">
        <v>0</v>
      </c>
      <c r="AD1906">
        <v>0</v>
      </c>
      <c r="AE1906">
        <v>4</v>
      </c>
      <c r="AF1906">
        <v>4</v>
      </c>
      <c r="AG1906">
        <v>4</v>
      </c>
      <c r="AH1906" s="2">
        <v>3142857</v>
      </c>
    </row>
    <row r="1907" spans="1:34" x14ac:dyDescent="0.5">
      <c r="A1907">
        <v>14454</v>
      </c>
      <c r="B1907">
        <v>63723</v>
      </c>
      <c r="C1907" t="s">
        <v>1984</v>
      </c>
      <c r="D1907" s="25">
        <v>18821</v>
      </c>
      <c r="E1907" t="s">
        <v>113</v>
      </c>
      <c r="F1907" t="s">
        <v>94</v>
      </c>
      <c r="G1907" t="s">
        <v>141</v>
      </c>
      <c r="H1907" s="25">
        <v>41600</v>
      </c>
      <c r="I1907" s="26" t="str">
        <f t="shared" si="232"/>
        <v>Fri</v>
      </c>
      <c r="J1907" s="1">
        <f t="shared" si="233"/>
        <v>11</v>
      </c>
      <c r="K1907" s="1" t="str">
        <f t="shared" si="234"/>
        <v>14D</v>
      </c>
      <c r="L1907" s="25">
        <v>41611</v>
      </c>
      <c r="M1907" s="26" t="str">
        <f t="shared" si="235"/>
        <v>Tue</v>
      </c>
      <c r="N1907" s="25">
        <v>41613</v>
      </c>
      <c r="O1907" s="1">
        <f t="shared" si="236"/>
        <v>2</v>
      </c>
      <c r="P1907" s="27">
        <f t="shared" si="237"/>
        <v>2013</v>
      </c>
      <c r="Q1907" s="1">
        <f t="shared" si="238"/>
        <v>12</v>
      </c>
      <c r="R1907" s="1">
        <f t="shared" si="239"/>
        <v>3</v>
      </c>
      <c r="S1907" t="s">
        <v>72</v>
      </c>
      <c r="T1907" s="2">
        <v>7835000</v>
      </c>
      <c r="U1907">
        <v>7580000</v>
      </c>
      <c r="V1907" s="2">
        <v>6285714</v>
      </c>
      <c r="W1907" s="2">
        <v>277056</v>
      </c>
      <c r="X1907" s="2">
        <v>0</v>
      </c>
      <c r="Y1907" s="2">
        <v>220779.22</v>
      </c>
      <c r="Z1907" s="2">
        <v>1051450.78</v>
      </c>
      <c r="AA1907">
        <v>2</v>
      </c>
      <c r="AB1907">
        <v>0</v>
      </c>
      <c r="AC1907">
        <v>0</v>
      </c>
      <c r="AD1907">
        <v>0</v>
      </c>
      <c r="AE1907">
        <v>2</v>
      </c>
      <c r="AF1907">
        <v>2</v>
      </c>
      <c r="AG1907">
        <v>2</v>
      </c>
      <c r="AH1907" s="2">
        <v>3142857</v>
      </c>
    </row>
    <row r="1908" spans="1:34" x14ac:dyDescent="0.5">
      <c r="A1908">
        <v>14435</v>
      </c>
      <c r="B1908">
        <v>63663</v>
      </c>
      <c r="C1908" t="s">
        <v>1985</v>
      </c>
      <c r="D1908" s="25">
        <v>26283</v>
      </c>
      <c r="E1908" t="s">
        <v>1085</v>
      </c>
      <c r="F1908" t="s">
        <v>94</v>
      </c>
      <c r="G1908" t="s">
        <v>1847</v>
      </c>
      <c r="H1908" s="25">
        <v>41600</v>
      </c>
      <c r="I1908" s="26" t="str">
        <f t="shared" si="232"/>
        <v>Fri</v>
      </c>
      <c r="J1908" s="1">
        <f t="shared" si="233"/>
        <v>10</v>
      </c>
      <c r="K1908" s="1" t="str">
        <f t="shared" si="234"/>
        <v>14D</v>
      </c>
      <c r="L1908" s="25">
        <v>41610</v>
      </c>
      <c r="M1908" s="26" t="str">
        <f t="shared" si="235"/>
        <v>Mon</v>
      </c>
      <c r="N1908" s="25">
        <v>41615</v>
      </c>
      <c r="O1908" s="1">
        <f t="shared" si="236"/>
        <v>5</v>
      </c>
      <c r="P1908" s="27">
        <f t="shared" si="237"/>
        <v>2013</v>
      </c>
      <c r="Q1908" s="1">
        <f t="shared" si="238"/>
        <v>12</v>
      </c>
      <c r="R1908" s="1">
        <f t="shared" si="239"/>
        <v>2</v>
      </c>
      <c r="S1908" t="s">
        <v>72</v>
      </c>
      <c r="T1908" s="2">
        <v>29303876.550000001</v>
      </c>
      <c r="U1908">
        <v>16303675</v>
      </c>
      <c r="V1908" s="2">
        <v>13433176.35</v>
      </c>
      <c r="W1908" s="2">
        <v>9977022.9199999999</v>
      </c>
      <c r="X1908" s="2">
        <v>0</v>
      </c>
      <c r="Y1908" s="2">
        <v>1961200.77</v>
      </c>
      <c r="Z1908" s="2">
        <v>3932476.51</v>
      </c>
      <c r="AA1908">
        <v>5</v>
      </c>
      <c r="AB1908">
        <v>0</v>
      </c>
      <c r="AC1908">
        <v>0</v>
      </c>
      <c r="AD1908">
        <v>0</v>
      </c>
      <c r="AE1908">
        <v>5</v>
      </c>
      <c r="AF1908">
        <v>5</v>
      </c>
      <c r="AG1908">
        <v>5</v>
      </c>
      <c r="AH1908" s="2">
        <v>2686635.27</v>
      </c>
    </row>
    <row r="1909" spans="1:34" x14ac:dyDescent="0.5">
      <c r="A1909">
        <v>14454</v>
      </c>
      <c r="B1909">
        <v>63658</v>
      </c>
      <c r="C1909" t="s">
        <v>1986</v>
      </c>
      <c r="D1909" s="25">
        <v>20380</v>
      </c>
      <c r="E1909" t="s">
        <v>1049</v>
      </c>
      <c r="F1909" t="s">
        <v>94</v>
      </c>
      <c r="G1909" t="s">
        <v>141</v>
      </c>
      <c r="H1909" s="25">
        <v>41600</v>
      </c>
      <c r="I1909" s="26" t="str">
        <f t="shared" si="232"/>
        <v>Fri</v>
      </c>
      <c r="J1909" s="1">
        <f t="shared" si="233"/>
        <v>11</v>
      </c>
      <c r="K1909" s="1" t="str">
        <f t="shared" si="234"/>
        <v>14D</v>
      </c>
      <c r="L1909" s="25">
        <v>41611</v>
      </c>
      <c r="M1909" s="26" t="str">
        <f t="shared" si="235"/>
        <v>Tue</v>
      </c>
      <c r="N1909" s="25">
        <v>41615</v>
      </c>
      <c r="O1909" s="1">
        <f t="shared" si="236"/>
        <v>4</v>
      </c>
      <c r="P1909" s="27">
        <f t="shared" si="237"/>
        <v>2013</v>
      </c>
      <c r="Q1909" s="1">
        <f t="shared" si="238"/>
        <v>12</v>
      </c>
      <c r="R1909" s="1">
        <f t="shared" si="239"/>
        <v>3</v>
      </c>
      <c r="S1909" t="s">
        <v>72</v>
      </c>
      <c r="T1909" s="2">
        <v>15160000</v>
      </c>
      <c r="U1909">
        <v>15160000</v>
      </c>
      <c r="V1909" s="2">
        <v>12571428</v>
      </c>
      <c r="W1909" s="2">
        <v>554112</v>
      </c>
      <c r="X1909" s="2">
        <v>0</v>
      </c>
      <c r="Y1909" s="2">
        <v>0</v>
      </c>
      <c r="Z1909" s="2">
        <v>2034460</v>
      </c>
      <c r="AA1909">
        <v>4</v>
      </c>
      <c r="AB1909">
        <v>0</v>
      </c>
      <c r="AC1909">
        <v>0</v>
      </c>
      <c r="AD1909">
        <v>0</v>
      </c>
      <c r="AE1909">
        <v>4</v>
      </c>
      <c r="AF1909">
        <v>4</v>
      </c>
      <c r="AG1909">
        <v>4</v>
      </c>
      <c r="AH1909" s="2">
        <v>3142857</v>
      </c>
    </row>
    <row r="1910" spans="1:34" x14ac:dyDescent="0.5">
      <c r="A1910">
        <v>15338</v>
      </c>
      <c r="B1910">
        <v>63768</v>
      </c>
      <c r="C1910" t="s">
        <v>1987</v>
      </c>
      <c r="D1910" s="25">
        <v>32262</v>
      </c>
      <c r="E1910" t="s">
        <v>1988</v>
      </c>
      <c r="F1910" t="s">
        <v>94</v>
      </c>
      <c r="G1910" t="s">
        <v>141</v>
      </c>
      <c r="H1910" s="25">
        <v>41601</v>
      </c>
      <c r="I1910" s="26" t="str">
        <f t="shared" si="232"/>
        <v>Sat</v>
      </c>
      <c r="J1910" s="1">
        <f t="shared" si="233"/>
        <v>15</v>
      </c>
      <c r="K1910" s="1" t="str">
        <f t="shared" si="234"/>
        <v>30D</v>
      </c>
      <c r="L1910" s="25">
        <v>41616</v>
      </c>
      <c r="M1910" s="26" t="str">
        <f t="shared" si="235"/>
        <v>Sun</v>
      </c>
      <c r="N1910" s="25">
        <v>41623</v>
      </c>
      <c r="O1910" s="1">
        <f t="shared" si="236"/>
        <v>7</v>
      </c>
      <c r="P1910" s="27">
        <f t="shared" si="237"/>
        <v>2013</v>
      </c>
      <c r="Q1910" s="1">
        <f t="shared" si="238"/>
        <v>12</v>
      </c>
      <c r="R1910" s="1">
        <f t="shared" si="239"/>
        <v>8</v>
      </c>
      <c r="S1910" t="s">
        <v>72</v>
      </c>
      <c r="T1910" s="2">
        <v>24298725</v>
      </c>
      <c r="U1910">
        <v>24298725</v>
      </c>
      <c r="V1910" s="2">
        <v>20081055.399999999</v>
      </c>
      <c r="W1910" s="2">
        <v>955749.85</v>
      </c>
      <c r="X1910" s="2">
        <v>0</v>
      </c>
      <c r="Y1910" s="2">
        <v>0</v>
      </c>
      <c r="Z1910" s="2">
        <v>3261919.75</v>
      </c>
      <c r="AA1910">
        <v>7</v>
      </c>
      <c r="AB1910">
        <v>0</v>
      </c>
      <c r="AC1910">
        <v>0</v>
      </c>
      <c r="AD1910">
        <v>0</v>
      </c>
      <c r="AE1910">
        <v>7</v>
      </c>
      <c r="AF1910">
        <v>7</v>
      </c>
      <c r="AG1910">
        <v>7</v>
      </c>
      <c r="AH1910" s="2">
        <v>2868722.2</v>
      </c>
    </row>
    <row r="1911" spans="1:34" x14ac:dyDescent="0.5">
      <c r="A1911">
        <v>15374</v>
      </c>
      <c r="B1911">
        <v>63786</v>
      </c>
      <c r="C1911" t="s">
        <v>1989</v>
      </c>
      <c r="D1911" s="25">
        <v>33097</v>
      </c>
      <c r="E1911" t="s">
        <v>69</v>
      </c>
      <c r="F1911" t="s">
        <v>70</v>
      </c>
      <c r="G1911" t="s">
        <v>97</v>
      </c>
      <c r="H1911" s="25">
        <v>41601</v>
      </c>
      <c r="I1911" s="26" t="str">
        <f t="shared" si="232"/>
        <v>Sat</v>
      </c>
      <c r="J1911" s="1">
        <f t="shared" si="233"/>
        <v>0</v>
      </c>
      <c r="K1911" s="1" t="str">
        <f t="shared" si="234"/>
        <v>7D</v>
      </c>
      <c r="L1911" s="25">
        <v>41601</v>
      </c>
      <c r="M1911" s="26" t="str">
        <f t="shared" si="235"/>
        <v>Sat</v>
      </c>
      <c r="N1911" s="25">
        <v>41602</v>
      </c>
      <c r="O1911" s="1">
        <f t="shared" si="236"/>
        <v>1</v>
      </c>
      <c r="P1911" s="27">
        <f t="shared" si="237"/>
        <v>2013</v>
      </c>
      <c r="Q1911" s="1">
        <f t="shared" si="238"/>
        <v>11</v>
      </c>
      <c r="R1911" s="1">
        <f t="shared" si="239"/>
        <v>23</v>
      </c>
      <c r="S1911" t="s">
        <v>72</v>
      </c>
      <c r="T1911" s="2">
        <v>5659500</v>
      </c>
      <c r="U1911">
        <v>5659500</v>
      </c>
      <c r="V1911" s="2">
        <v>4761472</v>
      </c>
      <c r="W1911" s="2">
        <v>138528</v>
      </c>
      <c r="X1911" s="2">
        <v>0</v>
      </c>
      <c r="Y1911" s="2">
        <v>0</v>
      </c>
      <c r="Z1911" s="2">
        <v>759500</v>
      </c>
      <c r="AA1911">
        <v>1</v>
      </c>
      <c r="AB1911">
        <v>0</v>
      </c>
      <c r="AC1911">
        <v>0</v>
      </c>
      <c r="AD1911">
        <v>0</v>
      </c>
      <c r="AE1911">
        <v>1</v>
      </c>
      <c r="AF1911">
        <v>1</v>
      </c>
      <c r="AG1911">
        <v>1</v>
      </c>
      <c r="AH1911" s="2">
        <v>4761472</v>
      </c>
    </row>
    <row r="1912" spans="1:34" x14ac:dyDescent="0.5">
      <c r="A1912">
        <v>15338</v>
      </c>
      <c r="B1912">
        <v>63775</v>
      </c>
      <c r="C1912" t="s">
        <v>1990</v>
      </c>
      <c r="D1912" s="25">
        <v>28023</v>
      </c>
      <c r="E1912" t="s">
        <v>1988</v>
      </c>
      <c r="F1912" t="s">
        <v>94</v>
      </c>
      <c r="G1912" t="s">
        <v>141</v>
      </c>
      <c r="H1912" s="25">
        <v>41601</v>
      </c>
      <c r="I1912" s="26" t="str">
        <f t="shared" si="232"/>
        <v>Sat</v>
      </c>
      <c r="J1912" s="1">
        <f t="shared" si="233"/>
        <v>15</v>
      </c>
      <c r="K1912" s="1" t="str">
        <f t="shared" si="234"/>
        <v>30D</v>
      </c>
      <c r="L1912" s="25">
        <v>41616</v>
      </c>
      <c r="M1912" s="26" t="str">
        <f t="shared" si="235"/>
        <v>Sun</v>
      </c>
      <c r="N1912" s="25">
        <v>41622</v>
      </c>
      <c r="O1912" s="1">
        <f t="shared" si="236"/>
        <v>6</v>
      </c>
      <c r="P1912" s="27">
        <f t="shared" si="237"/>
        <v>2013</v>
      </c>
      <c r="Q1912" s="1">
        <f t="shared" si="238"/>
        <v>12</v>
      </c>
      <c r="R1912" s="1">
        <f t="shared" si="239"/>
        <v>8</v>
      </c>
      <c r="S1912" t="s">
        <v>72</v>
      </c>
      <c r="T1912" s="2">
        <v>21815262</v>
      </c>
      <c r="U1912">
        <v>20828775</v>
      </c>
      <c r="V1912" s="2">
        <v>17213404.600000001</v>
      </c>
      <c r="W1912" s="2">
        <v>1507576.84</v>
      </c>
      <c r="X1912" s="2">
        <v>0</v>
      </c>
      <c r="Y1912" s="2">
        <v>165789.60999999999</v>
      </c>
      <c r="Z1912" s="2">
        <v>2928490.95</v>
      </c>
      <c r="AA1912">
        <v>6</v>
      </c>
      <c r="AB1912">
        <v>0</v>
      </c>
      <c r="AC1912">
        <v>0</v>
      </c>
      <c r="AD1912">
        <v>0</v>
      </c>
      <c r="AE1912">
        <v>6</v>
      </c>
      <c r="AF1912">
        <v>6</v>
      </c>
      <c r="AG1912">
        <v>6</v>
      </c>
      <c r="AH1912" s="2">
        <v>2868900.77</v>
      </c>
    </row>
    <row r="1913" spans="1:34" x14ac:dyDescent="0.5">
      <c r="A1913">
        <v>15338</v>
      </c>
      <c r="B1913">
        <v>63769</v>
      </c>
      <c r="C1913" t="s">
        <v>1991</v>
      </c>
      <c r="D1913" s="25">
        <v>30808</v>
      </c>
      <c r="E1913" t="s">
        <v>1988</v>
      </c>
      <c r="F1913" t="s">
        <v>94</v>
      </c>
      <c r="G1913" t="s">
        <v>141</v>
      </c>
      <c r="H1913" s="25">
        <v>41601</v>
      </c>
      <c r="I1913" s="26" t="str">
        <f t="shared" si="232"/>
        <v>Sat</v>
      </c>
      <c r="J1913" s="1">
        <f t="shared" si="233"/>
        <v>15</v>
      </c>
      <c r="K1913" s="1" t="str">
        <f t="shared" si="234"/>
        <v>30D</v>
      </c>
      <c r="L1913" s="25">
        <v>41616</v>
      </c>
      <c r="M1913" s="26" t="str">
        <f t="shared" si="235"/>
        <v>Sun</v>
      </c>
      <c r="N1913" s="25">
        <v>41623</v>
      </c>
      <c r="O1913" s="1">
        <f t="shared" si="236"/>
        <v>7</v>
      </c>
      <c r="P1913" s="27">
        <f t="shared" si="237"/>
        <v>2013</v>
      </c>
      <c r="Q1913" s="1">
        <f t="shared" si="238"/>
        <v>12</v>
      </c>
      <c r="R1913" s="1">
        <f t="shared" si="239"/>
        <v>8</v>
      </c>
      <c r="S1913" t="s">
        <v>72</v>
      </c>
      <c r="T1913" s="2">
        <v>24298725</v>
      </c>
      <c r="U1913">
        <v>24298725</v>
      </c>
      <c r="V1913" s="2">
        <v>20081055.399999999</v>
      </c>
      <c r="W1913" s="2">
        <v>955749.85</v>
      </c>
      <c r="X1913" s="2">
        <v>0</v>
      </c>
      <c r="Y1913" s="2">
        <v>0</v>
      </c>
      <c r="Z1913" s="2">
        <v>3261919.75</v>
      </c>
      <c r="AA1913">
        <v>7</v>
      </c>
      <c r="AB1913">
        <v>0</v>
      </c>
      <c r="AC1913">
        <v>0</v>
      </c>
      <c r="AD1913">
        <v>0</v>
      </c>
      <c r="AE1913">
        <v>7</v>
      </c>
      <c r="AF1913">
        <v>7</v>
      </c>
      <c r="AG1913">
        <v>7</v>
      </c>
      <c r="AH1913" s="2">
        <v>2868722.2</v>
      </c>
    </row>
    <row r="1914" spans="1:34" x14ac:dyDescent="0.5">
      <c r="A1914">
        <v>15338</v>
      </c>
      <c r="B1914">
        <v>63770</v>
      </c>
      <c r="C1914" t="s">
        <v>1992</v>
      </c>
      <c r="D1914" s="25">
        <v>27379</v>
      </c>
      <c r="E1914" t="s">
        <v>1988</v>
      </c>
      <c r="F1914" t="s">
        <v>94</v>
      </c>
      <c r="G1914" t="s">
        <v>141</v>
      </c>
      <c r="H1914" s="25">
        <v>41601</v>
      </c>
      <c r="I1914" s="26" t="str">
        <f t="shared" si="232"/>
        <v>Sat</v>
      </c>
      <c r="J1914" s="1">
        <f t="shared" si="233"/>
        <v>15</v>
      </c>
      <c r="K1914" s="1" t="str">
        <f t="shared" si="234"/>
        <v>30D</v>
      </c>
      <c r="L1914" s="25">
        <v>41616</v>
      </c>
      <c r="M1914" s="26" t="str">
        <f t="shared" si="235"/>
        <v>Sun</v>
      </c>
      <c r="N1914" s="25">
        <v>41622</v>
      </c>
      <c r="O1914" s="1">
        <f t="shared" si="236"/>
        <v>6</v>
      </c>
      <c r="P1914" s="27">
        <f t="shared" si="237"/>
        <v>2013</v>
      </c>
      <c r="Q1914" s="1">
        <f t="shared" si="238"/>
        <v>12</v>
      </c>
      <c r="R1914" s="1">
        <f t="shared" si="239"/>
        <v>8</v>
      </c>
      <c r="S1914" t="s">
        <v>72</v>
      </c>
      <c r="T1914" s="2">
        <v>24298725</v>
      </c>
      <c r="U1914">
        <v>24298725</v>
      </c>
      <c r="V1914" s="2">
        <v>20081055.399999999</v>
      </c>
      <c r="W1914" s="2">
        <v>955749.85</v>
      </c>
      <c r="X1914" s="2">
        <v>0</v>
      </c>
      <c r="Y1914" s="2">
        <v>0</v>
      </c>
      <c r="Z1914" s="2">
        <v>3261919.75</v>
      </c>
      <c r="AA1914">
        <v>6</v>
      </c>
      <c r="AB1914">
        <v>0</v>
      </c>
      <c r="AC1914">
        <v>0</v>
      </c>
      <c r="AD1914">
        <v>0</v>
      </c>
      <c r="AE1914">
        <v>6</v>
      </c>
      <c r="AF1914">
        <v>6</v>
      </c>
      <c r="AG1914">
        <v>6</v>
      </c>
      <c r="AH1914" s="2">
        <v>3346842.57</v>
      </c>
    </row>
    <row r="1915" spans="1:34" x14ac:dyDescent="0.5">
      <c r="A1915">
        <v>14435</v>
      </c>
      <c r="B1915">
        <v>63920</v>
      </c>
      <c r="C1915" t="s">
        <v>1993</v>
      </c>
      <c r="D1915" s="25">
        <v>18852</v>
      </c>
      <c r="E1915" t="s">
        <v>73</v>
      </c>
      <c r="F1915" t="s">
        <v>94</v>
      </c>
      <c r="G1915" t="s">
        <v>1847</v>
      </c>
      <c r="H1915" s="25">
        <v>41603</v>
      </c>
      <c r="I1915" s="26" t="str">
        <f t="shared" si="232"/>
        <v>Mon</v>
      </c>
      <c r="J1915" s="1">
        <f t="shared" si="233"/>
        <v>6</v>
      </c>
      <c r="K1915" s="1" t="str">
        <f t="shared" si="234"/>
        <v>7D</v>
      </c>
      <c r="L1915" s="25">
        <v>41609</v>
      </c>
      <c r="M1915" s="26" t="str">
        <f t="shared" si="235"/>
        <v>Sun</v>
      </c>
      <c r="N1915" s="25">
        <v>41613</v>
      </c>
      <c r="O1915" s="1">
        <f t="shared" si="236"/>
        <v>4</v>
      </c>
      <c r="P1915" s="27">
        <f t="shared" si="237"/>
        <v>2013</v>
      </c>
      <c r="Q1915" s="1">
        <f t="shared" si="238"/>
        <v>12</v>
      </c>
      <c r="R1915" s="1">
        <f t="shared" si="239"/>
        <v>1</v>
      </c>
      <c r="S1915" t="s">
        <v>72</v>
      </c>
      <c r="T1915" s="2">
        <v>16562049.92</v>
      </c>
      <c r="U1915">
        <v>13037050</v>
      </c>
      <c r="V1915" s="2">
        <v>10194973.1</v>
      </c>
      <c r="W1915" s="2">
        <v>2183497.92</v>
      </c>
      <c r="X1915" s="2">
        <v>0</v>
      </c>
      <c r="Y1915" s="2">
        <v>1721278.72</v>
      </c>
      <c r="Z1915" s="2">
        <v>2462300.1800000002</v>
      </c>
      <c r="AA1915">
        <v>8</v>
      </c>
      <c r="AB1915">
        <v>0</v>
      </c>
      <c r="AC1915">
        <v>0</v>
      </c>
      <c r="AD1915">
        <v>0</v>
      </c>
      <c r="AE1915">
        <v>8</v>
      </c>
      <c r="AF1915">
        <v>8</v>
      </c>
      <c r="AG1915">
        <v>4</v>
      </c>
      <c r="AH1915" s="2">
        <v>2548743.2799999998</v>
      </c>
    </row>
    <row r="1916" spans="1:34" x14ac:dyDescent="0.5">
      <c r="A1916">
        <v>14454</v>
      </c>
      <c r="B1916">
        <v>63932</v>
      </c>
      <c r="C1916" t="s">
        <v>1994</v>
      </c>
      <c r="D1916" s="25">
        <v>14360</v>
      </c>
      <c r="E1916" t="s">
        <v>503</v>
      </c>
      <c r="F1916" t="s">
        <v>94</v>
      </c>
      <c r="G1916" t="s">
        <v>141</v>
      </c>
      <c r="H1916" s="25">
        <v>41604</v>
      </c>
      <c r="I1916" s="26" t="str">
        <f t="shared" si="232"/>
        <v>Tue</v>
      </c>
      <c r="J1916" s="1">
        <f t="shared" si="233"/>
        <v>7</v>
      </c>
      <c r="K1916" s="1" t="str">
        <f t="shared" si="234"/>
        <v>7D</v>
      </c>
      <c r="L1916" s="25">
        <v>41611</v>
      </c>
      <c r="M1916" s="26" t="str">
        <f t="shared" si="235"/>
        <v>Tue</v>
      </c>
      <c r="N1916" s="25">
        <v>41615</v>
      </c>
      <c r="O1916" s="1">
        <f t="shared" si="236"/>
        <v>4</v>
      </c>
      <c r="P1916" s="27">
        <f t="shared" si="237"/>
        <v>2013</v>
      </c>
      <c r="Q1916" s="1">
        <f t="shared" si="238"/>
        <v>12</v>
      </c>
      <c r="R1916" s="1">
        <f t="shared" si="239"/>
        <v>3</v>
      </c>
      <c r="S1916" t="s">
        <v>72</v>
      </c>
      <c r="T1916" s="2">
        <v>19690000</v>
      </c>
      <c r="U1916">
        <v>18760000</v>
      </c>
      <c r="V1916" s="2">
        <v>15688312</v>
      </c>
      <c r="W1916" s="2">
        <v>917748.36</v>
      </c>
      <c r="X1916" s="2">
        <v>0</v>
      </c>
      <c r="Y1916" s="2">
        <v>441558.44</v>
      </c>
      <c r="Z1916" s="2">
        <v>2642381.2000000002</v>
      </c>
      <c r="AA1916">
        <v>4</v>
      </c>
      <c r="AB1916">
        <v>0</v>
      </c>
      <c r="AC1916">
        <v>0</v>
      </c>
      <c r="AD1916">
        <v>0</v>
      </c>
      <c r="AE1916">
        <v>4</v>
      </c>
      <c r="AF1916">
        <v>4</v>
      </c>
      <c r="AG1916">
        <v>4</v>
      </c>
      <c r="AH1916" s="2">
        <v>3922078</v>
      </c>
    </row>
    <row r="1917" spans="1:34" x14ac:dyDescent="0.5">
      <c r="A1917">
        <v>15338</v>
      </c>
      <c r="B1917">
        <v>64019</v>
      </c>
      <c r="C1917" t="s">
        <v>1995</v>
      </c>
      <c r="D1917" s="25">
        <v>27092</v>
      </c>
      <c r="E1917" t="s">
        <v>1988</v>
      </c>
      <c r="F1917" t="s">
        <v>94</v>
      </c>
      <c r="G1917" t="s">
        <v>141</v>
      </c>
      <c r="H1917" s="25">
        <v>41605</v>
      </c>
      <c r="I1917" s="26" t="str">
        <f t="shared" si="232"/>
        <v>Wed</v>
      </c>
      <c r="J1917" s="1">
        <f t="shared" si="233"/>
        <v>11</v>
      </c>
      <c r="K1917" s="1" t="str">
        <f t="shared" si="234"/>
        <v>14D</v>
      </c>
      <c r="L1917" s="25">
        <v>41616</v>
      </c>
      <c r="M1917" s="26" t="str">
        <f t="shared" si="235"/>
        <v>Sun</v>
      </c>
      <c r="N1917" s="25">
        <v>41620</v>
      </c>
      <c r="O1917" s="1">
        <f t="shared" si="236"/>
        <v>4</v>
      </c>
      <c r="P1917" s="27">
        <f t="shared" si="237"/>
        <v>2013</v>
      </c>
      <c r="Q1917" s="1">
        <f t="shared" si="238"/>
        <v>12</v>
      </c>
      <c r="R1917" s="1">
        <f t="shared" si="239"/>
        <v>8</v>
      </c>
      <c r="S1917" t="s">
        <v>72</v>
      </c>
      <c r="T1917" s="2">
        <v>15573300</v>
      </c>
      <c r="U1917">
        <v>15573300</v>
      </c>
      <c r="V1917" s="2">
        <v>12936782.4</v>
      </c>
      <c r="W1917" s="2">
        <v>546328.19999999995</v>
      </c>
      <c r="X1917" s="2">
        <v>0</v>
      </c>
      <c r="Y1917" s="2">
        <v>0</v>
      </c>
      <c r="Z1917" s="2">
        <v>2090189.4</v>
      </c>
      <c r="AA1917">
        <v>4</v>
      </c>
      <c r="AB1917">
        <v>0</v>
      </c>
      <c r="AC1917">
        <v>0</v>
      </c>
      <c r="AD1917">
        <v>0</v>
      </c>
      <c r="AE1917">
        <v>4</v>
      </c>
      <c r="AF1917">
        <v>4</v>
      </c>
      <c r="AG1917">
        <v>4</v>
      </c>
      <c r="AH1917" s="2">
        <v>3234195.6</v>
      </c>
    </row>
    <row r="1918" spans="1:34" x14ac:dyDescent="0.5">
      <c r="A1918">
        <v>14435</v>
      </c>
      <c r="B1918">
        <v>64011</v>
      </c>
      <c r="C1918" t="s">
        <v>1996</v>
      </c>
      <c r="D1918" s="25">
        <v>25089</v>
      </c>
      <c r="E1918" t="s">
        <v>100</v>
      </c>
      <c r="F1918" t="s">
        <v>94</v>
      </c>
      <c r="G1918" t="s">
        <v>1847</v>
      </c>
      <c r="H1918" s="25">
        <v>41605</v>
      </c>
      <c r="I1918" s="26" t="str">
        <f t="shared" si="232"/>
        <v>Wed</v>
      </c>
      <c r="J1918" s="1">
        <f t="shared" si="233"/>
        <v>5</v>
      </c>
      <c r="K1918" s="1" t="str">
        <f t="shared" si="234"/>
        <v>7D</v>
      </c>
      <c r="L1918" s="25">
        <v>41610</v>
      </c>
      <c r="M1918" s="26" t="str">
        <f t="shared" si="235"/>
        <v>Mon</v>
      </c>
      <c r="N1918" s="25">
        <v>41612</v>
      </c>
      <c r="O1918" s="1">
        <f t="shared" si="236"/>
        <v>2</v>
      </c>
      <c r="P1918" s="27">
        <f t="shared" si="237"/>
        <v>2013</v>
      </c>
      <c r="Q1918" s="1">
        <f t="shared" si="238"/>
        <v>12</v>
      </c>
      <c r="R1918" s="1">
        <f t="shared" si="239"/>
        <v>2</v>
      </c>
      <c r="S1918" t="s">
        <v>72</v>
      </c>
      <c r="T1918" s="2">
        <v>7602849.9800000004</v>
      </c>
      <c r="U1918">
        <v>6517750</v>
      </c>
      <c r="V1918" s="2">
        <v>5370205.5</v>
      </c>
      <c r="W1918" s="2">
        <v>1212385.02</v>
      </c>
      <c r="X1918" s="2">
        <v>0</v>
      </c>
      <c r="Y1918" s="2">
        <v>0</v>
      </c>
      <c r="Z1918" s="2">
        <v>1020259.46</v>
      </c>
      <c r="AA1918">
        <v>2</v>
      </c>
      <c r="AB1918">
        <v>0</v>
      </c>
      <c r="AC1918">
        <v>0</v>
      </c>
      <c r="AD1918">
        <v>0</v>
      </c>
      <c r="AE1918">
        <v>2</v>
      </c>
      <c r="AF1918">
        <v>2</v>
      </c>
      <c r="AG1918">
        <v>2</v>
      </c>
      <c r="AH1918" s="2">
        <v>2685102.75</v>
      </c>
    </row>
    <row r="1919" spans="1:34" x14ac:dyDescent="0.5">
      <c r="A1919">
        <v>15458</v>
      </c>
      <c r="B1919">
        <v>64054</v>
      </c>
      <c r="C1919" t="s">
        <v>1997</v>
      </c>
      <c r="D1919" s="25">
        <v>27603</v>
      </c>
      <c r="E1919" t="s">
        <v>69</v>
      </c>
      <c r="F1919" t="s">
        <v>75</v>
      </c>
      <c r="G1919" t="s">
        <v>91</v>
      </c>
      <c r="H1919" s="25">
        <v>41605</v>
      </c>
      <c r="I1919" s="26" t="str">
        <f t="shared" si="232"/>
        <v>Wed</v>
      </c>
      <c r="J1919" s="1">
        <f t="shared" si="233"/>
        <v>6</v>
      </c>
      <c r="K1919" s="1" t="str">
        <f t="shared" si="234"/>
        <v>7D</v>
      </c>
      <c r="L1919" s="25">
        <v>41611</v>
      </c>
      <c r="M1919" s="26" t="str">
        <f t="shared" si="235"/>
        <v>Tue</v>
      </c>
      <c r="N1919" s="25">
        <v>41613</v>
      </c>
      <c r="O1919" s="1">
        <f t="shared" si="236"/>
        <v>2</v>
      </c>
      <c r="P1919" s="27">
        <f t="shared" si="237"/>
        <v>2013</v>
      </c>
      <c r="Q1919" s="1">
        <f t="shared" si="238"/>
        <v>12</v>
      </c>
      <c r="R1919" s="1">
        <f t="shared" si="239"/>
        <v>3</v>
      </c>
      <c r="S1919" t="s">
        <v>72</v>
      </c>
      <c r="T1919" s="2">
        <v>19484850</v>
      </c>
      <c r="U1919">
        <v>14553000</v>
      </c>
      <c r="V1919" s="2">
        <v>14858400</v>
      </c>
      <c r="W1919" s="2">
        <v>1891600</v>
      </c>
      <c r="X1919" s="2">
        <v>0</v>
      </c>
      <c r="Y1919" s="2">
        <v>120000</v>
      </c>
      <c r="Z1919" s="2">
        <v>2614850</v>
      </c>
      <c r="AA1919">
        <v>10</v>
      </c>
      <c r="AB1919">
        <v>0</v>
      </c>
      <c r="AC1919">
        <v>2</v>
      </c>
      <c r="AD1919">
        <v>0</v>
      </c>
      <c r="AE1919">
        <v>10</v>
      </c>
      <c r="AF1919">
        <v>12</v>
      </c>
      <c r="AG1919">
        <v>4</v>
      </c>
      <c r="AH1919" s="2">
        <v>3714600</v>
      </c>
    </row>
    <row r="1920" spans="1:34" x14ac:dyDescent="0.5">
      <c r="A1920">
        <v>14435</v>
      </c>
      <c r="B1920">
        <v>64044</v>
      </c>
      <c r="C1920" t="s">
        <v>1998</v>
      </c>
      <c r="D1920" s="25">
        <v>24550</v>
      </c>
      <c r="E1920" t="s">
        <v>1972</v>
      </c>
      <c r="F1920" t="s">
        <v>94</v>
      </c>
      <c r="G1920" t="s">
        <v>1847</v>
      </c>
      <c r="H1920" s="25">
        <v>41605</v>
      </c>
      <c r="I1920" s="26" t="str">
        <f t="shared" ref="I1920:I1983" si="240">TEXT(H1920,"ddd")</f>
        <v>Wed</v>
      </c>
      <c r="J1920" s="1">
        <f t="shared" ref="J1920:J1983" si="241">L1920-H1920</f>
        <v>5</v>
      </c>
      <c r="K1920" s="1" t="str">
        <f t="shared" ref="K1920:K1983" si="242">IF(J1920&lt;=7,"7D",IF(J1920&lt;=14,"14D",IF(J1920&lt;=30,"30D",IF(J1920&lt;=45,"45D",IF(J1920&lt;=60,"60D",IF(J1920&lt;=90,"90D","120D"))))))</f>
        <v>7D</v>
      </c>
      <c r="L1920" s="25">
        <v>41610</v>
      </c>
      <c r="M1920" s="26" t="str">
        <f t="shared" ref="M1920:M1983" si="243">TEXT(L1920,"ddd")</f>
        <v>Mon</v>
      </c>
      <c r="N1920" s="25">
        <v>41614</v>
      </c>
      <c r="O1920" s="1">
        <f t="shared" ref="O1920:O1983" si="244">N1920-L1920</f>
        <v>4</v>
      </c>
      <c r="P1920" s="27">
        <f t="shared" ref="P1920:P1983" si="245">YEAR(L1920)</f>
        <v>2013</v>
      </c>
      <c r="Q1920" s="1">
        <f t="shared" ref="Q1920:Q1983" si="246">MONTH(L1920)</f>
        <v>12</v>
      </c>
      <c r="R1920" s="1">
        <f t="shared" ref="R1920:R1983" si="247">DAY(L1920)</f>
        <v>2</v>
      </c>
      <c r="S1920" t="s">
        <v>72</v>
      </c>
      <c r="T1920" s="2">
        <v>16534050</v>
      </c>
      <c r="U1920">
        <v>15564050</v>
      </c>
      <c r="V1920" s="2">
        <v>12929098.4</v>
      </c>
      <c r="W1920" s="2">
        <v>546003.69999999995</v>
      </c>
      <c r="X1920" s="2">
        <v>0</v>
      </c>
      <c r="Y1920" s="2">
        <v>839826.84</v>
      </c>
      <c r="Z1920" s="2">
        <v>2219121.06</v>
      </c>
      <c r="AA1920">
        <v>4</v>
      </c>
      <c r="AB1920">
        <v>0</v>
      </c>
      <c r="AC1920">
        <v>0</v>
      </c>
      <c r="AD1920">
        <v>0</v>
      </c>
      <c r="AE1920">
        <v>4</v>
      </c>
      <c r="AF1920">
        <v>4</v>
      </c>
      <c r="AG1920">
        <v>4</v>
      </c>
      <c r="AH1920" s="2">
        <v>3232274.6</v>
      </c>
    </row>
    <row r="1921" spans="1:34" x14ac:dyDescent="0.5">
      <c r="A1921">
        <v>14435</v>
      </c>
      <c r="B1921">
        <v>64209</v>
      </c>
      <c r="C1921" t="s">
        <v>1999</v>
      </c>
      <c r="D1921" s="25">
        <v>23116</v>
      </c>
      <c r="E1921" t="s">
        <v>1049</v>
      </c>
      <c r="F1921" t="s">
        <v>94</v>
      </c>
      <c r="G1921" t="s">
        <v>1847</v>
      </c>
      <c r="H1921" s="25">
        <v>41606</v>
      </c>
      <c r="I1921" s="26" t="str">
        <f t="shared" si="240"/>
        <v>Thu</v>
      </c>
      <c r="J1921" s="1">
        <f t="shared" si="241"/>
        <v>4</v>
      </c>
      <c r="K1921" s="1" t="str">
        <f t="shared" si="242"/>
        <v>7D</v>
      </c>
      <c r="L1921" s="25">
        <v>41610</v>
      </c>
      <c r="M1921" s="26" t="str">
        <f t="shared" si="243"/>
        <v>Mon</v>
      </c>
      <c r="N1921" s="25">
        <v>41612</v>
      </c>
      <c r="O1921" s="1">
        <f t="shared" si="244"/>
        <v>2</v>
      </c>
      <c r="P1921" s="27">
        <f t="shared" si="245"/>
        <v>2013</v>
      </c>
      <c r="Q1921" s="1">
        <f t="shared" si="246"/>
        <v>12</v>
      </c>
      <c r="R1921" s="1">
        <f t="shared" si="247"/>
        <v>2</v>
      </c>
      <c r="S1921" t="s">
        <v>72</v>
      </c>
      <c r="T1921" s="2">
        <v>8289250</v>
      </c>
      <c r="U1921">
        <v>7779250</v>
      </c>
      <c r="V1921" s="2">
        <v>6462244</v>
      </c>
      <c r="W1921" s="2">
        <v>272904.5</v>
      </c>
      <c r="X1921" s="2">
        <v>0</v>
      </c>
      <c r="Y1921" s="2">
        <v>441558.22</v>
      </c>
      <c r="Z1921" s="2">
        <v>1112543.28</v>
      </c>
      <c r="AA1921">
        <v>2</v>
      </c>
      <c r="AB1921">
        <v>0</v>
      </c>
      <c r="AC1921">
        <v>0</v>
      </c>
      <c r="AD1921">
        <v>0</v>
      </c>
      <c r="AE1921">
        <v>2</v>
      </c>
      <c r="AF1921">
        <v>2</v>
      </c>
      <c r="AG1921">
        <v>2</v>
      </c>
      <c r="AH1921" s="2">
        <v>3231122</v>
      </c>
    </row>
    <row r="1922" spans="1:34" x14ac:dyDescent="0.5">
      <c r="A1922">
        <v>15473</v>
      </c>
      <c r="B1922">
        <v>64083</v>
      </c>
      <c r="C1922" t="s">
        <v>2000</v>
      </c>
      <c r="D1922" s="25">
        <v>28914</v>
      </c>
      <c r="E1922" t="s">
        <v>140</v>
      </c>
      <c r="F1922" t="s">
        <v>84</v>
      </c>
      <c r="G1922" t="s">
        <v>112</v>
      </c>
      <c r="H1922" s="25">
        <v>41606</v>
      </c>
      <c r="I1922" s="26" t="str">
        <f t="shared" si="240"/>
        <v>Thu</v>
      </c>
      <c r="J1922" s="1">
        <f t="shared" si="241"/>
        <v>5</v>
      </c>
      <c r="K1922" s="1" t="str">
        <f t="shared" si="242"/>
        <v>7D</v>
      </c>
      <c r="L1922" s="25">
        <v>41611</v>
      </c>
      <c r="M1922" s="26" t="str">
        <f t="shared" si="243"/>
        <v>Tue</v>
      </c>
      <c r="N1922" s="25">
        <v>41612</v>
      </c>
      <c r="O1922" s="1">
        <f t="shared" si="244"/>
        <v>1</v>
      </c>
      <c r="P1922" s="27">
        <f t="shared" si="245"/>
        <v>2013</v>
      </c>
      <c r="Q1922" s="1">
        <f t="shared" si="246"/>
        <v>12</v>
      </c>
      <c r="R1922" s="1">
        <f t="shared" si="247"/>
        <v>3</v>
      </c>
      <c r="S1922" t="s">
        <v>72</v>
      </c>
      <c r="T1922" s="2">
        <v>40175999.810000002</v>
      </c>
      <c r="U1922">
        <v>38577000</v>
      </c>
      <c r="V1922" s="2">
        <v>32568832</v>
      </c>
      <c r="W1922" s="2">
        <v>1003462.2</v>
      </c>
      <c r="X1922" s="2">
        <v>0</v>
      </c>
      <c r="Y1922" s="2">
        <v>1212121.21</v>
      </c>
      <c r="Z1922" s="2">
        <v>5391584.4000000004</v>
      </c>
      <c r="AA1922">
        <v>3</v>
      </c>
      <c r="AB1922">
        <v>0</v>
      </c>
      <c r="AC1922">
        <v>0</v>
      </c>
      <c r="AD1922">
        <v>0</v>
      </c>
      <c r="AE1922">
        <v>3</v>
      </c>
      <c r="AF1922">
        <v>3</v>
      </c>
      <c r="AG1922">
        <v>3</v>
      </c>
      <c r="AH1922" s="2">
        <v>10856277.33</v>
      </c>
    </row>
    <row r="1923" spans="1:34" x14ac:dyDescent="0.5">
      <c r="A1923">
        <v>15475</v>
      </c>
      <c r="B1923">
        <v>64142</v>
      </c>
      <c r="C1923" t="s">
        <v>2001</v>
      </c>
      <c r="D1923" s="25">
        <v>30299</v>
      </c>
      <c r="E1923" t="s">
        <v>79</v>
      </c>
      <c r="F1923" t="s">
        <v>80</v>
      </c>
      <c r="G1923" t="s">
        <v>89</v>
      </c>
      <c r="H1923" s="25">
        <v>41606</v>
      </c>
      <c r="I1923" s="26" t="str">
        <f t="shared" si="240"/>
        <v>Thu</v>
      </c>
      <c r="J1923" s="1">
        <f t="shared" si="241"/>
        <v>20</v>
      </c>
      <c r="K1923" s="1" t="str">
        <f t="shared" si="242"/>
        <v>30D</v>
      </c>
      <c r="L1923" s="25">
        <v>41626</v>
      </c>
      <c r="M1923" s="26" t="str">
        <f t="shared" si="243"/>
        <v>Wed</v>
      </c>
      <c r="N1923" s="25">
        <v>41631</v>
      </c>
      <c r="O1923" s="1">
        <f t="shared" si="244"/>
        <v>5</v>
      </c>
      <c r="P1923" s="27">
        <f t="shared" si="245"/>
        <v>2013</v>
      </c>
      <c r="Q1923" s="1">
        <f t="shared" si="246"/>
        <v>12</v>
      </c>
      <c r="R1923" s="1">
        <f t="shared" si="247"/>
        <v>18</v>
      </c>
      <c r="S1923" t="s">
        <v>72</v>
      </c>
      <c r="T1923" s="2">
        <v>22720729.969999999</v>
      </c>
      <c r="U1923">
        <v>20859280</v>
      </c>
      <c r="V1923" s="2">
        <v>16967510.300000001</v>
      </c>
      <c r="W1923" s="2">
        <v>2704233.9</v>
      </c>
      <c r="X1923" s="2">
        <v>0</v>
      </c>
      <c r="Y1923" s="2">
        <v>0</v>
      </c>
      <c r="Z1923" s="2">
        <v>3048985.77</v>
      </c>
      <c r="AA1923">
        <v>10</v>
      </c>
      <c r="AB1923">
        <v>0</v>
      </c>
      <c r="AC1923">
        <v>0</v>
      </c>
      <c r="AD1923">
        <v>0</v>
      </c>
      <c r="AE1923">
        <v>10</v>
      </c>
      <c r="AF1923">
        <v>10</v>
      </c>
      <c r="AG1923">
        <v>5</v>
      </c>
      <c r="AH1923" s="2">
        <v>3393502.06</v>
      </c>
    </row>
    <row r="1924" spans="1:34" x14ac:dyDescent="0.5">
      <c r="A1924">
        <v>14647</v>
      </c>
      <c r="B1924">
        <v>64213</v>
      </c>
      <c r="C1924" t="s">
        <v>2002</v>
      </c>
      <c r="D1924" s="25">
        <v>30766</v>
      </c>
      <c r="E1924" t="s">
        <v>69</v>
      </c>
      <c r="F1924" t="s">
        <v>94</v>
      </c>
      <c r="G1924" t="s">
        <v>111</v>
      </c>
      <c r="H1924" s="25">
        <v>41606</v>
      </c>
      <c r="I1924" s="26" t="str">
        <f t="shared" si="240"/>
        <v>Thu</v>
      </c>
      <c r="J1924" s="1">
        <f t="shared" si="241"/>
        <v>0</v>
      </c>
      <c r="K1924" s="1" t="str">
        <f t="shared" si="242"/>
        <v>7D</v>
      </c>
      <c r="L1924" s="25">
        <v>41606</v>
      </c>
      <c r="M1924" s="26" t="str">
        <f t="shared" si="243"/>
        <v>Thu</v>
      </c>
      <c r="N1924" s="25">
        <v>41607</v>
      </c>
      <c r="O1924" s="1">
        <f t="shared" si="244"/>
        <v>1</v>
      </c>
      <c r="P1924" s="27">
        <f t="shared" si="245"/>
        <v>2013</v>
      </c>
      <c r="Q1924" s="1">
        <f t="shared" si="246"/>
        <v>11</v>
      </c>
      <c r="R1924" s="1">
        <f t="shared" si="247"/>
        <v>28</v>
      </c>
      <c r="S1924" t="s">
        <v>72</v>
      </c>
      <c r="T1924" s="2">
        <v>1130850</v>
      </c>
      <c r="U1924">
        <v>0</v>
      </c>
      <c r="V1924" s="2">
        <v>909091</v>
      </c>
      <c r="W1924" s="2">
        <v>70000</v>
      </c>
      <c r="X1924" s="2">
        <v>0</v>
      </c>
      <c r="Y1924" s="2">
        <v>0</v>
      </c>
      <c r="Z1924" s="2">
        <v>151759</v>
      </c>
      <c r="AA1924">
        <v>2</v>
      </c>
      <c r="AB1924">
        <v>0</v>
      </c>
      <c r="AC1924">
        <v>0</v>
      </c>
      <c r="AD1924">
        <v>1</v>
      </c>
      <c r="AE1924">
        <v>2</v>
      </c>
      <c r="AF1924">
        <v>3</v>
      </c>
      <c r="AG1924">
        <v>1</v>
      </c>
      <c r="AH1924" s="2">
        <v>909091</v>
      </c>
    </row>
    <row r="1925" spans="1:34" x14ac:dyDescent="0.5">
      <c r="A1925">
        <v>15509</v>
      </c>
      <c r="B1925">
        <v>58680</v>
      </c>
      <c r="C1925" t="s">
        <v>1815</v>
      </c>
      <c r="D1925" s="25">
        <v>26871</v>
      </c>
      <c r="E1925" t="s">
        <v>69</v>
      </c>
      <c r="F1925" t="s">
        <v>75</v>
      </c>
      <c r="G1925" t="s">
        <v>91</v>
      </c>
      <c r="H1925" s="25">
        <v>41607</v>
      </c>
      <c r="I1925" s="26" t="str">
        <f t="shared" si="240"/>
        <v>Fri</v>
      </c>
      <c r="J1925" s="1">
        <f t="shared" si="241"/>
        <v>18</v>
      </c>
      <c r="K1925" s="1" t="str">
        <f t="shared" si="242"/>
        <v>30D</v>
      </c>
      <c r="L1925" s="25">
        <v>41625</v>
      </c>
      <c r="M1925" s="26" t="str">
        <f t="shared" si="243"/>
        <v>Tue</v>
      </c>
      <c r="N1925" s="25">
        <v>41626</v>
      </c>
      <c r="O1925" s="1">
        <f t="shared" si="244"/>
        <v>1</v>
      </c>
      <c r="P1925" s="27">
        <f t="shared" si="245"/>
        <v>2013</v>
      </c>
      <c r="Q1925" s="1">
        <f t="shared" si="246"/>
        <v>12</v>
      </c>
      <c r="R1925" s="1">
        <f t="shared" si="247"/>
        <v>17</v>
      </c>
      <c r="S1925" t="s">
        <v>72</v>
      </c>
      <c r="T1925" s="2">
        <v>322841.48</v>
      </c>
      <c r="U1925">
        <v>0</v>
      </c>
      <c r="V1925" s="2">
        <v>200000</v>
      </c>
      <c r="W1925" s="2">
        <v>73593.070000000007</v>
      </c>
      <c r="X1925" s="2">
        <v>0</v>
      </c>
      <c r="Y1925" s="2">
        <v>5959.79</v>
      </c>
      <c r="Z1925" s="2">
        <v>43288.62</v>
      </c>
      <c r="AA1925">
        <v>4</v>
      </c>
      <c r="AB1925">
        <v>0</v>
      </c>
      <c r="AC1925">
        <v>0</v>
      </c>
      <c r="AD1925">
        <v>0</v>
      </c>
      <c r="AE1925">
        <v>4</v>
      </c>
      <c r="AF1925">
        <v>4</v>
      </c>
      <c r="AG1925">
        <v>3</v>
      </c>
      <c r="AH1925" s="2">
        <v>66666.67</v>
      </c>
    </row>
    <row r="1926" spans="1:34" x14ac:dyDescent="0.5">
      <c r="A1926">
        <v>15338</v>
      </c>
      <c r="B1926">
        <v>64223</v>
      </c>
      <c r="C1926" t="s">
        <v>2003</v>
      </c>
      <c r="D1926" s="25">
        <v>24809</v>
      </c>
      <c r="E1926" t="s">
        <v>1988</v>
      </c>
      <c r="F1926" t="s">
        <v>94</v>
      </c>
      <c r="G1926" t="s">
        <v>141</v>
      </c>
      <c r="H1926" s="25">
        <v>41607</v>
      </c>
      <c r="I1926" s="26" t="str">
        <f t="shared" si="240"/>
        <v>Fri</v>
      </c>
      <c r="J1926" s="1">
        <f t="shared" si="241"/>
        <v>9</v>
      </c>
      <c r="K1926" s="1" t="str">
        <f t="shared" si="242"/>
        <v>14D</v>
      </c>
      <c r="L1926" s="25">
        <v>41616</v>
      </c>
      <c r="M1926" s="26" t="str">
        <f t="shared" si="243"/>
        <v>Sun</v>
      </c>
      <c r="N1926" s="25">
        <v>41622</v>
      </c>
      <c r="O1926" s="1">
        <f t="shared" si="244"/>
        <v>6</v>
      </c>
      <c r="P1926" s="27">
        <f t="shared" si="245"/>
        <v>2013</v>
      </c>
      <c r="Q1926" s="1">
        <f t="shared" si="246"/>
        <v>12</v>
      </c>
      <c r="R1926" s="1">
        <f t="shared" si="247"/>
        <v>8</v>
      </c>
      <c r="S1926" t="s">
        <v>72</v>
      </c>
      <c r="T1926" s="2">
        <v>22916075</v>
      </c>
      <c r="U1926">
        <v>22826075</v>
      </c>
      <c r="V1926" s="2">
        <v>18807213.149999999</v>
      </c>
      <c r="W1926" s="2">
        <v>1033671.93</v>
      </c>
      <c r="X1926" s="2">
        <v>0</v>
      </c>
      <c r="Y1926" s="2">
        <v>0</v>
      </c>
      <c r="Z1926" s="2">
        <v>3075189.92</v>
      </c>
      <c r="AA1926">
        <v>6</v>
      </c>
      <c r="AB1926">
        <v>0</v>
      </c>
      <c r="AC1926">
        <v>0</v>
      </c>
      <c r="AD1926">
        <v>0</v>
      </c>
      <c r="AE1926">
        <v>6</v>
      </c>
      <c r="AF1926">
        <v>6</v>
      </c>
      <c r="AG1926">
        <v>6</v>
      </c>
      <c r="AH1926" s="2">
        <v>3134535.53</v>
      </c>
    </row>
    <row r="1927" spans="1:34" x14ac:dyDescent="0.5">
      <c r="A1927">
        <v>15527</v>
      </c>
      <c r="B1927">
        <v>64332</v>
      </c>
      <c r="C1927" t="s">
        <v>2004</v>
      </c>
      <c r="D1927" s="25">
        <v>28230</v>
      </c>
      <c r="E1927" t="s">
        <v>138</v>
      </c>
      <c r="F1927" t="s">
        <v>80</v>
      </c>
      <c r="G1927" t="s">
        <v>89</v>
      </c>
      <c r="H1927" s="25">
        <v>41609</v>
      </c>
      <c r="I1927" s="26" t="str">
        <f t="shared" si="240"/>
        <v>Sun</v>
      </c>
      <c r="J1927" s="1">
        <f t="shared" si="241"/>
        <v>1</v>
      </c>
      <c r="K1927" s="1" t="str">
        <f t="shared" si="242"/>
        <v>7D</v>
      </c>
      <c r="L1927" s="25">
        <v>41610</v>
      </c>
      <c r="M1927" s="26" t="str">
        <f t="shared" si="243"/>
        <v>Mon</v>
      </c>
      <c r="N1927" s="25">
        <v>41612</v>
      </c>
      <c r="O1927" s="1">
        <f t="shared" si="244"/>
        <v>2</v>
      </c>
      <c r="P1927" s="27">
        <f t="shared" si="245"/>
        <v>2013</v>
      </c>
      <c r="Q1927" s="1">
        <f t="shared" si="246"/>
        <v>12</v>
      </c>
      <c r="R1927" s="1">
        <f t="shared" si="247"/>
        <v>2</v>
      </c>
      <c r="S1927" t="s">
        <v>72</v>
      </c>
      <c r="T1927" s="2">
        <v>462000</v>
      </c>
      <c r="U1927">
        <v>0</v>
      </c>
      <c r="V1927" s="2">
        <v>400000</v>
      </c>
      <c r="W1927" s="2">
        <v>0</v>
      </c>
      <c r="X1927" s="2">
        <v>0</v>
      </c>
      <c r="Y1927" s="2">
        <v>0</v>
      </c>
      <c r="Z1927" s="2">
        <v>62000</v>
      </c>
      <c r="AA1927">
        <v>4</v>
      </c>
      <c r="AB1927">
        <v>0</v>
      </c>
      <c r="AC1927">
        <v>2</v>
      </c>
      <c r="AD1927">
        <v>0</v>
      </c>
      <c r="AE1927">
        <v>4</v>
      </c>
      <c r="AF1927">
        <v>6</v>
      </c>
      <c r="AG1927">
        <v>2</v>
      </c>
      <c r="AH1927" s="2">
        <v>200000</v>
      </c>
    </row>
    <row r="1928" spans="1:34" x14ac:dyDescent="0.5">
      <c r="A1928">
        <v>15338</v>
      </c>
      <c r="B1928">
        <v>64374</v>
      </c>
      <c r="C1928" t="s">
        <v>2005</v>
      </c>
      <c r="D1928" s="25">
        <v>32838</v>
      </c>
      <c r="E1928" t="s">
        <v>110</v>
      </c>
      <c r="F1928" t="s">
        <v>94</v>
      </c>
      <c r="G1928" t="s">
        <v>141</v>
      </c>
      <c r="H1928" s="25">
        <v>41610</v>
      </c>
      <c r="I1928" s="26" t="str">
        <f t="shared" si="240"/>
        <v>Mon</v>
      </c>
      <c r="J1928" s="1">
        <f t="shared" si="241"/>
        <v>6</v>
      </c>
      <c r="K1928" s="1" t="str">
        <f t="shared" si="242"/>
        <v>7D</v>
      </c>
      <c r="L1928" s="25">
        <v>41616</v>
      </c>
      <c r="M1928" s="26" t="str">
        <f t="shared" si="243"/>
        <v>Sun</v>
      </c>
      <c r="N1928" s="25">
        <v>41621</v>
      </c>
      <c r="O1928" s="1">
        <f t="shared" si="244"/>
        <v>5</v>
      </c>
      <c r="P1928" s="27">
        <f t="shared" si="245"/>
        <v>2013</v>
      </c>
      <c r="Q1928" s="1">
        <f t="shared" si="246"/>
        <v>12</v>
      </c>
      <c r="R1928" s="1">
        <f t="shared" si="247"/>
        <v>8</v>
      </c>
      <c r="S1928" t="s">
        <v>72</v>
      </c>
      <c r="T1928" s="2">
        <v>19974879</v>
      </c>
      <c r="U1928">
        <v>19463850</v>
      </c>
      <c r="V1928" s="2">
        <v>16168672.800000001</v>
      </c>
      <c r="W1928" s="2">
        <v>682812.9</v>
      </c>
      <c r="X1928" s="2">
        <v>0</v>
      </c>
      <c r="Y1928" s="2">
        <v>442471.2</v>
      </c>
      <c r="Z1928" s="2">
        <v>2680922.1</v>
      </c>
      <c r="AA1928">
        <v>5</v>
      </c>
      <c r="AB1928">
        <v>0</v>
      </c>
      <c r="AC1928">
        <v>0</v>
      </c>
      <c r="AD1928">
        <v>0</v>
      </c>
      <c r="AE1928">
        <v>5</v>
      </c>
      <c r="AF1928">
        <v>5</v>
      </c>
      <c r="AG1928">
        <v>5</v>
      </c>
      <c r="AH1928" s="2">
        <v>3233734.56</v>
      </c>
    </row>
    <row r="1929" spans="1:34" x14ac:dyDescent="0.5">
      <c r="A1929">
        <v>15530</v>
      </c>
      <c r="B1929">
        <v>64339</v>
      </c>
      <c r="C1929" t="s">
        <v>2006</v>
      </c>
      <c r="D1929" s="25">
        <v>22845</v>
      </c>
      <c r="E1929" t="s">
        <v>140</v>
      </c>
      <c r="F1929" t="s">
        <v>80</v>
      </c>
      <c r="G1929" t="s">
        <v>89</v>
      </c>
      <c r="H1929" s="25">
        <v>41610</v>
      </c>
      <c r="I1929" s="26" t="str">
        <f t="shared" si="240"/>
        <v>Mon</v>
      </c>
      <c r="J1929" s="1">
        <f t="shared" si="241"/>
        <v>18</v>
      </c>
      <c r="K1929" s="1" t="str">
        <f t="shared" si="242"/>
        <v>30D</v>
      </c>
      <c r="L1929" s="25">
        <v>41628</v>
      </c>
      <c r="M1929" s="26" t="str">
        <f t="shared" si="243"/>
        <v>Fri</v>
      </c>
      <c r="N1929" s="25">
        <v>41631</v>
      </c>
      <c r="O1929" s="1">
        <f t="shared" si="244"/>
        <v>3</v>
      </c>
      <c r="P1929" s="27">
        <f t="shared" si="245"/>
        <v>2013</v>
      </c>
      <c r="Q1929" s="1">
        <f t="shared" si="246"/>
        <v>12</v>
      </c>
      <c r="R1929" s="1">
        <f t="shared" si="247"/>
        <v>20</v>
      </c>
      <c r="S1929" t="s">
        <v>72</v>
      </c>
      <c r="T1929" s="2">
        <v>4811500</v>
      </c>
      <c r="U1929">
        <v>0</v>
      </c>
      <c r="V1929" s="2">
        <v>3300000</v>
      </c>
      <c r="W1929" s="2">
        <v>0</v>
      </c>
      <c r="X1929" s="2">
        <v>0</v>
      </c>
      <c r="Y1929" s="2">
        <v>865800.87</v>
      </c>
      <c r="Z1929" s="2">
        <v>645699.13</v>
      </c>
      <c r="AA1929">
        <v>9</v>
      </c>
      <c r="AB1929">
        <v>0</v>
      </c>
      <c r="AC1929">
        <v>0</v>
      </c>
      <c r="AD1929">
        <v>0</v>
      </c>
      <c r="AE1929">
        <v>9</v>
      </c>
      <c r="AF1929">
        <v>9</v>
      </c>
      <c r="AG1929">
        <v>3</v>
      </c>
      <c r="AH1929" s="2">
        <v>1100000</v>
      </c>
    </row>
    <row r="1930" spans="1:34" x14ac:dyDescent="0.5">
      <c r="A1930">
        <v>15338</v>
      </c>
      <c r="B1930">
        <v>64376</v>
      </c>
      <c r="C1930" t="s">
        <v>2007</v>
      </c>
      <c r="D1930" s="25">
        <v>20503</v>
      </c>
      <c r="E1930" t="s">
        <v>110</v>
      </c>
      <c r="F1930" t="s">
        <v>94</v>
      </c>
      <c r="G1930" t="s">
        <v>141</v>
      </c>
      <c r="H1930" s="25">
        <v>41610</v>
      </c>
      <c r="I1930" s="26" t="str">
        <f t="shared" si="240"/>
        <v>Mon</v>
      </c>
      <c r="J1930" s="1">
        <f t="shared" si="241"/>
        <v>6</v>
      </c>
      <c r="K1930" s="1" t="str">
        <f t="shared" si="242"/>
        <v>7D</v>
      </c>
      <c r="L1930" s="25">
        <v>41616</v>
      </c>
      <c r="M1930" s="26" t="str">
        <f t="shared" si="243"/>
        <v>Sun</v>
      </c>
      <c r="N1930" s="25">
        <v>41621</v>
      </c>
      <c r="O1930" s="1">
        <f t="shared" si="244"/>
        <v>5</v>
      </c>
      <c r="P1930" s="27">
        <f t="shared" si="245"/>
        <v>2013</v>
      </c>
      <c r="Q1930" s="1">
        <f t="shared" si="246"/>
        <v>12</v>
      </c>
      <c r="R1930" s="1">
        <f t="shared" si="247"/>
        <v>8</v>
      </c>
      <c r="S1930" t="s">
        <v>72</v>
      </c>
      <c r="T1930" s="2">
        <v>19974879</v>
      </c>
      <c r="U1930">
        <v>19463850</v>
      </c>
      <c r="V1930" s="2">
        <v>16168672.800000001</v>
      </c>
      <c r="W1930" s="2">
        <v>682812.9</v>
      </c>
      <c r="X1930" s="2">
        <v>0</v>
      </c>
      <c r="Y1930" s="2">
        <v>442471.2</v>
      </c>
      <c r="Z1930" s="2">
        <v>2680922.1</v>
      </c>
      <c r="AA1930">
        <v>5</v>
      </c>
      <c r="AB1930">
        <v>0</v>
      </c>
      <c r="AC1930">
        <v>0</v>
      </c>
      <c r="AD1930">
        <v>0</v>
      </c>
      <c r="AE1930">
        <v>5</v>
      </c>
      <c r="AF1930">
        <v>5</v>
      </c>
      <c r="AG1930">
        <v>5</v>
      </c>
      <c r="AH1930" s="2">
        <v>3233734.56</v>
      </c>
    </row>
    <row r="1931" spans="1:34" x14ac:dyDescent="0.5">
      <c r="A1931">
        <v>15338</v>
      </c>
      <c r="B1931">
        <v>64373</v>
      </c>
      <c r="C1931" t="s">
        <v>2008</v>
      </c>
      <c r="D1931" s="25">
        <v>22195</v>
      </c>
      <c r="E1931" t="s">
        <v>110</v>
      </c>
      <c r="F1931" t="s">
        <v>94</v>
      </c>
      <c r="G1931" t="s">
        <v>141</v>
      </c>
      <c r="H1931" s="25">
        <v>41610</v>
      </c>
      <c r="I1931" s="26" t="str">
        <f t="shared" si="240"/>
        <v>Mon</v>
      </c>
      <c r="J1931" s="1">
        <f t="shared" si="241"/>
        <v>6</v>
      </c>
      <c r="K1931" s="1" t="str">
        <f t="shared" si="242"/>
        <v>7D</v>
      </c>
      <c r="L1931" s="25">
        <v>41616</v>
      </c>
      <c r="M1931" s="26" t="str">
        <f t="shared" si="243"/>
        <v>Sun</v>
      </c>
      <c r="N1931" s="25">
        <v>41621</v>
      </c>
      <c r="O1931" s="1">
        <f t="shared" si="244"/>
        <v>5</v>
      </c>
      <c r="P1931" s="27">
        <f t="shared" si="245"/>
        <v>2013</v>
      </c>
      <c r="Q1931" s="1">
        <f t="shared" si="246"/>
        <v>12</v>
      </c>
      <c r="R1931" s="1">
        <f t="shared" si="247"/>
        <v>8</v>
      </c>
      <c r="S1931" t="s">
        <v>72</v>
      </c>
      <c r="T1931" s="2">
        <v>19974879</v>
      </c>
      <c r="U1931">
        <v>19463850</v>
      </c>
      <c r="V1931" s="2">
        <v>16168672.800000001</v>
      </c>
      <c r="W1931" s="2">
        <v>682812.9</v>
      </c>
      <c r="X1931" s="2">
        <v>0</v>
      </c>
      <c r="Y1931" s="2">
        <v>442471.2</v>
      </c>
      <c r="Z1931" s="2">
        <v>2680922.1</v>
      </c>
      <c r="AA1931">
        <v>5</v>
      </c>
      <c r="AB1931">
        <v>0</v>
      </c>
      <c r="AC1931">
        <v>0</v>
      </c>
      <c r="AD1931">
        <v>0</v>
      </c>
      <c r="AE1931">
        <v>5</v>
      </c>
      <c r="AF1931">
        <v>5</v>
      </c>
      <c r="AG1931">
        <v>5</v>
      </c>
      <c r="AH1931" s="2">
        <v>3233734.56</v>
      </c>
    </row>
    <row r="1932" spans="1:34" x14ac:dyDescent="0.5">
      <c r="A1932">
        <v>15573</v>
      </c>
      <c r="B1932">
        <v>64536</v>
      </c>
      <c r="C1932" t="s">
        <v>2009</v>
      </c>
      <c r="D1932" s="25">
        <v>16114</v>
      </c>
      <c r="E1932" t="s">
        <v>113</v>
      </c>
      <c r="F1932" t="s">
        <v>70</v>
      </c>
      <c r="G1932" t="s">
        <v>74</v>
      </c>
      <c r="H1932" s="25">
        <v>41611</v>
      </c>
      <c r="I1932" s="26" t="str">
        <f t="shared" si="240"/>
        <v>Tue</v>
      </c>
      <c r="J1932" s="1">
        <f t="shared" si="241"/>
        <v>26</v>
      </c>
      <c r="K1932" s="1" t="str">
        <f t="shared" si="242"/>
        <v>30D</v>
      </c>
      <c r="L1932" s="25">
        <v>41637</v>
      </c>
      <c r="M1932" s="26" t="str">
        <f t="shared" si="243"/>
        <v>Sun</v>
      </c>
      <c r="N1932" s="25">
        <v>41641</v>
      </c>
      <c r="O1932" s="1">
        <f t="shared" si="244"/>
        <v>4</v>
      </c>
      <c r="P1932" s="27">
        <f t="shared" si="245"/>
        <v>2013</v>
      </c>
      <c r="Q1932" s="1">
        <f t="shared" si="246"/>
        <v>12</v>
      </c>
      <c r="R1932" s="1">
        <f t="shared" si="247"/>
        <v>29</v>
      </c>
      <c r="S1932" t="s">
        <v>72</v>
      </c>
      <c r="T1932" s="2">
        <v>35517699.530000001</v>
      </c>
      <c r="U1932">
        <v>21483000</v>
      </c>
      <c r="V1932" s="2">
        <v>21249352</v>
      </c>
      <c r="W1932" s="2">
        <v>9501903</v>
      </c>
      <c r="X1932" s="2">
        <v>0</v>
      </c>
      <c r="Y1932" s="2">
        <v>0</v>
      </c>
      <c r="Z1932" s="2">
        <v>4766444.53</v>
      </c>
      <c r="AA1932">
        <v>8</v>
      </c>
      <c r="AB1932">
        <v>4</v>
      </c>
      <c r="AC1932">
        <v>4</v>
      </c>
      <c r="AD1932">
        <v>0</v>
      </c>
      <c r="AE1932">
        <v>12</v>
      </c>
      <c r="AF1932">
        <v>16</v>
      </c>
      <c r="AG1932">
        <v>4</v>
      </c>
      <c r="AH1932" s="2">
        <v>5312338</v>
      </c>
    </row>
    <row r="1933" spans="1:34" x14ac:dyDescent="0.5">
      <c r="A1933">
        <v>15567</v>
      </c>
      <c r="B1933">
        <v>64510</v>
      </c>
      <c r="C1933" t="s">
        <v>2010</v>
      </c>
      <c r="D1933" s="25">
        <v>18522</v>
      </c>
      <c r="E1933" t="s">
        <v>138</v>
      </c>
      <c r="F1933" t="s">
        <v>80</v>
      </c>
      <c r="G1933" t="s">
        <v>89</v>
      </c>
      <c r="H1933" s="25">
        <v>41611</v>
      </c>
      <c r="I1933" s="26" t="str">
        <f t="shared" si="240"/>
        <v>Tue</v>
      </c>
      <c r="J1933" s="1">
        <f t="shared" si="241"/>
        <v>7</v>
      </c>
      <c r="K1933" s="1" t="str">
        <f t="shared" si="242"/>
        <v>7D</v>
      </c>
      <c r="L1933" s="25">
        <v>41618</v>
      </c>
      <c r="M1933" s="26" t="str">
        <f t="shared" si="243"/>
        <v>Tue</v>
      </c>
      <c r="N1933" s="25">
        <v>41622</v>
      </c>
      <c r="O1933" s="1">
        <f t="shared" si="244"/>
        <v>4</v>
      </c>
      <c r="P1933" s="27">
        <f t="shared" si="245"/>
        <v>2013</v>
      </c>
      <c r="Q1933" s="1">
        <f t="shared" si="246"/>
        <v>12</v>
      </c>
      <c r="R1933" s="1">
        <f t="shared" si="247"/>
        <v>10</v>
      </c>
      <c r="S1933" t="s">
        <v>72</v>
      </c>
      <c r="T1933" s="2">
        <v>7286904.9500000002</v>
      </c>
      <c r="U1933">
        <v>0</v>
      </c>
      <c r="V1933" s="2">
        <v>2250216.4500000002</v>
      </c>
      <c r="W1933" s="2">
        <v>3150692.66</v>
      </c>
      <c r="X1933" s="2">
        <v>0</v>
      </c>
      <c r="Y1933" s="2">
        <v>728446.22</v>
      </c>
      <c r="Z1933" s="2">
        <v>1157549.6200000001</v>
      </c>
      <c r="AA1933">
        <v>12</v>
      </c>
      <c r="AB1933">
        <v>0</v>
      </c>
      <c r="AC1933">
        <v>0</v>
      </c>
      <c r="AD1933">
        <v>0</v>
      </c>
      <c r="AE1933">
        <v>12</v>
      </c>
      <c r="AF1933">
        <v>12</v>
      </c>
      <c r="AG1933">
        <v>4</v>
      </c>
      <c r="AH1933" s="2">
        <v>562554.11</v>
      </c>
    </row>
    <row r="1934" spans="1:34" x14ac:dyDescent="0.5">
      <c r="A1934">
        <v>15569</v>
      </c>
      <c r="B1934">
        <v>64512</v>
      </c>
      <c r="C1934" t="s">
        <v>2011</v>
      </c>
      <c r="D1934" s="25">
        <v>20000</v>
      </c>
      <c r="E1934" t="s">
        <v>140</v>
      </c>
      <c r="F1934" t="s">
        <v>75</v>
      </c>
      <c r="G1934" t="s">
        <v>91</v>
      </c>
      <c r="H1934" s="25">
        <v>41611</v>
      </c>
      <c r="I1934" s="26" t="str">
        <f t="shared" si="240"/>
        <v>Tue</v>
      </c>
      <c r="J1934" s="1">
        <f t="shared" si="241"/>
        <v>8</v>
      </c>
      <c r="K1934" s="1" t="str">
        <f t="shared" si="242"/>
        <v>14D</v>
      </c>
      <c r="L1934" s="25">
        <v>41619</v>
      </c>
      <c r="M1934" s="26" t="str">
        <f t="shared" si="243"/>
        <v>Wed</v>
      </c>
      <c r="N1934" s="25">
        <v>41622</v>
      </c>
      <c r="O1934" s="1">
        <f t="shared" si="244"/>
        <v>3</v>
      </c>
      <c r="P1934" s="27">
        <f t="shared" si="245"/>
        <v>2013</v>
      </c>
      <c r="Q1934" s="1">
        <f t="shared" si="246"/>
        <v>12</v>
      </c>
      <c r="R1934" s="1">
        <f t="shared" si="247"/>
        <v>11</v>
      </c>
      <c r="S1934" t="s">
        <v>72</v>
      </c>
      <c r="T1934" s="2">
        <v>3213999.98</v>
      </c>
      <c r="U1934">
        <v>0</v>
      </c>
      <c r="V1934" s="2">
        <v>2250216.4500000002</v>
      </c>
      <c r="W1934" s="2">
        <v>532467.52</v>
      </c>
      <c r="X1934" s="2">
        <v>0</v>
      </c>
      <c r="Y1934" s="2">
        <v>0</v>
      </c>
      <c r="Z1934" s="2">
        <v>431316.01</v>
      </c>
      <c r="AA1934">
        <v>3</v>
      </c>
      <c r="AB1934">
        <v>0</v>
      </c>
      <c r="AC1934">
        <v>0</v>
      </c>
      <c r="AD1934">
        <v>0</v>
      </c>
      <c r="AE1934">
        <v>3</v>
      </c>
      <c r="AF1934">
        <v>3</v>
      </c>
      <c r="AG1934">
        <v>3</v>
      </c>
      <c r="AH1934" s="2">
        <v>750072.15</v>
      </c>
    </row>
    <row r="1935" spans="1:34" x14ac:dyDescent="0.5">
      <c r="A1935">
        <v>15582</v>
      </c>
      <c r="B1935">
        <v>64629</v>
      </c>
      <c r="C1935" t="s">
        <v>2012</v>
      </c>
      <c r="D1935" s="25">
        <v>30514</v>
      </c>
      <c r="E1935" t="s">
        <v>69</v>
      </c>
      <c r="F1935" t="s">
        <v>70</v>
      </c>
      <c r="G1935" t="s">
        <v>97</v>
      </c>
      <c r="H1935" s="25">
        <v>41611</v>
      </c>
      <c r="I1935" s="26" t="str">
        <f t="shared" si="240"/>
        <v>Tue</v>
      </c>
      <c r="J1935" s="1">
        <f t="shared" si="241"/>
        <v>0</v>
      </c>
      <c r="K1935" s="1" t="str">
        <f t="shared" si="242"/>
        <v>7D</v>
      </c>
      <c r="L1935" s="25">
        <v>41611</v>
      </c>
      <c r="M1935" s="26" t="str">
        <f t="shared" si="243"/>
        <v>Tue</v>
      </c>
      <c r="N1935" s="25">
        <v>41612</v>
      </c>
      <c r="O1935" s="1">
        <f t="shared" si="244"/>
        <v>1</v>
      </c>
      <c r="P1935" s="27">
        <f t="shared" si="245"/>
        <v>2013</v>
      </c>
      <c r="Q1935" s="1">
        <f t="shared" si="246"/>
        <v>12</v>
      </c>
      <c r="R1935" s="1">
        <f t="shared" si="247"/>
        <v>3</v>
      </c>
      <c r="S1935" t="s">
        <v>72</v>
      </c>
      <c r="T1935" s="2">
        <v>3118500</v>
      </c>
      <c r="U1935">
        <v>3118500</v>
      </c>
      <c r="V1935" s="2">
        <v>2561472</v>
      </c>
      <c r="W1935" s="2">
        <v>138528</v>
      </c>
      <c r="X1935" s="2">
        <v>0</v>
      </c>
      <c r="Y1935" s="2">
        <v>0</v>
      </c>
      <c r="Z1935" s="2">
        <v>418500</v>
      </c>
      <c r="AA1935">
        <v>1</v>
      </c>
      <c r="AB1935">
        <v>0</v>
      </c>
      <c r="AC1935">
        <v>0</v>
      </c>
      <c r="AD1935">
        <v>0</v>
      </c>
      <c r="AE1935">
        <v>1</v>
      </c>
      <c r="AF1935">
        <v>1</v>
      </c>
      <c r="AG1935">
        <v>1</v>
      </c>
      <c r="AH1935" s="2">
        <v>2561472</v>
      </c>
    </row>
    <row r="1936" spans="1:34" x14ac:dyDescent="0.5">
      <c r="A1936">
        <v>15615</v>
      </c>
      <c r="B1936">
        <v>64746</v>
      </c>
      <c r="C1936" t="s">
        <v>2013</v>
      </c>
      <c r="D1936" s="25">
        <v>25842</v>
      </c>
      <c r="E1936" t="s">
        <v>69</v>
      </c>
      <c r="F1936" t="s">
        <v>80</v>
      </c>
      <c r="G1936" t="s">
        <v>89</v>
      </c>
      <c r="H1936" s="25">
        <v>41613</v>
      </c>
      <c r="I1936" s="26" t="str">
        <f t="shared" si="240"/>
        <v>Thu</v>
      </c>
      <c r="J1936" s="1">
        <f t="shared" si="241"/>
        <v>19</v>
      </c>
      <c r="K1936" s="1" t="str">
        <f t="shared" si="242"/>
        <v>30D</v>
      </c>
      <c r="L1936" s="25">
        <v>41632</v>
      </c>
      <c r="M1936" s="26" t="str">
        <f t="shared" si="243"/>
        <v>Tue</v>
      </c>
      <c r="N1936" s="25">
        <v>41636</v>
      </c>
      <c r="O1936" s="1">
        <f t="shared" si="244"/>
        <v>4</v>
      </c>
      <c r="P1936" s="27">
        <f t="shared" si="245"/>
        <v>2013</v>
      </c>
      <c r="Q1936" s="1">
        <f t="shared" si="246"/>
        <v>12</v>
      </c>
      <c r="R1936" s="1">
        <f t="shared" si="247"/>
        <v>24</v>
      </c>
      <c r="S1936" t="s">
        <v>72</v>
      </c>
      <c r="T1936" s="2">
        <v>1154737.3999999999</v>
      </c>
      <c r="U1936">
        <v>0</v>
      </c>
      <c r="V1936" s="2">
        <v>800000</v>
      </c>
      <c r="W1936" s="2">
        <v>194805.19</v>
      </c>
      <c r="X1936" s="2">
        <v>0</v>
      </c>
      <c r="Y1936" s="2">
        <v>5215.83</v>
      </c>
      <c r="Z1936" s="2">
        <v>154716.38</v>
      </c>
      <c r="AA1936">
        <v>8</v>
      </c>
      <c r="AB1936">
        <v>0</v>
      </c>
      <c r="AC1936">
        <v>4</v>
      </c>
      <c r="AD1936">
        <v>0</v>
      </c>
      <c r="AE1936">
        <v>8</v>
      </c>
      <c r="AF1936">
        <v>12</v>
      </c>
      <c r="AG1936">
        <v>4</v>
      </c>
      <c r="AH1936" s="2">
        <v>200000</v>
      </c>
    </row>
    <row r="1937" spans="1:34" x14ac:dyDescent="0.5">
      <c r="A1937">
        <v>15642</v>
      </c>
      <c r="B1937">
        <v>64900</v>
      </c>
      <c r="C1937" t="s">
        <v>2014</v>
      </c>
      <c r="D1937" s="25">
        <v>25944</v>
      </c>
      <c r="E1937" t="s">
        <v>79</v>
      </c>
      <c r="F1937" t="s">
        <v>80</v>
      </c>
      <c r="G1937" t="s">
        <v>89</v>
      </c>
      <c r="H1937" s="25">
        <v>41614</v>
      </c>
      <c r="I1937" s="26" t="str">
        <f t="shared" si="240"/>
        <v>Fri</v>
      </c>
      <c r="J1937" s="1">
        <f t="shared" si="241"/>
        <v>23</v>
      </c>
      <c r="K1937" s="1" t="str">
        <f t="shared" si="242"/>
        <v>30D</v>
      </c>
      <c r="L1937" s="25">
        <v>41637</v>
      </c>
      <c r="M1937" s="26" t="str">
        <f t="shared" si="243"/>
        <v>Sun</v>
      </c>
      <c r="N1937" s="25">
        <v>41639</v>
      </c>
      <c r="O1937" s="1">
        <f t="shared" si="244"/>
        <v>2</v>
      </c>
      <c r="P1937" s="27">
        <f t="shared" si="245"/>
        <v>2013</v>
      </c>
      <c r="Q1937" s="1">
        <f t="shared" si="246"/>
        <v>12</v>
      </c>
      <c r="R1937" s="1">
        <f t="shared" si="247"/>
        <v>29</v>
      </c>
      <c r="S1937" t="s">
        <v>72</v>
      </c>
      <c r="T1937" s="2">
        <v>3465000</v>
      </c>
      <c r="U1937">
        <v>0</v>
      </c>
      <c r="V1937" s="2">
        <v>3000000</v>
      </c>
      <c r="W1937" s="2">
        <v>0</v>
      </c>
      <c r="X1937" s="2">
        <v>0</v>
      </c>
      <c r="Y1937" s="2">
        <v>0</v>
      </c>
      <c r="Z1937" s="2">
        <v>465000</v>
      </c>
      <c r="AA1937">
        <v>6</v>
      </c>
      <c r="AB1937">
        <v>3</v>
      </c>
      <c r="AC1937">
        <v>3</v>
      </c>
      <c r="AD1937">
        <v>0</v>
      </c>
      <c r="AE1937">
        <v>9</v>
      </c>
      <c r="AF1937">
        <v>12</v>
      </c>
      <c r="AG1937">
        <v>3</v>
      </c>
      <c r="AH1937" s="2">
        <v>1000000</v>
      </c>
    </row>
    <row r="1938" spans="1:34" x14ac:dyDescent="0.5">
      <c r="A1938">
        <v>15635</v>
      </c>
      <c r="B1938">
        <v>64880</v>
      </c>
      <c r="C1938" t="s">
        <v>2015</v>
      </c>
      <c r="D1938" s="25">
        <v>30879</v>
      </c>
      <c r="E1938" t="s">
        <v>100</v>
      </c>
      <c r="F1938" t="s">
        <v>70</v>
      </c>
      <c r="G1938" t="s">
        <v>71</v>
      </c>
      <c r="H1938" s="25">
        <v>41614</v>
      </c>
      <c r="I1938" s="26" t="str">
        <f t="shared" si="240"/>
        <v>Fri</v>
      </c>
      <c r="J1938" s="1">
        <f t="shared" si="241"/>
        <v>20</v>
      </c>
      <c r="K1938" s="1" t="str">
        <f t="shared" si="242"/>
        <v>30D</v>
      </c>
      <c r="L1938" s="25">
        <v>41634</v>
      </c>
      <c r="M1938" s="26" t="str">
        <f t="shared" si="243"/>
        <v>Thu</v>
      </c>
      <c r="N1938" s="25">
        <v>41637</v>
      </c>
      <c r="O1938" s="1">
        <f t="shared" si="244"/>
        <v>3</v>
      </c>
      <c r="P1938" s="27">
        <f t="shared" si="245"/>
        <v>2013</v>
      </c>
      <c r="Q1938" s="1">
        <f t="shared" si="246"/>
        <v>12</v>
      </c>
      <c r="R1938" s="1">
        <f t="shared" si="247"/>
        <v>26</v>
      </c>
      <c r="S1938" t="s">
        <v>72</v>
      </c>
      <c r="T1938" s="2">
        <v>23914238.32</v>
      </c>
      <c r="U1938">
        <v>23276844.449999999</v>
      </c>
      <c r="V1938" s="2">
        <v>14840372.699999999</v>
      </c>
      <c r="W1938" s="2">
        <v>2234840.11</v>
      </c>
      <c r="X1938" s="2">
        <v>0</v>
      </c>
      <c r="Y1938" s="2">
        <v>2879209.8</v>
      </c>
      <c r="Z1938" s="2">
        <v>3959815.71</v>
      </c>
      <c r="AA1938">
        <v>6</v>
      </c>
      <c r="AB1938">
        <v>0</v>
      </c>
      <c r="AC1938">
        <v>0</v>
      </c>
      <c r="AD1938">
        <v>0</v>
      </c>
      <c r="AE1938">
        <v>6</v>
      </c>
      <c r="AF1938">
        <v>6</v>
      </c>
      <c r="AG1938">
        <v>3</v>
      </c>
      <c r="AH1938" s="2">
        <v>4946790.9000000004</v>
      </c>
    </row>
    <row r="1939" spans="1:34" x14ac:dyDescent="0.5">
      <c r="A1939">
        <v>15646</v>
      </c>
      <c r="B1939">
        <v>64933</v>
      </c>
      <c r="C1939" t="s">
        <v>2016</v>
      </c>
      <c r="D1939" s="25">
        <v>24678</v>
      </c>
      <c r="E1939" t="s">
        <v>140</v>
      </c>
      <c r="F1939" t="s">
        <v>80</v>
      </c>
      <c r="G1939" t="s">
        <v>89</v>
      </c>
      <c r="H1939" s="25">
        <v>41615</v>
      </c>
      <c r="I1939" s="26" t="str">
        <f t="shared" si="240"/>
        <v>Sat</v>
      </c>
      <c r="J1939" s="1">
        <f t="shared" si="241"/>
        <v>16</v>
      </c>
      <c r="K1939" s="1" t="str">
        <f t="shared" si="242"/>
        <v>30D</v>
      </c>
      <c r="L1939" s="25">
        <v>41631</v>
      </c>
      <c r="M1939" s="26" t="str">
        <f t="shared" si="243"/>
        <v>Mon</v>
      </c>
      <c r="N1939" s="25">
        <v>41639</v>
      </c>
      <c r="O1939" s="1">
        <f t="shared" si="244"/>
        <v>8</v>
      </c>
      <c r="P1939" s="27">
        <f t="shared" si="245"/>
        <v>2013</v>
      </c>
      <c r="Q1939" s="1">
        <f t="shared" si="246"/>
        <v>12</v>
      </c>
      <c r="R1939" s="1">
        <f t="shared" si="247"/>
        <v>23</v>
      </c>
      <c r="S1939" t="s">
        <v>72</v>
      </c>
      <c r="T1939" s="2">
        <v>8951701.4600000009</v>
      </c>
      <c r="U1939">
        <v>0</v>
      </c>
      <c r="V1939" s="2">
        <v>1600000</v>
      </c>
      <c r="W1939" s="2">
        <v>5592424.21</v>
      </c>
      <c r="X1939" s="2">
        <v>0</v>
      </c>
      <c r="Y1939" s="2">
        <v>558245.94999999995</v>
      </c>
      <c r="Z1939" s="2">
        <v>1201031.3</v>
      </c>
      <c r="AA1939">
        <v>16</v>
      </c>
      <c r="AB1939">
        <v>0</v>
      </c>
      <c r="AC1939">
        <v>8</v>
      </c>
      <c r="AD1939">
        <v>0</v>
      </c>
      <c r="AE1939">
        <v>16</v>
      </c>
      <c r="AF1939">
        <v>24</v>
      </c>
      <c r="AG1939">
        <v>8</v>
      </c>
      <c r="AH1939" s="2">
        <v>200000</v>
      </c>
    </row>
    <row r="1940" spans="1:34" x14ac:dyDescent="0.5">
      <c r="A1940">
        <v>15648</v>
      </c>
      <c r="B1940">
        <v>64943</v>
      </c>
      <c r="C1940" t="s">
        <v>2017</v>
      </c>
      <c r="D1940" s="25">
        <v>36162</v>
      </c>
      <c r="E1940" t="s">
        <v>101</v>
      </c>
      <c r="F1940" t="s">
        <v>70</v>
      </c>
      <c r="G1940" t="s">
        <v>97</v>
      </c>
      <c r="H1940" s="25">
        <v>41616</v>
      </c>
      <c r="I1940" s="26" t="str">
        <f t="shared" si="240"/>
        <v>Sun</v>
      </c>
      <c r="J1940" s="1">
        <f t="shared" si="241"/>
        <v>1</v>
      </c>
      <c r="K1940" s="1" t="str">
        <f t="shared" si="242"/>
        <v>7D</v>
      </c>
      <c r="L1940" s="25">
        <v>41617</v>
      </c>
      <c r="M1940" s="26" t="str">
        <f t="shared" si="243"/>
        <v>Mon</v>
      </c>
      <c r="N1940" s="25">
        <v>41618</v>
      </c>
      <c r="O1940" s="1">
        <f t="shared" si="244"/>
        <v>1</v>
      </c>
      <c r="P1940" s="27">
        <f t="shared" si="245"/>
        <v>2013</v>
      </c>
      <c r="Q1940" s="1">
        <f t="shared" si="246"/>
        <v>12</v>
      </c>
      <c r="R1940" s="1">
        <f t="shared" si="247"/>
        <v>9</v>
      </c>
      <c r="S1940" t="s">
        <v>72</v>
      </c>
      <c r="T1940" s="2">
        <v>13573499.99</v>
      </c>
      <c r="U1940">
        <v>12012000</v>
      </c>
      <c r="V1940" s="2">
        <v>10920780</v>
      </c>
      <c r="W1940" s="2">
        <v>831168.05</v>
      </c>
      <c r="X1940" s="2">
        <v>0</v>
      </c>
      <c r="Y1940" s="2">
        <v>0</v>
      </c>
      <c r="Z1940" s="2">
        <v>1821551.94</v>
      </c>
      <c r="AA1940">
        <v>3</v>
      </c>
      <c r="AB1940">
        <v>0</v>
      </c>
      <c r="AC1940">
        <v>0</v>
      </c>
      <c r="AD1940">
        <v>0</v>
      </c>
      <c r="AE1940">
        <v>3</v>
      </c>
      <c r="AF1940">
        <v>3</v>
      </c>
      <c r="AG1940">
        <v>1</v>
      </c>
      <c r="AH1940" s="2">
        <v>10920780</v>
      </c>
    </row>
    <row r="1941" spans="1:34" x14ac:dyDescent="0.5">
      <c r="A1941">
        <v>15659</v>
      </c>
      <c r="B1941">
        <v>65010</v>
      </c>
      <c r="C1941" t="s">
        <v>2018</v>
      </c>
      <c r="D1941" s="25">
        <v>15705</v>
      </c>
      <c r="E1941" t="s">
        <v>100</v>
      </c>
      <c r="F1941" t="s">
        <v>80</v>
      </c>
      <c r="G1941" t="s">
        <v>89</v>
      </c>
      <c r="H1941" s="25">
        <v>41617</v>
      </c>
      <c r="I1941" s="26" t="str">
        <f t="shared" si="240"/>
        <v>Mon</v>
      </c>
      <c r="J1941" s="1">
        <f t="shared" si="241"/>
        <v>17</v>
      </c>
      <c r="K1941" s="1" t="str">
        <f t="shared" si="242"/>
        <v>30D</v>
      </c>
      <c r="L1941" s="25">
        <v>41634</v>
      </c>
      <c r="M1941" s="26" t="str">
        <f t="shared" si="243"/>
        <v>Thu</v>
      </c>
      <c r="N1941" s="25">
        <v>41637</v>
      </c>
      <c r="O1941" s="1">
        <f t="shared" si="244"/>
        <v>3</v>
      </c>
      <c r="P1941" s="27">
        <f t="shared" si="245"/>
        <v>2013</v>
      </c>
      <c r="Q1941" s="1">
        <f t="shared" si="246"/>
        <v>12</v>
      </c>
      <c r="R1941" s="1">
        <f t="shared" si="247"/>
        <v>26</v>
      </c>
      <c r="S1941" t="s">
        <v>72</v>
      </c>
      <c r="T1941" s="2">
        <v>1500000</v>
      </c>
      <c r="U1941">
        <v>0</v>
      </c>
      <c r="V1941" s="2">
        <v>1298700</v>
      </c>
      <c r="W1941" s="2">
        <v>0</v>
      </c>
      <c r="X1941" s="2">
        <v>0</v>
      </c>
      <c r="Y1941" s="2">
        <v>0</v>
      </c>
      <c r="Z1941" s="2">
        <v>201300</v>
      </c>
      <c r="AA1941">
        <v>6</v>
      </c>
      <c r="AB1941">
        <v>0</v>
      </c>
      <c r="AC1941">
        <v>0</v>
      </c>
      <c r="AD1941">
        <v>0</v>
      </c>
      <c r="AE1941">
        <v>6</v>
      </c>
      <c r="AF1941">
        <v>6</v>
      </c>
      <c r="AG1941">
        <v>3</v>
      </c>
      <c r="AH1941" s="2">
        <v>432900</v>
      </c>
    </row>
    <row r="1942" spans="1:34" x14ac:dyDescent="0.5">
      <c r="A1942">
        <v>15687</v>
      </c>
      <c r="B1942">
        <v>65083</v>
      </c>
      <c r="C1942" t="s">
        <v>2019</v>
      </c>
      <c r="D1942" s="25">
        <v>26607</v>
      </c>
      <c r="E1942" t="s">
        <v>140</v>
      </c>
      <c r="F1942" t="s">
        <v>80</v>
      </c>
      <c r="G1942" t="s">
        <v>89</v>
      </c>
      <c r="H1942" s="25">
        <v>41617</v>
      </c>
      <c r="I1942" s="26" t="str">
        <f t="shared" si="240"/>
        <v>Mon</v>
      </c>
      <c r="J1942" s="1">
        <f t="shared" si="241"/>
        <v>14</v>
      </c>
      <c r="K1942" s="1" t="str">
        <f t="shared" si="242"/>
        <v>14D</v>
      </c>
      <c r="L1942" s="25">
        <v>41631</v>
      </c>
      <c r="M1942" s="26" t="str">
        <f t="shared" si="243"/>
        <v>Mon</v>
      </c>
      <c r="N1942" s="25">
        <v>41639</v>
      </c>
      <c r="O1942" s="1">
        <f t="shared" si="244"/>
        <v>8</v>
      </c>
      <c r="P1942" s="27">
        <f t="shared" si="245"/>
        <v>2013</v>
      </c>
      <c r="Q1942" s="1">
        <f t="shared" si="246"/>
        <v>12</v>
      </c>
      <c r="R1942" s="1">
        <f t="shared" si="247"/>
        <v>23</v>
      </c>
      <c r="S1942" t="s">
        <v>72</v>
      </c>
      <c r="T1942" s="2">
        <v>60131453.57</v>
      </c>
      <c r="U1942">
        <v>44266959.799999997</v>
      </c>
      <c r="V1942" s="2">
        <v>42641500.380000003</v>
      </c>
      <c r="W1942" s="2">
        <v>8109516.5499999998</v>
      </c>
      <c r="X1942" s="2">
        <v>0</v>
      </c>
      <c r="Y1942" s="2">
        <v>1311687.94</v>
      </c>
      <c r="Z1942" s="2">
        <v>8068748.7000000002</v>
      </c>
      <c r="AA1942">
        <v>16</v>
      </c>
      <c r="AB1942">
        <v>8</v>
      </c>
      <c r="AC1942">
        <v>8</v>
      </c>
      <c r="AD1942">
        <v>0</v>
      </c>
      <c r="AE1942">
        <v>24</v>
      </c>
      <c r="AF1942">
        <v>32</v>
      </c>
      <c r="AG1942">
        <v>8</v>
      </c>
      <c r="AH1942" s="2">
        <v>5330187.55</v>
      </c>
    </row>
    <row r="1943" spans="1:34" x14ac:dyDescent="0.5">
      <c r="A1943">
        <v>15703</v>
      </c>
      <c r="B1943">
        <v>65145</v>
      </c>
      <c r="C1943" t="s">
        <v>2020</v>
      </c>
      <c r="D1943" s="25">
        <v>31401</v>
      </c>
      <c r="E1943" t="s">
        <v>100</v>
      </c>
      <c r="F1943" t="s">
        <v>80</v>
      </c>
      <c r="G1943" t="s">
        <v>81</v>
      </c>
      <c r="H1943" s="25">
        <v>41618</v>
      </c>
      <c r="I1943" s="26" t="str">
        <f t="shared" si="240"/>
        <v>Tue</v>
      </c>
      <c r="J1943" s="1">
        <f t="shared" si="241"/>
        <v>15</v>
      </c>
      <c r="K1943" s="1" t="str">
        <f t="shared" si="242"/>
        <v>30D</v>
      </c>
      <c r="L1943" s="25">
        <v>41633</v>
      </c>
      <c r="M1943" s="26" t="str">
        <f t="shared" si="243"/>
        <v>Wed</v>
      </c>
      <c r="N1943" s="25">
        <v>41636</v>
      </c>
      <c r="O1943" s="1">
        <f t="shared" si="244"/>
        <v>3</v>
      </c>
      <c r="P1943" s="27">
        <f t="shared" si="245"/>
        <v>2013</v>
      </c>
      <c r="Q1943" s="1">
        <f t="shared" si="246"/>
        <v>12</v>
      </c>
      <c r="R1943" s="1">
        <f t="shared" si="247"/>
        <v>25</v>
      </c>
      <c r="S1943" t="s">
        <v>72</v>
      </c>
      <c r="T1943" s="2">
        <v>20240000</v>
      </c>
      <c r="U1943">
        <v>16170000</v>
      </c>
      <c r="V1943" s="2">
        <v>13168832</v>
      </c>
      <c r="W1943" s="2">
        <v>831168</v>
      </c>
      <c r="X1943" s="2">
        <v>0</v>
      </c>
      <c r="Y1943" s="2">
        <v>3523809.52</v>
      </c>
      <c r="Z1943" s="2">
        <v>2716190.48</v>
      </c>
      <c r="AA1943">
        <v>6</v>
      </c>
      <c r="AB1943">
        <v>0</v>
      </c>
      <c r="AC1943">
        <v>0</v>
      </c>
      <c r="AD1943">
        <v>0</v>
      </c>
      <c r="AE1943">
        <v>6</v>
      </c>
      <c r="AF1943">
        <v>6</v>
      </c>
      <c r="AG1943">
        <v>3</v>
      </c>
      <c r="AH1943" s="2">
        <v>4389610.67</v>
      </c>
    </row>
    <row r="1944" spans="1:34" x14ac:dyDescent="0.5">
      <c r="A1944">
        <v>15722</v>
      </c>
      <c r="B1944">
        <v>30857</v>
      </c>
      <c r="C1944" t="s">
        <v>944</v>
      </c>
      <c r="D1944" s="25">
        <v>26240</v>
      </c>
      <c r="E1944" t="s">
        <v>79</v>
      </c>
      <c r="F1944" t="s">
        <v>70</v>
      </c>
      <c r="G1944" t="s">
        <v>74</v>
      </c>
      <c r="H1944" s="25">
        <v>41619</v>
      </c>
      <c r="I1944" s="26" t="str">
        <f t="shared" si="240"/>
        <v>Wed</v>
      </c>
      <c r="J1944" s="1">
        <f t="shared" si="241"/>
        <v>7</v>
      </c>
      <c r="K1944" s="1" t="str">
        <f t="shared" si="242"/>
        <v>7D</v>
      </c>
      <c r="L1944" s="25">
        <v>41626</v>
      </c>
      <c r="M1944" s="26" t="str">
        <f t="shared" si="243"/>
        <v>Wed</v>
      </c>
      <c r="N1944" s="25">
        <v>41627</v>
      </c>
      <c r="O1944" s="1">
        <f t="shared" si="244"/>
        <v>1</v>
      </c>
      <c r="P1944" s="27">
        <f t="shared" si="245"/>
        <v>2013</v>
      </c>
      <c r="Q1944" s="1">
        <f t="shared" si="246"/>
        <v>12</v>
      </c>
      <c r="R1944" s="1">
        <f t="shared" si="247"/>
        <v>18</v>
      </c>
      <c r="S1944" t="s">
        <v>72</v>
      </c>
      <c r="T1944" s="2">
        <v>16312249.99</v>
      </c>
      <c r="U1944">
        <v>9465750</v>
      </c>
      <c r="V1944" s="2">
        <v>7649167.4000000004</v>
      </c>
      <c r="W1944" s="2">
        <v>1279389.73</v>
      </c>
      <c r="X1944" s="2">
        <v>0</v>
      </c>
      <c r="Y1944" s="2">
        <v>5194805.1900000004</v>
      </c>
      <c r="Z1944" s="2">
        <v>2188887.67</v>
      </c>
      <c r="AA1944">
        <v>14</v>
      </c>
      <c r="AB1944">
        <v>0</v>
      </c>
      <c r="AC1944">
        <v>0</v>
      </c>
      <c r="AD1944">
        <v>0</v>
      </c>
      <c r="AE1944">
        <v>14</v>
      </c>
      <c r="AF1944">
        <v>14</v>
      </c>
      <c r="AG1944">
        <v>7</v>
      </c>
      <c r="AH1944" s="2">
        <v>1092738.2</v>
      </c>
    </row>
    <row r="1945" spans="1:34" x14ac:dyDescent="0.5">
      <c r="A1945">
        <v>15721</v>
      </c>
      <c r="B1945">
        <v>65232</v>
      </c>
      <c r="C1945" t="s">
        <v>2021</v>
      </c>
      <c r="D1945" s="25">
        <v>22906</v>
      </c>
      <c r="E1945" t="s">
        <v>69</v>
      </c>
      <c r="F1945" t="s">
        <v>70</v>
      </c>
      <c r="G1945" t="s">
        <v>97</v>
      </c>
      <c r="H1945" s="25">
        <v>41619</v>
      </c>
      <c r="I1945" s="26" t="str">
        <f t="shared" si="240"/>
        <v>Wed</v>
      </c>
      <c r="J1945" s="1">
        <f t="shared" si="241"/>
        <v>0</v>
      </c>
      <c r="K1945" s="1" t="str">
        <f t="shared" si="242"/>
        <v>7D</v>
      </c>
      <c r="L1945" s="25">
        <v>41619</v>
      </c>
      <c r="M1945" s="26" t="str">
        <f t="shared" si="243"/>
        <v>Wed</v>
      </c>
      <c r="N1945" s="25">
        <v>41620</v>
      </c>
      <c r="O1945" s="1">
        <f t="shared" si="244"/>
        <v>1</v>
      </c>
      <c r="P1945" s="27">
        <f t="shared" si="245"/>
        <v>2013</v>
      </c>
      <c r="Q1945" s="1">
        <f t="shared" si="246"/>
        <v>12</v>
      </c>
      <c r="R1945" s="1">
        <f t="shared" si="247"/>
        <v>11</v>
      </c>
      <c r="S1945" t="s">
        <v>72</v>
      </c>
      <c r="T1945" s="2">
        <v>5830000</v>
      </c>
      <c r="U1945">
        <v>5775000</v>
      </c>
      <c r="V1945" s="2">
        <v>4722944</v>
      </c>
      <c r="W1945" s="2">
        <v>324675.05</v>
      </c>
      <c r="X1945" s="2">
        <v>0</v>
      </c>
      <c r="Y1945" s="2">
        <v>0</v>
      </c>
      <c r="Z1945" s="2">
        <v>782380.95</v>
      </c>
      <c r="AA1945">
        <v>2</v>
      </c>
      <c r="AB1945">
        <v>0</v>
      </c>
      <c r="AC1945">
        <v>0</v>
      </c>
      <c r="AD1945">
        <v>0</v>
      </c>
      <c r="AE1945">
        <v>2</v>
      </c>
      <c r="AF1945">
        <v>2</v>
      </c>
      <c r="AG1945">
        <v>1</v>
      </c>
      <c r="AH1945" s="2">
        <v>4722944</v>
      </c>
    </row>
    <row r="1946" spans="1:34" x14ac:dyDescent="0.5">
      <c r="A1946">
        <v>15712</v>
      </c>
      <c r="B1946">
        <v>65203</v>
      </c>
      <c r="C1946" t="s">
        <v>2022</v>
      </c>
      <c r="D1946" s="25">
        <v>27187</v>
      </c>
      <c r="E1946" t="s">
        <v>69</v>
      </c>
      <c r="F1946" t="s">
        <v>70</v>
      </c>
      <c r="G1946" t="s">
        <v>74</v>
      </c>
      <c r="H1946" s="25">
        <v>41619</v>
      </c>
      <c r="I1946" s="26" t="str">
        <f t="shared" si="240"/>
        <v>Wed</v>
      </c>
      <c r="J1946" s="1">
        <f t="shared" si="241"/>
        <v>18</v>
      </c>
      <c r="K1946" s="1" t="str">
        <f t="shared" si="242"/>
        <v>30D</v>
      </c>
      <c r="L1946" s="25">
        <v>41637</v>
      </c>
      <c r="M1946" s="26" t="str">
        <f t="shared" si="243"/>
        <v>Sun</v>
      </c>
      <c r="N1946" s="25">
        <v>41640</v>
      </c>
      <c r="O1946" s="1">
        <f t="shared" si="244"/>
        <v>3</v>
      </c>
      <c r="P1946" s="27">
        <f t="shared" si="245"/>
        <v>2013</v>
      </c>
      <c r="Q1946" s="1">
        <f t="shared" si="246"/>
        <v>12</v>
      </c>
      <c r="R1946" s="1">
        <f t="shared" si="247"/>
        <v>29</v>
      </c>
      <c r="S1946" t="s">
        <v>72</v>
      </c>
      <c r="T1946" s="2">
        <v>80761141.640000001</v>
      </c>
      <c r="U1946">
        <v>47817000</v>
      </c>
      <c r="V1946" s="2">
        <v>39246756</v>
      </c>
      <c r="W1946" s="2">
        <v>29628691.32</v>
      </c>
      <c r="X1946" s="2">
        <v>0</v>
      </c>
      <c r="Y1946" s="2">
        <v>1047619.06</v>
      </c>
      <c r="Z1946" s="2">
        <v>10838075.26</v>
      </c>
      <c r="AA1946">
        <v>6</v>
      </c>
      <c r="AB1946">
        <v>0</v>
      </c>
      <c r="AC1946">
        <v>0</v>
      </c>
      <c r="AD1946">
        <v>0</v>
      </c>
      <c r="AE1946">
        <v>6</v>
      </c>
      <c r="AF1946">
        <v>6</v>
      </c>
      <c r="AG1946">
        <v>3</v>
      </c>
      <c r="AH1946" s="2">
        <v>13082252</v>
      </c>
    </row>
    <row r="1947" spans="1:34" x14ac:dyDescent="0.5">
      <c r="A1947">
        <v>15713</v>
      </c>
      <c r="B1947">
        <v>65205</v>
      </c>
      <c r="C1947" t="s">
        <v>2023</v>
      </c>
      <c r="D1947" s="25">
        <v>30393</v>
      </c>
      <c r="E1947" t="s">
        <v>1095</v>
      </c>
      <c r="F1947" t="s">
        <v>80</v>
      </c>
      <c r="G1947" t="s">
        <v>89</v>
      </c>
      <c r="H1947" s="25">
        <v>41619</v>
      </c>
      <c r="I1947" s="26" t="str">
        <f t="shared" si="240"/>
        <v>Wed</v>
      </c>
      <c r="J1947" s="1">
        <f t="shared" si="241"/>
        <v>5</v>
      </c>
      <c r="K1947" s="1" t="str">
        <f t="shared" si="242"/>
        <v>7D</v>
      </c>
      <c r="L1947" s="25">
        <v>41624</v>
      </c>
      <c r="M1947" s="26" t="str">
        <f t="shared" si="243"/>
        <v>Mon</v>
      </c>
      <c r="N1947" s="25">
        <v>41628</v>
      </c>
      <c r="O1947" s="1">
        <f t="shared" si="244"/>
        <v>4</v>
      </c>
      <c r="P1947" s="27">
        <f t="shared" si="245"/>
        <v>2013</v>
      </c>
      <c r="Q1947" s="1">
        <f t="shared" si="246"/>
        <v>12</v>
      </c>
      <c r="R1947" s="1">
        <f t="shared" si="247"/>
        <v>16</v>
      </c>
      <c r="S1947" t="s">
        <v>72</v>
      </c>
      <c r="T1947" s="2">
        <v>14876093.76</v>
      </c>
      <c r="U1947">
        <v>14196093.75</v>
      </c>
      <c r="V1947" s="2">
        <v>11198720</v>
      </c>
      <c r="W1947" s="2">
        <v>1681528.35</v>
      </c>
      <c r="X1947" s="2">
        <v>0</v>
      </c>
      <c r="Y1947" s="2">
        <v>0</v>
      </c>
      <c r="Z1947" s="2">
        <v>1995845.41</v>
      </c>
      <c r="AA1947">
        <v>8</v>
      </c>
      <c r="AB1947">
        <v>0</v>
      </c>
      <c r="AC1947">
        <v>0</v>
      </c>
      <c r="AD1947">
        <v>0</v>
      </c>
      <c r="AE1947">
        <v>8</v>
      </c>
      <c r="AF1947">
        <v>8</v>
      </c>
      <c r="AG1947">
        <v>4</v>
      </c>
      <c r="AH1947" s="2">
        <v>2799680</v>
      </c>
    </row>
    <row r="1948" spans="1:34" x14ac:dyDescent="0.5">
      <c r="A1948">
        <v>15609</v>
      </c>
      <c r="B1948">
        <v>65393</v>
      </c>
      <c r="C1948" t="s">
        <v>2024</v>
      </c>
      <c r="D1948" s="25">
        <v>27749</v>
      </c>
      <c r="E1948" t="s">
        <v>69</v>
      </c>
      <c r="F1948" t="s">
        <v>94</v>
      </c>
      <c r="G1948" t="s">
        <v>111</v>
      </c>
      <c r="H1948" s="25">
        <v>41620</v>
      </c>
      <c r="I1948" s="26" t="str">
        <f t="shared" si="240"/>
        <v>Thu</v>
      </c>
      <c r="J1948" s="1">
        <f t="shared" si="241"/>
        <v>0</v>
      </c>
      <c r="K1948" s="1" t="str">
        <f t="shared" si="242"/>
        <v>7D</v>
      </c>
      <c r="L1948" s="25">
        <v>41620</v>
      </c>
      <c r="M1948" s="26" t="str">
        <f t="shared" si="243"/>
        <v>Thu</v>
      </c>
      <c r="N1948" s="25">
        <v>41622</v>
      </c>
      <c r="O1948" s="1">
        <f t="shared" si="244"/>
        <v>2</v>
      </c>
      <c r="P1948" s="27">
        <f t="shared" si="245"/>
        <v>2013</v>
      </c>
      <c r="Q1948" s="1">
        <f t="shared" si="246"/>
        <v>12</v>
      </c>
      <c r="R1948" s="1">
        <f t="shared" si="247"/>
        <v>12</v>
      </c>
      <c r="S1948" t="s">
        <v>72</v>
      </c>
      <c r="T1948" s="2">
        <v>3150000</v>
      </c>
      <c r="U1948">
        <v>0</v>
      </c>
      <c r="V1948" s="2">
        <v>2727272.73</v>
      </c>
      <c r="W1948" s="2">
        <v>0</v>
      </c>
      <c r="X1948" s="2">
        <v>0</v>
      </c>
      <c r="Y1948" s="2">
        <v>0</v>
      </c>
      <c r="Z1948" s="2">
        <v>422727.27</v>
      </c>
      <c r="AA1948">
        <v>4</v>
      </c>
      <c r="AB1948">
        <v>0</v>
      </c>
      <c r="AC1948">
        <v>0</v>
      </c>
      <c r="AD1948">
        <v>0</v>
      </c>
      <c r="AE1948">
        <v>4</v>
      </c>
      <c r="AF1948">
        <v>4</v>
      </c>
      <c r="AG1948">
        <v>2</v>
      </c>
      <c r="AH1948" s="2">
        <v>1363636.37</v>
      </c>
    </row>
    <row r="1949" spans="1:34" x14ac:dyDescent="0.5">
      <c r="A1949">
        <v>15750</v>
      </c>
      <c r="B1949">
        <v>65446</v>
      </c>
      <c r="C1949" t="s">
        <v>2025</v>
      </c>
      <c r="D1949" s="25">
        <v>29960</v>
      </c>
      <c r="E1949" t="s">
        <v>69</v>
      </c>
      <c r="F1949" t="s">
        <v>70</v>
      </c>
      <c r="G1949" t="s">
        <v>97</v>
      </c>
      <c r="H1949" s="25">
        <v>41620</v>
      </c>
      <c r="I1949" s="26" t="str">
        <f t="shared" si="240"/>
        <v>Thu</v>
      </c>
      <c r="J1949" s="1">
        <f t="shared" si="241"/>
        <v>0</v>
      </c>
      <c r="K1949" s="1" t="str">
        <f t="shared" si="242"/>
        <v>7D</v>
      </c>
      <c r="L1949" s="25">
        <v>41620</v>
      </c>
      <c r="M1949" s="26" t="str">
        <f t="shared" si="243"/>
        <v>Thu</v>
      </c>
      <c r="N1949" s="25">
        <v>41623</v>
      </c>
      <c r="O1949" s="1">
        <f t="shared" si="244"/>
        <v>3</v>
      </c>
      <c r="P1949" s="27">
        <f t="shared" si="245"/>
        <v>2013</v>
      </c>
      <c r="Q1949" s="1">
        <f t="shared" si="246"/>
        <v>12</v>
      </c>
      <c r="R1949" s="1">
        <f t="shared" si="247"/>
        <v>12</v>
      </c>
      <c r="S1949" t="s">
        <v>72</v>
      </c>
      <c r="T1949" s="2">
        <v>19136501.329999998</v>
      </c>
      <c r="U1949">
        <v>15594000</v>
      </c>
      <c r="V1949" s="2">
        <v>12670131</v>
      </c>
      <c r="W1949" s="2">
        <v>3361472.17</v>
      </c>
      <c r="X1949" s="2">
        <v>0</v>
      </c>
      <c r="Y1949" s="2">
        <v>536796.54</v>
      </c>
      <c r="Z1949" s="2">
        <v>2568101.62</v>
      </c>
      <c r="AA1949">
        <v>6</v>
      </c>
      <c r="AB1949">
        <v>0</v>
      </c>
      <c r="AC1949">
        <v>0</v>
      </c>
      <c r="AD1949">
        <v>0</v>
      </c>
      <c r="AE1949">
        <v>6</v>
      </c>
      <c r="AF1949">
        <v>6</v>
      </c>
      <c r="AG1949">
        <v>3</v>
      </c>
      <c r="AH1949" s="2">
        <v>4223377</v>
      </c>
    </row>
    <row r="1950" spans="1:34" x14ac:dyDescent="0.5">
      <c r="A1950">
        <v>15756</v>
      </c>
      <c r="B1950">
        <v>65462</v>
      </c>
      <c r="C1950" t="s">
        <v>2026</v>
      </c>
      <c r="D1950" s="25">
        <v>22120</v>
      </c>
      <c r="E1950" t="s">
        <v>144</v>
      </c>
      <c r="F1950" t="s">
        <v>80</v>
      </c>
      <c r="G1950" t="s">
        <v>89</v>
      </c>
      <c r="H1950" s="25">
        <v>41620</v>
      </c>
      <c r="I1950" s="26" t="str">
        <f t="shared" si="240"/>
        <v>Thu</v>
      </c>
      <c r="J1950" s="1">
        <f t="shared" si="241"/>
        <v>13</v>
      </c>
      <c r="K1950" s="1" t="str">
        <f t="shared" si="242"/>
        <v>14D</v>
      </c>
      <c r="L1950" s="25">
        <v>41633</v>
      </c>
      <c r="M1950" s="26" t="str">
        <f t="shared" si="243"/>
        <v>Wed</v>
      </c>
      <c r="N1950" s="25">
        <v>41640</v>
      </c>
      <c r="O1950" s="1">
        <f t="shared" si="244"/>
        <v>7</v>
      </c>
      <c r="P1950" s="27">
        <f t="shared" si="245"/>
        <v>2013</v>
      </c>
      <c r="Q1950" s="1">
        <f t="shared" si="246"/>
        <v>12</v>
      </c>
      <c r="R1950" s="1">
        <f t="shared" si="247"/>
        <v>25</v>
      </c>
      <c r="S1950" t="s">
        <v>72</v>
      </c>
      <c r="T1950" s="2">
        <v>26361476.129999999</v>
      </c>
      <c r="U1950">
        <v>0</v>
      </c>
      <c r="V1950" s="2">
        <v>3002278.45</v>
      </c>
      <c r="W1950" s="2">
        <v>14020494.49</v>
      </c>
      <c r="X1950" s="2">
        <v>0</v>
      </c>
      <c r="Y1950" s="2">
        <v>5800865.7999999998</v>
      </c>
      <c r="Z1950" s="2">
        <v>3537837.39</v>
      </c>
      <c r="AA1950">
        <v>14</v>
      </c>
      <c r="AB1950">
        <v>0</v>
      </c>
      <c r="AC1950">
        <v>7</v>
      </c>
      <c r="AD1950">
        <v>0</v>
      </c>
      <c r="AE1950">
        <v>14</v>
      </c>
      <c r="AF1950">
        <v>21</v>
      </c>
      <c r="AG1950">
        <v>7</v>
      </c>
      <c r="AH1950" s="2">
        <v>428896.92</v>
      </c>
    </row>
    <row r="1951" spans="1:34" x14ac:dyDescent="0.5">
      <c r="A1951">
        <v>15764</v>
      </c>
      <c r="B1951">
        <v>65497</v>
      </c>
      <c r="C1951" t="s">
        <v>2027</v>
      </c>
      <c r="D1951" s="25">
        <v>20626</v>
      </c>
      <c r="E1951" t="s">
        <v>140</v>
      </c>
      <c r="F1951" t="s">
        <v>80</v>
      </c>
      <c r="G1951" t="s">
        <v>89</v>
      </c>
      <c r="H1951" s="25">
        <v>41621</v>
      </c>
      <c r="I1951" s="26" t="str">
        <f t="shared" si="240"/>
        <v>Fri</v>
      </c>
      <c r="J1951" s="1">
        <f t="shared" si="241"/>
        <v>17</v>
      </c>
      <c r="K1951" s="1" t="str">
        <f t="shared" si="242"/>
        <v>30D</v>
      </c>
      <c r="L1951" s="25">
        <v>41638</v>
      </c>
      <c r="M1951" s="26" t="str">
        <f t="shared" si="243"/>
        <v>Mon</v>
      </c>
      <c r="N1951" s="25">
        <v>41641</v>
      </c>
      <c r="O1951" s="1">
        <f t="shared" si="244"/>
        <v>3</v>
      </c>
      <c r="P1951" s="27">
        <f t="shared" si="245"/>
        <v>2013</v>
      </c>
      <c r="Q1951" s="1">
        <f t="shared" si="246"/>
        <v>12</v>
      </c>
      <c r="R1951" s="1">
        <f t="shared" si="247"/>
        <v>30</v>
      </c>
      <c r="S1951" t="s">
        <v>72</v>
      </c>
      <c r="T1951" s="2">
        <v>27326849.989999998</v>
      </c>
      <c r="U1951">
        <v>17325000</v>
      </c>
      <c r="V1951" s="2">
        <v>14509092</v>
      </c>
      <c r="W1951" s="2">
        <v>7072596.2999999998</v>
      </c>
      <c r="X1951" s="2">
        <v>0</v>
      </c>
      <c r="Y1951" s="2">
        <v>1598401.6</v>
      </c>
      <c r="Z1951" s="2">
        <v>4146760.09</v>
      </c>
      <c r="AA1951">
        <v>6</v>
      </c>
      <c r="AB1951">
        <v>0</v>
      </c>
      <c r="AC1951">
        <v>3</v>
      </c>
      <c r="AD1951">
        <v>0</v>
      </c>
      <c r="AE1951">
        <v>6</v>
      </c>
      <c r="AF1951">
        <v>9</v>
      </c>
      <c r="AG1951">
        <v>3</v>
      </c>
      <c r="AH1951" s="2">
        <v>4836364</v>
      </c>
    </row>
    <row r="1952" spans="1:34" x14ac:dyDescent="0.5">
      <c r="A1952">
        <v>15792</v>
      </c>
      <c r="B1952">
        <v>65582</v>
      </c>
      <c r="C1952" t="s">
        <v>2028</v>
      </c>
      <c r="D1952" s="25">
        <v>25384</v>
      </c>
      <c r="E1952" t="s">
        <v>140</v>
      </c>
      <c r="F1952" t="s">
        <v>75</v>
      </c>
      <c r="G1952" t="s">
        <v>91</v>
      </c>
      <c r="H1952" s="25">
        <v>41621</v>
      </c>
      <c r="I1952" s="26" t="str">
        <f t="shared" si="240"/>
        <v>Fri</v>
      </c>
      <c r="J1952" s="1">
        <f t="shared" si="241"/>
        <v>0</v>
      </c>
      <c r="K1952" s="1" t="str">
        <f t="shared" si="242"/>
        <v>7D</v>
      </c>
      <c r="L1952" s="25">
        <v>41621</v>
      </c>
      <c r="M1952" s="26" t="str">
        <f t="shared" si="243"/>
        <v>Fri</v>
      </c>
      <c r="N1952" s="25">
        <v>41623</v>
      </c>
      <c r="O1952" s="1">
        <f t="shared" si="244"/>
        <v>2</v>
      </c>
      <c r="P1952" s="27">
        <f t="shared" si="245"/>
        <v>2013</v>
      </c>
      <c r="Q1952" s="1">
        <f t="shared" si="246"/>
        <v>12</v>
      </c>
      <c r="R1952" s="1">
        <f t="shared" si="247"/>
        <v>13</v>
      </c>
      <c r="S1952" t="s">
        <v>72</v>
      </c>
      <c r="T1952" s="2">
        <v>231000</v>
      </c>
      <c r="U1952">
        <v>0</v>
      </c>
      <c r="V1952" s="2">
        <v>200000</v>
      </c>
      <c r="W1952" s="2">
        <v>0</v>
      </c>
      <c r="X1952" s="2">
        <v>0</v>
      </c>
      <c r="Y1952" s="2">
        <v>0</v>
      </c>
      <c r="Z1952" s="2">
        <v>31000</v>
      </c>
      <c r="AA1952">
        <v>3</v>
      </c>
      <c r="AB1952">
        <v>0</v>
      </c>
      <c r="AC1952">
        <v>0</v>
      </c>
      <c r="AD1952">
        <v>0</v>
      </c>
      <c r="AE1952">
        <v>3</v>
      </c>
      <c r="AF1952">
        <v>3</v>
      </c>
      <c r="AG1952">
        <v>2</v>
      </c>
      <c r="AH1952" s="2">
        <v>100000</v>
      </c>
    </row>
    <row r="1953" spans="1:34" x14ac:dyDescent="0.5">
      <c r="A1953">
        <v>15802</v>
      </c>
      <c r="B1953">
        <v>65642</v>
      </c>
      <c r="C1953" t="s">
        <v>2029</v>
      </c>
      <c r="D1953" s="25">
        <v>24517</v>
      </c>
      <c r="E1953" t="s">
        <v>133</v>
      </c>
      <c r="F1953" t="s">
        <v>70</v>
      </c>
      <c r="G1953" t="s">
        <v>97</v>
      </c>
      <c r="H1953" s="25">
        <v>41622</v>
      </c>
      <c r="I1953" s="26" t="str">
        <f t="shared" si="240"/>
        <v>Sat</v>
      </c>
      <c r="J1953" s="1">
        <f t="shared" si="241"/>
        <v>0</v>
      </c>
      <c r="K1953" s="1" t="str">
        <f t="shared" si="242"/>
        <v>7D</v>
      </c>
      <c r="L1953" s="25">
        <v>41622</v>
      </c>
      <c r="M1953" s="26" t="str">
        <f t="shared" si="243"/>
        <v>Sat</v>
      </c>
      <c r="N1953" s="25">
        <v>41624</v>
      </c>
      <c r="O1953" s="1">
        <f t="shared" si="244"/>
        <v>2</v>
      </c>
      <c r="P1953" s="27">
        <f t="shared" si="245"/>
        <v>2013</v>
      </c>
      <c r="Q1953" s="1">
        <f t="shared" si="246"/>
        <v>12</v>
      </c>
      <c r="R1953" s="1">
        <f t="shared" si="247"/>
        <v>14</v>
      </c>
      <c r="S1953" t="s">
        <v>72</v>
      </c>
      <c r="T1953" s="2">
        <v>9552200</v>
      </c>
      <c r="U1953">
        <v>9010000</v>
      </c>
      <c r="V1953" s="2">
        <v>7523810</v>
      </c>
      <c r="W1953" s="2">
        <v>746493.23</v>
      </c>
      <c r="X1953" s="2">
        <v>0</v>
      </c>
      <c r="Y1953" s="2">
        <v>0</v>
      </c>
      <c r="Z1953" s="2">
        <v>1281896.77</v>
      </c>
      <c r="AA1953">
        <v>2</v>
      </c>
      <c r="AB1953">
        <v>0</v>
      </c>
      <c r="AC1953">
        <v>0</v>
      </c>
      <c r="AD1953">
        <v>0</v>
      </c>
      <c r="AE1953">
        <v>2</v>
      </c>
      <c r="AF1953">
        <v>2</v>
      </c>
      <c r="AG1953">
        <v>2</v>
      </c>
      <c r="AH1953" s="2">
        <v>3761905</v>
      </c>
    </row>
    <row r="1954" spans="1:34" x14ac:dyDescent="0.5">
      <c r="A1954">
        <v>15812</v>
      </c>
      <c r="B1954">
        <v>65723</v>
      </c>
      <c r="C1954" t="s">
        <v>2030</v>
      </c>
      <c r="D1954" s="25">
        <v>30519</v>
      </c>
      <c r="E1954" t="s">
        <v>138</v>
      </c>
      <c r="F1954" t="s">
        <v>80</v>
      </c>
      <c r="G1954" t="s">
        <v>89</v>
      </c>
      <c r="H1954" s="25">
        <v>41624</v>
      </c>
      <c r="I1954" s="26" t="str">
        <f t="shared" si="240"/>
        <v>Mon</v>
      </c>
      <c r="J1954" s="1">
        <f t="shared" si="241"/>
        <v>12</v>
      </c>
      <c r="K1954" s="1" t="str">
        <f t="shared" si="242"/>
        <v>14D</v>
      </c>
      <c r="L1954" s="25">
        <v>41636</v>
      </c>
      <c r="M1954" s="26" t="str">
        <f t="shared" si="243"/>
        <v>Sat</v>
      </c>
      <c r="N1954" s="25">
        <v>41639</v>
      </c>
      <c r="O1954" s="1">
        <f t="shared" si="244"/>
        <v>3</v>
      </c>
      <c r="P1954" s="27">
        <f t="shared" si="245"/>
        <v>2013</v>
      </c>
      <c r="Q1954" s="1">
        <f t="shared" si="246"/>
        <v>12</v>
      </c>
      <c r="R1954" s="1">
        <f t="shared" si="247"/>
        <v>28</v>
      </c>
      <c r="S1954" t="s">
        <v>72</v>
      </c>
      <c r="T1954" s="2">
        <v>38565180</v>
      </c>
      <c r="U1954">
        <v>38583540</v>
      </c>
      <c r="V1954" s="2">
        <v>31751856.84</v>
      </c>
      <c r="W1954" s="2">
        <v>1637909.1</v>
      </c>
      <c r="X1954" s="2">
        <v>0</v>
      </c>
      <c r="Y1954" s="2">
        <v>0</v>
      </c>
      <c r="Z1954" s="2">
        <v>5175414.0599999996</v>
      </c>
      <c r="AA1954">
        <v>6</v>
      </c>
      <c r="AB1954">
        <v>0</v>
      </c>
      <c r="AC1954">
        <v>0</v>
      </c>
      <c r="AD1954">
        <v>0</v>
      </c>
      <c r="AE1954">
        <v>6</v>
      </c>
      <c r="AF1954">
        <v>6</v>
      </c>
      <c r="AG1954">
        <v>3</v>
      </c>
      <c r="AH1954" s="2">
        <v>10583952.279999999</v>
      </c>
    </row>
    <row r="1955" spans="1:34" x14ac:dyDescent="0.5">
      <c r="A1955">
        <v>15826</v>
      </c>
      <c r="B1955">
        <v>64900</v>
      </c>
      <c r="C1955" t="s">
        <v>2014</v>
      </c>
      <c r="D1955" s="25">
        <v>25944</v>
      </c>
      <c r="E1955" t="s">
        <v>79</v>
      </c>
      <c r="F1955" t="s">
        <v>80</v>
      </c>
      <c r="G1955" t="s">
        <v>89</v>
      </c>
      <c r="H1955" s="25">
        <v>41624</v>
      </c>
      <c r="I1955" s="26" t="str">
        <f t="shared" si="240"/>
        <v>Mon</v>
      </c>
      <c r="J1955" s="1">
        <f t="shared" si="241"/>
        <v>15</v>
      </c>
      <c r="K1955" s="1" t="str">
        <f t="shared" si="242"/>
        <v>30D</v>
      </c>
      <c r="L1955" s="25">
        <v>41639</v>
      </c>
      <c r="M1955" s="26" t="str">
        <f t="shared" si="243"/>
        <v>Tue</v>
      </c>
      <c r="N1955" s="25">
        <v>41640</v>
      </c>
      <c r="O1955" s="1">
        <f t="shared" si="244"/>
        <v>1</v>
      </c>
      <c r="P1955" s="27">
        <f t="shared" si="245"/>
        <v>2013</v>
      </c>
      <c r="Q1955" s="1">
        <f t="shared" si="246"/>
        <v>12</v>
      </c>
      <c r="R1955" s="1">
        <f t="shared" si="247"/>
        <v>31</v>
      </c>
      <c r="S1955" t="s">
        <v>72</v>
      </c>
      <c r="T1955" s="2">
        <v>3465000</v>
      </c>
      <c r="U1955">
        <v>0</v>
      </c>
      <c r="V1955" s="2">
        <v>3000000</v>
      </c>
      <c r="W1955" s="2">
        <v>0</v>
      </c>
      <c r="X1955" s="2">
        <v>0</v>
      </c>
      <c r="Y1955" s="2">
        <v>0</v>
      </c>
      <c r="Z1955" s="2">
        <v>465000</v>
      </c>
      <c r="AA1955">
        <v>6</v>
      </c>
      <c r="AB1955">
        <v>3</v>
      </c>
      <c r="AC1955">
        <v>3</v>
      </c>
      <c r="AD1955">
        <v>0</v>
      </c>
      <c r="AE1955">
        <v>9</v>
      </c>
      <c r="AF1955">
        <v>12</v>
      </c>
      <c r="AG1955">
        <v>3</v>
      </c>
      <c r="AH1955" s="2">
        <v>1000000</v>
      </c>
    </row>
    <row r="1956" spans="1:34" x14ac:dyDescent="0.5">
      <c r="A1956">
        <v>15831</v>
      </c>
      <c r="B1956">
        <v>65765</v>
      </c>
      <c r="C1956" t="s">
        <v>2031</v>
      </c>
      <c r="D1956" s="25">
        <v>27177</v>
      </c>
      <c r="E1956" t="s">
        <v>69</v>
      </c>
      <c r="F1956" t="s">
        <v>70</v>
      </c>
      <c r="G1956" t="s">
        <v>845</v>
      </c>
      <c r="H1956" s="25">
        <v>41624</v>
      </c>
      <c r="I1956" s="26" t="str">
        <f t="shared" si="240"/>
        <v>Mon</v>
      </c>
      <c r="J1956" s="1">
        <f t="shared" si="241"/>
        <v>1</v>
      </c>
      <c r="K1956" s="1" t="str">
        <f t="shared" si="242"/>
        <v>7D</v>
      </c>
      <c r="L1956" s="25">
        <v>41625</v>
      </c>
      <c r="M1956" s="26" t="str">
        <f t="shared" si="243"/>
        <v>Tue</v>
      </c>
      <c r="N1956" s="25">
        <v>41627</v>
      </c>
      <c r="O1956" s="1">
        <f t="shared" si="244"/>
        <v>2</v>
      </c>
      <c r="P1956" s="27">
        <f t="shared" si="245"/>
        <v>2013</v>
      </c>
      <c r="Q1956" s="1">
        <f t="shared" si="246"/>
        <v>12</v>
      </c>
      <c r="R1956" s="1">
        <f t="shared" si="247"/>
        <v>17</v>
      </c>
      <c r="S1956" t="s">
        <v>72</v>
      </c>
      <c r="T1956" s="2">
        <v>6123499.8200000003</v>
      </c>
      <c r="U1956">
        <v>4290000</v>
      </c>
      <c r="V1956" s="2">
        <v>3160174</v>
      </c>
      <c r="W1956" s="2">
        <v>2141557.7400000002</v>
      </c>
      <c r="X1956" s="2">
        <v>0</v>
      </c>
      <c r="Y1956" s="2">
        <v>0</v>
      </c>
      <c r="Z1956" s="2">
        <v>821768.08</v>
      </c>
      <c r="AA1956">
        <v>4</v>
      </c>
      <c r="AB1956">
        <v>0</v>
      </c>
      <c r="AC1956">
        <v>0</v>
      </c>
      <c r="AD1956">
        <v>0</v>
      </c>
      <c r="AE1956">
        <v>4</v>
      </c>
      <c r="AF1956">
        <v>4</v>
      </c>
      <c r="AG1956">
        <v>2</v>
      </c>
      <c r="AH1956" s="2">
        <v>1580087</v>
      </c>
    </row>
    <row r="1957" spans="1:34" x14ac:dyDescent="0.5">
      <c r="A1957">
        <v>15821</v>
      </c>
      <c r="B1957">
        <v>65747</v>
      </c>
      <c r="C1957" t="s">
        <v>2032</v>
      </c>
      <c r="D1957" s="25">
        <v>21066</v>
      </c>
      <c r="E1957" t="s">
        <v>140</v>
      </c>
      <c r="F1957" t="s">
        <v>80</v>
      </c>
      <c r="G1957" t="s">
        <v>81</v>
      </c>
      <c r="H1957" s="25">
        <v>41624</v>
      </c>
      <c r="I1957" s="26" t="str">
        <f t="shared" si="240"/>
        <v>Mon</v>
      </c>
      <c r="J1957" s="1">
        <f t="shared" si="241"/>
        <v>0</v>
      </c>
      <c r="K1957" s="1" t="str">
        <f t="shared" si="242"/>
        <v>7D</v>
      </c>
      <c r="L1957" s="25">
        <v>41624</v>
      </c>
      <c r="M1957" s="26" t="str">
        <f t="shared" si="243"/>
        <v>Mon</v>
      </c>
      <c r="N1957" s="25">
        <v>41627</v>
      </c>
      <c r="O1957" s="1">
        <f t="shared" si="244"/>
        <v>3</v>
      </c>
      <c r="P1957" s="27">
        <f t="shared" si="245"/>
        <v>2013</v>
      </c>
      <c r="Q1957" s="1">
        <f t="shared" si="246"/>
        <v>12</v>
      </c>
      <c r="R1957" s="1">
        <f t="shared" si="247"/>
        <v>16</v>
      </c>
      <c r="S1957" t="s">
        <v>72</v>
      </c>
      <c r="T1957" s="2">
        <v>18966500.010000002</v>
      </c>
      <c r="U1957">
        <v>14206500</v>
      </c>
      <c r="V1957" s="2">
        <v>11884416</v>
      </c>
      <c r="W1957" s="2">
        <v>718614.3</v>
      </c>
      <c r="X1957" s="2">
        <v>0</v>
      </c>
      <c r="Y1957" s="2">
        <v>3478521.48</v>
      </c>
      <c r="Z1957" s="2">
        <v>2884948.23</v>
      </c>
      <c r="AA1957">
        <v>3</v>
      </c>
      <c r="AB1957">
        <v>0</v>
      </c>
      <c r="AC1957">
        <v>0</v>
      </c>
      <c r="AD1957">
        <v>0</v>
      </c>
      <c r="AE1957">
        <v>3</v>
      </c>
      <c r="AF1957">
        <v>3</v>
      </c>
      <c r="AG1957">
        <v>3</v>
      </c>
      <c r="AH1957" s="2">
        <v>3961472</v>
      </c>
    </row>
    <row r="1958" spans="1:34" x14ac:dyDescent="0.5">
      <c r="A1958">
        <v>15825</v>
      </c>
      <c r="B1958">
        <v>65755</v>
      </c>
      <c r="C1958" t="s">
        <v>2033</v>
      </c>
      <c r="D1958" s="25">
        <v>29262</v>
      </c>
      <c r="E1958" t="s">
        <v>73</v>
      </c>
      <c r="F1958" t="s">
        <v>80</v>
      </c>
      <c r="G1958" t="s">
        <v>89</v>
      </c>
      <c r="H1958" s="25">
        <v>41624</v>
      </c>
      <c r="I1958" s="26" t="str">
        <f t="shared" si="240"/>
        <v>Mon</v>
      </c>
      <c r="J1958" s="1">
        <f t="shared" si="241"/>
        <v>10</v>
      </c>
      <c r="K1958" s="1" t="str">
        <f t="shared" si="242"/>
        <v>14D</v>
      </c>
      <c r="L1958" s="25">
        <v>41634</v>
      </c>
      <c r="M1958" s="26" t="str">
        <f t="shared" si="243"/>
        <v>Thu</v>
      </c>
      <c r="N1958" s="25">
        <v>41636</v>
      </c>
      <c r="O1958" s="1">
        <f t="shared" si="244"/>
        <v>2</v>
      </c>
      <c r="P1958" s="27">
        <f t="shared" si="245"/>
        <v>2013</v>
      </c>
      <c r="Q1958" s="1">
        <f t="shared" si="246"/>
        <v>12</v>
      </c>
      <c r="R1958" s="1">
        <f t="shared" si="247"/>
        <v>26</v>
      </c>
      <c r="S1958" t="s">
        <v>72</v>
      </c>
      <c r="T1958" s="2">
        <v>5682649.7699999996</v>
      </c>
      <c r="U1958">
        <v>0</v>
      </c>
      <c r="V1958" s="2">
        <v>2000000</v>
      </c>
      <c r="W1958" s="2">
        <v>2833463.01</v>
      </c>
      <c r="X1958" s="2">
        <v>0</v>
      </c>
      <c r="Y1958" s="2">
        <v>86580.09</v>
      </c>
      <c r="Z1958" s="2">
        <v>762606.67</v>
      </c>
      <c r="AA1958">
        <v>4</v>
      </c>
      <c r="AB1958">
        <v>2</v>
      </c>
      <c r="AC1958">
        <v>2</v>
      </c>
      <c r="AD1958">
        <v>0</v>
      </c>
      <c r="AE1958">
        <v>6</v>
      </c>
      <c r="AF1958">
        <v>8</v>
      </c>
      <c r="AG1958">
        <v>2</v>
      </c>
      <c r="AH1958" s="2">
        <v>1000000</v>
      </c>
    </row>
    <row r="1959" spans="1:34" x14ac:dyDescent="0.5">
      <c r="A1959">
        <v>15864</v>
      </c>
      <c r="B1959">
        <v>65867</v>
      </c>
      <c r="C1959" t="s">
        <v>2034</v>
      </c>
      <c r="D1959" s="25">
        <v>32018</v>
      </c>
      <c r="E1959" t="s">
        <v>69</v>
      </c>
      <c r="F1959" t="s">
        <v>70</v>
      </c>
      <c r="G1959" t="s">
        <v>97</v>
      </c>
      <c r="H1959" s="25">
        <v>41625</v>
      </c>
      <c r="I1959" s="26" t="str">
        <f t="shared" si="240"/>
        <v>Tue</v>
      </c>
      <c r="J1959" s="1">
        <f t="shared" si="241"/>
        <v>0</v>
      </c>
      <c r="K1959" s="1" t="str">
        <f t="shared" si="242"/>
        <v>7D</v>
      </c>
      <c r="L1959" s="25">
        <v>41625</v>
      </c>
      <c r="M1959" s="26" t="str">
        <f t="shared" si="243"/>
        <v>Tue</v>
      </c>
      <c r="N1959" s="25">
        <v>41626</v>
      </c>
      <c r="O1959" s="1">
        <f t="shared" si="244"/>
        <v>1</v>
      </c>
      <c r="P1959" s="27">
        <f t="shared" si="245"/>
        <v>2013</v>
      </c>
      <c r="Q1959" s="1">
        <f t="shared" si="246"/>
        <v>12</v>
      </c>
      <c r="R1959" s="1">
        <f t="shared" si="247"/>
        <v>17</v>
      </c>
      <c r="S1959" t="s">
        <v>72</v>
      </c>
      <c r="T1959" s="2">
        <v>4705000</v>
      </c>
      <c r="U1959">
        <v>4620000</v>
      </c>
      <c r="V1959" s="2">
        <v>3722944</v>
      </c>
      <c r="W1959" s="2">
        <v>350649.07</v>
      </c>
      <c r="X1959" s="2">
        <v>0</v>
      </c>
      <c r="Y1959" s="2">
        <v>0</v>
      </c>
      <c r="Z1959" s="2">
        <v>631406.93000000005</v>
      </c>
      <c r="AA1959">
        <v>2</v>
      </c>
      <c r="AB1959">
        <v>0</v>
      </c>
      <c r="AC1959">
        <v>0</v>
      </c>
      <c r="AD1959">
        <v>0</v>
      </c>
      <c r="AE1959">
        <v>2</v>
      </c>
      <c r="AF1959">
        <v>2</v>
      </c>
      <c r="AG1959">
        <v>1</v>
      </c>
      <c r="AH1959" s="2">
        <v>3722944</v>
      </c>
    </row>
    <row r="1960" spans="1:34" x14ac:dyDescent="0.5">
      <c r="A1960">
        <v>15854</v>
      </c>
      <c r="B1960">
        <v>65849</v>
      </c>
      <c r="C1960" t="s">
        <v>2035</v>
      </c>
      <c r="D1960" s="25">
        <v>25848</v>
      </c>
      <c r="E1960" t="s">
        <v>138</v>
      </c>
      <c r="F1960" t="s">
        <v>70</v>
      </c>
      <c r="G1960" t="s">
        <v>74</v>
      </c>
      <c r="H1960" s="25">
        <v>41625</v>
      </c>
      <c r="I1960" s="26" t="str">
        <f t="shared" si="240"/>
        <v>Tue</v>
      </c>
      <c r="J1960" s="1">
        <f t="shared" si="241"/>
        <v>6</v>
      </c>
      <c r="K1960" s="1" t="str">
        <f t="shared" si="242"/>
        <v>7D</v>
      </c>
      <c r="L1960" s="25">
        <v>41631</v>
      </c>
      <c r="M1960" s="26" t="str">
        <f t="shared" si="243"/>
        <v>Mon</v>
      </c>
      <c r="N1960" s="25">
        <v>41634</v>
      </c>
      <c r="O1960" s="1">
        <f t="shared" si="244"/>
        <v>3</v>
      </c>
      <c r="P1960" s="27">
        <f t="shared" si="245"/>
        <v>2013</v>
      </c>
      <c r="Q1960" s="1">
        <f t="shared" si="246"/>
        <v>12</v>
      </c>
      <c r="R1960" s="1">
        <f t="shared" si="247"/>
        <v>23</v>
      </c>
      <c r="S1960" t="s">
        <v>72</v>
      </c>
      <c r="T1960" s="2">
        <v>28492399.989999998</v>
      </c>
      <c r="U1960">
        <v>17325000</v>
      </c>
      <c r="V1960" s="2">
        <v>17053248</v>
      </c>
      <c r="W1960" s="2">
        <v>7615496.5800000001</v>
      </c>
      <c r="X1960" s="2">
        <v>0</v>
      </c>
      <c r="Y1960" s="2">
        <v>0</v>
      </c>
      <c r="Z1960" s="2">
        <v>3823655.41</v>
      </c>
      <c r="AA1960">
        <v>9</v>
      </c>
      <c r="AB1960">
        <v>0</v>
      </c>
      <c r="AC1960">
        <v>0</v>
      </c>
      <c r="AD1960">
        <v>0</v>
      </c>
      <c r="AE1960">
        <v>9</v>
      </c>
      <c r="AF1960">
        <v>9</v>
      </c>
      <c r="AG1960">
        <v>3</v>
      </c>
      <c r="AH1960" s="2">
        <v>5684416</v>
      </c>
    </row>
    <row r="1961" spans="1:34" x14ac:dyDescent="0.5">
      <c r="A1961">
        <v>15890</v>
      </c>
      <c r="B1961">
        <v>65928</v>
      </c>
      <c r="C1961" t="s">
        <v>2036</v>
      </c>
      <c r="D1961" s="25">
        <v>26558</v>
      </c>
      <c r="E1961" t="s">
        <v>138</v>
      </c>
      <c r="F1961" t="s">
        <v>80</v>
      </c>
      <c r="G1961" t="s">
        <v>89</v>
      </c>
      <c r="H1961" s="25">
        <v>41626</v>
      </c>
      <c r="I1961" s="26" t="str">
        <f t="shared" si="240"/>
        <v>Wed</v>
      </c>
      <c r="J1961" s="1">
        <f t="shared" si="241"/>
        <v>5</v>
      </c>
      <c r="K1961" s="1" t="str">
        <f t="shared" si="242"/>
        <v>7D</v>
      </c>
      <c r="L1961" s="25">
        <v>41631</v>
      </c>
      <c r="M1961" s="26" t="str">
        <f t="shared" si="243"/>
        <v>Mon</v>
      </c>
      <c r="N1961" s="25">
        <v>41632</v>
      </c>
      <c r="O1961" s="1">
        <f t="shared" si="244"/>
        <v>1</v>
      </c>
      <c r="P1961" s="27">
        <f t="shared" si="245"/>
        <v>2013</v>
      </c>
      <c r="Q1961" s="1">
        <f t="shared" si="246"/>
        <v>12</v>
      </c>
      <c r="R1961" s="1">
        <f t="shared" si="247"/>
        <v>23</v>
      </c>
      <c r="S1961" t="s">
        <v>72</v>
      </c>
      <c r="T1961" s="2">
        <v>2121923.96</v>
      </c>
      <c r="U1961">
        <v>0</v>
      </c>
      <c r="V1961" s="2">
        <v>642358</v>
      </c>
      <c r="W1961" s="2">
        <v>1194805.1599999999</v>
      </c>
      <c r="X1961" s="2">
        <v>0</v>
      </c>
      <c r="Y1961" s="2">
        <v>0</v>
      </c>
      <c r="Z1961" s="2">
        <v>284760.8</v>
      </c>
      <c r="AA1961">
        <v>2</v>
      </c>
      <c r="AB1961">
        <v>0</v>
      </c>
      <c r="AC1961">
        <v>1</v>
      </c>
      <c r="AD1961">
        <v>0</v>
      </c>
      <c r="AE1961">
        <v>2</v>
      </c>
      <c r="AF1961">
        <v>3</v>
      </c>
      <c r="AG1961">
        <v>1</v>
      </c>
      <c r="AH1961" s="2">
        <v>642358</v>
      </c>
    </row>
    <row r="1962" spans="1:34" x14ac:dyDescent="0.5">
      <c r="A1962">
        <v>15894</v>
      </c>
      <c r="B1962">
        <v>65936</v>
      </c>
      <c r="C1962" t="s">
        <v>2037</v>
      </c>
      <c r="D1962" s="25">
        <v>29272</v>
      </c>
      <c r="E1962" t="s">
        <v>1049</v>
      </c>
      <c r="F1962" t="s">
        <v>80</v>
      </c>
      <c r="G1962" t="s">
        <v>81</v>
      </c>
      <c r="H1962" s="25">
        <v>41626</v>
      </c>
      <c r="I1962" s="26" t="str">
        <f t="shared" si="240"/>
        <v>Wed</v>
      </c>
      <c r="J1962" s="1">
        <f t="shared" si="241"/>
        <v>13</v>
      </c>
      <c r="K1962" s="1" t="str">
        <f t="shared" si="242"/>
        <v>14D</v>
      </c>
      <c r="L1962" s="25">
        <v>41639</v>
      </c>
      <c r="M1962" s="26" t="str">
        <f t="shared" si="243"/>
        <v>Tue</v>
      </c>
      <c r="N1962" s="25">
        <v>41640</v>
      </c>
      <c r="O1962" s="1">
        <f t="shared" si="244"/>
        <v>1</v>
      </c>
      <c r="P1962" s="27">
        <f t="shared" si="245"/>
        <v>2013</v>
      </c>
      <c r="Q1962" s="1">
        <f t="shared" si="246"/>
        <v>12</v>
      </c>
      <c r="R1962" s="1">
        <f t="shared" si="247"/>
        <v>31</v>
      </c>
      <c r="S1962" t="s">
        <v>72</v>
      </c>
      <c r="T1962" s="2">
        <v>38923500</v>
      </c>
      <c r="U1962">
        <v>34072500</v>
      </c>
      <c r="V1962" s="2">
        <v>29222944</v>
      </c>
      <c r="W1962" s="2">
        <v>4477056</v>
      </c>
      <c r="X1962" s="2">
        <v>0</v>
      </c>
      <c r="Y1962" s="2">
        <v>0</v>
      </c>
      <c r="Z1962" s="2">
        <v>5223500</v>
      </c>
      <c r="AA1962">
        <v>2</v>
      </c>
      <c r="AB1962">
        <v>0</v>
      </c>
      <c r="AC1962">
        <v>0</v>
      </c>
      <c r="AD1962">
        <v>0</v>
      </c>
      <c r="AE1962">
        <v>2</v>
      </c>
      <c r="AF1962">
        <v>2</v>
      </c>
      <c r="AG1962">
        <v>1</v>
      </c>
      <c r="AH1962" s="2">
        <v>29222944</v>
      </c>
    </row>
    <row r="1963" spans="1:34" x14ac:dyDescent="0.5">
      <c r="A1963">
        <v>15956</v>
      </c>
      <c r="B1963">
        <v>66195</v>
      </c>
      <c r="C1963" t="s">
        <v>2038</v>
      </c>
      <c r="D1963" s="25">
        <v>28875</v>
      </c>
      <c r="E1963" t="s">
        <v>140</v>
      </c>
      <c r="F1963" t="s">
        <v>80</v>
      </c>
      <c r="G1963" t="s">
        <v>89</v>
      </c>
      <c r="H1963" s="25">
        <v>41629</v>
      </c>
      <c r="I1963" s="26" t="str">
        <f t="shared" si="240"/>
        <v>Sat</v>
      </c>
      <c r="J1963" s="1">
        <f t="shared" si="241"/>
        <v>9</v>
      </c>
      <c r="K1963" s="1" t="str">
        <f t="shared" si="242"/>
        <v>14D</v>
      </c>
      <c r="L1963" s="25">
        <v>41638</v>
      </c>
      <c r="M1963" s="26" t="str">
        <f t="shared" si="243"/>
        <v>Mon</v>
      </c>
      <c r="N1963" s="25">
        <v>41644</v>
      </c>
      <c r="O1963" s="1">
        <f t="shared" si="244"/>
        <v>6</v>
      </c>
      <c r="P1963" s="27">
        <f t="shared" si="245"/>
        <v>2013</v>
      </c>
      <c r="Q1963" s="1">
        <f t="shared" si="246"/>
        <v>12</v>
      </c>
      <c r="R1963" s="1">
        <f t="shared" si="247"/>
        <v>30</v>
      </c>
      <c r="S1963" t="s">
        <v>72</v>
      </c>
      <c r="T1963" s="2">
        <v>1377000</v>
      </c>
      <c r="U1963">
        <v>0</v>
      </c>
      <c r="V1963" s="2">
        <v>400000</v>
      </c>
      <c r="W1963" s="2">
        <v>142857.14000000001</v>
      </c>
      <c r="X1963" s="2">
        <v>0</v>
      </c>
      <c r="Y1963" s="2">
        <v>649350.65</v>
      </c>
      <c r="Z1963" s="2">
        <v>184792.21</v>
      </c>
      <c r="AA1963">
        <v>8</v>
      </c>
      <c r="AB1963">
        <v>0</v>
      </c>
      <c r="AC1963">
        <v>0</v>
      </c>
      <c r="AD1963">
        <v>0</v>
      </c>
      <c r="AE1963">
        <v>8</v>
      </c>
      <c r="AF1963">
        <v>8</v>
      </c>
      <c r="AG1963">
        <v>6</v>
      </c>
      <c r="AH1963" s="2">
        <v>66666.67</v>
      </c>
    </row>
    <row r="1964" spans="1:34" x14ac:dyDescent="0.5">
      <c r="A1964">
        <v>15999</v>
      </c>
      <c r="B1964">
        <v>66374</v>
      </c>
      <c r="C1964" t="s">
        <v>2039</v>
      </c>
      <c r="D1964" s="25">
        <v>27063</v>
      </c>
      <c r="E1964" t="s">
        <v>79</v>
      </c>
      <c r="F1964" t="s">
        <v>70</v>
      </c>
      <c r="G1964" t="s">
        <v>74</v>
      </c>
      <c r="H1964" s="25">
        <v>41633</v>
      </c>
      <c r="I1964" s="26" t="str">
        <f t="shared" si="240"/>
        <v>Wed</v>
      </c>
      <c r="J1964" s="1">
        <f t="shared" si="241"/>
        <v>1</v>
      </c>
      <c r="K1964" s="1" t="str">
        <f t="shared" si="242"/>
        <v>7D</v>
      </c>
      <c r="L1964" s="25">
        <v>41634</v>
      </c>
      <c r="M1964" s="26" t="str">
        <f t="shared" si="243"/>
        <v>Thu</v>
      </c>
      <c r="N1964" s="25">
        <v>41638</v>
      </c>
      <c r="O1964" s="1">
        <f t="shared" si="244"/>
        <v>4</v>
      </c>
      <c r="P1964" s="27">
        <f t="shared" si="245"/>
        <v>2013</v>
      </c>
      <c r="Q1964" s="1">
        <f t="shared" si="246"/>
        <v>12</v>
      </c>
      <c r="R1964" s="1">
        <f t="shared" si="247"/>
        <v>26</v>
      </c>
      <c r="S1964" t="s">
        <v>72</v>
      </c>
      <c r="T1964" s="2">
        <v>27249500.010000002</v>
      </c>
      <c r="U1964">
        <v>23100000</v>
      </c>
      <c r="V1964" s="2">
        <v>19345456</v>
      </c>
      <c r="W1964" s="2">
        <v>1666665.21</v>
      </c>
      <c r="X1964" s="2">
        <v>0</v>
      </c>
      <c r="Y1964" s="2">
        <v>2580519.48</v>
      </c>
      <c r="Z1964" s="2">
        <v>3656859.32</v>
      </c>
      <c r="AA1964">
        <v>8</v>
      </c>
      <c r="AB1964">
        <v>0</v>
      </c>
      <c r="AC1964">
        <v>4</v>
      </c>
      <c r="AD1964">
        <v>4</v>
      </c>
      <c r="AE1964">
        <v>8</v>
      </c>
      <c r="AF1964">
        <v>16</v>
      </c>
      <c r="AG1964">
        <v>4</v>
      </c>
      <c r="AH1964" s="2">
        <v>4836364</v>
      </c>
    </row>
    <row r="1965" spans="1:34" x14ac:dyDescent="0.5">
      <c r="A1965">
        <v>16012</v>
      </c>
      <c r="B1965">
        <v>66453</v>
      </c>
      <c r="C1965" t="s">
        <v>2040</v>
      </c>
      <c r="D1965" s="25">
        <v>31656</v>
      </c>
      <c r="E1965" t="s">
        <v>140</v>
      </c>
      <c r="F1965" t="s">
        <v>80</v>
      </c>
      <c r="G1965" t="s">
        <v>89</v>
      </c>
      <c r="H1965" s="25">
        <v>41633</v>
      </c>
      <c r="I1965" s="26" t="str">
        <f t="shared" si="240"/>
        <v>Wed</v>
      </c>
      <c r="J1965" s="1">
        <f t="shared" si="241"/>
        <v>1</v>
      </c>
      <c r="K1965" s="1" t="str">
        <f t="shared" si="242"/>
        <v>7D</v>
      </c>
      <c r="L1965" s="25">
        <v>41634</v>
      </c>
      <c r="M1965" s="26" t="str">
        <f t="shared" si="243"/>
        <v>Thu</v>
      </c>
      <c r="N1965" s="25">
        <v>41635</v>
      </c>
      <c r="O1965" s="1">
        <f t="shared" si="244"/>
        <v>1</v>
      </c>
      <c r="P1965" s="27">
        <f t="shared" si="245"/>
        <v>2013</v>
      </c>
      <c r="Q1965" s="1">
        <f t="shared" si="246"/>
        <v>12</v>
      </c>
      <c r="R1965" s="1">
        <f t="shared" si="247"/>
        <v>26</v>
      </c>
      <c r="S1965" t="s">
        <v>72</v>
      </c>
      <c r="T1965" s="2">
        <v>6571720.0300000003</v>
      </c>
      <c r="U1965">
        <v>5211720</v>
      </c>
      <c r="V1965" s="2">
        <v>4239355.95</v>
      </c>
      <c r="W1965" s="2">
        <v>1450474.05</v>
      </c>
      <c r="X1965" s="2">
        <v>0</v>
      </c>
      <c r="Y1965" s="2">
        <v>0</v>
      </c>
      <c r="Z1965" s="2">
        <v>881890.03</v>
      </c>
      <c r="AA1965">
        <v>2</v>
      </c>
      <c r="AB1965">
        <v>0</v>
      </c>
      <c r="AC1965">
        <v>0</v>
      </c>
      <c r="AD1965">
        <v>0</v>
      </c>
      <c r="AE1965">
        <v>2</v>
      </c>
      <c r="AF1965">
        <v>2</v>
      </c>
      <c r="AG1965">
        <v>1</v>
      </c>
      <c r="AH1965" s="2">
        <v>4239355.95</v>
      </c>
    </row>
    <row r="1966" spans="1:34" x14ac:dyDescent="0.5">
      <c r="A1966">
        <v>15659</v>
      </c>
      <c r="B1966">
        <v>66475</v>
      </c>
      <c r="C1966" t="s">
        <v>2041</v>
      </c>
      <c r="D1966" s="25">
        <v>25196</v>
      </c>
      <c r="E1966" t="s">
        <v>100</v>
      </c>
      <c r="F1966" t="s">
        <v>80</v>
      </c>
      <c r="G1966" t="s">
        <v>89</v>
      </c>
      <c r="H1966" s="25">
        <v>41634</v>
      </c>
      <c r="I1966" s="26" t="str">
        <f t="shared" si="240"/>
        <v>Thu</v>
      </c>
      <c r="J1966" s="1">
        <f t="shared" si="241"/>
        <v>0</v>
      </c>
      <c r="K1966" s="1" t="str">
        <f t="shared" si="242"/>
        <v>7D</v>
      </c>
      <c r="L1966" s="25">
        <v>41634</v>
      </c>
      <c r="M1966" s="26" t="str">
        <f t="shared" si="243"/>
        <v>Thu</v>
      </c>
      <c r="N1966" s="25">
        <v>41637</v>
      </c>
      <c r="O1966" s="1">
        <f t="shared" si="244"/>
        <v>3</v>
      </c>
      <c r="P1966" s="27">
        <f t="shared" si="245"/>
        <v>2013</v>
      </c>
      <c r="Q1966" s="1">
        <f t="shared" si="246"/>
        <v>12</v>
      </c>
      <c r="R1966" s="1">
        <f t="shared" si="247"/>
        <v>26</v>
      </c>
      <c r="S1966" t="s">
        <v>72</v>
      </c>
      <c r="T1966" s="2">
        <v>37120434.119999997</v>
      </c>
      <c r="U1966">
        <v>32313435</v>
      </c>
      <c r="V1966" s="2">
        <v>20007304</v>
      </c>
      <c r="W1966" s="2">
        <v>12131600</v>
      </c>
      <c r="X1966" s="2">
        <v>0</v>
      </c>
      <c r="Y1966" s="2">
        <v>0</v>
      </c>
      <c r="Z1966" s="2">
        <v>4981530.12</v>
      </c>
      <c r="AA1966">
        <v>4</v>
      </c>
      <c r="AB1966">
        <v>0</v>
      </c>
      <c r="AC1966">
        <v>0</v>
      </c>
      <c r="AD1966">
        <v>0</v>
      </c>
      <c r="AE1966">
        <v>4</v>
      </c>
      <c r="AF1966">
        <v>4</v>
      </c>
      <c r="AG1966">
        <v>2</v>
      </c>
      <c r="AH1966" s="2">
        <v>10003652</v>
      </c>
    </row>
    <row r="1967" spans="1:34" x14ac:dyDescent="0.5">
      <c r="A1967">
        <v>16065</v>
      </c>
      <c r="B1967">
        <v>66844</v>
      </c>
      <c r="C1967" t="s">
        <v>2042</v>
      </c>
      <c r="D1967" s="25">
        <v>34707</v>
      </c>
      <c r="E1967" t="s">
        <v>1049</v>
      </c>
      <c r="F1967" t="s">
        <v>80</v>
      </c>
      <c r="G1967" t="s">
        <v>89</v>
      </c>
      <c r="H1967" s="25">
        <v>41638</v>
      </c>
      <c r="I1967" s="26" t="str">
        <f t="shared" si="240"/>
        <v>Mon</v>
      </c>
      <c r="J1967" s="1">
        <f t="shared" si="241"/>
        <v>1</v>
      </c>
      <c r="K1967" s="1" t="str">
        <f t="shared" si="242"/>
        <v>7D</v>
      </c>
      <c r="L1967" s="25">
        <v>41639</v>
      </c>
      <c r="M1967" s="26" t="str">
        <f t="shared" si="243"/>
        <v>Tue</v>
      </c>
      <c r="N1967" s="25">
        <v>41643</v>
      </c>
      <c r="O1967" s="1">
        <f t="shared" si="244"/>
        <v>4</v>
      </c>
      <c r="P1967" s="27">
        <f t="shared" si="245"/>
        <v>2013</v>
      </c>
      <c r="Q1967" s="1">
        <f t="shared" si="246"/>
        <v>12</v>
      </c>
      <c r="R1967" s="1">
        <f t="shared" si="247"/>
        <v>31</v>
      </c>
      <c r="S1967" t="s">
        <v>72</v>
      </c>
      <c r="T1967" s="2">
        <v>78521911.469999999</v>
      </c>
      <c r="U1967">
        <v>70751911.5</v>
      </c>
      <c r="V1967" s="2">
        <v>57979906.950000003</v>
      </c>
      <c r="W1967" s="2">
        <v>3796467.8</v>
      </c>
      <c r="X1967" s="2">
        <v>0</v>
      </c>
      <c r="Y1967" s="2">
        <v>6207792.21</v>
      </c>
      <c r="Z1967" s="2">
        <v>10537744.51</v>
      </c>
      <c r="AA1967">
        <v>8</v>
      </c>
      <c r="AB1967">
        <v>0</v>
      </c>
      <c r="AC1967">
        <v>0</v>
      </c>
      <c r="AD1967">
        <v>0</v>
      </c>
      <c r="AE1967">
        <v>8</v>
      </c>
      <c r="AF1967">
        <v>8</v>
      </c>
      <c r="AG1967">
        <v>4</v>
      </c>
      <c r="AH1967" s="2">
        <v>14494976.74</v>
      </c>
    </row>
    <row r="1968" spans="1:34" x14ac:dyDescent="0.5">
      <c r="A1968">
        <v>16066</v>
      </c>
      <c r="B1968">
        <v>66847</v>
      </c>
      <c r="C1968" t="s">
        <v>2043</v>
      </c>
      <c r="D1968" s="25">
        <v>25557</v>
      </c>
      <c r="E1968" t="s">
        <v>69</v>
      </c>
      <c r="F1968" t="s">
        <v>80</v>
      </c>
      <c r="G1968" t="s">
        <v>89</v>
      </c>
      <c r="H1968" s="25">
        <v>41638</v>
      </c>
      <c r="I1968" s="26" t="str">
        <f t="shared" si="240"/>
        <v>Mon</v>
      </c>
      <c r="J1968" s="1">
        <f t="shared" si="241"/>
        <v>1</v>
      </c>
      <c r="K1968" s="1" t="str">
        <f t="shared" si="242"/>
        <v>7D</v>
      </c>
      <c r="L1968" s="25">
        <v>41639</v>
      </c>
      <c r="M1968" s="26" t="str">
        <f t="shared" si="243"/>
        <v>Tue</v>
      </c>
      <c r="N1968" s="25">
        <v>41641</v>
      </c>
      <c r="O1968" s="1">
        <f t="shared" si="244"/>
        <v>2</v>
      </c>
      <c r="P1968" s="27">
        <f t="shared" si="245"/>
        <v>2013</v>
      </c>
      <c r="Q1968" s="1">
        <f t="shared" si="246"/>
        <v>12</v>
      </c>
      <c r="R1968" s="1">
        <f t="shared" si="247"/>
        <v>31</v>
      </c>
      <c r="S1968" t="s">
        <v>72</v>
      </c>
      <c r="T1968" s="2">
        <v>19121053.989999998</v>
      </c>
      <c r="U1968">
        <v>18581054</v>
      </c>
      <c r="V1968" s="2">
        <v>15541469.75</v>
      </c>
      <c r="W1968" s="2">
        <v>1013761.96</v>
      </c>
      <c r="X1968" s="2">
        <v>0</v>
      </c>
      <c r="Y1968" s="2">
        <v>0</v>
      </c>
      <c r="Z1968" s="2">
        <v>2565822.2799999998</v>
      </c>
      <c r="AA1968">
        <v>4</v>
      </c>
      <c r="AB1968">
        <v>0</v>
      </c>
      <c r="AC1968">
        <v>0</v>
      </c>
      <c r="AD1968">
        <v>0</v>
      </c>
      <c r="AE1968">
        <v>4</v>
      </c>
      <c r="AF1968">
        <v>4</v>
      </c>
      <c r="AG1968">
        <v>2</v>
      </c>
      <c r="AH1968" s="2">
        <v>7770734.8799999999</v>
      </c>
    </row>
    <row r="1969" spans="1:34" x14ac:dyDescent="0.5">
      <c r="A1969">
        <v>12546</v>
      </c>
      <c r="B1969">
        <v>50556</v>
      </c>
      <c r="C1969" t="s">
        <v>2044</v>
      </c>
      <c r="D1969" s="25">
        <v>23689</v>
      </c>
      <c r="E1969" t="s">
        <v>79</v>
      </c>
      <c r="F1969" t="s">
        <v>80</v>
      </c>
      <c r="G1969" t="s">
        <v>89</v>
      </c>
      <c r="H1969" s="25">
        <v>41447</v>
      </c>
      <c r="I1969" s="26" t="str">
        <f t="shared" si="240"/>
        <v>Sat</v>
      </c>
      <c r="J1969" s="1">
        <f t="shared" si="241"/>
        <v>195</v>
      </c>
      <c r="K1969" s="1" t="str">
        <f t="shared" si="242"/>
        <v>120D</v>
      </c>
      <c r="L1969" s="25">
        <v>41642</v>
      </c>
      <c r="M1969" s="26" t="str">
        <f t="shared" si="243"/>
        <v>Fri</v>
      </c>
      <c r="N1969" s="25">
        <v>41646</v>
      </c>
      <c r="O1969" s="1">
        <f t="shared" si="244"/>
        <v>4</v>
      </c>
      <c r="P1969" s="27">
        <f t="shared" si="245"/>
        <v>2014</v>
      </c>
      <c r="Q1969" s="1">
        <f t="shared" si="246"/>
        <v>1</v>
      </c>
      <c r="R1969" s="1">
        <f t="shared" si="247"/>
        <v>3</v>
      </c>
      <c r="S1969" t="s">
        <v>72</v>
      </c>
      <c r="T1969" s="2">
        <v>1501500</v>
      </c>
      <c r="U1969">
        <v>0</v>
      </c>
      <c r="V1969" s="2">
        <v>800000</v>
      </c>
      <c r="W1969" s="2">
        <v>500000</v>
      </c>
      <c r="X1969" s="2">
        <v>0</v>
      </c>
      <c r="Y1969" s="2">
        <v>0</v>
      </c>
      <c r="Z1969" s="2">
        <v>201500</v>
      </c>
      <c r="AA1969">
        <v>8</v>
      </c>
      <c r="AB1969">
        <v>0</v>
      </c>
      <c r="AC1969">
        <v>4</v>
      </c>
      <c r="AD1969">
        <v>0</v>
      </c>
      <c r="AE1969">
        <v>8</v>
      </c>
      <c r="AF1969">
        <v>12</v>
      </c>
      <c r="AG1969">
        <v>4</v>
      </c>
      <c r="AH1969" s="2">
        <v>200000</v>
      </c>
    </row>
    <row r="1970" spans="1:34" x14ac:dyDescent="0.5">
      <c r="A1970">
        <v>12979</v>
      </c>
      <c r="B1970">
        <v>52794</v>
      </c>
      <c r="C1970" t="s">
        <v>2045</v>
      </c>
      <c r="D1970" s="25">
        <v>26753</v>
      </c>
      <c r="E1970" t="s">
        <v>113</v>
      </c>
      <c r="F1970" t="s">
        <v>80</v>
      </c>
      <c r="G1970" t="s">
        <v>89</v>
      </c>
      <c r="H1970" s="25">
        <v>41470</v>
      </c>
      <c r="I1970" s="26" t="str">
        <f t="shared" si="240"/>
        <v>Mon</v>
      </c>
      <c r="J1970" s="1">
        <f t="shared" si="241"/>
        <v>287</v>
      </c>
      <c r="K1970" s="1" t="str">
        <f t="shared" si="242"/>
        <v>120D</v>
      </c>
      <c r="L1970" s="25">
        <v>41757</v>
      </c>
      <c r="M1970" s="26" t="str">
        <f t="shared" si="243"/>
        <v>Mon</v>
      </c>
      <c r="N1970" s="25">
        <v>41763</v>
      </c>
      <c r="O1970" s="1">
        <f t="shared" si="244"/>
        <v>6</v>
      </c>
      <c r="P1970" s="27">
        <f t="shared" si="245"/>
        <v>2014</v>
      </c>
      <c r="Q1970" s="1">
        <f t="shared" si="246"/>
        <v>4</v>
      </c>
      <c r="R1970" s="1">
        <f t="shared" si="247"/>
        <v>28</v>
      </c>
      <c r="S1970" t="s">
        <v>72</v>
      </c>
      <c r="T1970" s="2">
        <v>44509400.109999999</v>
      </c>
      <c r="U1970">
        <v>35033031.200000003</v>
      </c>
      <c r="V1970" s="2">
        <v>32291533</v>
      </c>
      <c r="W1970" s="2">
        <v>5862627.6100000003</v>
      </c>
      <c r="X1970" s="2">
        <v>0</v>
      </c>
      <c r="Y1970" s="2">
        <v>382683.99</v>
      </c>
      <c r="Z1970" s="2">
        <v>5972555.5099999998</v>
      </c>
      <c r="AA1970">
        <v>12</v>
      </c>
      <c r="AB1970">
        <v>0</v>
      </c>
      <c r="AC1970">
        <v>0</v>
      </c>
      <c r="AD1970">
        <v>0</v>
      </c>
      <c r="AE1970">
        <v>12</v>
      </c>
      <c r="AF1970">
        <v>12</v>
      </c>
      <c r="AG1970">
        <v>6</v>
      </c>
      <c r="AH1970" s="2">
        <v>5381922.1699999999</v>
      </c>
    </row>
    <row r="1971" spans="1:34" x14ac:dyDescent="0.5">
      <c r="A1971">
        <v>13176</v>
      </c>
      <c r="B1971">
        <v>53941</v>
      </c>
      <c r="C1971" t="s">
        <v>2046</v>
      </c>
      <c r="D1971" s="25">
        <v>21404</v>
      </c>
      <c r="E1971" t="s">
        <v>110</v>
      </c>
      <c r="F1971" t="s">
        <v>80</v>
      </c>
      <c r="G1971" t="s">
        <v>89</v>
      </c>
      <c r="H1971" s="25">
        <v>41480</v>
      </c>
      <c r="I1971" s="26" t="str">
        <f t="shared" si="240"/>
        <v>Thu</v>
      </c>
      <c r="J1971" s="1">
        <f t="shared" si="241"/>
        <v>301</v>
      </c>
      <c r="K1971" s="1" t="str">
        <f t="shared" si="242"/>
        <v>120D</v>
      </c>
      <c r="L1971" s="25">
        <v>41781</v>
      </c>
      <c r="M1971" s="26" t="str">
        <f t="shared" si="243"/>
        <v>Thu</v>
      </c>
      <c r="N1971" s="25">
        <v>41790</v>
      </c>
      <c r="O1971" s="1">
        <f t="shared" si="244"/>
        <v>9</v>
      </c>
      <c r="P1971" s="27">
        <f t="shared" si="245"/>
        <v>2014</v>
      </c>
      <c r="Q1971" s="1">
        <f t="shared" si="246"/>
        <v>5</v>
      </c>
      <c r="R1971" s="1">
        <f t="shared" si="247"/>
        <v>22</v>
      </c>
      <c r="S1971" t="s">
        <v>72</v>
      </c>
      <c r="T1971" s="2">
        <v>51185015.619999997</v>
      </c>
      <c r="U1971">
        <v>41940016</v>
      </c>
      <c r="V1971" s="2">
        <v>35083126.200000003</v>
      </c>
      <c r="W1971" s="2">
        <v>8107085.0300000003</v>
      </c>
      <c r="X1971" s="2">
        <v>0</v>
      </c>
      <c r="Y1971" s="2">
        <v>1125541.1299999999</v>
      </c>
      <c r="Z1971" s="2">
        <v>6869263.2599999998</v>
      </c>
      <c r="AA1971">
        <v>9</v>
      </c>
      <c r="AB1971">
        <v>0</v>
      </c>
      <c r="AC1971">
        <v>0</v>
      </c>
      <c r="AD1971">
        <v>0</v>
      </c>
      <c r="AE1971">
        <v>9</v>
      </c>
      <c r="AF1971">
        <v>9</v>
      </c>
      <c r="AG1971">
        <v>9</v>
      </c>
      <c r="AH1971" s="2">
        <v>3898125.13</v>
      </c>
    </row>
    <row r="1972" spans="1:34" x14ac:dyDescent="0.5">
      <c r="A1972">
        <v>13451</v>
      </c>
      <c r="B1972">
        <v>55571</v>
      </c>
      <c r="C1972" t="s">
        <v>170</v>
      </c>
      <c r="D1972" s="25">
        <v>35099</v>
      </c>
      <c r="E1972" t="s">
        <v>69</v>
      </c>
      <c r="F1972" t="s">
        <v>70</v>
      </c>
      <c r="G1972" t="s">
        <v>74</v>
      </c>
      <c r="H1972" s="25">
        <v>41494</v>
      </c>
      <c r="I1972" s="26" t="str">
        <f t="shared" si="240"/>
        <v>Thu</v>
      </c>
      <c r="J1972" s="1">
        <f t="shared" si="241"/>
        <v>178</v>
      </c>
      <c r="K1972" s="1" t="str">
        <f t="shared" si="242"/>
        <v>120D</v>
      </c>
      <c r="L1972" s="25">
        <v>41672</v>
      </c>
      <c r="M1972" s="26" t="str">
        <f t="shared" si="243"/>
        <v>Sun</v>
      </c>
      <c r="N1972" s="25">
        <v>41675</v>
      </c>
      <c r="O1972" s="1">
        <f t="shared" si="244"/>
        <v>3</v>
      </c>
      <c r="P1972" s="27">
        <f t="shared" si="245"/>
        <v>2014</v>
      </c>
      <c r="Q1972" s="1">
        <f t="shared" si="246"/>
        <v>2</v>
      </c>
      <c r="R1972" s="1">
        <f t="shared" si="247"/>
        <v>2</v>
      </c>
      <c r="S1972" t="s">
        <v>72</v>
      </c>
      <c r="T1972" s="2">
        <v>58038000.18</v>
      </c>
      <c r="U1972">
        <v>36036000</v>
      </c>
      <c r="V1972" s="2">
        <v>31677924</v>
      </c>
      <c r="W1972" s="2">
        <v>9870128.0999999996</v>
      </c>
      <c r="X1972" s="2">
        <v>0</v>
      </c>
      <c r="Y1972" s="2">
        <v>8701298.6999999993</v>
      </c>
      <c r="Z1972" s="2">
        <v>7788649.3799999999</v>
      </c>
      <c r="AA1972">
        <v>6</v>
      </c>
      <c r="AB1972">
        <v>3</v>
      </c>
      <c r="AC1972">
        <v>0</v>
      </c>
      <c r="AD1972">
        <v>0</v>
      </c>
      <c r="AE1972">
        <v>9</v>
      </c>
      <c r="AF1972">
        <v>9</v>
      </c>
      <c r="AG1972">
        <v>3</v>
      </c>
      <c r="AH1972" s="2">
        <v>10559308</v>
      </c>
    </row>
    <row r="1973" spans="1:34" x14ac:dyDescent="0.5">
      <c r="A1973">
        <v>13515</v>
      </c>
      <c r="B1973">
        <v>56014</v>
      </c>
      <c r="C1973" t="s">
        <v>2047</v>
      </c>
      <c r="D1973" s="25">
        <v>19951</v>
      </c>
      <c r="E1973" t="s">
        <v>100</v>
      </c>
      <c r="F1973" t="s">
        <v>75</v>
      </c>
      <c r="G1973" t="s">
        <v>91</v>
      </c>
      <c r="H1973" s="25">
        <v>41499</v>
      </c>
      <c r="I1973" s="26" t="str">
        <f t="shared" si="240"/>
        <v>Tue</v>
      </c>
      <c r="J1973" s="1">
        <f t="shared" si="241"/>
        <v>145</v>
      </c>
      <c r="K1973" s="1" t="str">
        <f t="shared" si="242"/>
        <v>120D</v>
      </c>
      <c r="L1973" s="25">
        <v>41644</v>
      </c>
      <c r="M1973" s="26" t="str">
        <f t="shared" si="243"/>
        <v>Sun</v>
      </c>
      <c r="N1973" s="25">
        <v>41645</v>
      </c>
      <c r="O1973" s="1">
        <f t="shared" si="244"/>
        <v>1</v>
      </c>
      <c r="P1973" s="27">
        <f t="shared" si="245"/>
        <v>2014</v>
      </c>
      <c r="Q1973" s="1">
        <f t="shared" si="246"/>
        <v>1</v>
      </c>
      <c r="R1973" s="1">
        <f t="shared" si="247"/>
        <v>5</v>
      </c>
      <c r="S1973" t="s">
        <v>72</v>
      </c>
      <c r="T1973" s="2">
        <v>2743249.99</v>
      </c>
      <c r="U1973">
        <v>0</v>
      </c>
      <c r="V1973" s="2">
        <v>900433</v>
      </c>
      <c r="W1973" s="2">
        <v>1474675.32</v>
      </c>
      <c r="X1973" s="2">
        <v>0</v>
      </c>
      <c r="Y1973" s="2">
        <v>0</v>
      </c>
      <c r="Z1973" s="2">
        <v>368141.67</v>
      </c>
      <c r="AA1973">
        <v>2</v>
      </c>
      <c r="AB1973">
        <v>0</v>
      </c>
      <c r="AC1973">
        <v>0</v>
      </c>
      <c r="AD1973">
        <v>0</v>
      </c>
      <c r="AE1973">
        <v>2</v>
      </c>
      <c r="AF1973">
        <v>2</v>
      </c>
      <c r="AG1973">
        <v>1</v>
      </c>
      <c r="AH1973" s="2">
        <v>900433</v>
      </c>
    </row>
    <row r="1974" spans="1:34" x14ac:dyDescent="0.5">
      <c r="A1974">
        <v>13760</v>
      </c>
      <c r="B1974">
        <v>57191</v>
      </c>
      <c r="C1974" t="s">
        <v>2048</v>
      </c>
      <c r="D1974" s="25">
        <v>32333</v>
      </c>
      <c r="E1974" t="s">
        <v>138</v>
      </c>
      <c r="F1974" t="s">
        <v>80</v>
      </c>
      <c r="G1974" t="s">
        <v>89</v>
      </c>
      <c r="H1974" s="25">
        <v>41513</v>
      </c>
      <c r="I1974" s="26" t="str">
        <f t="shared" si="240"/>
        <v>Tue</v>
      </c>
      <c r="J1974" s="1">
        <f t="shared" si="241"/>
        <v>156</v>
      </c>
      <c r="K1974" s="1" t="str">
        <f t="shared" si="242"/>
        <v>120D</v>
      </c>
      <c r="L1974" s="25">
        <v>41669</v>
      </c>
      <c r="M1974" s="26" t="str">
        <f t="shared" si="243"/>
        <v>Thu</v>
      </c>
      <c r="N1974" s="25">
        <v>41672</v>
      </c>
      <c r="O1974" s="1">
        <f t="shared" si="244"/>
        <v>3</v>
      </c>
      <c r="P1974" s="27">
        <f t="shared" si="245"/>
        <v>2014</v>
      </c>
      <c r="Q1974" s="1">
        <f t="shared" si="246"/>
        <v>1</v>
      </c>
      <c r="R1974" s="1">
        <f t="shared" si="247"/>
        <v>30</v>
      </c>
      <c r="S1974" t="s">
        <v>72</v>
      </c>
      <c r="T1974" s="2">
        <v>11970265</v>
      </c>
      <c r="U1974">
        <v>0</v>
      </c>
      <c r="V1974" s="2">
        <v>3300000</v>
      </c>
      <c r="W1974" s="2">
        <v>1997835.48</v>
      </c>
      <c r="X1974" s="2">
        <v>0</v>
      </c>
      <c r="Y1974" s="2">
        <v>3897253.91</v>
      </c>
      <c r="Z1974" s="2">
        <v>2775175.61</v>
      </c>
      <c r="AA1974">
        <v>9</v>
      </c>
      <c r="AB1974">
        <v>0</v>
      </c>
      <c r="AC1974">
        <v>0</v>
      </c>
      <c r="AD1974">
        <v>0</v>
      </c>
      <c r="AE1974">
        <v>9</v>
      </c>
      <c r="AF1974">
        <v>9</v>
      </c>
      <c r="AG1974">
        <v>3</v>
      </c>
      <c r="AH1974" s="2">
        <v>1100000</v>
      </c>
    </row>
    <row r="1975" spans="1:34" x14ac:dyDescent="0.5">
      <c r="A1975">
        <v>13862</v>
      </c>
      <c r="B1975">
        <v>57808</v>
      </c>
      <c r="C1975" t="s">
        <v>2049</v>
      </c>
      <c r="D1975" s="25">
        <v>22371</v>
      </c>
      <c r="E1975" t="s">
        <v>79</v>
      </c>
      <c r="F1975" t="s">
        <v>80</v>
      </c>
      <c r="G1975" t="s">
        <v>81</v>
      </c>
      <c r="H1975" s="25">
        <v>41519</v>
      </c>
      <c r="I1975" s="26" t="str">
        <f t="shared" si="240"/>
        <v>Mon</v>
      </c>
      <c r="J1975" s="1">
        <f t="shared" si="241"/>
        <v>183</v>
      </c>
      <c r="K1975" s="1" t="str">
        <f t="shared" si="242"/>
        <v>120D</v>
      </c>
      <c r="L1975" s="25">
        <v>41702</v>
      </c>
      <c r="M1975" s="26" t="str">
        <f t="shared" si="243"/>
        <v>Tue</v>
      </c>
      <c r="N1975" s="25">
        <v>41709</v>
      </c>
      <c r="O1975" s="1">
        <f t="shared" si="244"/>
        <v>7</v>
      </c>
      <c r="P1975" s="27">
        <f t="shared" si="245"/>
        <v>2014</v>
      </c>
      <c r="Q1975" s="1">
        <f t="shared" si="246"/>
        <v>3</v>
      </c>
      <c r="R1975" s="1">
        <f t="shared" si="247"/>
        <v>4</v>
      </c>
      <c r="S1975" t="s">
        <v>72</v>
      </c>
      <c r="T1975" s="2">
        <v>90229749.959999993</v>
      </c>
      <c r="U1975">
        <v>81496800</v>
      </c>
      <c r="V1975" s="2">
        <v>66681216</v>
      </c>
      <c r="W1975" s="2">
        <v>7696489.5899999999</v>
      </c>
      <c r="X1975" s="2">
        <v>0</v>
      </c>
      <c r="Y1975" s="2">
        <v>3743290.06</v>
      </c>
      <c r="Z1975" s="2">
        <v>12108754.310000001</v>
      </c>
      <c r="AA1975">
        <v>14</v>
      </c>
      <c r="AB1975">
        <v>0</v>
      </c>
      <c r="AC1975">
        <v>0</v>
      </c>
      <c r="AD1975">
        <v>0</v>
      </c>
      <c r="AE1975">
        <v>14</v>
      </c>
      <c r="AF1975">
        <v>14</v>
      </c>
      <c r="AG1975">
        <v>7</v>
      </c>
      <c r="AH1975" s="2">
        <v>9525888</v>
      </c>
    </row>
    <row r="1976" spans="1:34" x14ac:dyDescent="0.5">
      <c r="A1976">
        <v>13915</v>
      </c>
      <c r="B1976">
        <v>58120</v>
      </c>
      <c r="C1976" t="s">
        <v>2050</v>
      </c>
      <c r="D1976" s="25">
        <v>20806</v>
      </c>
      <c r="E1976" t="s">
        <v>113</v>
      </c>
      <c r="F1976" t="s">
        <v>70</v>
      </c>
      <c r="G1976" t="s">
        <v>74</v>
      </c>
      <c r="H1976" s="25">
        <v>41522</v>
      </c>
      <c r="I1976" s="26" t="str">
        <f t="shared" si="240"/>
        <v>Thu</v>
      </c>
      <c r="J1976" s="1">
        <f t="shared" si="241"/>
        <v>312</v>
      </c>
      <c r="K1976" s="1" t="str">
        <f t="shared" si="242"/>
        <v>120D</v>
      </c>
      <c r="L1976" s="25">
        <v>41834</v>
      </c>
      <c r="M1976" s="26" t="str">
        <f t="shared" si="243"/>
        <v>Mon</v>
      </c>
      <c r="N1976" s="25">
        <v>41849</v>
      </c>
      <c r="O1976" s="1">
        <f t="shared" si="244"/>
        <v>15</v>
      </c>
      <c r="P1976" s="27">
        <f t="shared" si="245"/>
        <v>2014</v>
      </c>
      <c r="Q1976" s="1">
        <f t="shared" si="246"/>
        <v>7</v>
      </c>
      <c r="R1976" s="1">
        <f t="shared" si="247"/>
        <v>14</v>
      </c>
      <c r="S1976" t="s">
        <v>72</v>
      </c>
      <c r="T1976" s="2">
        <v>171333358.30000001</v>
      </c>
      <c r="U1976">
        <v>146077600</v>
      </c>
      <c r="V1976" s="2">
        <v>97443801</v>
      </c>
      <c r="W1976" s="2">
        <v>47416229.909999996</v>
      </c>
      <c r="X1976" s="2">
        <v>0</v>
      </c>
      <c r="Y1976" s="2">
        <v>3480519.49</v>
      </c>
      <c r="Z1976" s="2">
        <v>22992807.899999999</v>
      </c>
      <c r="AA1976">
        <v>72</v>
      </c>
      <c r="AB1976">
        <v>0</v>
      </c>
      <c r="AC1976">
        <v>0</v>
      </c>
      <c r="AD1976">
        <v>0</v>
      </c>
      <c r="AE1976">
        <v>72</v>
      </c>
      <c r="AF1976">
        <v>72</v>
      </c>
      <c r="AG1976">
        <v>36</v>
      </c>
      <c r="AH1976" s="2">
        <v>2706772.25</v>
      </c>
    </row>
    <row r="1977" spans="1:34" x14ac:dyDescent="0.5">
      <c r="A1977">
        <v>14077</v>
      </c>
      <c r="B1977">
        <v>58659</v>
      </c>
      <c r="C1977" t="s">
        <v>2051</v>
      </c>
      <c r="D1977" s="25">
        <v>26466</v>
      </c>
      <c r="E1977" t="s">
        <v>140</v>
      </c>
      <c r="F1977" t="s">
        <v>80</v>
      </c>
      <c r="G1977" t="s">
        <v>81</v>
      </c>
      <c r="H1977" s="25">
        <v>41529</v>
      </c>
      <c r="I1977" s="26" t="str">
        <f t="shared" si="240"/>
        <v>Thu</v>
      </c>
      <c r="J1977" s="1">
        <f t="shared" si="241"/>
        <v>141</v>
      </c>
      <c r="K1977" s="1" t="str">
        <f t="shared" si="242"/>
        <v>120D</v>
      </c>
      <c r="L1977" s="25">
        <v>41670</v>
      </c>
      <c r="M1977" s="26" t="str">
        <f t="shared" si="243"/>
        <v>Fri</v>
      </c>
      <c r="N1977" s="25">
        <v>41674</v>
      </c>
      <c r="O1977" s="1">
        <f t="shared" si="244"/>
        <v>4</v>
      </c>
      <c r="P1977" s="27">
        <f t="shared" si="245"/>
        <v>2014</v>
      </c>
      <c r="Q1977" s="1">
        <f t="shared" si="246"/>
        <v>1</v>
      </c>
      <c r="R1977" s="1">
        <f t="shared" si="247"/>
        <v>31</v>
      </c>
      <c r="S1977" t="s">
        <v>72</v>
      </c>
      <c r="T1977" s="2">
        <v>34710499.990000002</v>
      </c>
      <c r="U1977">
        <v>27835500</v>
      </c>
      <c r="V1977" s="2">
        <v>22991776</v>
      </c>
      <c r="W1977" s="2">
        <v>2056275.94</v>
      </c>
      <c r="X1977" s="2">
        <v>0</v>
      </c>
      <c r="Y1977" s="2">
        <v>4644688.6399999997</v>
      </c>
      <c r="Z1977" s="2">
        <v>5017759.41</v>
      </c>
      <c r="AA1977">
        <v>8</v>
      </c>
      <c r="AB1977">
        <v>0</v>
      </c>
      <c r="AC1977">
        <v>0</v>
      </c>
      <c r="AD1977">
        <v>0</v>
      </c>
      <c r="AE1977">
        <v>8</v>
      </c>
      <c r="AF1977">
        <v>8</v>
      </c>
      <c r="AG1977">
        <v>4</v>
      </c>
      <c r="AH1977" s="2">
        <v>5747944</v>
      </c>
    </row>
    <row r="1978" spans="1:34" x14ac:dyDescent="0.5">
      <c r="A1978">
        <v>14154</v>
      </c>
      <c r="B1978">
        <v>59017</v>
      </c>
      <c r="C1978" t="s">
        <v>2052</v>
      </c>
      <c r="D1978" s="25">
        <v>22041</v>
      </c>
      <c r="E1978" t="s">
        <v>73</v>
      </c>
      <c r="F1978" t="s">
        <v>80</v>
      </c>
      <c r="G1978" t="s">
        <v>81</v>
      </c>
      <c r="H1978" s="25">
        <v>41533</v>
      </c>
      <c r="I1978" s="26" t="str">
        <f t="shared" si="240"/>
        <v>Mon</v>
      </c>
      <c r="J1978" s="1">
        <f t="shared" si="241"/>
        <v>127</v>
      </c>
      <c r="K1978" s="1" t="str">
        <f t="shared" si="242"/>
        <v>120D</v>
      </c>
      <c r="L1978" s="25">
        <v>41660</v>
      </c>
      <c r="M1978" s="26" t="str">
        <f t="shared" si="243"/>
        <v>Tue</v>
      </c>
      <c r="N1978" s="25">
        <v>41663</v>
      </c>
      <c r="O1978" s="1">
        <f t="shared" si="244"/>
        <v>3</v>
      </c>
      <c r="P1978" s="27">
        <f t="shared" si="245"/>
        <v>2014</v>
      </c>
      <c r="Q1978" s="1">
        <f t="shared" si="246"/>
        <v>1</v>
      </c>
      <c r="R1978" s="1">
        <f t="shared" si="247"/>
        <v>21</v>
      </c>
      <c r="S1978" t="s">
        <v>72</v>
      </c>
      <c r="T1978" s="2">
        <v>14241850</v>
      </c>
      <c r="U1978">
        <v>13860000</v>
      </c>
      <c r="V1978" s="2">
        <v>11168832</v>
      </c>
      <c r="W1978" s="2">
        <v>1161774.06</v>
      </c>
      <c r="X1978" s="2">
        <v>0</v>
      </c>
      <c r="Y1978" s="2">
        <v>0</v>
      </c>
      <c r="Z1978" s="2">
        <v>1911243.94</v>
      </c>
      <c r="AA1978">
        <v>6</v>
      </c>
      <c r="AB1978">
        <v>0</v>
      </c>
      <c r="AC1978">
        <v>0</v>
      </c>
      <c r="AD1978">
        <v>0</v>
      </c>
      <c r="AE1978">
        <v>6</v>
      </c>
      <c r="AF1978">
        <v>6</v>
      </c>
      <c r="AG1978">
        <v>3</v>
      </c>
      <c r="AH1978" s="2">
        <v>3722944</v>
      </c>
    </row>
    <row r="1979" spans="1:34" x14ac:dyDescent="0.5">
      <c r="A1979">
        <v>14155</v>
      </c>
      <c r="B1979">
        <v>59024</v>
      </c>
      <c r="C1979" t="s">
        <v>2053</v>
      </c>
      <c r="D1979" s="25">
        <v>21363</v>
      </c>
      <c r="E1979" t="s">
        <v>79</v>
      </c>
      <c r="F1979" t="s">
        <v>80</v>
      </c>
      <c r="G1979" t="s">
        <v>81</v>
      </c>
      <c r="H1979" s="25">
        <v>41533</v>
      </c>
      <c r="I1979" s="26" t="str">
        <f t="shared" si="240"/>
        <v>Mon</v>
      </c>
      <c r="J1979" s="1">
        <f t="shared" si="241"/>
        <v>150</v>
      </c>
      <c r="K1979" s="1" t="str">
        <f t="shared" si="242"/>
        <v>120D</v>
      </c>
      <c r="L1979" s="25">
        <v>41683</v>
      </c>
      <c r="M1979" s="26" t="str">
        <f t="shared" si="243"/>
        <v>Thu</v>
      </c>
      <c r="N1979" s="25">
        <v>41687</v>
      </c>
      <c r="O1979" s="1">
        <f t="shared" si="244"/>
        <v>4</v>
      </c>
      <c r="P1979" s="27">
        <f t="shared" si="245"/>
        <v>2014</v>
      </c>
      <c r="Q1979" s="1">
        <f t="shared" si="246"/>
        <v>2</v>
      </c>
      <c r="R1979" s="1">
        <f t="shared" si="247"/>
        <v>13</v>
      </c>
      <c r="S1979" t="s">
        <v>72</v>
      </c>
      <c r="T1979" s="2">
        <v>39255499.880000003</v>
      </c>
      <c r="U1979">
        <v>36382500</v>
      </c>
      <c r="V1979" s="2">
        <v>30190912</v>
      </c>
      <c r="W1979" s="2">
        <v>3796533.78</v>
      </c>
      <c r="X1979" s="2">
        <v>0</v>
      </c>
      <c r="Y1979" s="2">
        <v>0</v>
      </c>
      <c r="Z1979" s="2">
        <v>5268054.0999999996</v>
      </c>
      <c r="AA1979">
        <v>8</v>
      </c>
      <c r="AB1979">
        <v>0</v>
      </c>
      <c r="AC1979">
        <v>4</v>
      </c>
      <c r="AD1979">
        <v>0</v>
      </c>
      <c r="AE1979">
        <v>8</v>
      </c>
      <c r="AF1979">
        <v>12</v>
      </c>
      <c r="AG1979">
        <v>4</v>
      </c>
      <c r="AH1979" s="2">
        <v>7547728</v>
      </c>
    </row>
    <row r="1980" spans="1:34" x14ac:dyDescent="0.5">
      <c r="A1980">
        <v>14266</v>
      </c>
      <c r="B1980">
        <v>59506</v>
      </c>
      <c r="C1980" t="s">
        <v>2054</v>
      </c>
      <c r="D1980" s="25">
        <v>30018</v>
      </c>
      <c r="E1980" t="s">
        <v>69</v>
      </c>
      <c r="F1980" t="s">
        <v>80</v>
      </c>
      <c r="G1980" t="s">
        <v>81</v>
      </c>
      <c r="H1980" s="25">
        <v>41540</v>
      </c>
      <c r="I1980" s="26" t="str">
        <f t="shared" si="240"/>
        <v>Mon</v>
      </c>
      <c r="J1980" s="1">
        <f t="shared" si="241"/>
        <v>152</v>
      </c>
      <c r="K1980" s="1" t="str">
        <f t="shared" si="242"/>
        <v>120D</v>
      </c>
      <c r="L1980" s="25">
        <v>41692</v>
      </c>
      <c r="M1980" s="26" t="str">
        <f t="shared" si="243"/>
        <v>Sat</v>
      </c>
      <c r="N1980" s="25">
        <v>41693</v>
      </c>
      <c r="O1980" s="1">
        <f t="shared" si="244"/>
        <v>1</v>
      </c>
      <c r="P1980" s="27">
        <f t="shared" si="245"/>
        <v>2014</v>
      </c>
      <c r="Q1980" s="1">
        <f t="shared" si="246"/>
        <v>2</v>
      </c>
      <c r="R1980" s="1">
        <f t="shared" si="247"/>
        <v>22</v>
      </c>
      <c r="S1980" t="s">
        <v>72</v>
      </c>
      <c r="T1980" s="2">
        <v>5520900</v>
      </c>
      <c r="U1980">
        <v>4250400</v>
      </c>
      <c r="V1980" s="2">
        <v>4364416</v>
      </c>
      <c r="W1980" s="2">
        <v>415584</v>
      </c>
      <c r="X1980" s="2">
        <v>0</v>
      </c>
      <c r="Y1980" s="2">
        <v>0</v>
      </c>
      <c r="Z1980" s="2">
        <v>740900</v>
      </c>
      <c r="AA1980">
        <v>3</v>
      </c>
      <c r="AB1980">
        <v>0</v>
      </c>
      <c r="AC1980">
        <v>0</v>
      </c>
      <c r="AD1980">
        <v>0</v>
      </c>
      <c r="AE1980">
        <v>3</v>
      </c>
      <c r="AF1980">
        <v>3</v>
      </c>
      <c r="AG1980">
        <v>1</v>
      </c>
      <c r="AH1980" s="2">
        <v>4364416</v>
      </c>
    </row>
    <row r="1981" spans="1:34" x14ac:dyDescent="0.5">
      <c r="A1981">
        <v>14310</v>
      </c>
      <c r="B1981">
        <v>59590</v>
      </c>
      <c r="C1981" t="s">
        <v>2055</v>
      </c>
      <c r="D1981" s="25">
        <v>25294</v>
      </c>
      <c r="E1981" t="s">
        <v>100</v>
      </c>
      <c r="F1981" t="s">
        <v>80</v>
      </c>
      <c r="G1981" t="s">
        <v>81</v>
      </c>
      <c r="H1981" s="25">
        <v>41541</v>
      </c>
      <c r="I1981" s="26" t="str">
        <f t="shared" si="240"/>
        <v>Tue</v>
      </c>
      <c r="J1981" s="1">
        <f t="shared" si="241"/>
        <v>178</v>
      </c>
      <c r="K1981" s="1" t="str">
        <f t="shared" si="242"/>
        <v>120D</v>
      </c>
      <c r="L1981" s="25">
        <v>41719</v>
      </c>
      <c r="M1981" s="26" t="str">
        <f t="shared" si="243"/>
        <v>Fri</v>
      </c>
      <c r="N1981" s="25">
        <v>41726</v>
      </c>
      <c r="O1981" s="1">
        <f t="shared" si="244"/>
        <v>7</v>
      </c>
      <c r="P1981" s="27">
        <f t="shared" si="245"/>
        <v>2014</v>
      </c>
      <c r="Q1981" s="1">
        <f t="shared" si="246"/>
        <v>3</v>
      </c>
      <c r="R1981" s="1">
        <f t="shared" si="247"/>
        <v>21</v>
      </c>
      <c r="S1981" t="s">
        <v>72</v>
      </c>
      <c r="T1981" s="2">
        <v>54451199.240000002</v>
      </c>
      <c r="U1981">
        <v>35851200</v>
      </c>
      <c r="V1981" s="2">
        <v>34530911.640000001</v>
      </c>
      <c r="W1981" s="2">
        <v>11209087.74</v>
      </c>
      <c r="X1981" s="2">
        <v>0</v>
      </c>
      <c r="Y1981" s="2">
        <v>1403896.1</v>
      </c>
      <c r="Z1981" s="2">
        <v>7307303.7599999998</v>
      </c>
      <c r="AA1981">
        <v>14</v>
      </c>
      <c r="AB1981">
        <v>0</v>
      </c>
      <c r="AC1981">
        <v>7</v>
      </c>
      <c r="AD1981">
        <v>0</v>
      </c>
      <c r="AE1981">
        <v>14</v>
      </c>
      <c r="AF1981">
        <v>21</v>
      </c>
      <c r="AG1981">
        <v>7</v>
      </c>
      <c r="AH1981" s="2">
        <v>4932987.38</v>
      </c>
    </row>
    <row r="1982" spans="1:34" x14ac:dyDescent="0.5">
      <c r="A1982">
        <v>14309</v>
      </c>
      <c r="B1982">
        <v>59586</v>
      </c>
      <c r="C1982" t="s">
        <v>2056</v>
      </c>
      <c r="D1982" s="25">
        <v>26223</v>
      </c>
      <c r="E1982" t="s">
        <v>100</v>
      </c>
      <c r="F1982" t="s">
        <v>80</v>
      </c>
      <c r="G1982" t="s">
        <v>81</v>
      </c>
      <c r="H1982" s="25">
        <v>41541</v>
      </c>
      <c r="I1982" s="26" t="str">
        <f t="shared" si="240"/>
        <v>Tue</v>
      </c>
      <c r="J1982" s="1">
        <f t="shared" si="241"/>
        <v>179</v>
      </c>
      <c r="K1982" s="1" t="str">
        <f t="shared" si="242"/>
        <v>120D</v>
      </c>
      <c r="L1982" s="25">
        <v>41720</v>
      </c>
      <c r="M1982" s="26" t="str">
        <f t="shared" si="243"/>
        <v>Sat</v>
      </c>
      <c r="N1982" s="25">
        <v>41727</v>
      </c>
      <c r="O1982" s="1">
        <f t="shared" si="244"/>
        <v>7</v>
      </c>
      <c r="P1982" s="27">
        <f t="shared" si="245"/>
        <v>2014</v>
      </c>
      <c r="Q1982" s="1">
        <f t="shared" si="246"/>
        <v>3</v>
      </c>
      <c r="R1982" s="1">
        <f t="shared" si="247"/>
        <v>22</v>
      </c>
      <c r="S1982" t="s">
        <v>72</v>
      </c>
      <c r="T1982" s="2">
        <v>96802748.480000004</v>
      </c>
      <c r="U1982">
        <v>72072000</v>
      </c>
      <c r="V1982" s="2">
        <v>65001735.719999999</v>
      </c>
      <c r="W1982" s="2">
        <v>14735708.84</v>
      </c>
      <c r="X1982" s="2">
        <v>0</v>
      </c>
      <c r="Y1982" s="2">
        <v>4074458.88</v>
      </c>
      <c r="Z1982" s="2">
        <v>12990845.039999999</v>
      </c>
      <c r="AA1982">
        <v>16</v>
      </c>
      <c r="AB1982">
        <v>0</v>
      </c>
      <c r="AC1982">
        <v>0</v>
      </c>
      <c r="AD1982">
        <v>0</v>
      </c>
      <c r="AE1982">
        <v>16</v>
      </c>
      <c r="AF1982">
        <v>16</v>
      </c>
      <c r="AG1982">
        <v>8</v>
      </c>
      <c r="AH1982" s="2">
        <v>8125216.9699999997</v>
      </c>
    </row>
    <row r="1983" spans="1:34" x14ac:dyDescent="0.5">
      <c r="A1983">
        <v>14400</v>
      </c>
      <c r="B1983">
        <v>60007</v>
      </c>
      <c r="C1983" t="s">
        <v>1877</v>
      </c>
      <c r="D1983" s="25">
        <v>21945</v>
      </c>
      <c r="E1983" t="s">
        <v>79</v>
      </c>
      <c r="F1983" t="s">
        <v>75</v>
      </c>
      <c r="G1983" t="s">
        <v>91</v>
      </c>
      <c r="H1983" s="25">
        <v>41547</v>
      </c>
      <c r="I1983" s="26" t="str">
        <f t="shared" si="240"/>
        <v>Mon</v>
      </c>
      <c r="J1983" s="1">
        <f t="shared" si="241"/>
        <v>159</v>
      </c>
      <c r="K1983" s="1" t="str">
        <f t="shared" si="242"/>
        <v>120D</v>
      </c>
      <c r="L1983" s="25">
        <v>41706</v>
      </c>
      <c r="M1983" s="26" t="str">
        <f t="shared" si="243"/>
        <v>Sat</v>
      </c>
      <c r="N1983" s="25">
        <v>41710</v>
      </c>
      <c r="O1983" s="1">
        <f t="shared" si="244"/>
        <v>4</v>
      </c>
      <c r="P1983" s="27">
        <f t="shared" si="245"/>
        <v>2014</v>
      </c>
      <c r="Q1983" s="1">
        <f t="shared" si="246"/>
        <v>3</v>
      </c>
      <c r="R1983" s="1">
        <f t="shared" si="247"/>
        <v>8</v>
      </c>
      <c r="S1983" t="s">
        <v>72</v>
      </c>
      <c r="T1983" s="2">
        <v>15004237.470000001</v>
      </c>
      <c r="U1983">
        <v>7724237.5</v>
      </c>
      <c r="V1983" s="2">
        <v>5868528.8499999996</v>
      </c>
      <c r="W1983" s="2">
        <v>7122111.0800000001</v>
      </c>
      <c r="X1983" s="2">
        <v>0</v>
      </c>
      <c r="Y1983" s="2">
        <v>0</v>
      </c>
      <c r="Z1983" s="2">
        <v>2013597.54</v>
      </c>
      <c r="AA1983">
        <v>18</v>
      </c>
      <c r="AB1983">
        <v>0</v>
      </c>
      <c r="AC1983">
        <v>0</v>
      </c>
      <c r="AD1983">
        <v>0</v>
      </c>
      <c r="AE1983">
        <v>18</v>
      </c>
      <c r="AF1983">
        <v>18</v>
      </c>
      <c r="AG1983">
        <v>9</v>
      </c>
      <c r="AH1983" s="2">
        <v>652058.76</v>
      </c>
    </row>
    <row r="1984" spans="1:34" x14ac:dyDescent="0.5">
      <c r="A1984">
        <v>14393</v>
      </c>
      <c r="B1984">
        <v>59987</v>
      </c>
      <c r="C1984" t="s">
        <v>2057</v>
      </c>
      <c r="D1984" s="25">
        <v>27312</v>
      </c>
      <c r="E1984" t="s">
        <v>100</v>
      </c>
      <c r="F1984" t="s">
        <v>80</v>
      </c>
      <c r="G1984" t="s">
        <v>89</v>
      </c>
      <c r="H1984" s="25">
        <v>41547</v>
      </c>
      <c r="I1984" s="26" t="str">
        <f t="shared" ref="I1984:I2047" si="248">TEXT(H1984,"ddd")</f>
        <v>Mon</v>
      </c>
      <c r="J1984" s="1">
        <f t="shared" ref="J1984:J2047" si="249">L1984-H1984</f>
        <v>173</v>
      </c>
      <c r="K1984" s="1" t="str">
        <f t="shared" ref="K1984:K2047" si="250">IF(J1984&lt;=7,"7D",IF(J1984&lt;=14,"14D",IF(J1984&lt;=30,"30D",IF(J1984&lt;=45,"45D",IF(J1984&lt;=60,"60D",IF(J1984&lt;=90,"90D","120D"))))))</f>
        <v>120D</v>
      </c>
      <c r="L1984" s="25">
        <v>41720</v>
      </c>
      <c r="M1984" s="26" t="str">
        <f t="shared" ref="M1984:M2047" si="251">TEXT(L1984,"ddd")</f>
        <v>Sat</v>
      </c>
      <c r="N1984" s="25">
        <v>41727</v>
      </c>
      <c r="O1984" s="1">
        <f t="shared" ref="O1984:O2047" si="252">N1984-L1984</f>
        <v>7</v>
      </c>
      <c r="P1984" s="27">
        <f t="shared" ref="P1984:P2047" si="253">YEAR(L1984)</f>
        <v>2014</v>
      </c>
      <c r="Q1984" s="1">
        <f t="shared" ref="Q1984:Q2047" si="254">MONTH(L1984)</f>
        <v>3</v>
      </c>
      <c r="R1984" s="1">
        <f t="shared" ref="R1984:R2047" si="255">DAY(L1984)</f>
        <v>22</v>
      </c>
      <c r="S1984" t="s">
        <v>72</v>
      </c>
      <c r="T1984" s="2">
        <v>16730957.58</v>
      </c>
      <c r="U1984">
        <v>0</v>
      </c>
      <c r="V1984" s="2">
        <v>5600000</v>
      </c>
      <c r="W1984" s="2">
        <v>7975668.7300000004</v>
      </c>
      <c r="X1984" s="2">
        <v>0</v>
      </c>
      <c r="Y1984" s="2">
        <v>910054.73</v>
      </c>
      <c r="Z1984" s="2">
        <v>2245234.12</v>
      </c>
      <c r="AA1984">
        <v>7</v>
      </c>
      <c r="AB1984">
        <v>0</v>
      </c>
      <c r="AC1984">
        <v>14</v>
      </c>
      <c r="AD1984">
        <v>7</v>
      </c>
      <c r="AE1984">
        <v>7</v>
      </c>
      <c r="AF1984">
        <v>28</v>
      </c>
      <c r="AG1984">
        <v>7</v>
      </c>
      <c r="AH1984" s="2">
        <v>800000</v>
      </c>
    </row>
    <row r="1985" spans="1:34" x14ac:dyDescent="0.5">
      <c r="A1985">
        <v>14428</v>
      </c>
      <c r="B1985">
        <v>60115</v>
      </c>
      <c r="C1985" t="s">
        <v>2058</v>
      </c>
      <c r="D1985" s="25">
        <v>25911</v>
      </c>
      <c r="E1985" t="s">
        <v>79</v>
      </c>
      <c r="F1985" t="s">
        <v>80</v>
      </c>
      <c r="G1985" t="s">
        <v>89</v>
      </c>
      <c r="H1985" s="25">
        <v>41549</v>
      </c>
      <c r="I1985" s="26" t="str">
        <f t="shared" si="248"/>
        <v>Wed</v>
      </c>
      <c r="J1985" s="1">
        <f t="shared" si="249"/>
        <v>111</v>
      </c>
      <c r="K1985" s="1" t="str">
        <f t="shared" si="250"/>
        <v>120D</v>
      </c>
      <c r="L1985" s="25">
        <v>41660</v>
      </c>
      <c r="M1985" s="26" t="str">
        <f t="shared" si="251"/>
        <v>Tue</v>
      </c>
      <c r="N1985" s="25">
        <v>41662</v>
      </c>
      <c r="O1985" s="1">
        <f t="shared" si="252"/>
        <v>2</v>
      </c>
      <c r="P1985" s="27">
        <f t="shared" si="253"/>
        <v>2014</v>
      </c>
      <c r="Q1985" s="1">
        <f t="shared" si="254"/>
        <v>1</v>
      </c>
      <c r="R1985" s="1">
        <f t="shared" si="255"/>
        <v>21</v>
      </c>
      <c r="S1985" t="s">
        <v>72</v>
      </c>
      <c r="T1985" s="2">
        <v>1792150</v>
      </c>
      <c r="U1985">
        <v>0</v>
      </c>
      <c r="V1985" s="2">
        <v>400000</v>
      </c>
      <c r="W1985" s="2">
        <v>1151645.02</v>
      </c>
      <c r="X1985" s="2">
        <v>0</v>
      </c>
      <c r="Y1985" s="2">
        <v>0</v>
      </c>
      <c r="Z1985" s="2">
        <v>240504.98</v>
      </c>
      <c r="AA1985">
        <v>4</v>
      </c>
      <c r="AB1985">
        <v>0</v>
      </c>
      <c r="AC1985">
        <v>2</v>
      </c>
      <c r="AD1985">
        <v>0</v>
      </c>
      <c r="AE1985">
        <v>4</v>
      </c>
      <c r="AF1985">
        <v>6</v>
      </c>
      <c r="AG1985">
        <v>2</v>
      </c>
      <c r="AH1985" s="2">
        <v>200000</v>
      </c>
    </row>
    <row r="1986" spans="1:34" x14ac:dyDescent="0.5">
      <c r="A1986">
        <v>14443</v>
      </c>
      <c r="B1986">
        <v>60233</v>
      </c>
      <c r="C1986" t="s">
        <v>2059</v>
      </c>
      <c r="D1986" s="25">
        <v>21116</v>
      </c>
      <c r="E1986" t="s">
        <v>140</v>
      </c>
      <c r="F1986" t="s">
        <v>80</v>
      </c>
      <c r="G1986" t="s">
        <v>89</v>
      </c>
      <c r="H1986" s="25">
        <v>41550</v>
      </c>
      <c r="I1986" s="26" t="str">
        <f t="shared" si="248"/>
        <v>Thu</v>
      </c>
      <c r="J1986" s="1">
        <f t="shared" si="249"/>
        <v>116</v>
      </c>
      <c r="K1986" s="1" t="str">
        <f t="shared" si="250"/>
        <v>120D</v>
      </c>
      <c r="L1986" s="25">
        <v>41666</v>
      </c>
      <c r="M1986" s="26" t="str">
        <f t="shared" si="251"/>
        <v>Mon</v>
      </c>
      <c r="N1986" s="25">
        <v>41668</v>
      </c>
      <c r="O1986" s="1">
        <f t="shared" si="252"/>
        <v>2</v>
      </c>
      <c r="P1986" s="27">
        <f t="shared" si="253"/>
        <v>2014</v>
      </c>
      <c r="Q1986" s="1">
        <f t="shared" si="254"/>
        <v>1</v>
      </c>
      <c r="R1986" s="1">
        <f t="shared" si="255"/>
        <v>27</v>
      </c>
      <c r="S1986" t="s">
        <v>72</v>
      </c>
      <c r="T1986" s="2">
        <v>470096</v>
      </c>
      <c r="U1986">
        <v>0</v>
      </c>
      <c r="V1986" s="2">
        <v>400000</v>
      </c>
      <c r="W1986" s="2">
        <v>0</v>
      </c>
      <c r="X1986" s="2">
        <v>0</v>
      </c>
      <c r="Y1986" s="2">
        <v>7360</v>
      </c>
      <c r="Z1986" s="2">
        <v>62736</v>
      </c>
      <c r="AA1986">
        <v>4</v>
      </c>
      <c r="AB1986">
        <v>0</v>
      </c>
      <c r="AC1986">
        <v>0</v>
      </c>
      <c r="AD1986">
        <v>0</v>
      </c>
      <c r="AE1986">
        <v>4</v>
      </c>
      <c r="AF1986">
        <v>4</v>
      </c>
      <c r="AG1986">
        <v>2</v>
      </c>
      <c r="AH1986" s="2">
        <v>200000</v>
      </c>
    </row>
    <row r="1987" spans="1:34" x14ac:dyDescent="0.5">
      <c r="A1987">
        <v>14476</v>
      </c>
      <c r="B1987">
        <v>60349</v>
      </c>
      <c r="C1987" t="s">
        <v>2060</v>
      </c>
      <c r="D1987" s="25">
        <v>24560</v>
      </c>
      <c r="E1987" t="s">
        <v>69</v>
      </c>
      <c r="F1987" t="s">
        <v>75</v>
      </c>
      <c r="G1987" t="s">
        <v>91</v>
      </c>
      <c r="H1987" s="25">
        <v>41551</v>
      </c>
      <c r="I1987" s="26" t="str">
        <f t="shared" si="248"/>
        <v>Fri</v>
      </c>
      <c r="J1987" s="1">
        <f t="shared" si="249"/>
        <v>120</v>
      </c>
      <c r="K1987" s="1" t="str">
        <f t="shared" si="250"/>
        <v>120D</v>
      </c>
      <c r="L1987" s="25">
        <v>41671</v>
      </c>
      <c r="M1987" s="26" t="str">
        <f t="shared" si="251"/>
        <v>Sat</v>
      </c>
      <c r="N1987" s="25">
        <v>41673</v>
      </c>
      <c r="O1987" s="1">
        <f t="shared" si="252"/>
        <v>2</v>
      </c>
      <c r="P1987" s="27">
        <f t="shared" si="253"/>
        <v>2014</v>
      </c>
      <c r="Q1987" s="1">
        <f t="shared" si="254"/>
        <v>2</v>
      </c>
      <c r="R1987" s="1">
        <f t="shared" si="255"/>
        <v>1</v>
      </c>
      <c r="S1987" t="s">
        <v>72</v>
      </c>
      <c r="T1987" s="2">
        <v>924000</v>
      </c>
      <c r="U1987">
        <v>0</v>
      </c>
      <c r="V1987" s="2">
        <v>800000</v>
      </c>
      <c r="W1987" s="2">
        <v>0</v>
      </c>
      <c r="X1987" s="2">
        <v>0</v>
      </c>
      <c r="Y1987" s="2">
        <v>0</v>
      </c>
      <c r="Z1987" s="2">
        <v>124000</v>
      </c>
      <c r="AA1987">
        <v>4</v>
      </c>
      <c r="AB1987">
        <v>0</v>
      </c>
      <c r="AC1987">
        <v>2</v>
      </c>
      <c r="AD1987">
        <v>0</v>
      </c>
      <c r="AE1987">
        <v>4</v>
      </c>
      <c r="AF1987">
        <v>6</v>
      </c>
      <c r="AG1987">
        <v>2</v>
      </c>
      <c r="AH1987" s="2">
        <v>400000</v>
      </c>
    </row>
    <row r="1988" spans="1:34" x14ac:dyDescent="0.5">
      <c r="A1988">
        <v>14533</v>
      </c>
      <c r="B1988">
        <v>60514</v>
      </c>
      <c r="C1988" t="s">
        <v>2061</v>
      </c>
      <c r="D1988" s="25">
        <v>29336</v>
      </c>
      <c r="E1988" t="s">
        <v>138</v>
      </c>
      <c r="F1988" t="s">
        <v>80</v>
      </c>
      <c r="G1988" t="s">
        <v>89</v>
      </c>
      <c r="H1988" s="25">
        <v>41556</v>
      </c>
      <c r="I1988" s="26" t="str">
        <f t="shared" si="248"/>
        <v>Wed</v>
      </c>
      <c r="J1988" s="1">
        <f t="shared" si="249"/>
        <v>238</v>
      </c>
      <c r="K1988" s="1" t="str">
        <f t="shared" si="250"/>
        <v>120D</v>
      </c>
      <c r="L1988" s="25">
        <v>41794</v>
      </c>
      <c r="M1988" s="26" t="str">
        <f t="shared" si="251"/>
        <v>Wed</v>
      </c>
      <c r="N1988" s="25">
        <v>41797</v>
      </c>
      <c r="O1988" s="1">
        <f t="shared" si="252"/>
        <v>3</v>
      </c>
      <c r="P1988" s="27">
        <f t="shared" si="253"/>
        <v>2014</v>
      </c>
      <c r="Q1988" s="1">
        <f t="shared" si="254"/>
        <v>6</v>
      </c>
      <c r="R1988" s="1">
        <f t="shared" si="255"/>
        <v>4</v>
      </c>
      <c r="S1988" t="s">
        <v>72</v>
      </c>
      <c r="T1988" s="2">
        <v>14496143.970000001</v>
      </c>
      <c r="U1988">
        <v>12836144</v>
      </c>
      <c r="V1988" s="2">
        <v>9846939.5999999996</v>
      </c>
      <c r="W1988" s="2">
        <v>2262229.4900000002</v>
      </c>
      <c r="X1988" s="2">
        <v>0</v>
      </c>
      <c r="Y1988" s="2">
        <v>441558.44</v>
      </c>
      <c r="Z1988" s="2">
        <v>1945416.44</v>
      </c>
      <c r="AA1988">
        <v>6</v>
      </c>
      <c r="AB1988">
        <v>0</v>
      </c>
      <c r="AC1988">
        <v>0</v>
      </c>
      <c r="AD1988">
        <v>3</v>
      </c>
      <c r="AE1988">
        <v>6</v>
      </c>
      <c r="AF1988">
        <v>9</v>
      </c>
      <c r="AG1988">
        <v>3</v>
      </c>
      <c r="AH1988" s="2">
        <v>3282313.2</v>
      </c>
    </row>
    <row r="1989" spans="1:34" x14ac:dyDescent="0.5">
      <c r="A1989">
        <v>14617</v>
      </c>
      <c r="B1989">
        <v>60747</v>
      </c>
      <c r="C1989" t="s">
        <v>2062</v>
      </c>
      <c r="D1989" s="25">
        <v>26655</v>
      </c>
      <c r="E1989" t="s">
        <v>79</v>
      </c>
      <c r="F1989" t="s">
        <v>80</v>
      </c>
      <c r="G1989" t="s">
        <v>89</v>
      </c>
      <c r="H1989" s="25">
        <v>41562</v>
      </c>
      <c r="I1989" s="26" t="str">
        <f t="shared" si="248"/>
        <v>Tue</v>
      </c>
      <c r="J1989" s="1">
        <f t="shared" si="249"/>
        <v>98</v>
      </c>
      <c r="K1989" s="1" t="str">
        <f t="shared" si="250"/>
        <v>120D</v>
      </c>
      <c r="L1989" s="25">
        <v>41660</v>
      </c>
      <c r="M1989" s="26" t="str">
        <f t="shared" si="251"/>
        <v>Tue</v>
      </c>
      <c r="N1989" s="25">
        <v>41662</v>
      </c>
      <c r="O1989" s="1">
        <f t="shared" si="252"/>
        <v>2</v>
      </c>
      <c r="P1989" s="27">
        <f t="shared" si="253"/>
        <v>2014</v>
      </c>
      <c r="Q1989" s="1">
        <f t="shared" si="254"/>
        <v>1</v>
      </c>
      <c r="R1989" s="1">
        <f t="shared" si="255"/>
        <v>21</v>
      </c>
      <c r="S1989" t="s">
        <v>72</v>
      </c>
      <c r="T1989" s="2">
        <v>22857605.16</v>
      </c>
      <c r="U1989">
        <v>0</v>
      </c>
      <c r="V1989" s="2">
        <v>800000</v>
      </c>
      <c r="W1989" s="2">
        <v>675324</v>
      </c>
      <c r="X1989" s="2">
        <v>0</v>
      </c>
      <c r="Y1989" s="2">
        <v>21046191.539999999</v>
      </c>
      <c r="Z1989" s="2">
        <v>336089.62</v>
      </c>
      <c r="AA1989">
        <v>4</v>
      </c>
      <c r="AB1989">
        <v>0</v>
      </c>
      <c r="AC1989">
        <v>2</v>
      </c>
      <c r="AD1989">
        <v>0</v>
      </c>
      <c r="AE1989">
        <v>4</v>
      </c>
      <c r="AF1989">
        <v>6</v>
      </c>
      <c r="AG1989">
        <v>2</v>
      </c>
      <c r="AH1989" s="2">
        <v>400000</v>
      </c>
    </row>
    <row r="1990" spans="1:34" x14ac:dyDescent="0.5">
      <c r="A1990">
        <v>14653</v>
      </c>
      <c r="B1990">
        <v>60861</v>
      </c>
      <c r="C1990" t="s">
        <v>2063</v>
      </c>
      <c r="D1990" s="25">
        <v>28790</v>
      </c>
      <c r="E1990" t="s">
        <v>110</v>
      </c>
      <c r="F1990" t="s">
        <v>70</v>
      </c>
      <c r="G1990" t="s">
        <v>74</v>
      </c>
      <c r="H1990" s="25">
        <v>41563</v>
      </c>
      <c r="I1990" s="26" t="str">
        <f t="shared" si="248"/>
        <v>Wed</v>
      </c>
      <c r="J1990" s="1">
        <f t="shared" si="249"/>
        <v>80</v>
      </c>
      <c r="K1990" s="1" t="str">
        <f t="shared" si="250"/>
        <v>90D</v>
      </c>
      <c r="L1990" s="25">
        <v>41643</v>
      </c>
      <c r="M1990" s="26" t="str">
        <f t="shared" si="251"/>
        <v>Sat</v>
      </c>
      <c r="N1990" s="25">
        <v>41647</v>
      </c>
      <c r="O1990" s="1">
        <f t="shared" si="252"/>
        <v>4</v>
      </c>
      <c r="P1990" s="27">
        <f t="shared" si="253"/>
        <v>2014</v>
      </c>
      <c r="Q1990" s="1">
        <f t="shared" si="254"/>
        <v>1</v>
      </c>
      <c r="R1990" s="1">
        <f t="shared" si="255"/>
        <v>4</v>
      </c>
      <c r="S1990" t="s">
        <v>72</v>
      </c>
      <c r="T1990" s="2">
        <v>26182763.289999999</v>
      </c>
      <c r="U1990">
        <v>18221551</v>
      </c>
      <c r="V1990" s="2">
        <v>19164380.5</v>
      </c>
      <c r="W1990" s="2">
        <v>1815140.7</v>
      </c>
      <c r="X1990" s="2">
        <v>0</v>
      </c>
      <c r="Y1990" s="2">
        <v>1689899.89</v>
      </c>
      <c r="Z1990" s="2">
        <v>3513342.2</v>
      </c>
      <c r="AA1990">
        <v>10</v>
      </c>
      <c r="AB1990">
        <v>4</v>
      </c>
      <c r="AC1990">
        <v>4</v>
      </c>
      <c r="AD1990">
        <v>0</v>
      </c>
      <c r="AE1990">
        <v>14</v>
      </c>
      <c r="AF1990">
        <v>18</v>
      </c>
      <c r="AG1990">
        <v>5</v>
      </c>
      <c r="AH1990" s="2">
        <v>3832876.1</v>
      </c>
    </row>
    <row r="1991" spans="1:34" x14ac:dyDescent="0.5">
      <c r="A1991">
        <v>14700</v>
      </c>
      <c r="B1991">
        <v>60993</v>
      </c>
      <c r="C1991" t="s">
        <v>2064</v>
      </c>
      <c r="D1991" s="25">
        <v>28373</v>
      </c>
      <c r="E1991" t="s">
        <v>140</v>
      </c>
      <c r="F1991" t="s">
        <v>80</v>
      </c>
      <c r="G1991" t="s">
        <v>89</v>
      </c>
      <c r="H1991" s="25">
        <v>41565</v>
      </c>
      <c r="I1991" s="26" t="str">
        <f t="shared" si="248"/>
        <v>Fri</v>
      </c>
      <c r="J1991" s="1">
        <f t="shared" si="249"/>
        <v>100</v>
      </c>
      <c r="K1991" s="1" t="str">
        <f t="shared" si="250"/>
        <v>120D</v>
      </c>
      <c r="L1991" s="25">
        <v>41665</v>
      </c>
      <c r="M1991" s="26" t="str">
        <f t="shared" si="251"/>
        <v>Sun</v>
      </c>
      <c r="N1991" s="25">
        <v>41667</v>
      </c>
      <c r="O1991" s="1">
        <f t="shared" si="252"/>
        <v>2</v>
      </c>
      <c r="P1991" s="27">
        <f t="shared" si="253"/>
        <v>2014</v>
      </c>
      <c r="Q1991" s="1">
        <f t="shared" si="254"/>
        <v>1</v>
      </c>
      <c r="R1991" s="1">
        <f t="shared" si="255"/>
        <v>26</v>
      </c>
      <c r="S1991" t="s">
        <v>72</v>
      </c>
      <c r="T1991" s="2">
        <v>1386000</v>
      </c>
      <c r="U1991">
        <v>0</v>
      </c>
      <c r="V1991" s="2">
        <v>1200000</v>
      </c>
      <c r="W1991" s="2">
        <v>0</v>
      </c>
      <c r="X1991" s="2">
        <v>0</v>
      </c>
      <c r="Y1991" s="2">
        <v>0</v>
      </c>
      <c r="Z1991" s="2">
        <v>186000</v>
      </c>
      <c r="AA1991">
        <v>4</v>
      </c>
      <c r="AB1991">
        <v>0</v>
      </c>
      <c r="AC1991">
        <v>2</v>
      </c>
      <c r="AD1991">
        <v>0</v>
      </c>
      <c r="AE1991">
        <v>4</v>
      </c>
      <c r="AF1991">
        <v>6</v>
      </c>
      <c r="AG1991">
        <v>2</v>
      </c>
      <c r="AH1991" s="2">
        <v>600000</v>
      </c>
    </row>
    <row r="1992" spans="1:34" x14ac:dyDescent="0.5">
      <c r="A1992">
        <v>14733</v>
      </c>
      <c r="B1992">
        <v>61183</v>
      </c>
      <c r="C1992" t="s">
        <v>2065</v>
      </c>
      <c r="D1992" s="25">
        <v>31840</v>
      </c>
      <c r="E1992" t="s">
        <v>69</v>
      </c>
      <c r="F1992" t="s">
        <v>80</v>
      </c>
      <c r="G1992" t="s">
        <v>81</v>
      </c>
      <c r="H1992" s="25">
        <v>41568</v>
      </c>
      <c r="I1992" s="26" t="str">
        <f t="shared" si="248"/>
        <v>Mon</v>
      </c>
      <c r="J1992" s="1">
        <f t="shared" si="249"/>
        <v>119</v>
      </c>
      <c r="K1992" s="1" t="str">
        <f t="shared" si="250"/>
        <v>120D</v>
      </c>
      <c r="L1992" s="25">
        <v>41687</v>
      </c>
      <c r="M1992" s="26" t="str">
        <f t="shared" si="251"/>
        <v>Mon</v>
      </c>
      <c r="N1992" s="25">
        <v>41691</v>
      </c>
      <c r="O1992" s="1">
        <f t="shared" si="252"/>
        <v>4</v>
      </c>
      <c r="P1992" s="27">
        <f t="shared" si="253"/>
        <v>2014</v>
      </c>
      <c r="Q1992" s="1">
        <f t="shared" si="254"/>
        <v>2</v>
      </c>
      <c r="R1992" s="1">
        <f t="shared" si="255"/>
        <v>17</v>
      </c>
      <c r="S1992" t="s">
        <v>72</v>
      </c>
      <c r="T1992" s="2">
        <v>22692500.030000001</v>
      </c>
      <c r="U1992">
        <v>19057500</v>
      </c>
      <c r="V1992" s="2">
        <v>15945888</v>
      </c>
      <c r="W1992" s="2">
        <v>3701298.17</v>
      </c>
      <c r="X1992" s="2">
        <v>0</v>
      </c>
      <c r="Y1992" s="2">
        <v>0</v>
      </c>
      <c r="Z1992" s="2">
        <v>3045313.86</v>
      </c>
      <c r="AA1992">
        <v>4</v>
      </c>
      <c r="AB1992">
        <v>0</v>
      </c>
      <c r="AC1992">
        <v>0</v>
      </c>
      <c r="AD1992">
        <v>0</v>
      </c>
      <c r="AE1992">
        <v>4</v>
      </c>
      <c r="AF1992">
        <v>4</v>
      </c>
      <c r="AG1992">
        <v>4</v>
      </c>
      <c r="AH1992" s="2">
        <v>3986472</v>
      </c>
    </row>
    <row r="1993" spans="1:34" x14ac:dyDescent="0.5">
      <c r="A1993">
        <v>14779</v>
      </c>
      <c r="B1993">
        <v>61308</v>
      </c>
      <c r="C1993" t="s">
        <v>2066</v>
      </c>
      <c r="D1993" s="25">
        <v>22495</v>
      </c>
      <c r="E1993" t="s">
        <v>122</v>
      </c>
      <c r="F1993" t="s">
        <v>80</v>
      </c>
      <c r="G1993" t="s">
        <v>89</v>
      </c>
      <c r="H1993" s="25">
        <v>41570</v>
      </c>
      <c r="I1993" s="26" t="str">
        <f t="shared" si="248"/>
        <v>Wed</v>
      </c>
      <c r="J1993" s="1">
        <f t="shared" si="249"/>
        <v>71</v>
      </c>
      <c r="K1993" s="1" t="str">
        <f t="shared" si="250"/>
        <v>90D</v>
      </c>
      <c r="L1993" s="25">
        <v>41641</v>
      </c>
      <c r="M1993" s="26" t="str">
        <f t="shared" si="251"/>
        <v>Thu</v>
      </c>
      <c r="N1993" s="25">
        <v>41644</v>
      </c>
      <c r="O1993" s="1">
        <f t="shared" si="252"/>
        <v>3</v>
      </c>
      <c r="P1993" s="27">
        <f t="shared" si="253"/>
        <v>2014</v>
      </c>
      <c r="Q1993" s="1">
        <f t="shared" si="254"/>
        <v>1</v>
      </c>
      <c r="R1993" s="1">
        <f t="shared" si="255"/>
        <v>2</v>
      </c>
      <c r="S1993" t="s">
        <v>72</v>
      </c>
      <c r="T1993" s="2">
        <v>6707000</v>
      </c>
      <c r="U1993">
        <v>0</v>
      </c>
      <c r="V1993" s="2">
        <v>2400000</v>
      </c>
      <c r="W1993" s="2">
        <v>3406926.4</v>
      </c>
      <c r="X1993" s="2">
        <v>0</v>
      </c>
      <c r="Y1993" s="2">
        <v>0</v>
      </c>
      <c r="Z1993" s="2">
        <v>900073.6</v>
      </c>
      <c r="AA1993">
        <v>3</v>
      </c>
      <c r="AB1993">
        <v>0</v>
      </c>
      <c r="AC1993">
        <v>0</v>
      </c>
      <c r="AD1993">
        <v>0</v>
      </c>
      <c r="AE1993">
        <v>3</v>
      </c>
      <c r="AF1993">
        <v>3</v>
      </c>
      <c r="AG1993">
        <v>3</v>
      </c>
      <c r="AH1993" s="2">
        <v>800000</v>
      </c>
    </row>
    <row r="1994" spans="1:34" x14ac:dyDescent="0.5">
      <c r="A1994">
        <v>14859</v>
      </c>
      <c r="B1994">
        <v>61594</v>
      </c>
      <c r="C1994" t="s">
        <v>2067</v>
      </c>
      <c r="D1994" s="25">
        <v>24187</v>
      </c>
      <c r="E1994" t="s">
        <v>140</v>
      </c>
      <c r="F1994" t="s">
        <v>80</v>
      </c>
      <c r="G1994" t="s">
        <v>89</v>
      </c>
      <c r="H1994" s="25">
        <v>41575</v>
      </c>
      <c r="I1994" s="26" t="str">
        <f t="shared" si="248"/>
        <v>Mon</v>
      </c>
      <c r="J1994" s="1">
        <f t="shared" si="249"/>
        <v>99</v>
      </c>
      <c r="K1994" s="1" t="str">
        <f t="shared" si="250"/>
        <v>120D</v>
      </c>
      <c r="L1994" s="25">
        <v>41674</v>
      </c>
      <c r="M1994" s="26" t="str">
        <f t="shared" si="251"/>
        <v>Tue</v>
      </c>
      <c r="N1994" s="25">
        <v>41676</v>
      </c>
      <c r="O1994" s="1">
        <f t="shared" si="252"/>
        <v>2</v>
      </c>
      <c r="P1994" s="27">
        <f t="shared" si="253"/>
        <v>2014</v>
      </c>
      <c r="Q1994" s="1">
        <f t="shared" si="254"/>
        <v>2</v>
      </c>
      <c r="R1994" s="1">
        <f t="shared" si="255"/>
        <v>4</v>
      </c>
      <c r="S1994" t="s">
        <v>72</v>
      </c>
      <c r="T1994" s="2">
        <v>462000</v>
      </c>
      <c r="U1994">
        <v>0</v>
      </c>
      <c r="V1994" s="2">
        <v>400000</v>
      </c>
      <c r="W1994" s="2">
        <v>0</v>
      </c>
      <c r="X1994" s="2">
        <v>0</v>
      </c>
      <c r="Y1994" s="2">
        <v>0</v>
      </c>
      <c r="Z1994" s="2">
        <v>62000</v>
      </c>
      <c r="AA1994">
        <v>4</v>
      </c>
      <c r="AB1994">
        <v>0</v>
      </c>
      <c r="AC1994">
        <v>2</v>
      </c>
      <c r="AD1994">
        <v>0</v>
      </c>
      <c r="AE1994">
        <v>4</v>
      </c>
      <c r="AF1994">
        <v>6</v>
      </c>
      <c r="AG1994">
        <v>2</v>
      </c>
      <c r="AH1994" s="2">
        <v>200000</v>
      </c>
    </row>
    <row r="1995" spans="1:34" x14ac:dyDescent="0.5">
      <c r="A1995">
        <v>14908</v>
      </c>
      <c r="B1995">
        <v>61872</v>
      </c>
      <c r="C1995" t="s">
        <v>2068</v>
      </c>
      <c r="D1995" s="25">
        <v>26178</v>
      </c>
      <c r="E1995" t="s">
        <v>140</v>
      </c>
      <c r="F1995" t="s">
        <v>80</v>
      </c>
      <c r="G1995" t="s">
        <v>89</v>
      </c>
      <c r="H1995" s="25">
        <v>41578</v>
      </c>
      <c r="I1995" s="26" t="str">
        <f t="shared" si="248"/>
        <v>Thu</v>
      </c>
      <c r="J1995" s="1">
        <f t="shared" si="249"/>
        <v>90</v>
      </c>
      <c r="K1995" s="1" t="str">
        <f t="shared" si="250"/>
        <v>90D</v>
      </c>
      <c r="L1995" s="25">
        <v>41668</v>
      </c>
      <c r="M1995" s="26" t="str">
        <f t="shared" si="251"/>
        <v>Wed</v>
      </c>
      <c r="N1995" s="25">
        <v>41675</v>
      </c>
      <c r="O1995" s="1">
        <f t="shared" si="252"/>
        <v>7</v>
      </c>
      <c r="P1995" s="27">
        <f t="shared" si="253"/>
        <v>2014</v>
      </c>
      <c r="Q1995" s="1">
        <f t="shared" si="254"/>
        <v>1</v>
      </c>
      <c r="R1995" s="1">
        <f t="shared" si="255"/>
        <v>29</v>
      </c>
      <c r="S1995" t="s">
        <v>72</v>
      </c>
      <c r="T1995" s="2">
        <v>4496999.7699999996</v>
      </c>
      <c r="U1995">
        <v>0</v>
      </c>
      <c r="V1995" s="2">
        <v>1400000</v>
      </c>
      <c r="W1995" s="2">
        <v>2450216.2599999998</v>
      </c>
      <c r="X1995" s="2">
        <v>0</v>
      </c>
      <c r="Y1995" s="2">
        <v>43290.04</v>
      </c>
      <c r="Z1995" s="2">
        <v>603493.47</v>
      </c>
      <c r="AA1995">
        <v>14</v>
      </c>
      <c r="AB1995">
        <v>0</v>
      </c>
      <c r="AC1995">
        <v>7</v>
      </c>
      <c r="AD1995">
        <v>0</v>
      </c>
      <c r="AE1995">
        <v>14</v>
      </c>
      <c r="AF1995">
        <v>21</v>
      </c>
      <c r="AG1995">
        <v>7</v>
      </c>
      <c r="AH1995" s="2">
        <v>200000</v>
      </c>
    </row>
    <row r="1996" spans="1:34" x14ac:dyDescent="0.5">
      <c r="A1996">
        <v>14911</v>
      </c>
      <c r="B1996">
        <v>61878</v>
      </c>
      <c r="C1996" t="s">
        <v>2069</v>
      </c>
      <c r="D1996" s="25">
        <v>27369</v>
      </c>
      <c r="E1996" t="s">
        <v>140</v>
      </c>
      <c r="F1996" t="s">
        <v>80</v>
      </c>
      <c r="G1996" t="s">
        <v>89</v>
      </c>
      <c r="H1996" s="25">
        <v>41578</v>
      </c>
      <c r="I1996" s="26" t="str">
        <f t="shared" si="248"/>
        <v>Thu</v>
      </c>
      <c r="J1996" s="1">
        <f t="shared" si="249"/>
        <v>82</v>
      </c>
      <c r="K1996" s="1" t="str">
        <f t="shared" si="250"/>
        <v>90D</v>
      </c>
      <c r="L1996" s="25">
        <v>41660</v>
      </c>
      <c r="M1996" s="26" t="str">
        <f t="shared" si="251"/>
        <v>Tue</v>
      </c>
      <c r="N1996" s="25">
        <v>41662</v>
      </c>
      <c r="O1996" s="1">
        <f t="shared" si="252"/>
        <v>2</v>
      </c>
      <c r="P1996" s="27">
        <f t="shared" si="253"/>
        <v>2014</v>
      </c>
      <c r="Q1996" s="1">
        <f t="shared" si="254"/>
        <v>1</v>
      </c>
      <c r="R1996" s="1">
        <f t="shared" si="255"/>
        <v>21</v>
      </c>
      <c r="S1996" t="s">
        <v>72</v>
      </c>
      <c r="T1996" s="2">
        <v>4122999.49</v>
      </c>
      <c r="U1996">
        <v>0</v>
      </c>
      <c r="V1996" s="2">
        <v>2600000</v>
      </c>
      <c r="W1996" s="2">
        <v>969696.52</v>
      </c>
      <c r="X1996" s="2">
        <v>0</v>
      </c>
      <c r="Y1996" s="2">
        <v>0</v>
      </c>
      <c r="Z1996" s="2">
        <v>553302.97</v>
      </c>
      <c r="AA1996">
        <v>6</v>
      </c>
      <c r="AB1996">
        <v>0</v>
      </c>
      <c r="AC1996">
        <v>2</v>
      </c>
      <c r="AD1996">
        <v>0</v>
      </c>
      <c r="AE1996">
        <v>6</v>
      </c>
      <c r="AF1996">
        <v>8</v>
      </c>
      <c r="AG1996">
        <v>2</v>
      </c>
      <c r="AH1996" s="2">
        <v>1300000</v>
      </c>
    </row>
    <row r="1997" spans="1:34" x14ac:dyDescent="0.5">
      <c r="A1997">
        <v>14953</v>
      </c>
      <c r="B1997">
        <v>62094</v>
      </c>
      <c r="C1997" t="s">
        <v>2070</v>
      </c>
      <c r="D1997" s="25">
        <v>37826</v>
      </c>
      <c r="E1997" t="s">
        <v>79</v>
      </c>
      <c r="F1997" t="s">
        <v>80</v>
      </c>
      <c r="G1997" t="s">
        <v>89</v>
      </c>
      <c r="H1997" s="25">
        <v>41579</v>
      </c>
      <c r="I1997" s="26" t="str">
        <f t="shared" si="248"/>
        <v>Fri</v>
      </c>
      <c r="J1997" s="1">
        <f t="shared" si="249"/>
        <v>248</v>
      </c>
      <c r="K1997" s="1" t="str">
        <f t="shared" si="250"/>
        <v>120D</v>
      </c>
      <c r="L1997" s="25">
        <v>41827</v>
      </c>
      <c r="M1997" s="26" t="str">
        <f t="shared" si="251"/>
        <v>Mon</v>
      </c>
      <c r="N1997" s="25">
        <v>41832</v>
      </c>
      <c r="O1997" s="1">
        <f t="shared" si="252"/>
        <v>5</v>
      </c>
      <c r="P1997" s="27">
        <f t="shared" si="253"/>
        <v>2014</v>
      </c>
      <c r="Q1997" s="1">
        <f t="shared" si="254"/>
        <v>7</v>
      </c>
      <c r="R1997" s="1">
        <f t="shared" si="255"/>
        <v>7</v>
      </c>
      <c r="S1997" t="s">
        <v>72</v>
      </c>
      <c r="T1997" s="2">
        <v>53178380.649999999</v>
      </c>
      <c r="U1997">
        <v>42017152</v>
      </c>
      <c r="V1997" s="2">
        <v>32131261.600000001</v>
      </c>
      <c r="W1997" s="2">
        <v>11831379.41</v>
      </c>
      <c r="X1997" s="2">
        <v>0</v>
      </c>
      <c r="Y1997" s="2">
        <v>1598704.99</v>
      </c>
      <c r="Z1997" s="2">
        <v>7617034.6500000004</v>
      </c>
      <c r="AA1997">
        <v>10</v>
      </c>
      <c r="AB1997">
        <v>0</v>
      </c>
      <c r="AC1997">
        <v>0</v>
      </c>
      <c r="AD1997">
        <v>0</v>
      </c>
      <c r="AE1997">
        <v>10</v>
      </c>
      <c r="AF1997">
        <v>10</v>
      </c>
      <c r="AG1997">
        <v>5</v>
      </c>
      <c r="AH1997" s="2">
        <v>6426252.3200000003</v>
      </c>
    </row>
    <row r="1998" spans="1:34" x14ac:dyDescent="0.5">
      <c r="A1998">
        <v>14961</v>
      </c>
      <c r="B1998">
        <v>62121</v>
      </c>
      <c r="C1998" t="s">
        <v>2071</v>
      </c>
      <c r="D1998" s="25">
        <v>31174</v>
      </c>
      <c r="E1998" t="s">
        <v>100</v>
      </c>
      <c r="F1998" t="s">
        <v>80</v>
      </c>
      <c r="G1998" t="s">
        <v>89</v>
      </c>
      <c r="H1998" s="25">
        <v>41580</v>
      </c>
      <c r="I1998" s="26" t="str">
        <f t="shared" si="248"/>
        <v>Sat</v>
      </c>
      <c r="J1998" s="1">
        <f t="shared" si="249"/>
        <v>80</v>
      </c>
      <c r="K1998" s="1" t="str">
        <f t="shared" si="250"/>
        <v>90D</v>
      </c>
      <c r="L1998" s="25">
        <v>41660</v>
      </c>
      <c r="M1998" s="26" t="str">
        <f t="shared" si="251"/>
        <v>Tue</v>
      </c>
      <c r="N1998" s="25">
        <v>41663</v>
      </c>
      <c r="O1998" s="1">
        <f t="shared" si="252"/>
        <v>3</v>
      </c>
      <c r="P1998" s="27">
        <f t="shared" si="253"/>
        <v>2014</v>
      </c>
      <c r="Q1998" s="1">
        <f t="shared" si="254"/>
        <v>1</v>
      </c>
      <c r="R1998" s="1">
        <f t="shared" si="255"/>
        <v>21</v>
      </c>
      <c r="S1998" t="s">
        <v>72</v>
      </c>
      <c r="T1998" s="2">
        <v>14430100</v>
      </c>
      <c r="U1998">
        <v>14345100</v>
      </c>
      <c r="V1998" s="2">
        <v>11588832</v>
      </c>
      <c r="W1998" s="2">
        <v>904761.07</v>
      </c>
      <c r="X1998" s="2">
        <v>0</v>
      </c>
      <c r="Y1998" s="2">
        <v>0</v>
      </c>
      <c r="Z1998" s="2">
        <v>1936506.93</v>
      </c>
      <c r="AA1998">
        <v>6</v>
      </c>
      <c r="AB1998">
        <v>0</v>
      </c>
      <c r="AC1998">
        <v>0</v>
      </c>
      <c r="AD1998">
        <v>0</v>
      </c>
      <c r="AE1998">
        <v>6</v>
      </c>
      <c r="AF1998">
        <v>6</v>
      </c>
      <c r="AG1998">
        <v>3</v>
      </c>
      <c r="AH1998" s="2">
        <v>3862944</v>
      </c>
    </row>
    <row r="1999" spans="1:34" x14ac:dyDescent="0.5">
      <c r="A1999">
        <v>15065</v>
      </c>
      <c r="B1999">
        <v>62451</v>
      </c>
      <c r="C1999" t="s">
        <v>2072</v>
      </c>
      <c r="D1999" s="25">
        <v>27805</v>
      </c>
      <c r="E1999" t="s">
        <v>79</v>
      </c>
      <c r="F1999" t="s">
        <v>80</v>
      </c>
      <c r="G1999" t="s">
        <v>81</v>
      </c>
      <c r="H1999" s="25">
        <v>41585</v>
      </c>
      <c r="I1999" s="26" t="str">
        <f t="shared" si="248"/>
        <v>Thu</v>
      </c>
      <c r="J1999" s="1">
        <f t="shared" si="249"/>
        <v>59</v>
      </c>
      <c r="K1999" s="1" t="str">
        <f t="shared" si="250"/>
        <v>60D</v>
      </c>
      <c r="L1999" s="25">
        <v>41644</v>
      </c>
      <c r="M1999" s="26" t="str">
        <f t="shared" si="251"/>
        <v>Sun</v>
      </c>
      <c r="N1999" s="25">
        <v>41646</v>
      </c>
      <c r="O1999" s="1">
        <f t="shared" si="252"/>
        <v>2</v>
      </c>
      <c r="P1999" s="27">
        <f t="shared" si="253"/>
        <v>2014</v>
      </c>
      <c r="Q1999" s="1">
        <f t="shared" si="254"/>
        <v>1</v>
      </c>
      <c r="R1999" s="1">
        <f t="shared" si="255"/>
        <v>5</v>
      </c>
      <c r="S1999" t="s">
        <v>72</v>
      </c>
      <c r="T1999" s="2">
        <v>31925299.77</v>
      </c>
      <c r="U1999">
        <v>24324300</v>
      </c>
      <c r="V1999" s="2">
        <v>24251344</v>
      </c>
      <c r="W1999" s="2">
        <v>2922075.72</v>
      </c>
      <c r="X1999" s="2">
        <v>0</v>
      </c>
      <c r="Y1999" s="2">
        <v>467532.47</v>
      </c>
      <c r="Z1999" s="2">
        <v>4284347.58</v>
      </c>
      <c r="AA1999">
        <v>6</v>
      </c>
      <c r="AB1999">
        <v>0</v>
      </c>
      <c r="AC1999">
        <v>2</v>
      </c>
      <c r="AD1999">
        <v>0</v>
      </c>
      <c r="AE1999">
        <v>6</v>
      </c>
      <c r="AF1999">
        <v>8</v>
      </c>
      <c r="AG1999">
        <v>2</v>
      </c>
      <c r="AH1999" s="2">
        <v>12125672</v>
      </c>
    </row>
    <row r="2000" spans="1:34" x14ac:dyDescent="0.5">
      <c r="A2000">
        <v>15053</v>
      </c>
      <c r="B2000">
        <v>62394</v>
      </c>
      <c r="C2000" t="s">
        <v>2073</v>
      </c>
      <c r="D2000" s="25">
        <v>29193</v>
      </c>
      <c r="E2000" t="s">
        <v>113</v>
      </c>
      <c r="F2000" t="s">
        <v>80</v>
      </c>
      <c r="G2000" t="s">
        <v>81</v>
      </c>
      <c r="H2000" s="25">
        <v>41585</v>
      </c>
      <c r="I2000" s="26" t="str">
        <f t="shared" si="248"/>
        <v>Thu</v>
      </c>
      <c r="J2000" s="1">
        <f t="shared" si="249"/>
        <v>56</v>
      </c>
      <c r="K2000" s="1" t="str">
        <f t="shared" si="250"/>
        <v>60D</v>
      </c>
      <c r="L2000" s="25">
        <v>41641</v>
      </c>
      <c r="M2000" s="26" t="str">
        <f t="shared" si="251"/>
        <v>Thu</v>
      </c>
      <c r="N2000" s="25">
        <v>41645</v>
      </c>
      <c r="O2000" s="1">
        <f t="shared" si="252"/>
        <v>4</v>
      </c>
      <c r="P2000" s="27">
        <f t="shared" si="253"/>
        <v>2014</v>
      </c>
      <c r="Q2000" s="1">
        <f t="shared" si="254"/>
        <v>1</v>
      </c>
      <c r="R2000" s="1">
        <f t="shared" si="255"/>
        <v>2</v>
      </c>
      <c r="S2000" t="s">
        <v>72</v>
      </c>
      <c r="T2000" s="2">
        <v>23613999.960000001</v>
      </c>
      <c r="U2000">
        <v>18364500</v>
      </c>
      <c r="V2000" s="2">
        <v>14791776</v>
      </c>
      <c r="W2000" s="2">
        <v>2934630.9</v>
      </c>
      <c r="X2000" s="2">
        <v>0</v>
      </c>
      <c r="Y2000" s="2">
        <v>2718614.72</v>
      </c>
      <c r="Z2000" s="2">
        <v>3168978.34</v>
      </c>
      <c r="AA2000">
        <v>8</v>
      </c>
      <c r="AB2000">
        <v>0</v>
      </c>
      <c r="AC2000">
        <v>0</v>
      </c>
      <c r="AD2000">
        <v>0</v>
      </c>
      <c r="AE2000">
        <v>8</v>
      </c>
      <c r="AF2000">
        <v>8</v>
      </c>
      <c r="AG2000">
        <v>4</v>
      </c>
      <c r="AH2000" s="2">
        <v>3697944</v>
      </c>
    </row>
    <row r="2001" spans="1:34" x14ac:dyDescent="0.5">
      <c r="A2001">
        <v>15062</v>
      </c>
      <c r="B2001">
        <v>62443</v>
      </c>
      <c r="C2001" t="s">
        <v>2074</v>
      </c>
      <c r="D2001" s="25">
        <v>24414</v>
      </c>
      <c r="E2001" t="s">
        <v>69</v>
      </c>
      <c r="F2001" t="s">
        <v>75</v>
      </c>
      <c r="G2001" t="s">
        <v>91</v>
      </c>
      <c r="H2001" s="25">
        <v>41585</v>
      </c>
      <c r="I2001" s="26" t="str">
        <f t="shared" si="248"/>
        <v>Thu</v>
      </c>
      <c r="J2001" s="1">
        <f t="shared" si="249"/>
        <v>87</v>
      </c>
      <c r="K2001" s="1" t="str">
        <f t="shared" si="250"/>
        <v>90D</v>
      </c>
      <c r="L2001" s="25">
        <v>41672</v>
      </c>
      <c r="M2001" s="26" t="str">
        <f t="shared" si="251"/>
        <v>Sun</v>
      </c>
      <c r="N2001" s="25">
        <v>41675</v>
      </c>
      <c r="O2001" s="1">
        <f t="shared" si="252"/>
        <v>3</v>
      </c>
      <c r="P2001" s="27">
        <f t="shared" si="253"/>
        <v>2014</v>
      </c>
      <c r="Q2001" s="1">
        <f t="shared" si="254"/>
        <v>2</v>
      </c>
      <c r="R2001" s="1">
        <f t="shared" si="255"/>
        <v>2</v>
      </c>
      <c r="S2001" t="s">
        <v>72</v>
      </c>
      <c r="T2001" s="2">
        <v>848000</v>
      </c>
      <c r="U2001">
        <v>0</v>
      </c>
      <c r="V2001" s="2">
        <v>600000</v>
      </c>
      <c r="W2001" s="2">
        <v>0</v>
      </c>
      <c r="X2001" s="2">
        <v>0</v>
      </c>
      <c r="Y2001" s="2">
        <v>134199.13</v>
      </c>
      <c r="Z2001" s="2">
        <v>113800.87</v>
      </c>
      <c r="AA2001">
        <v>9</v>
      </c>
      <c r="AB2001">
        <v>0</v>
      </c>
      <c r="AC2001">
        <v>0</v>
      </c>
      <c r="AD2001">
        <v>0</v>
      </c>
      <c r="AE2001">
        <v>9</v>
      </c>
      <c r="AF2001">
        <v>9</v>
      </c>
      <c r="AG2001">
        <v>3</v>
      </c>
      <c r="AH2001" s="2">
        <v>200000</v>
      </c>
    </row>
    <row r="2002" spans="1:34" x14ac:dyDescent="0.5">
      <c r="A2002">
        <v>15066</v>
      </c>
      <c r="B2002">
        <v>62454</v>
      </c>
      <c r="C2002" t="s">
        <v>2075</v>
      </c>
      <c r="D2002" s="25">
        <v>28897</v>
      </c>
      <c r="E2002" t="s">
        <v>140</v>
      </c>
      <c r="F2002" t="s">
        <v>80</v>
      </c>
      <c r="G2002" t="s">
        <v>89</v>
      </c>
      <c r="H2002" s="25">
        <v>41585</v>
      </c>
      <c r="I2002" s="26" t="str">
        <f t="shared" si="248"/>
        <v>Thu</v>
      </c>
      <c r="J2002" s="1">
        <f t="shared" si="249"/>
        <v>55</v>
      </c>
      <c r="K2002" s="1" t="str">
        <f t="shared" si="250"/>
        <v>60D</v>
      </c>
      <c r="L2002" s="25">
        <v>41640</v>
      </c>
      <c r="M2002" s="26" t="str">
        <f t="shared" si="251"/>
        <v>Wed</v>
      </c>
      <c r="N2002" s="25">
        <v>41644</v>
      </c>
      <c r="O2002" s="1">
        <f t="shared" si="252"/>
        <v>4</v>
      </c>
      <c r="P2002" s="27">
        <f t="shared" si="253"/>
        <v>2014</v>
      </c>
      <c r="Q2002" s="1">
        <f t="shared" si="254"/>
        <v>1</v>
      </c>
      <c r="R2002" s="1">
        <f t="shared" si="255"/>
        <v>1</v>
      </c>
      <c r="S2002" t="s">
        <v>72</v>
      </c>
      <c r="T2002" s="2">
        <v>3484600</v>
      </c>
      <c r="U2002">
        <v>0</v>
      </c>
      <c r="V2002" s="2">
        <v>1600000</v>
      </c>
      <c r="W2002" s="2">
        <v>1416969.7</v>
      </c>
      <c r="X2002" s="2">
        <v>0</v>
      </c>
      <c r="Y2002" s="2">
        <v>0</v>
      </c>
      <c r="Z2002" s="2">
        <v>467630.3</v>
      </c>
      <c r="AA2002">
        <v>8</v>
      </c>
      <c r="AB2002">
        <v>4</v>
      </c>
      <c r="AC2002">
        <v>4</v>
      </c>
      <c r="AD2002">
        <v>0</v>
      </c>
      <c r="AE2002">
        <v>12</v>
      </c>
      <c r="AF2002">
        <v>16</v>
      </c>
      <c r="AG2002">
        <v>4</v>
      </c>
      <c r="AH2002" s="2">
        <v>400000</v>
      </c>
    </row>
    <row r="2003" spans="1:34" x14ac:dyDescent="0.5">
      <c r="A2003">
        <v>15075</v>
      </c>
      <c r="B2003">
        <v>68884</v>
      </c>
      <c r="C2003" t="s">
        <v>2076</v>
      </c>
      <c r="D2003" s="25">
        <v>36762</v>
      </c>
      <c r="E2003" t="s">
        <v>140</v>
      </c>
      <c r="F2003" t="s">
        <v>127</v>
      </c>
      <c r="G2003" t="s">
        <v>128</v>
      </c>
      <c r="H2003" s="25">
        <v>41586</v>
      </c>
      <c r="I2003" s="26" t="str">
        <f t="shared" si="248"/>
        <v>Fri</v>
      </c>
      <c r="J2003" s="1">
        <f t="shared" si="249"/>
        <v>82</v>
      </c>
      <c r="K2003" s="1" t="str">
        <f t="shared" si="250"/>
        <v>90D</v>
      </c>
      <c r="L2003" s="25">
        <v>41668</v>
      </c>
      <c r="M2003" s="26" t="str">
        <f t="shared" si="251"/>
        <v>Wed</v>
      </c>
      <c r="N2003" s="25">
        <v>41672</v>
      </c>
      <c r="O2003" s="1">
        <f t="shared" si="252"/>
        <v>4</v>
      </c>
      <c r="P2003" s="27">
        <f t="shared" si="253"/>
        <v>2014</v>
      </c>
      <c r="Q2003" s="1">
        <f t="shared" si="254"/>
        <v>1</v>
      </c>
      <c r="R2003" s="1">
        <f t="shared" si="255"/>
        <v>29</v>
      </c>
      <c r="S2003" t="s">
        <v>72</v>
      </c>
      <c r="T2003" s="2">
        <v>4400000</v>
      </c>
      <c r="U2003">
        <v>0</v>
      </c>
      <c r="V2003" s="2">
        <v>3809524</v>
      </c>
      <c r="W2003" s="2">
        <v>0</v>
      </c>
      <c r="X2003" s="2">
        <v>0</v>
      </c>
      <c r="Y2003" s="2">
        <v>0</v>
      </c>
      <c r="Z2003" s="2">
        <v>590476</v>
      </c>
      <c r="AA2003">
        <v>8</v>
      </c>
      <c r="AB2003">
        <v>0</v>
      </c>
      <c r="AC2003">
        <v>0</v>
      </c>
      <c r="AD2003">
        <v>0</v>
      </c>
      <c r="AE2003">
        <v>8</v>
      </c>
      <c r="AF2003">
        <v>8</v>
      </c>
      <c r="AG2003">
        <v>4</v>
      </c>
      <c r="AH2003" s="2">
        <v>952381</v>
      </c>
    </row>
    <row r="2004" spans="1:34" x14ac:dyDescent="0.5">
      <c r="A2004">
        <v>15076</v>
      </c>
      <c r="B2004">
        <v>70195</v>
      </c>
      <c r="C2004" t="s">
        <v>2077</v>
      </c>
      <c r="D2004" s="25">
        <v>18542</v>
      </c>
      <c r="E2004" t="s">
        <v>140</v>
      </c>
      <c r="F2004" t="s">
        <v>127</v>
      </c>
      <c r="G2004" t="s">
        <v>128</v>
      </c>
      <c r="H2004" s="25">
        <v>41586</v>
      </c>
      <c r="I2004" s="26" t="str">
        <f t="shared" si="248"/>
        <v>Fri</v>
      </c>
      <c r="J2004" s="1">
        <f t="shared" si="249"/>
        <v>86</v>
      </c>
      <c r="K2004" s="1" t="str">
        <f t="shared" si="250"/>
        <v>90D</v>
      </c>
      <c r="L2004" s="25">
        <v>41672</v>
      </c>
      <c r="M2004" s="26" t="str">
        <f t="shared" si="251"/>
        <v>Sun</v>
      </c>
      <c r="N2004" s="25">
        <v>41676</v>
      </c>
      <c r="O2004" s="1">
        <f t="shared" si="252"/>
        <v>4</v>
      </c>
      <c r="P2004" s="27">
        <f t="shared" si="253"/>
        <v>2014</v>
      </c>
      <c r="Q2004" s="1">
        <f t="shared" si="254"/>
        <v>2</v>
      </c>
      <c r="R2004" s="1">
        <f t="shared" si="255"/>
        <v>2</v>
      </c>
      <c r="S2004" t="s">
        <v>72</v>
      </c>
      <c r="T2004" s="2">
        <v>6006000</v>
      </c>
      <c r="U2004">
        <v>0</v>
      </c>
      <c r="V2004" s="2">
        <v>5200000</v>
      </c>
      <c r="W2004" s="2">
        <v>0</v>
      </c>
      <c r="X2004" s="2">
        <v>0</v>
      </c>
      <c r="Y2004" s="2">
        <v>0</v>
      </c>
      <c r="Z2004" s="2">
        <v>806000</v>
      </c>
      <c r="AA2004">
        <v>8</v>
      </c>
      <c r="AB2004">
        <v>0</v>
      </c>
      <c r="AC2004">
        <v>0</v>
      </c>
      <c r="AD2004">
        <v>4</v>
      </c>
      <c r="AE2004">
        <v>8</v>
      </c>
      <c r="AF2004">
        <v>12</v>
      </c>
      <c r="AG2004">
        <v>4</v>
      </c>
      <c r="AH2004" s="2">
        <v>1300000</v>
      </c>
    </row>
    <row r="2005" spans="1:34" x14ac:dyDescent="0.5">
      <c r="A2005">
        <v>15133</v>
      </c>
      <c r="B2005">
        <v>62879</v>
      </c>
      <c r="C2005" t="s">
        <v>2078</v>
      </c>
      <c r="D2005" s="25">
        <v>30866</v>
      </c>
      <c r="E2005" t="s">
        <v>79</v>
      </c>
      <c r="F2005" t="s">
        <v>80</v>
      </c>
      <c r="G2005" t="s">
        <v>89</v>
      </c>
      <c r="H2005" s="25">
        <v>41590</v>
      </c>
      <c r="I2005" s="26" t="str">
        <f t="shared" si="248"/>
        <v>Tue</v>
      </c>
      <c r="J2005" s="1">
        <f t="shared" si="249"/>
        <v>109</v>
      </c>
      <c r="K2005" s="1" t="str">
        <f t="shared" si="250"/>
        <v>120D</v>
      </c>
      <c r="L2005" s="25">
        <v>41699</v>
      </c>
      <c r="M2005" s="26" t="str">
        <f t="shared" si="251"/>
        <v>Sat</v>
      </c>
      <c r="N2005" s="25">
        <v>41703</v>
      </c>
      <c r="O2005" s="1">
        <f t="shared" si="252"/>
        <v>4</v>
      </c>
      <c r="P2005" s="27">
        <f t="shared" si="253"/>
        <v>2014</v>
      </c>
      <c r="Q2005" s="1">
        <f t="shared" si="254"/>
        <v>3</v>
      </c>
      <c r="R2005" s="1">
        <f t="shared" si="255"/>
        <v>1</v>
      </c>
      <c r="S2005" t="s">
        <v>72</v>
      </c>
      <c r="T2005" s="2">
        <v>21568749.960000001</v>
      </c>
      <c r="U2005">
        <v>15939000</v>
      </c>
      <c r="V2005" s="2">
        <v>12691776</v>
      </c>
      <c r="W2005" s="2">
        <v>5099349.51</v>
      </c>
      <c r="X2005" s="2">
        <v>0</v>
      </c>
      <c r="Y2005" s="2">
        <v>883116.88</v>
      </c>
      <c r="Z2005" s="2">
        <v>2894507.57</v>
      </c>
      <c r="AA2005">
        <v>8</v>
      </c>
      <c r="AB2005">
        <v>0</v>
      </c>
      <c r="AC2005">
        <v>0</v>
      </c>
      <c r="AD2005">
        <v>0</v>
      </c>
      <c r="AE2005">
        <v>8</v>
      </c>
      <c r="AF2005">
        <v>8</v>
      </c>
      <c r="AG2005">
        <v>4</v>
      </c>
      <c r="AH2005" s="2">
        <v>3172944</v>
      </c>
    </row>
    <row r="2006" spans="1:34" x14ac:dyDescent="0.5">
      <c r="A2006">
        <v>15174</v>
      </c>
      <c r="B2006">
        <v>67537</v>
      </c>
      <c r="C2006" t="s">
        <v>2079</v>
      </c>
      <c r="D2006" s="25">
        <v>20302</v>
      </c>
      <c r="E2006" t="s">
        <v>138</v>
      </c>
      <c r="F2006" t="s">
        <v>127</v>
      </c>
      <c r="G2006" t="s">
        <v>128</v>
      </c>
      <c r="H2006" s="25">
        <v>41591</v>
      </c>
      <c r="I2006" s="26" t="str">
        <f t="shared" si="248"/>
        <v>Wed</v>
      </c>
      <c r="J2006" s="1">
        <f t="shared" si="249"/>
        <v>56</v>
      </c>
      <c r="K2006" s="1" t="str">
        <f t="shared" si="250"/>
        <v>60D</v>
      </c>
      <c r="L2006" s="25">
        <v>41647</v>
      </c>
      <c r="M2006" s="26" t="str">
        <f t="shared" si="251"/>
        <v>Wed</v>
      </c>
      <c r="N2006" s="25">
        <v>41651</v>
      </c>
      <c r="O2006" s="1">
        <f t="shared" si="252"/>
        <v>4</v>
      </c>
      <c r="P2006" s="27">
        <f t="shared" si="253"/>
        <v>2014</v>
      </c>
      <c r="Q2006" s="1">
        <f t="shared" si="254"/>
        <v>1</v>
      </c>
      <c r="R2006" s="1">
        <f t="shared" si="255"/>
        <v>8</v>
      </c>
      <c r="S2006" t="s">
        <v>72</v>
      </c>
      <c r="T2006" s="2">
        <v>693000</v>
      </c>
      <c r="U2006">
        <v>0</v>
      </c>
      <c r="V2006" s="2">
        <v>600000</v>
      </c>
      <c r="W2006" s="2">
        <v>0</v>
      </c>
      <c r="X2006" s="2">
        <v>0</v>
      </c>
      <c r="Y2006" s="2">
        <v>0</v>
      </c>
      <c r="Z2006" s="2">
        <v>93000</v>
      </c>
      <c r="AA2006">
        <v>7</v>
      </c>
      <c r="AB2006">
        <v>0</v>
      </c>
      <c r="AC2006">
        <v>0</v>
      </c>
      <c r="AD2006">
        <v>0</v>
      </c>
      <c r="AE2006">
        <v>7</v>
      </c>
      <c r="AF2006">
        <v>7</v>
      </c>
      <c r="AG2006">
        <v>4</v>
      </c>
      <c r="AH2006" s="2">
        <v>150000</v>
      </c>
    </row>
    <row r="2007" spans="1:34" x14ac:dyDescent="0.5">
      <c r="A2007">
        <v>15175</v>
      </c>
      <c r="B2007">
        <v>62975</v>
      </c>
      <c r="C2007" t="s">
        <v>2080</v>
      </c>
      <c r="D2007" s="25">
        <v>30594</v>
      </c>
      <c r="E2007" t="s">
        <v>79</v>
      </c>
      <c r="F2007" t="s">
        <v>70</v>
      </c>
      <c r="G2007" t="s">
        <v>74</v>
      </c>
      <c r="H2007" s="25">
        <v>41591</v>
      </c>
      <c r="I2007" s="26" t="str">
        <f t="shared" si="248"/>
        <v>Wed</v>
      </c>
      <c r="J2007" s="1">
        <f t="shared" si="249"/>
        <v>145</v>
      </c>
      <c r="K2007" s="1" t="str">
        <f t="shared" si="250"/>
        <v>120D</v>
      </c>
      <c r="L2007" s="25">
        <v>41736</v>
      </c>
      <c r="M2007" s="26" t="str">
        <f t="shared" si="251"/>
        <v>Mon</v>
      </c>
      <c r="N2007" s="25">
        <v>41743</v>
      </c>
      <c r="O2007" s="1">
        <f t="shared" si="252"/>
        <v>7</v>
      </c>
      <c r="P2007" s="27">
        <f t="shared" si="253"/>
        <v>2014</v>
      </c>
      <c r="Q2007" s="1">
        <f t="shared" si="254"/>
        <v>4</v>
      </c>
      <c r="R2007" s="1">
        <f t="shared" si="255"/>
        <v>7</v>
      </c>
      <c r="S2007" t="s">
        <v>72</v>
      </c>
      <c r="T2007" s="2">
        <v>31025493.98</v>
      </c>
      <c r="U2007">
        <v>29086144</v>
      </c>
      <c r="V2007" s="2">
        <v>23818483.600000001</v>
      </c>
      <c r="W2007" s="2">
        <v>3044080.11</v>
      </c>
      <c r="X2007" s="2">
        <v>0</v>
      </c>
      <c r="Y2007" s="2">
        <v>0</v>
      </c>
      <c r="Z2007" s="2">
        <v>4162930.27</v>
      </c>
      <c r="AA2007">
        <v>14</v>
      </c>
      <c r="AB2007">
        <v>0</v>
      </c>
      <c r="AC2007">
        <v>0</v>
      </c>
      <c r="AD2007">
        <v>0</v>
      </c>
      <c r="AE2007">
        <v>14</v>
      </c>
      <c r="AF2007">
        <v>14</v>
      </c>
      <c r="AG2007">
        <v>7</v>
      </c>
      <c r="AH2007" s="2">
        <v>3402640.51</v>
      </c>
    </row>
    <row r="2008" spans="1:34" x14ac:dyDescent="0.5">
      <c r="A2008">
        <v>15193</v>
      </c>
      <c r="B2008">
        <v>63024</v>
      </c>
      <c r="C2008" t="s">
        <v>2081</v>
      </c>
      <c r="D2008" s="25">
        <v>24147</v>
      </c>
      <c r="E2008" t="s">
        <v>140</v>
      </c>
      <c r="F2008" t="s">
        <v>70</v>
      </c>
      <c r="G2008" t="s">
        <v>74</v>
      </c>
      <c r="H2008" s="25">
        <v>41591</v>
      </c>
      <c r="I2008" s="26" t="str">
        <f t="shared" si="248"/>
        <v>Wed</v>
      </c>
      <c r="J2008" s="1">
        <f t="shared" si="249"/>
        <v>88</v>
      </c>
      <c r="K2008" s="1" t="str">
        <f t="shared" si="250"/>
        <v>90D</v>
      </c>
      <c r="L2008" s="25">
        <v>41679</v>
      </c>
      <c r="M2008" s="26" t="str">
        <f t="shared" si="251"/>
        <v>Sun</v>
      </c>
      <c r="N2008" s="25">
        <v>41683</v>
      </c>
      <c r="O2008" s="1">
        <f t="shared" si="252"/>
        <v>4</v>
      </c>
      <c r="P2008" s="27">
        <f t="shared" si="253"/>
        <v>2014</v>
      </c>
      <c r="Q2008" s="1">
        <f t="shared" si="254"/>
        <v>2</v>
      </c>
      <c r="R2008" s="1">
        <f t="shared" si="255"/>
        <v>9</v>
      </c>
      <c r="S2008" t="s">
        <v>72</v>
      </c>
      <c r="T2008" s="2">
        <v>73546977.659999996</v>
      </c>
      <c r="U2008">
        <v>64053528</v>
      </c>
      <c r="V2008" s="2">
        <v>53002340.799999997</v>
      </c>
      <c r="W2008" s="2">
        <v>4345691.8</v>
      </c>
      <c r="X2008" s="2">
        <v>0</v>
      </c>
      <c r="Y2008" s="2">
        <v>5989343.9900000002</v>
      </c>
      <c r="Z2008" s="2">
        <v>10209601.07</v>
      </c>
      <c r="AA2008">
        <v>24</v>
      </c>
      <c r="AB2008">
        <v>0</v>
      </c>
      <c r="AC2008">
        <v>0</v>
      </c>
      <c r="AD2008">
        <v>0</v>
      </c>
      <c r="AE2008">
        <v>24</v>
      </c>
      <c r="AF2008">
        <v>24</v>
      </c>
      <c r="AG2008">
        <v>4</v>
      </c>
      <c r="AH2008" s="2">
        <v>13250585.199999999</v>
      </c>
    </row>
    <row r="2009" spans="1:34" x14ac:dyDescent="0.5">
      <c r="A2009">
        <v>15226</v>
      </c>
      <c r="B2009">
        <v>63124</v>
      </c>
      <c r="C2009" t="s">
        <v>2082</v>
      </c>
      <c r="D2009" s="25">
        <v>25872</v>
      </c>
      <c r="E2009" t="s">
        <v>100</v>
      </c>
      <c r="F2009" t="s">
        <v>80</v>
      </c>
      <c r="G2009" t="s">
        <v>89</v>
      </c>
      <c r="H2009" s="25">
        <v>41593</v>
      </c>
      <c r="I2009" s="26" t="str">
        <f t="shared" si="248"/>
        <v>Fri</v>
      </c>
      <c r="J2009" s="1">
        <f t="shared" si="249"/>
        <v>48</v>
      </c>
      <c r="K2009" s="1" t="str">
        <f t="shared" si="250"/>
        <v>60D</v>
      </c>
      <c r="L2009" s="25">
        <v>41641</v>
      </c>
      <c r="M2009" s="26" t="str">
        <f t="shared" si="251"/>
        <v>Thu</v>
      </c>
      <c r="N2009" s="25">
        <v>41645</v>
      </c>
      <c r="O2009" s="1">
        <f t="shared" si="252"/>
        <v>4</v>
      </c>
      <c r="P2009" s="27">
        <f t="shared" si="253"/>
        <v>2014</v>
      </c>
      <c r="Q2009" s="1">
        <f t="shared" si="254"/>
        <v>1</v>
      </c>
      <c r="R2009" s="1">
        <f t="shared" si="255"/>
        <v>2</v>
      </c>
      <c r="S2009" t="s">
        <v>72</v>
      </c>
      <c r="T2009" s="2">
        <v>16084819.439999999</v>
      </c>
      <c r="U2009">
        <v>0</v>
      </c>
      <c r="V2009" s="2">
        <v>800000</v>
      </c>
      <c r="W2009" s="2">
        <v>10078354.58</v>
      </c>
      <c r="X2009" s="2">
        <v>0</v>
      </c>
      <c r="Y2009" s="2">
        <v>2568389.41</v>
      </c>
      <c r="Z2009" s="2">
        <v>2638075.4500000002</v>
      </c>
      <c r="AA2009">
        <v>8</v>
      </c>
      <c r="AB2009">
        <v>0</v>
      </c>
      <c r="AC2009">
        <v>1</v>
      </c>
      <c r="AD2009">
        <v>3</v>
      </c>
      <c r="AE2009">
        <v>8</v>
      </c>
      <c r="AF2009">
        <v>12</v>
      </c>
      <c r="AG2009">
        <v>4</v>
      </c>
      <c r="AH2009" s="2">
        <v>200000</v>
      </c>
    </row>
    <row r="2010" spans="1:34" x14ac:dyDescent="0.5">
      <c r="A2010">
        <v>15250</v>
      </c>
      <c r="B2010">
        <v>63183</v>
      </c>
      <c r="C2010" t="s">
        <v>2083</v>
      </c>
      <c r="D2010" s="25">
        <v>29256</v>
      </c>
      <c r="E2010" t="s">
        <v>140</v>
      </c>
      <c r="F2010" t="s">
        <v>80</v>
      </c>
      <c r="G2010" t="s">
        <v>89</v>
      </c>
      <c r="H2010" s="25">
        <v>41594</v>
      </c>
      <c r="I2010" s="26" t="str">
        <f t="shared" si="248"/>
        <v>Sat</v>
      </c>
      <c r="J2010" s="1">
        <f t="shared" si="249"/>
        <v>77</v>
      </c>
      <c r="K2010" s="1" t="str">
        <f t="shared" si="250"/>
        <v>90D</v>
      </c>
      <c r="L2010" s="25">
        <v>41671</v>
      </c>
      <c r="M2010" s="26" t="str">
        <f t="shared" si="251"/>
        <v>Sat</v>
      </c>
      <c r="N2010" s="25">
        <v>41674</v>
      </c>
      <c r="O2010" s="1">
        <f t="shared" si="252"/>
        <v>3</v>
      </c>
      <c r="P2010" s="27">
        <f t="shared" si="253"/>
        <v>2014</v>
      </c>
      <c r="Q2010" s="1">
        <f t="shared" si="254"/>
        <v>2</v>
      </c>
      <c r="R2010" s="1">
        <f t="shared" si="255"/>
        <v>1</v>
      </c>
      <c r="S2010" t="s">
        <v>72</v>
      </c>
      <c r="T2010" s="2">
        <v>2572999.9700000002</v>
      </c>
      <c r="U2010">
        <v>0</v>
      </c>
      <c r="V2010" s="2">
        <v>600000</v>
      </c>
      <c r="W2010" s="2">
        <v>1627705.6</v>
      </c>
      <c r="X2010" s="2">
        <v>0</v>
      </c>
      <c r="Y2010" s="2">
        <v>0</v>
      </c>
      <c r="Z2010" s="2">
        <v>345294.37</v>
      </c>
      <c r="AA2010">
        <v>6</v>
      </c>
      <c r="AB2010">
        <v>0</v>
      </c>
      <c r="AC2010">
        <v>3</v>
      </c>
      <c r="AD2010">
        <v>0</v>
      </c>
      <c r="AE2010">
        <v>6</v>
      </c>
      <c r="AF2010">
        <v>9</v>
      </c>
      <c r="AG2010">
        <v>3</v>
      </c>
      <c r="AH2010" s="2">
        <v>200000</v>
      </c>
    </row>
    <row r="2011" spans="1:34" x14ac:dyDescent="0.5">
      <c r="A2011">
        <v>15297</v>
      </c>
      <c r="B2011">
        <v>63357</v>
      </c>
      <c r="C2011" t="s">
        <v>2084</v>
      </c>
      <c r="D2011" s="25">
        <v>22180</v>
      </c>
      <c r="E2011" t="s">
        <v>113</v>
      </c>
      <c r="F2011" t="s">
        <v>70</v>
      </c>
      <c r="G2011" t="s">
        <v>74</v>
      </c>
      <c r="H2011" s="25">
        <v>41597</v>
      </c>
      <c r="I2011" s="26" t="str">
        <f t="shared" si="248"/>
        <v>Tue</v>
      </c>
      <c r="J2011" s="1">
        <f t="shared" si="249"/>
        <v>126</v>
      </c>
      <c r="K2011" s="1" t="str">
        <f t="shared" si="250"/>
        <v>120D</v>
      </c>
      <c r="L2011" s="25">
        <v>41723</v>
      </c>
      <c r="M2011" s="26" t="str">
        <f t="shared" si="251"/>
        <v>Tue</v>
      </c>
      <c r="N2011" s="25">
        <v>41730</v>
      </c>
      <c r="O2011" s="1">
        <f t="shared" si="252"/>
        <v>7</v>
      </c>
      <c r="P2011" s="27">
        <f t="shared" si="253"/>
        <v>2014</v>
      </c>
      <c r="Q2011" s="1">
        <f t="shared" si="254"/>
        <v>3</v>
      </c>
      <c r="R2011" s="1">
        <f t="shared" si="255"/>
        <v>25</v>
      </c>
      <c r="S2011" t="s">
        <v>72</v>
      </c>
      <c r="T2011" s="2">
        <v>34957745.619999997</v>
      </c>
      <c r="U2011">
        <v>25727745.600000001</v>
      </c>
      <c r="V2011" s="2">
        <v>20910099.120000001</v>
      </c>
      <c r="W2011" s="2">
        <v>5547028.2199999997</v>
      </c>
      <c r="X2011" s="2">
        <v>0</v>
      </c>
      <c r="Y2011" s="2">
        <v>3150183.15</v>
      </c>
      <c r="Z2011" s="2">
        <v>5350435.13</v>
      </c>
      <c r="AA2011">
        <v>14</v>
      </c>
      <c r="AB2011">
        <v>0</v>
      </c>
      <c r="AC2011">
        <v>0</v>
      </c>
      <c r="AD2011">
        <v>0</v>
      </c>
      <c r="AE2011">
        <v>14</v>
      </c>
      <c r="AF2011">
        <v>14</v>
      </c>
      <c r="AG2011">
        <v>7</v>
      </c>
      <c r="AH2011" s="2">
        <v>2987157.02</v>
      </c>
    </row>
    <row r="2012" spans="1:34" x14ac:dyDescent="0.5">
      <c r="A2012">
        <v>15313</v>
      </c>
      <c r="B2012">
        <v>63492</v>
      </c>
      <c r="C2012" t="s">
        <v>402</v>
      </c>
      <c r="D2012" s="25">
        <v>19807</v>
      </c>
      <c r="E2012" t="s">
        <v>79</v>
      </c>
      <c r="F2012" t="s">
        <v>70</v>
      </c>
      <c r="G2012" t="s">
        <v>74</v>
      </c>
      <c r="H2012" s="25">
        <v>41598</v>
      </c>
      <c r="I2012" s="26" t="str">
        <f t="shared" si="248"/>
        <v>Wed</v>
      </c>
      <c r="J2012" s="1">
        <f t="shared" si="249"/>
        <v>187</v>
      </c>
      <c r="K2012" s="1" t="str">
        <f t="shared" si="250"/>
        <v>120D</v>
      </c>
      <c r="L2012" s="25">
        <v>41785</v>
      </c>
      <c r="M2012" s="26" t="str">
        <f t="shared" si="251"/>
        <v>Mon</v>
      </c>
      <c r="N2012" s="25">
        <v>41794</v>
      </c>
      <c r="O2012" s="1">
        <f t="shared" si="252"/>
        <v>9</v>
      </c>
      <c r="P2012" s="27">
        <f t="shared" si="253"/>
        <v>2014</v>
      </c>
      <c r="Q2012" s="1">
        <f t="shared" si="254"/>
        <v>5</v>
      </c>
      <c r="R2012" s="1">
        <f t="shared" si="255"/>
        <v>26</v>
      </c>
      <c r="S2012" t="s">
        <v>72</v>
      </c>
      <c r="T2012" s="2">
        <v>42765987.649999999</v>
      </c>
      <c r="U2012">
        <v>32615088</v>
      </c>
      <c r="V2012" s="2">
        <v>26029284.199999999</v>
      </c>
      <c r="W2012" s="2">
        <v>10088237.390000001</v>
      </c>
      <c r="X2012" s="2">
        <v>0</v>
      </c>
      <c r="Y2012" s="2">
        <v>909090.91</v>
      </c>
      <c r="Z2012" s="2">
        <v>5739375.1500000004</v>
      </c>
      <c r="AA2012">
        <v>30</v>
      </c>
      <c r="AB2012">
        <v>0</v>
      </c>
      <c r="AC2012">
        <v>0</v>
      </c>
      <c r="AD2012">
        <v>0</v>
      </c>
      <c r="AE2012">
        <v>30</v>
      </c>
      <c r="AF2012">
        <v>30</v>
      </c>
      <c r="AG2012">
        <v>15</v>
      </c>
      <c r="AH2012" s="2">
        <v>1735285.61</v>
      </c>
    </row>
    <row r="2013" spans="1:34" x14ac:dyDescent="0.5">
      <c r="A2013">
        <v>15343</v>
      </c>
      <c r="B2013">
        <v>63655</v>
      </c>
      <c r="C2013" t="s">
        <v>2085</v>
      </c>
      <c r="D2013" s="25">
        <v>28024</v>
      </c>
      <c r="E2013" t="s">
        <v>140</v>
      </c>
      <c r="F2013" t="s">
        <v>80</v>
      </c>
      <c r="G2013" t="s">
        <v>89</v>
      </c>
      <c r="H2013" s="25">
        <v>41600</v>
      </c>
      <c r="I2013" s="26" t="str">
        <f t="shared" si="248"/>
        <v>Fri</v>
      </c>
      <c r="J2013" s="1">
        <f t="shared" si="249"/>
        <v>59</v>
      </c>
      <c r="K2013" s="1" t="str">
        <f t="shared" si="250"/>
        <v>60D</v>
      </c>
      <c r="L2013" s="25">
        <v>41659</v>
      </c>
      <c r="M2013" s="26" t="str">
        <f t="shared" si="251"/>
        <v>Mon</v>
      </c>
      <c r="N2013" s="25">
        <v>41663</v>
      </c>
      <c r="O2013" s="1">
        <f t="shared" si="252"/>
        <v>4</v>
      </c>
      <c r="P2013" s="27">
        <f t="shared" si="253"/>
        <v>2014</v>
      </c>
      <c r="Q2013" s="1">
        <f t="shared" si="254"/>
        <v>1</v>
      </c>
      <c r="R2013" s="1">
        <f t="shared" si="255"/>
        <v>20</v>
      </c>
      <c r="S2013" t="s">
        <v>72</v>
      </c>
      <c r="T2013" s="2">
        <v>924000</v>
      </c>
      <c r="U2013">
        <v>0</v>
      </c>
      <c r="V2013" s="2">
        <v>800000</v>
      </c>
      <c r="W2013" s="2">
        <v>0</v>
      </c>
      <c r="X2013" s="2">
        <v>0</v>
      </c>
      <c r="Y2013" s="2">
        <v>0</v>
      </c>
      <c r="Z2013" s="2">
        <v>124000</v>
      </c>
      <c r="AA2013">
        <v>8</v>
      </c>
      <c r="AB2013">
        <v>0</v>
      </c>
      <c r="AC2013">
        <v>4</v>
      </c>
      <c r="AD2013">
        <v>0</v>
      </c>
      <c r="AE2013">
        <v>8</v>
      </c>
      <c r="AF2013">
        <v>12</v>
      </c>
      <c r="AG2013">
        <v>4</v>
      </c>
      <c r="AH2013" s="2">
        <v>200000</v>
      </c>
    </row>
    <row r="2014" spans="1:34" x14ac:dyDescent="0.5">
      <c r="A2014">
        <v>15387</v>
      </c>
      <c r="B2014">
        <v>63861</v>
      </c>
      <c r="C2014" t="s">
        <v>2086</v>
      </c>
      <c r="D2014" s="25">
        <v>27974</v>
      </c>
      <c r="E2014" t="s">
        <v>140</v>
      </c>
      <c r="F2014" t="s">
        <v>80</v>
      </c>
      <c r="G2014" t="s">
        <v>81</v>
      </c>
      <c r="H2014" s="25">
        <v>41603</v>
      </c>
      <c r="I2014" s="26" t="str">
        <f t="shared" si="248"/>
        <v>Mon</v>
      </c>
      <c r="J2014" s="1">
        <f t="shared" si="249"/>
        <v>80</v>
      </c>
      <c r="K2014" s="1" t="str">
        <f t="shared" si="250"/>
        <v>90D</v>
      </c>
      <c r="L2014" s="25">
        <v>41683</v>
      </c>
      <c r="M2014" s="26" t="str">
        <f t="shared" si="251"/>
        <v>Thu</v>
      </c>
      <c r="N2014" s="25">
        <v>41686</v>
      </c>
      <c r="O2014" s="1">
        <f t="shared" si="252"/>
        <v>3</v>
      </c>
      <c r="P2014" s="27">
        <f t="shared" si="253"/>
        <v>2014</v>
      </c>
      <c r="Q2014" s="1">
        <f t="shared" si="254"/>
        <v>2</v>
      </c>
      <c r="R2014" s="1">
        <f t="shared" si="255"/>
        <v>13</v>
      </c>
      <c r="S2014" t="s">
        <v>72</v>
      </c>
      <c r="T2014" s="2">
        <v>18926744.989999998</v>
      </c>
      <c r="U2014">
        <v>18686745</v>
      </c>
      <c r="V2014" s="2">
        <v>10871641</v>
      </c>
      <c r="W2014" s="2">
        <v>1904761.2</v>
      </c>
      <c r="X2014" s="2">
        <v>0</v>
      </c>
      <c r="Y2014" s="2">
        <v>2861138</v>
      </c>
      <c r="Z2014" s="2">
        <v>3289204.79</v>
      </c>
      <c r="AA2014">
        <v>6</v>
      </c>
      <c r="AB2014">
        <v>0</v>
      </c>
      <c r="AC2014">
        <v>0</v>
      </c>
      <c r="AD2014">
        <v>0</v>
      </c>
      <c r="AE2014">
        <v>6</v>
      </c>
      <c r="AF2014">
        <v>6</v>
      </c>
      <c r="AG2014">
        <v>3</v>
      </c>
      <c r="AH2014" s="2">
        <v>3623880.33</v>
      </c>
    </row>
    <row r="2015" spans="1:34" x14ac:dyDescent="0.5">
      <c r="A2015">
        <v>15460</v>
      </c>
      <c r="B2015">
        <v>64055</v>
      </c>
      <c r="C2015" t="s">
        <v>2087</v>
      </c>
      <c r="D2015" s="25">
        <v>26441</v>
      </c>
      <c r="E2015" t="s">
        <v>79</v>
      </c>
      <c r="F2015" t="s">
        <v>105</v>
      </c>
      <c r="G2015" t="s">
        <v>106</v>
      </c>
      <c r="H2015" s="25">
        <v>41605</v>
      </c>
      <c r="I2015" s="26" t="str">
        <f t="shared" si="248"/>
        <v>Wed</v>
      </c>
      <c r="J2015" s="1">
        <f t="shared" si="249"/>
        <v>71</v>
      </c>
      <c r="K2015" s="1" t="str">
        <f t="shared" si="250"/>
        <v>90D</v>
      </c>
      <c r="L2015" s="25">
        <v>41676</v>
      </c>
      <c r="M2015" s="26" t="str">
        <f t="shared" si="251"/>
        <v>Thu</v>
      </c>
      <c r="N2015" s="25">
        <v>41682</v>
      </c>
      <c r="O2015" s="1">
        <f t="shared" si="252"/>
        <v>6</v>
      </c>
      <c r="P2015" s="27">
        <f t="shared" si="253"/>
        <v>2014</v>
      </c>
      <c r="Q2015" s="1">
        <f t="shared" si="254"/>
        <v>2</v>
      </c>
      <c r="R2015" s="1">
        <f t="shared" si="255"/>
        <v>6</v>
      </c>
      <c r="S2015" t="s">
        <v>72</v>
      </c>
      <c r="T2015" s="2">
        <v>17157956.359999999</v>
      </c>
      <c r="U2015">
        <v>0</v>
      </c>
      <c r="V2015" s="2">
        <v>6764753.5999999996</v>
      </c>
      <c r="W2015" s="2">
        <v>7987012.7400000002</v>
      </c>
      <c r="X2015" s="2">
        <v>0</v>
      </c>
      <c r="Y2015" s="2">
        <v>108184.01</v>
      </c>
      <c r="Z2015" s="2">
        <v>2298006.0099999998</v>
      </c>
      <c r="AA2015">
        <v>18</v>
      </c>
      <c r="AB2015">
        <v>0</v>
      </c>
      <c r="AC2015">
        <v>0</v>
      </c>
      <c r="AD2015">
        <v>0</v>
      </c>
      <c r="AE2015">
        <v>18</v>
      </c>
      <c r="AF2015">
        <v>18</v>
      </c>
      <c r="AG2015">
        <v>6</v>
      </c>
      <c r="AH2015" s="2">
        <v>1127458.93</v>
      </c>
    </row>
    <row r="2016" spans="1:34" x14ac:dyDescent="0.5">
      <c r="A2016">
        <v>15542</v>
      </c>
      <c r="B2016">
        <v>67567</v>
      </c>
      <c r="C2016" t="s">
        <v>2088</v>
      </c>
      <c r="D2016" s="25">
        <v>17357</v>
      </c>
      <c r="E2016" t="s">
        <v>2089</v>
      </c>
      <c r="F2016" t="s">
        <v>70</v>
      </c>
      <c r="G2016" t="s">
        <v>74</v>
      </c>
      <c r="H2016" s="25">
        <v>41610</v>
      </c>
      <c r="I2016" s="26" t="str">
        <f t="shared" si="248"/>
        <v>Mon</v>
      </c>
      <c r="J2016" s="1">
        <f t="shared" si="249"/>
        <v>112</v>
      </c>
      <c r="K2016" s="1" t="str">
        <f t="shared" si="250"/>
        <v>120D</v>
      </c>
      <c r="L2016" s="25">
        <v>41722</v>
      </c>
      <c r="M2016" s="26" t="str">
        <f t="shared" si="251"/>
        <v>Mon</v>
      </c>
      <c r="N2016" s="25">
        <v>41731</v>
      </c>
      <c r="O2016" s="1">
        <f t="shared" si="252"/>
        <v>9</v>
      </c>
      <c r="P2016" s="27">
        <f t="shared" si="253"/>
        <v>2014</v>
      </c>
      <c r="Q2016" s="1">
        <f t="shared" si="254"/>
        <v>3</v>
      </c>
      <c r="R2016" s="1">
        <f t="shared" si="255"/>
        <v>24</v>
      </c>
      <c r="S2016" t="s">
        <v>72</v>
      </c>
      <c r="T2016" s="2">
        <v>6882499.9900000002</v>
      </c>
      <c r="U2016">
        <v>0</v>
      </c>
      <c r="V2016" s="2">
        <v>5500000</v>
      </c>
      <c r="W2016" s="2">
        <v>458874.45</v>
      </c>
      <c r="X2016" s="2">
        <v>0</v>
      </c>
      <c r="Y2016" s="2">
        <v>0</v>
      </c>
      <c r="Z2016" s="2">
        <v>923625.54</v>
      </c>
      <c r="AA2016">
        <v>23</v>
      </c>
      <c r="AB2016">
        <v>0</v>
      </c>
      <c r="AC2016">
        <v>0</v>
      </c>
      <c r="AD2016">
        <v>0</v>
      </c>
      <c r="AE2016">
        <v>23</v>
      </c>
      <c r="AF2016">
        <v>23</v>
      </c>
      <c r="AG2016">
        <v>9</v>
      </c>
      <c r="AH2016" s="2">
        <v>611111.11</v>
      </c>
    </row>
    <row r="2017" spans="1:34" x14ac:dyDescent="0.5">
      <c r="A2017">
        <v>15533</v>
      </c>
      <c r="B2017">
        <v>64342</v>
      </c>
      <c r="C2017" t="s">
        <v>2090</v>
      </c>
      <c r="D2017" s="25">
        <v>27855</v>
      </c>
      <c r="E2017" t="s">
        <v>140</v>
      </c>
      <c r="F2017" t="s">
        <v>80</v>
      </c>
      <c r="G2017" t="s">
        <v>89</v>
      </c>
      <c r="H2017" s="25">
        <v>41610</v>
      </c>
      <c r="I2017" s="26" t="str">
        <f t="shared" si="248"/>
        <v>Mon</v>
      </c>
      <c r="J2017" s="1">
        <f t="shared" si="249"/>
        <v>42</v>
      </c>
      <c r="K2017" s="1" t="str">
        <f t="shared" si="250"/>
        <v>45D</v>
      </c>
      <c r="L2017" s="25">
        <v>41652</v>
      </c>
      <c r="M2017" s="26" t="str">
        <f t="shared" si="251"/>
        <v>Mon</v>
      </c>
      <c r="N2017" s="25">
        <v>41656</v>
      </c>
      <c r="O2017" s="1">
        <f t="shared" si="252"/>
        <v>4</v>
      </c>
      <c r="P2017" s="27">
        <f t="shared" si="253"/>
        <v>2014</v>
      </c>
      <c r="Q2017" s="1">
        <f t="shared" si="254"/>
        <v>1</v>
      </c>
      <c r="R2017" s="1">
        <f t="shared" si="255"/>
        <v>13</v>
      </c>
      <c r="S2017" t="s">
        <v>72</v>
      </c>
      <c r="T2017" s="2">
        <v>925054</v>
      </c>
      <c r="U2017">
        <v>4429962</v>
      </c>
      <c r="V2017" s="2">
        <v>436932.75</v>
      </c>
      <c r="W2017" s="2">
        <v>363979.8</v>
      </c>
      <c r="X2017" s="2">
        <v>0</v>
      </c>
      <c r="Y2017" s="2">
        <v>0</v>
      </c>
      <c r="Z2017" s="2">
        <v>124141.45</v>
      </c>
      <c r="AA2017">
        <v>8</v>
      </c>
      <c r="AB2017">
        <v>0</v>
      </c>
      <c r="AC2017">
        <v>4</v>
      </c>
      <c r="AD2017">
        <v>0</v>
      </c>
      <c r="AE2017">
        <v>8</v>
      </c>
      <c r="AF2017">
        <v>12</v>
      </c>
      <c r="AG2017">
        <v>4</v>
      </c>
      <c r="AH2017" s="2">
        <v>109233.19</v>
      </c>
    </row>
    <row r="2018" spans="1:34" x14ac:dyDescent="0.5">
      <c r="A2018">
        <v>15595</v>
      </c>
      <c r="B2018">
        <v>64659</v>
      </c>
      <c r="C2018" t="s">
        <v>2091</v>
      </c>
      <c r="D2018" s="25">
        <v>35466</v>
      </c>
      <c r="E2018" t="s">
        <v>79</v>
      </c>
      <c r="F2018" t="s">
        <v>105</v>
      </c>
      <c r="G2018" t="s">
        <v>106</v>
      </c>
      <c r="H2018" s="25">
        <v>41612</v>
      </c>
      <c r="I2018" s="26" t="str">
        <f t="shared" si="248"/>
        <v>Wed</v>
      </c>
      <c r="J2018" s="1">
        <f t="shared" si="249"/>
        <v>33</v>
      </c>
      <c r="K2018" s="1" t="str">
        <f t="shared" si="250"/>
        <v>45D</v>
      </c>
      <c r="L2018" s="25">
        <v>41645</v>
      </c>
      <c r="M2018" s="26" t="str">
        <f t="shared" si="251"/>
        <v>Mon</v>
      </c>
      <c r="N2018" s="25">
        <v>41651</v>
      </c>
      <c r="O2018" s="1">
        <f t="shared" si="252"/>
        <v>6</v>
      </c>
      <c r="P2018" s="27">
        <f t="shared" si="253"/>
        <v>2014</v>
      </c>
      <c r="Q2018" s="1">
        <f t="shared" si="254"/>
        <v>1</v>
      </c>
      <c r="R2018" s="1">
        <f t="shared" si="255"/>
        <v>6</v>
      </c>
      <c r="S2018" t="s">
        <v>72</v>
      </c>
      <c r="T2018" s="2">
        <v>21104180.940000001</v>
      </c>
      <c r="U2018">
        <v>10677282</v>
      </c>
      <c r="V2018" s="2">
        <v>8698560.1999999993</v>
      </c>
      <c r="W2018" s="2">
        <v>8602029.3800000008</v>
      </c>
      <c r="X2018" s="2">
        <v>0</v>
      </c>
      <c r="Y2018" s="2">
        <v>971428.57</v>
      </c>
      <c r="Z2018" s="2">
        <v>2832162.79</v>
      </c>
      <c r="AA2018">
        <v>14</v>
      </c>
      <c r="AB2018">
        <v>0</v>
      </c>
      <c r="AC2018">
        <v>0</v>
      </c>
      <c r="AD2018">
        <v>0</v>
      </c>
      <c r="AE2018">
        <v>14</v>
      </c>
      <c r="AF2018">
        <v>14</v>
      </c>
      <c r="AG2018">
        <v>7</v>
      </c>
      <c r="AH2018" s="2">
        <v>1242651.46</v>
      </c>
    </row>
    <row r="2019" spans="1:34" x14ac:dyDescent="0.5">
      <c r="A2019">
        <v>15598</v>
      </c>
      <c r="B2019">
        <v>64690</v>
      </c>
      <c r="C2019" t="s">
        <v>2092</v>
      </c>
      <c r="D2019" s="25">
        <v>25672</v>
      </c>
      <c r="E2019" t="s">
        <v>138</v>
      </c>
      <c r="F2019" t="s">
        <v>80</v>
      </c>
      <c r="G2019" t="s">
        <v>89</v>
      </c>
      <c r="H2019" s="25">
        <v>41612</v>
      </c>
      <c r="I2019" s="26" t="str">
        <f t="shared" si="248"/>
        <v>Wed</v>
      </c>
      <c r="J2019" s="1">
        <f t="shared" si="249"/>
        <v>30</v>
      </c>
      <c r="K2019" s="1" t="str">
        <f t="shared" si="250"/>
        <v>30D</v>
      </c>
      <c r="L2019" s="25">
        <v>41642</v>
      </c>
      <c r="M2019" s="26" t="str">
        <f t="shared" si="251"/>
        <v>Fri</v>
      </c>
      <c r="N2019" s="25">
        <v>41643</v>
      </c>
      <c r="O2019" s="1">
        <f t="shared" si="252"/>
        <v>1</v>
      </c>
      <c r="P2019" s="27">
        <f t="shared" si="253"/>
        <v>2014</v>
      </c>
      <c r="Q2019" s="1">
        <f t="shared" si="254"/>
        <v>1</v>
      </c>
      <c r="R2019" s="1">
        <f t="shared" si="255"/>
        <v>3</v>
      </c>
      <c r="S2019" t="s">
        <v>72</v>
      </c>
      <c r="T2019" s="2">
        <v>1361450</v>
      </c>
      <c r="U2019">
        <v>0</v>
      </c>
      <c r="V2019" s="2">
        <v>200000</v>
      </c>
      <c r="W2019" s="2">
        <v>978744.59</v>
      </c>
      <c r="X2019" s="2">
        <v>0</v>
      </c>
      <c r="Y2019" s="2">
        <v>0</v>
      </c>
      <c r="Z2019" s="2">
        <v>182705.41</v>
      </c>
      <c r="AA2019">
        <v>2</v>
      </c>
      <c r="AB2019">
        <v>0</v>
      </c>
      <c r="AC2019">
        <v>1</v>
      </c>
      <c r="AD2019">
        <v>0</v>
      </c>
      <c r="AE2019">
        <v>2</v>
      </c>
      <c r="AF2019">
        <v>3</v>
      </c>
      <c r="AG2019">
        <v>1</v>
      </c>
      <c r="AH2019" s="2">
        <v>200000</v>
      </c>
    </row>
    <row r="2020" spans="1:34" x14ac:dyDescent="0.5">
      <c r="A2020">
        <v>15627</v>
      </c>
      <c r="B2020">
        <v>64836</v>
      </c>
      <c r="C2020" t="s">
        <v>2093</v>
      </c>
      <c r="D2020" s="25">
        <v>22808</v>
      </c>
      <c r="E2020" t="s">
        <v>161</v>
      </c>
      <c r="F2020" t="s">
        <v>70</v>
      </c>
      <c r="G2020" t="s">
        <v>74</v>
      </c>
      <c r="H2020" s="25">
        <v>41613</v>
      </c>
      <c r="I2020" s="26" t="str">
        <f t="shared" si="248"/>
        <v>Thu</v>
      </c>
      <c r="J2020" s="1">
        <f t="shared" si="249"/>
        <v>32</v>
      </c>
      <c r="K2020" s="1" t="str">
        <f t="shared" si="250"/>
        <v>45D</v>
      </c>
      <c r="L2020" s="25">
        <v>41645</v>
      </c>
      <c r="M2020" s="26" t="str">
        <f t="shared" si="251"/>
        <v>Mon</v>
      </c>
      <c r="N2020" s="25">
        <v>41649</v>
      </c>
      <c r="O2020" s="1">
        <f t="shared" si="252"/>
        <v>4</v>
      </c>
      <c r="P2020" s="27">
        <f t="shared" si="253"/>
        <v>2014</v>
      </c>
      <c r="Q2020" s="1">
        <f t="shared" si="254"/>
        <v>1</v>
      </c>
      <c r="R2020" s="1">
        <f t="shared" si="255"/>
        <v>6</v>
      </c>
      <c r="S2020" t="s">
        <v>72</v>
      </c>
      <c r="T2020" s="2">
        <v>84975326.650000006</v>
      </c>
      <c r="U2020">
        <v>45014130</v>
      </c>
      <c r="V2020" s="2">
        <v>46468314.350000001</v>
      </c>
      <c r="W2020" s="2">
        <v>12282102.800000001</v>
      </c>
      <c r="X2020" s="2">
        <v>0</v>
      </c>
      <c r="Y2020" s="2">
        <v>14822178.470000001</v>
      </c>
      <c r="Z2020" s="2">
        <v>11402731.029999999</v>
      </c>
      <c r="AA2020">
        <v>8</v>
      </c>
      <c r="AB2020">
        <v>4</v>
      </c>
      <c r="AC2020">
        <v>0</v>
      </c>
      <c r="AD2020">
        <v>0</v>
      </c>
      <c r="AE2020">
        <v>12</v>
      </c>
      <c r="AF2020">
        <v>12</v>
      </c>
      <c r="AG2020">
        <v>4</v>
      </c>
      <c r="AH2020" s="2">
        <v>11617078.59</v>
      </c>
    </row>
    <row r="2021" spans="1:34" x14ac:dyDescent="0.5">
      <c r="A2021">
        <v>15645</v>
      </c>
      <c r="B2021">
        <v>64923</v>
      </c>
      <c r="C2021" t="s">
        <v>2094</v>
      </c>
      <c r="D2021" s="25">
        <v>24891</v>
      </c>
      <c r="E2021" t="s">
        <v>133</v>
      </c>
      <c r="F2021" t="s">
        <v>80</v>
      </c>
      <c r="G2021" t="s">
        <v>89</v>
      </c>
      <c r="H2021" s="25">
        <v>41615</v>
      </c>
      <c r="I2021" s="26" t="str">
        <f t="shared" si="248"/>
        <v>Sat</v>
      </c>
      <c r="J2021" s="1">
        <f t="shared" si="249"/>
        <v>82</v>
      </c>
      <c r="K2021" s="1" t="str">
        <f t="shared" si="250"/>
        <v>90D</v>
      </c>
      <c r="L2021" s="25">
        <v>41697</v>
      </c>
      <c r="M2021" s="26" t="str">
        <f t="shared" si="251"/>
        <v>Thu</v>
      </c>
      <c r="N2021" s="25">
        <v>41700</v>
      </c>
      <c r="O2021" s="1">
        <f t="shared" si="252"/>
        <v>3</v>
      </c>
      <c r="P2021" s="27">
        <f t="shared" si="253"/>
        <v>2014</v>
      </c>
      <c r="Q2021" s="1">
        <f t="shared" si="254"/>
        <v>2</v>
      </c>
      <c r="R2021" s="1">
        <f t="shared" si="255"/>
        <v>27</v>
      </c>
      <c r="S2021" t="s">
        <v>72</v>
      </c>
      <c r="T2021" s="2">
        <v>19531750.030000001</v>
      </c>
      <c r="U2021">
        <v>17151750</v>
      </c>
      <c r="V2021" s="2">
        <v>14018832</v>
      </c>
      <c r="W2021" s="2">
        <v>2008657.2</v>
      </c>
      <c r="X2021" s="2">
        <v>0</v>
      </c>
      <c r="Y2021" s="2">
        <v>883116.88</v>
      </c>
      <c r="Z2021" s="2">
        <v>2621143.9500000002</v>
      </c>
      <c r="AA2021">
        <v>6</v>
      </c>
      <c r="AB2021">
        <v>0</v>
      </c>
      <c r="AC2021">
        <v>0</v>
      </c>
      <c r="AD2021">
        <v>0</v>
      </c>
      <c r="AE2021">
        <v>6</v>
      </c>
      <c r="AF2021">
        <v>6</v>
      </c>
      <c r="AG2021">
        <v>3</v>
      </c>
      <c r="AH2021" s="2">
        <v>4672944</v>
      </c>
    </row>
    <row r="2022" spans="1:34" x14ac:dyDescent="0.5">
      <c r="A2022">
        <v>15684</v>
      </c>
      <c r="B2022">
        <v>65081</v>
      </c>
      <c r="C2022" t="s">
        <v>2095</v>
      </c>
      <c r="D2022" s="25">
        <v>25043</v>
      </c>
      <c r="E2022" t="s">
        <v>87</v>
      </c>
      <c r="F2022" t="s">
        <v>80</v>
      </c>
      <c r="G2022" t="s">
        <v>89</v>
      </c>
      <c r="H2022" s="25">
        <v>41617</v>
      </c>
      <c r="I2022" s="26" t="str">
        <f t="shared" si="248"/>
        <v>Mon</v>
      </c>
      <c r="J2022" s="1">
        <f t="shared" si="249"/>
        <v>58</v>
      </c>
      <c r="K2022" s="1" t="str">
        <f t="shared" si="250"/>
        <v>60D</v>
      </c>
      <c r="L2022" s="25">
        <v>41675</v>
      </c>
      <c r="M2022" s="26" t="str">
        <f t="shared" si="251"/>
        <v>Wed</v>
      </c>
      <c r="N2022" s="25">
        <v>41677</v>
      </c>
      <c r="O2022" s="1">
        <f t="shared" si="252"/>
        <v>2</v>
      </c>
      <c r="P2022" s="27">
        <f t="shared" si="253"/>
        <v>2014</v>
      </c>
      <c r="Q2022" s="1">
        <f t="shared" si="254"/>
        <v>2</v>
      </c>
      <c r="R2022" s="1">
        <f t="shared" si="255"/>
        <v>5</v>
      </c>
      <c r="S2022" t="s">
        <v>72</v>
      </c>
      <c r="T2022" s="2">
        <v>13999157.34</v>
      </c>
      <c r="U2022">
        <v>13356000</v>
      </c>
      <c r="V2022" s="2">
        <v>11018280</v>
      </c>
      <c r="W2022" s="2">
        <v>1099692.55</v>
      </c>
      <c r="X2022" s="2">
        <v>0</v>
      </c>
      <c r="Y2022" s="2">
        <v>2870.31</v>
      </c>
      <c r="Z2022" s="2">
        <v>1878314.48</v>
      </c>
      <c r="AA2022">
        <v>4</v>
      </c>
      <c r="AB2022">
        <v>0</v>
      </c>
      <c r="AC2022">
        <v>0</v>
      </c>
      <c r="AD2022">
        <v>0</v>
      </c>
      <c r="AE2022">
        <v>4</v>
      </c>
      <c r="AF2022">
        <v>4</v>
      </c>
      <c r="AG2022">
        <v>2</v>
      </c>
      <c r="AH2022" s="2">
        <v>5509140</v>
      </c>
    </row>
    <row r="2023" spans="1:34" x14ac:dyDescent="0.5">
      <c r="A2023">
        <v>15672</v>
      </c>
      <c r="B2023">
        <v>65062</v>
      </c>
      <c r="C2023" t="s">
        <v>2096</v>
      </c>
      <c r="D2023" s="25">
        <v>27380</v>
      </c>
      <c r="E2023" t="s">
        <v>122</v>
      </c>
      <c r="F2023" t="s">
        <v>80</v>
      </c>
      <c r="G2023" t="s">
        <v>81</v>
      </c>
      <c r="H2023" s="25">
        <v>41617</v>
      </c>
      <c r="I2023" s="26" t="str">
        <f t="shared" si="248"/>
        <v>Mon</v>
      </c>
      <c r="J2023" s="1">
        <f t="shared" si="249"/>
        <v>23</v>
      </c>
      <c r="K2023" s="1" t="str">
        <f t="shared" si="250"/>
        <v>30D</v>
      </c>
      <c r="L2023" s="25">
        <v>41640</v>
      </c>
      <c r="M2023" s="26" t="str">
        <f t="shared" si="251"/>
        <v>Wed</v>
      </c>
      <c r="N2023" s="25">
        <v>41644</v>
      </c>
      <c r="O2023" s="1">
        <f t="shared" si="252"/>
        <v>4</v>
      </c>
      <c r="P2023" s="27">
        <f t="shared" si="253"/>
        <v>2014</v>
      </c>
      <c r="Q2023" s="1">
        <f t="shared" si="254"/>
        <v>1</v>
      </c>
      <c r="R2023" s="1">
        <f t="shared" si="255"/>
        <v>1</v>
      </c>
      <c r="S2023" t="s">
        <v>72</v>
      </c>
      <c r="T2023" s="2">
        <v>27455499.579999998</v>
      </c>
      <c r="U2023">
        <v>23100000</v>
      </c>
      <c r="V2023" s="2">
        <v>18891776</v>
      </c>
      <c r="W2023" s="2">
        <v>3523808.05</v>
      </c>
      <c r="X2023" s="2">
        <v>0</v>
      </c>
      <c r="Y2023" s="2">
        <v>1355411.24</v>
      </c>
      <c r="Z2023" s="2">
        <v>3684504.29</v>
      </c>
      <c r="AA2023">
        <v>8</v>
      </c>
      <c r="AB2023">
        <v>0</v>
      </c>
      <c r="AC2023">
        <v>0</v>
      </c>
      <c r="AD2023">
        <v>0</v>
      </c>
      <c r="AE2023">
        <v>8</v>
      </c>
      <c r="AF2023">
        <v>8</v>
      </c>
      <c r="AG2023">
        <v>4</v>
      </c>
      <c r="AH2023" s="2">
        <v>4722944</v>
      </c>
    </row>
    <row r="2024" spans="1:34" x14ac:dyDescent="0.5">
      <c r="A2024">
        <v>15595</v>
      </c>
      <c r="B2024">
        <v>64659</v>
      </c>
      <c r="C2024" t="s">
        <v>2091</v>
      </c>
      <c r="D2024" s="25">
        <v>35466</v>
      </c>
      <c r="E2024" t="s">
        <v>79</v>
      </c>
      <c r="F2024" t="s">
        <v>105</v>
      </c>
      <c r="G2024" t="s">
        <v>106</v>
      </c>
      <c r="H2024" s="25">
        <v>41618</v>
      </c>
      <c r="I2024" s="26" t="str">
        <f t="shared" si="248"/>
        <v>Tue</v>
      </c>
      <c r="J2024" s="1">
        <f t="shared" si="249"/>
        <v>33</v>
      </c>
      <c r="K2024" s="1" t="str">
        <f t="shared" si="250"/>
        <v>45D</v>
      </c>
      <c r="L2024" s="25">
        <v>41651</v>
      </c>
      <c r="M2024" s="26" t="str">
        <f t="shared" si="251"/>
        <v>Sun</v>
      </c>
      <c r="N2024" s="25">
        <v>41652</v>
      </c>
      <c r="O2024" s="1">
        <f t="shared" si="252"/>
        <v>1</v>
      </c>
      <c r="P2024" s="27">
        <f t="shared" si="253"/>
        <v>2014</v>
      </c>
      <c r="Q2024" s="1">
        <f t="shared" si="254"/>
        <v>1</v>
      </c>
      <c r="R2024" s="1">
        <f t="shared" si="255"/>
        <v>12</v>
      </c>
      <c r="S2024" t="s">
        <v>72</v>
      </c>
      <c r="T2024" s="2">
        <v>21104180.940000001</v>
      </c>
      <c r="U2024">
        <v>10677282</v>
      </c>
      <c r="V2024" s="2">
        <v>8698560.1999999993</v>
      </c>
      <c r="W2024" s="2">
        <v>8602029.3800000008</v>
      </c>
      <c r="X2024" s="2">
        <v>0</v>
      </c>
      <c r="Y2024" s="2">
        <v>971428.57</v>
      </c>
      <c r="Z2024" s="2">
        <v>2832162.79</v>
      </c>
      <c r="AA2024">
        <v>14</v>
      </c>
      <c r="AB2024">
        <v>0</v>
      </c>
      <c r="AC2024">
        <v>0</v>
      </c>
      <c r="AD2024">
        <v>0</v>
      </c>
      <c r="AE2024">
        <v>14</v>
      </c>
      <c r="AF2024">
        <v>14</v>
      </c>
      <c r="AG2024">
        <v>7</v>
      </c>
      <c r="AH2024" s="2">
        <v>1242651.46</v>
      </c>
    </row>
    <row r="2025" spans="1:34" x14ac:dyDescent="0.5">
      <c r="A2025">
        <v>15702</v>
      </c>
      <c r="B2025">
        <v>68473</v>
      </c>
      <c r="C2025" t="s">
        <v>215</v>
      </c>
      <c r="D2025" s="25">
        <v>24802</v>
      </c>
      <c r="E2025" t="s">
        <v>69</v>
      </c>
      <c r="F2025" t="s">
        <v>70</v>
      </c>
      <c r="G2025" t="s">
        <v>74</v>
      </c>
      <c r="H2025" s="25">
        <v>41618</v>
      </c>
      <c r="I2025" s="26" t="str">
        <f t="shared" si="248"/>
        <v>Tue</v>
      </c>
      <c r="J2025" s="1">
        <f t="shared" si="249"/>
        <v>45</v>
      </c>
      <c r="K2025" s="1" t="str">
        <f t="shared" si="250"/>
        <v>45D</v>
      </c>
      <c r="L2025" s="25">
        <v>41663</v>
      </c>
      <c r="M2025" s="26" t="str">
        <f t="shared" si="251"/>
        <v>Fri</v>
      </c>
      <c r="N2025" s="25">
        <v>41665</v>
      </c>
      <c r="O2025" s="1">
        <f t="shared" si="252"/>
        <v>2</v>
      </c>
      <c r="P2025" s="27">
        <f t="shared" si="253"/>
        <v>2014</v>
      </c>
      <c r="Q2025" s="1">
        <f t="shared" si="254"/>
        <v>1</v>
      </c>
      <c r="R2025" s="1">
        <f t="shared" si="255"/>
        <v>24</v>
      </c>
      <c r="S2025" t="s">
        <v>72</v>
      </c>
      <c r="T2025" s="2">
        <v>22434003.399999999</v>
      </c>
      <c r="U2025">
        <v>19200000</v>
      </c>
      <c r="V2025" s="2">
        <v>12514285.699999999</v>
      </c>
      <c r="W2025" s="2">
        <v>3999999.96</v>
      </c>
      <c r="X2025" s="2">
        <v>0</v>
      </c>
      <c r="Y2025" s="2">
        <v>2573426.56</v>
      </c>
      <c r="Z2025" s="2">
        <v>3346291.18</v>
      </c>
      <c r="AA2025">
        <v>14</v>
      </c>
      <c r="AB2025">
        <v>0</v>
      </c>
      <c r="AC2025">
        <v>2</v>
      </c>
      <c r="AD2025">
        <v>0</v>
      </c>
      <c r="AE2025">
        <v>14</v>
      </c>
      <c r="AF2025">
        <v>16</v>
      </c>
      <c r="AG2025">
        <v>6</v>
      </c>
      <c r="AH2025" s="2">
        <v>2085714.28</v>
      </c>
    </row>
    <row r="2026" spans="1:34" x14ac:dyDescent="0.5">
      <c r="A2026">
        <v>15702</v>
      </c>
      <c r="B2026">
        <v>65144</v>
      </c>
      <c r="C2026" t="s">
        <v>2097</v>
      </c>
      <c r="D2026" s="25">
        <v>22443</v>
      </c>
      <c r="E2026" t="s">
        <v>69</v>
      </c>
      <c r="F2026" t="s">
        <v>70</v>
      </c>
      <c r="G2026" t="s">
        <v>74</v>
      </c>
      <c r="H2026" s="25">
        <v>41618</v>
      </c>
      <c r="I2026" s="26" t="str">
        <f t="shared" si="248"/>
        <v>Tue</v>
      </c>
      <c r="J2026" s="1">
        <f t="shared" si="249"/>
        <v>45</v>
      </c>
      <c r="K2026" s="1" t="str">
        <f t="shared" si="250"/>
        <v>45D</v>
      </c>
      <c r="L2026" s="25">
        <v>41663</v>
      </c>
      <c r="M2026" s="26" t="str">
        <f t="shared" si="251"/>
        <v>Fri</v>
      </c>
      <c r="N2026" s="25">
        <v>41665</v>
      </c>
      <c r="O2026" s="1">
        <f t="shared" si="252"/>
        <v>2</v>
      </c>
      <c r="P2026" s="27">
        <f t="shared" si="253"/>
        <v>2014</v>
      </c>
      <c r="Q2026" s="1">
        <f t="shared" si="254"/>
        <v>1</v>
      </c>
      <c r="R2026" s="1">
        <f t="shared" si="255"/>
        <v>24</v>
      </c>
      <c r="S2026" t="s">
        <v>72</v>
      </c>
      <c r="T2026" s="2">
        <v>31231200</v>
      </c>
      <c r="U2026">
        <v>28690200</v>
      </c>
      <c r="V2026" s="2">
        <v>25100608</v>
      </c>
      <c r="W2026" s="2">
        <v>1939392</v>
      </c>
      <c r="X2026" s="2">
        <v>0</v>
      </c>
      <c r="Y2026" s="2">
        <v>0</v>
      </c>
      <c r="Z2026" s="2">
        <v>4191200</v>
      </c>
      <c r="AA2026">
        <v>4</v>
      </c>
      <c r="AB2026">
        <v>0</v>
      </c>
      <c r="AC2026">
        <v>0</v>
      </c>
      <c r="AD2026">
        <v>0</v>
      </c>
      <c r="AE2026">
        <v>4</v>
      </c>
      <c r="AF2026">
        <v>4</v>
      </c>
      <c r="AG2026">
        <v>2</v>
      </c>
      <c r="AH2026" s="2">
        <v>12550304</v>
      </c>
    </row>
    <row r="2027" spans="1:34" x14ac:dyDescent="0.5">
      <c r="A2027">
        <v>15707</v>
      </c>
      <c r="B2027">
        <v>65186</v>
      </c>
      <c r="C2027" t="s">
        <v>2098</v>
      </c>
      <c r="D2027" s="25">
        <v>24279</v>
      </c>
      <c r="E2027" t="s">
        <v>100</v>
      </c>
      <c r="F2027" t="s">
        <v>80</v>
      </c>
      <c r="G2027" t="s">
        <v>89</v>
      </c>
      <c r="H2027" s="25">
        <v>41619</v>
      </c>
      <c r="I2027" s="26" t="str">
        <f t="shared" si="248"/>
        <v>Wed</v>
      </c>
      <c r="J2027" s="1">
        <f t="shared" si="249"/>
        <v>56</v>
      </c>
      <c r="K2027" s="1" t="str">
        <f t="shared" si="250"/>
        <v>60D</v>
      </c>
      <c r="L2027" s="25">
        <v>41675</v>
      </c>
      <c r="M2027" s="26" t="str">
        <f t="shared" si="251"/>
        <v>Wed</v>
      </c>
      <c r="N2027" s="25">
        <v>41678</v>
      </c>
      <c r="O2027" s="1">
        <f t="shared" si="252"/>
        <v>3</v>
      </c>
      <c r="P2027" s="27">
        <f t="shared" si="253"/>
        <v>2014</v>
      </c>
      <c r="Q2027" s="1">
        <f t="shared" si="254"/>
        <v>2</v>
      </c>
      <c r="R2027" s="1">
        <f t="shared" si="255"/>
        <v>5</v>
      </c>
      <c r="S2027" t="s">
        <v>72</v>
      </c>
      <c r="T2027" s="2">
        <v>34314499.990000002</v>
      </c>
      <c r="U2027">
        <v>21483000</v>
      </c>
      <c r="V2027" s="2">
        <v>20653248</v>
      </c>
      <c r="W2027" s="2">
        <v>6303029.0499999998</v>
      </c>
      <c r="X2027" s="2">
        <v>0</v>
      </c>
      <c r="Y2027" s="2">
        <v>2423576.42</v>
      </c>
      <c r="Z2027" s="2">
        <v>4934646.5199999996</v>
      </c>
      <c r="AA2027">
        <v>9</v>
      </c>
      <c r="AB2027">
        <v>0</v>
      </c>
      <c r="AC2027">
        <v>0</v>
      </c>
      <c r="AD2027">
        <v>0</v>
      </c>
      <c r="AE2027">
        <v>9</v>
      </c>
      <c r="AF2027">
        <v>9</v>
      </c>
      <c r="AG2027">
        <v>3</v>
      </c>
      <c r="AH2027" s="2">
        <v>6884416</v>
      </c>
    </row>
    <row r="2028" spans="1:34" x14ac:dyDescent="0.5">
      <c r="A2028">
        <v>15727</v>
      </c>
      <c r="B2028">
        <v>65241</v>
      </c>
      <c r="C2028" t="s">
        <v>2099</v>
      </c>
      <c r="D2028" s="25">
        <v>27777</v>
      </c>
      <c r="E2028" t="s">
        <v>140</v>
      </c>
      <c r="F2028" t="s">
        <v>80</v>
      </c>
      <c r="G2028" t="s">
        <v>89</v>
      </c>
      <c r="H2028" s="25">
        <v>41619</v>
      </c>
      <c r="I2028" s="26" t="str">
        <f t="shared" si="248"/>
        <v>Wed</v>
      </c>
      <c r="J2028" s="1">
        <f t="shared" si="249"/>
        <v>40</v>
      </c>
      <c r="K2028" s="1" t="str">
        <f t="shared" si="250"/>
        <v>45D</v>
      </c>
      <c r="L2028" s="25">
        <v>41659</v>
      </c>
      <c r="M2028" s="26" t="str">
        <f t="shared" si="251"/>
        <v>Mon</v>
      </c>
      <c r="N2028" s="25">
        <v>41665</v>
      </c>
      <c r="O2028" s="1">
        <f t="shared" si="252"/>
        <v>6</v>
      </c>
      <c r="P2028" s="27">
        <f t="shared" si="253"/>
        <v>2014</v>
      </c>
      <c r="Q2028" s="1">
        <f t="shared" si="254"/>
        <v>1</v>
      </c>
      <c r="R2028" s="1">
        <f t="shared" si="255"/>
        <v>20</v>
      </c>
      <c r="S2028" t="s">
        <v>72</v>
      </c>
      <c r="T2028" s="2">
        <v>1386000</v>
      </c>
      <c r="U2028">
        <v>0</v>
      </c>
      <c r="V2028" s="2">
        <v>1200000</v>
      </c>
      <c r="W2028" s="2">
        <v>0</v>
      </c>
      <c r="X2028" s="2">
        <v>0</v>
      </c>
      <c r="Y2028" s="2">
        <v>0</v>
      </c>
      <c r="Z2028" s="2">
        <v>186000</v>
      </c>
      <c r="AA2028">
        <v>12</v>
      </c>
      <c r="AB2028">
        <v>0</v>
      </c>
      <c r="AC2028">
        <v>6</v>
      </c>
      <c r="AD2028">
        <v>0</v>
      </c>
      <c r="AE2028">
        <v>12</v>
      </c>
      <c r="AF2028">
        <v>18</v>
      </c>
      <c r="AG2028">
        <v>6</v>
      </c>
      <c r="AH2028" s="2">
        <v>200000</v>
      </c>
    </row>
    <row r="2029" spans="1:34" x14ac:dyDescent="0.5">
      <c r="A2029">
        <v>15743</v>
      </c>
      <c r="B2029">
        <v>65367</v>
      </c>
      <c r="C2029" t="s">
        <v>2100</v>
      </c>
      <c r="D2029" s="25">
        <v>28969</v>
      </c>
      <c r="E2029" t="s">
        <v>79</v>
      </c>
      <c r="F2029" t="s">
        <v>80</v>
      </c>
      <c r="G2029" t="s">
        <v>89</v>
      </c>
      <c r="H2029" s="25">
        <v>41620</v>
      </c>
      <c r="I2029" s="26" t="str">
        <f t="shared" si="248"/>
        <v>Thu</v>
      </c>
      <c r="J2029" s="1">
        <f t="shared" si="249"/>
        <v>57</v>
      </c>
      <c r="K2029" s="1" t="str">
        <f t="shared" si="250"/>
        <v>60D</v>
      </c>
      <c r="L2029" s="25">
        <v>41677</v>
      </c>
      <c r="M2029" s="26" t="str">
        <f t="shared" si="251"/>
        <v>Fri</v>
      </c>
      <c r="N2029" s="25">
        <v>41681</v>
      </c>
      <c r="O2029" s="1">
        <f t="shared" si="252"/>
        <v>4</v>
      </c>
      <c r="P2029" s="27">
        <f t="shared" si="253"/>
        <v>2014</v>
      </c>
      <c r="Q2029" s="1">
        <f t="shared" si="254"/>
        <v>2</v>
      </c>
      <c r="R2029" s="1">
        <f t="shared" si="255"/>
        <v>7</v>
      </c>
      <c r="S2029" t="s">
        <v>72</v>
      </c>
      <c r="T2029" s="2">
        <v>2199000</v>
      </c>
      <c r="U2029">
        <v>0</v>
      </c>
      <c r="V2029" s="2">
        <v>800000</v>
      </c>
      <c r="W2029" s="2">
        <v>0</v>
      </c>
      <c r="X2029" s="2">
        <v>0</v>
      </c>
      <c r="Y2029" s="2">
        <v>1103896.1000000001</v>
      </c>
      <c r="Z2029" s="2">
        <v>295103.90000000002</v>
      </c>
      <c r="AA2029">
        <v>8</v>
      </c>
      <c r="AB2029">
        <v>0</v>
      </c>
      <c r="AC2029">
        <v>4</v>
      </c>
      <c r="AD2029">
        <v>0</v>
      </c>
      <c r="AE2029">
        <v>8</v>
      </c>
      <c r="AF2029">
        <v>12</v>
      </c>
      <c r="AG2029">
        <v>4</v>
      </c>
      <c r="AH2029" s="2">
        <v>200000</v>
      </c>
    </row>
    <row r="2030" spans="1:34" x14ac:dyDescent="0.5">
      <c r="A2030">
        <v>15775</v>
      </c>
      <c r="B2030">
        <v>65524</v>
      </c>
      <c r="C2030" t="s">
        <v>2101</v>
      </c>
      <c r="D2030" s="25">
        <v>23441</v>
      </c>
      <c r="E2030" t="s">
        <v>100</v>
      </c>
      <c r="F2030" t="s">
        <v>70</v>
      </c>
      <c r="G2030" t="s">
        <v>74</v>
      </c>
      <c r="H2030" s="25">
        <v>41621</v>
      </c>
      <c r="I2030" s="26" t="str">
        <f t="shared" si="248"/>
        <v>Fri</v>
      </c>
      <c r="J2030" s="1">
        <f t="shared" si="249"/>
        <v>45</v>
      </c>
      <c r="K2030" s="1" t="str">
        <f t="shared" si="250"/>
        <v>45D</v>
      </c>
      <c r="L2030" s="25">
        <v>41666</v>
      </c>
      <c r="M2030" s="26" t="str">
        <f t="shared" si="251"/>
        <v>Mon</v>
      </c>
      <c r="N2030" s="25">
        <v>41668</v>
      </c>
      <c r="O2030" s="1">
        <f t="shared" si="252"/>
        <v>2</v>
      </c>
      <c r="P2030" s="27">
        <f t="shared" si="253"/>
        <v>2014</v>
      </c>
      <c r="Q2030" s="1">
        <f t="shared" si="254"/>
        <v>1</v>
      </c>
      <c r="R2030" s="1">
        <f t="shared" si="255"/>
        <v>27</v>
      </c>
      <c r="S2030" t="s">
        <v>72</v>
      </c>
      <c r="T2030" s="2">
        <v>15750505.949999999</v>
      </c>
      <c r="U2030">
        <v>14553000</v>
      </c>
      <c r="V2030" s="2">
        <v>12272728</v>
      </c>
      <c r="W2030" s="2">
        <v>1277055.55</v>
      </c>
      <c r="X2030" s="2">
        <v>0</v>
      </c>
      <c r="Y2030" s="2">
        <v>87040.04</v>
      </c>
      <c r="Z2030" s="2">
        <v>2113682.36</v>
      </c>
      <c r="AA2030">
        <v>4</v>
      </c>
      <c r="AB2030">
        <v>0</v>
      </c>
      <c r="AC2030">
        <v>2</v>
      </c>
      <c r="AD2030">
        <v>0</v>
      </c>
      <c r="AE2030">
        <v>4</v>
      </c>
      <c r="AF2030">
        <v>6</v>
      </c>
      <c r="AG2030">
        <v>2</v>
      </c>
      <c r="AH2030" s="2">
        <v>6136364</v>
      </c>
    </row>
    <row r="2031" spans="1:34" x14ac:dyDescent="0.5">
      <c r="A2031">
        <v>15768</v>
      </c>
      <c r="B2031">
        <v>65506</v>
      </c>
      <c r="C2031" t="s">
        <v>2102</v>
      </c>
      <c r="D2031" s="25">
        <v>29053</v>
      </c>
      <c r="E2031" t="s">
        <v>140</v>
      </c>
      <c r="F2031" t="s">
        <v>80</v>
      </c>
      <c r="G2031" t="s">
        <v>89</v>
      </c>
      <c r="H2031" s="25">
        <v>41621</v>
      </c>
      <c r="I2031" s="26" t="str">
        <f t="shared" si="248"/>
        <v>Fri</v>
      </c>
      <c r="J2031" s="1">
        <f t="shared" si="249"/>
        <v>65</v>
      </c>
      <c r="K2031" s="1" t="str">
        <f t="shared" si="250"/>
        <v>90D</v>
      </c>
      <c r="L2031" s="25">
        <v>41686</v>
      </c>
      <c r="M2031" s="26" t="str">
        <f t="shared" si="251"/>
        <v>Sun</v>
      </c>
      <c r="N2031" s="25">
        <v>41689</v>
      </c>
      <c r="O2031" s="1">
        <f t="shared" si="252"/>
        <v>3</v>
      </c>
      <c r="P2031" s="27">
        <f t="shared" si="253"/>
        <v>2014</v>
      </c>
      <c r="Q2031" s="1">
        <f t="shared" si="254"/>
        <v>2</v>
      </c>
      <c r="R2031" s="1">
        <f t="shared" si="255"/>
        <v>16</v>
      </c>
      <c r="S2031" t="s">
        <v>72</v>
      </c>
      <c r="T2031" s="2">
        <v>22029884.039999999</v>
      </c>
      <c r="U2031">
        <v>19636884</v>
      </c>
      <c r="V2031" s="2">
        <v>16509407.4</v>
      </c>
      <c r="W2031" s="2">
        <v>2564060.7000000002</v>
      </c>
      <c r="X2031" s="2">
        <v>0</v>
      </c>
      <c r="Y2031" s="2">
        <v>0</v>
      </c>
      <c r="Z2031" s="2">
        <v>2956415.94</v>
      </c>
      <c r="AA2031">
        <v>6</v>
      </c>
      <c r="AB2031">
        <v>0</v>
      </c>
      <c r="AC2031">
        <v>3</v>
      </c>
      <c r="AD2031">
        <v>0</v>
      </c>
      <c r="AE2031">
        <v>6</v>
      </c>
      <c r="AF2031">
        <v>9</v>
      </c>
      <c r="AG2031">
        <v>3</v>
      </c>
      <c r="AH2031" s="2">
        <v>5503135.7999999998</v>
      </c>
    </row>
    <row r="2032" spans="1:34" x14ac:dyDescent="0.5">
      <c r="A2032">
        <v>15770</v>
      </c>
      <c r="B2032">
        <v>72403</v>
      </c>
      <c r="C2032" t="s">
        <v>2103</v>
      </c>
      <c r="D2032" s="25">
        <v>36925</v>
      </c>
      <c r="E2032" t="s">
        <v>113</v>
      </c>
      <c r="F2032" t="s">
        <v>80</v>
      </c>
      <c r="G2032" t="s">
        <v>89</v>
      </c>
      <c r="H2032" s="25">
        <v>41621</v>
      </c>
      <c r="I2032" s="26" t="str">
        <f t="shared" si="248"/>
        <v>Fri</v>
      </c>
      <c r="J2032" s="1">
        <f t="shared" si="249"/>
        <v>91</v>
      </c>
      <c r="K2032" s="1" t="str">
        <f t="shared" si="250"/>
        <v>120D</v>
      </c>
      <c r="L2032" s="25">
        <v>41712</v>
      </c>
      <c r="M2032" s="26" t="str">
        <f t="shared" si="251"/>
        <v>Fri</v>
      </c>
      <c r="N2032" s="25">
        <v>41717</v>
      </c>
      <c r="O2032" s="1">
        <f t="shared" si="252"/>
        <v>5</v>
      </c>
      <c r="P2032" s="27">
        <f t="shared" si="253"/>
        <v>2014</v>
      </c>
      <c r="Q2032" s="1">
        <f t="shared" si="254"/>
        <v>3</v>
      </c>
      <c r="R2032" s="1">
        <f t="shared" si="255"/>
        <v>14</v>
      </c>
      <c r="S2032" t="s">
        <v>72</v>
      </c>
      <c r="T2032" s="2">
        <v>8609999.8699999992</v>
      </c>
      <c r="U2032">
        <v>0</v>
      </c>
      <c r="V2032" s="2">
        <v>1000000</v>
      </c>
      <c r="W2032" s="2">
        <v>5588744.4699999997</v>
      </c>
      <c r="X2032" s="2">
        <v>0</v>
      </c>
      <c r="Y2032" s="2">
        <v>865800.87</v>
      </c>
      <c r="Z2032" s="2">
        <v>1155454.53</v>
      </c>
      <c r="AA2032">
        <v>10</v>
      </c>
      <c r="AB2032">
        <v>0</v>
      </c>
      <c r="AC2032">
        <v>0</v>
      </c>
      <c r="AD2032">
        <v>0</v>
      </c>
      <c r="AE2032">
        <v>10</v>
      </c>
      <c r="AF2032">
        <v>10</v>
      </c>
      <c r="AG2032">
        <v>5</v>
      </c>
      <c r="AH2032" s="2">
        <v>200000</v>
      </c>
    </row>
    <row r="2033" spans="1:34" x14ac:dyDescent="0.5">
      <c r="A2033">
        <v>15822</v>
      </c>
      <c r="B2033">
        <v>67988</v>
      </c>
      <c r="C2033" t="s">
        <v>2104</v>
      </c>
      <c r="D2033" s="25">
        <v>20867</v>
      </c>
      <c r="E2033" t="s">
        <v>138</v>
      </c>
      <c r="F2033" t="s">
        <v>75</v>
      </c>
      <c r="G2033" t="s">
        <v>91</v>
      </c>
      <c r="H2033" s="25">
        <v>41624</v>
      </c>
      <c r="I2033" s="26" t="str">
        <f t="shared" si="248"/>
        <v>Mon</v>
      </c>
      <c r="J2033" s="1">
        <f t="shared" si="249"/>
        <v>37</v>
      </c>
      <c r="K2033" s="1" t="str">
        <f t="shared" si="250"/>
        <v>45D</v>
      </c>
      <c r="L2033" s="25">
        <v>41661</v>
      </c>
      <c r="M2033" s="26" t="str">
        <f t="shared" si="251"/>
        <v>Wed</v>
      </c>
      <c r="N2033" s="25">
        <v>41665</v>
      </c>
      <c r="O2033" s="1">
        <f t="shared" si="252"/>
        <v>4</v>
      </c>
      <c r="P2033" s="27">
        <f t="shared" si="253"/>
        <v>2014</v>
      </c>
      <c r="Q2033" s="1">
        <f t="shared" si="254"/>
        <v>1</v>
      </c>
      <c r="R2033" s="1">
        <f t="shared" si="255"/>
        <v>22</v>
      </c>
      <c r="S2033" t="s">
        <v>72</v>
      </c>
      <c r="T2033" s="2">
        <v>1390000</v>
      </c>
      <c r="U2033">
        <v>0</v>
      </c>
      <c r="V2033" s="2">
        <v>1000000</v>
      </c>
      <c r="W2033" s="2">
        <v>203463.2</v>
      </c>
      <c r="X2033" s="2">
        <v>0</v>
      </c>
      <c r="Y2033" s="2">
        <v>0</v>
      </c>
      <c r="Z2033" s="2">
        <v>186536.8</v>
      </c>
      <c r="AA2033">
        <v>5</v>
      </c>
      <c r="AB2033">
        <v>0</v>
      </c>
      <c r="AC2033">
        <v>0</v>
      </c>
      <c r="AD2033">
        <v>0</v>
      </c>
      <c r="AE2033">
        <v>5</v>
      </c>
      <c r="AF2033">
        <v>5</v>
      </c>
      <c r="AG2033">
        <v>5</v>
      </c>
      <c r="AH2033" s="2">
        <v>200000</v>
      </c>
    </row>
    <row r="2034" spans="1:34" x14ac:dyDescent="0.5">
      <c r="A2034">
        <v>15815</v>
      </c>
      <c r="B2034">
        <v>65728</v>
      </c>
      <c r="C2034" t="s">
        <v>2105</v>
      </c>
      <c r="D2034" s="25">
        <v>27467</v>
      </c>
      <c r="E2034" t="s">
        <v>140</v>
      </c>
      <c r="F2034" t="s">
        <v>80</v>
      </c>
      <c r="G2034" t="s">
        <v>89</v>
      </c>
      <c r="H2034" s="25">
        <v>41624</v>
      </c>
      <c r="I2034" s="26" t="str">
        <f t="shared" si="248"/>
        <v>Mon</v>
      </c>
      <c r="J2034" s="1">
        <f t="shared" si="249"/>
        <v>32</v>
      </c>
      <c r="K2034" s="1" t="str">
        <f t="shared" si="250"/>
        <v>45D</v>
      </c>
      <c r="L2034" s="25">
        <v>41656</v>
      </c>
      <c r="M2034" s="26" t="str">
        <f t="shared" si="251"/>
        <v>Fri</v>
      </c>
      <c r="N2034" s="25">
        <v>41660</v>
      </c>
      <c r="O2034" s="1">
        <f t="shared" si="252"/>
        <v>4</v>
      </c>
      <c r="P2034" s="27">
        <f t="shared" si="253"/>
        <v>2014</v>
      </c>
      <c r="Q2034" s="1">
        <f t="shared" si="254"/>
        <v>1</v>
      </c>
      <c r="R2034" s="1">
        <f t="shared" si="255"/>
        <v>17</v>
      </c>
      <c r="S2034" t="s">
        <v>72</v>
      </c>
      <c r="T2034" s="2">
        <v>1478999.9</v>
      </c>
      <c r="U2034">
        <v>0</v>
      </c>
      <c r="V2034" s="2">
        <v>800000</v>
      </c>
      <c r="W2034" s="2">
        <v>480519.39</v>
      </c>
      <c r="X2034" s="2">
        <v>0</v>
      </c>
      <c r="Y2034" s="2">
        <v>0</v>
      </c>
      <c r="Z2034" s="2">
        <v>198480.51</v>
      </c>
      <c r="AA2034">
        <v>8</v>
      </c>
      <c r="AB2034">
        <v>0</v>
      </c>
      <c r="AC2034">
        <v>4</v>
      </c>
      <c r="AD2034">
        <v>0</v>
      </c>
      <c r="AE2034">
        <v>8</v>
      </c>
      <c r="AF2034">
        <v>12</v>
      </c>
      <c r="AG2034">
        <v>4</v>
      </c>
      <c r="AH2034" s="2">
        <v>200000</v>
      </c>
    </row>
    <row r="2035" spans="1:34" x14ac:dyDescent="0.5">
      <c r="A2035">
        <v>15858</v>
      </c>
      <c r="B2035">
        <v>67988</v>
      </c>
      <c r="C2035" t="s">
        <v>2104</v>
      </c>
      <c r="D2035" s="25">
        <v>20867</v>
      </c>
      <c r="E2035" t="s">
        <v>138</v>
      </c>
      <c r="F2035" t="s">
        <v>80</v>
      </c>
      <c r="G2035" t="s">
        <v>89</v>
      </c>
      <c r="H2035" s="25">
        <v>41625</v>
      </c>
      <c r="I2035" s="26" t="str">
        <f t="shared" si="248"/>
        <v>Tue</v>
      </c>
      <c r="J2035" s="1">
        <f t="shared" si="249"/>
        <v>40</v>
      </c>
      <c r="K2035" s="1" t="str">
        <f t="shared" si="250"/>
        <v>45D</v>
      </c>
      <c r="L2035" s="25">
        <v>41665</v>
      </c>
      <c r="M2035" s="26" t="str">
        <f t="shared" si="251"/>
        <v>Sun</v>
      </c>
      <c r="N2035" s="25">
        <v>41666</v>
      </c>
      <c r="O2035" s="1">
        <f t="shared" si="252"/>
        <v>1</v>
      </c>
      <c r="P2035" s="27">
        <f t="shared" si="253"/>
        <v>2014</v>
      </c>
      <c r="Q2035" s="1">
        <f t="shared" si="254"/>
        <v>1</v>
      </c>
      <c r="R2035" s="1">
        <f t="shared" si="255"/>
        <v>26</v>
      </c>
      <c r="S2035" t="s">
        <v>72</v>
      </c>
      <c r="T2035" s="2">
        <v>1390000</v>
      </c>
      <c r="U2035">
        <v>0</v>
      </c>
      <c r="V2035" s="2">
        <v>1000000</v>
      </c>
      <c r="W2035" s="2">
        <v>203463.2</v>
      </c>
      <c r="X2035" s="2">
        <v>0</v>
      </c>
      <c r="Y2035" s="2">
        <v>0</v>
      </c>
      <c r="Z2035" s="2">
        <v>186536.8</v>
      </c>
      <c r="AA2035">
        <v>5</v>
      </c>
      <c r="AB2035">
        <v>0</v>
      </c>
      <c r="AC2035">
        <v>0</v>
      </c>
      <c r="AD2035">
        <v>0</v>
      </c>
      <c r="AE2035">
        <v>5</v>
      </c>
      <c r="AF2035">
        <v>5</v>
      </c>
      <c r="AG2035">
        <v>5</v>
      </c>
      <c r="AH2035" s="2">
        <v>200000</v>
      </c>
    </row>
    <row r="2036" spans="1:34" x14ac:dyDescent="0.5">
      <c r="A2036">
        <v>15853</v>
      </c>
      <c r="B2036">
        <v>65847</v>
      </c>
      <c r="C2036" t="s">
        <v>2106</v>
      </c>
      <c r="D2036" s="25">
        <v>25965</v>
      </c>
      <c r="E2036" t="s">
        <v>100</v>
      </c>
      <c r="F2036" t="s">
        <v>84</v>
      </c>
      <c r="G2036" t="s">
        <v>112</v>
      </c>
      <c r="H2036" s="25">
        <v>41625</v>
      </c>
      <c r="I2036" s="26" t="str">
        <f t="shared" si="248"/>
        <v>Tue</v>
      </c>
      <c r="J2036" s="1">
        <f t="shared" si="249"/>
        <v>15</v>
      </c>
      <c r="K2036" s="1" t="str">
        <f t="shared" si="250"/>
        <v>30D</v>
      </c>
      <c r="L2036" s="25">
        <v>41640</v>
      </c>
      <c r="M2036" s="26" t="str">
        <f t="shared" si="251"/>
        <v>Wed</v>
      </c>
      <c r="N2036" s="25">
        <v>41647</v>
      </c>
      <c r="O2036" s="1">
        <f t="shared" si="252"/>
        <v>7</v>
      </c>
      <c r="P2036" s="27">
        <f t="shared" si="253"/>
        <v>2014</v>
      </c>
      <c r="Q2036" s="1">
        <f t="shared" si="254"/>
        <v>1</v>
      </c>
      <c r="R2036" s="1">
        <f t="shared" si="255"/>
        <v>1</v>
      </c>
      <c r="S2036" t="s">
        <v>72</v>
      </c>
      <c r="T2036" s="2">
        <v>28319899.989999998</v>
      </c>
      <c r="U2036">
        <v>25950000</v>
      </c>
      <c r="V2036" s="2">
        <v>21082250</v>
      </c>
      <c r="W2036" s="2">
        <v>3437141.46</v>
      </c>
      <c r="X2036" s="2">
        <v>0</v>
      </c>
      <c r="Y2036" s="2">
        <v>0</v>
      </c>
      <c r="Z2036" s="2">
        <v>3800508.53</v>
      </c>
      <c r="AA2036">
        <v>14</v>
      </c>
      <c r="AB2036">
        <v>0</v>
      </c>
      <c r="AC2036">
        <v>0</v>
      </c>
      <c r="AD2036">
        <v>0</v>
      </c>
      <c r="AE2036">
        <v>14</v>
      </c>
      <c r="AF2036">
        <v>14</v>
      </c>
      <c r="AG2036">
        <v>7</v>
      </c>
      <c r="AH2036" s="2">
        <v>3011750</v>
      </c>
    </row>
    <row r="2037" spans="1:34" x14ac:dyDescent="0.5">
      <c r="A2037">
        <v>15843</v>
      </c>
      <c r="B2037">
        <v>67044</v>
      </c>
      <c r="C2037" t="s">
        <v>2107</v>
      </c>
      <c r="D2037" s="25">
        <v>16122</v>
      </c>
      <c r="E2037" t="s">
        <v>138</v>
      </c>
      <c r="F2037" t="s">
        <v>75</v>
      </c>
      <c r="G2037" t="s">
        <v>91</v>
      </c>
      <c r="H2037" s="25">
        <v>41625</v>
      </c>
      <c r="I2037" s="26" t="str">
        <f t="shared" si="248"/>
        <v>Tue</v>
      </c>
      <c r="J2037" s="1">
        <f t="shared" si="249"/>
        <v>17</v>
      </c>
      <c r="K2037" s="1" t="str">
        <f t="shared" si="250"/>
        <v>30D</v>
      </c>
      <c r="L2037" s="25">
        <v>41642</v>
      </c>
      <c r="M2037" s="26" t="str">
        <f t="shared" si="251"/>
        <v>Fri</v>
      </c>
      <c r="N2037" s="25">
        <v>41645</v>
      </c>
      <c r="O2037" s="1">
        <f t="shared" si="252"/>
        <v>3</v>
      </c>
      <c r="P2037" s="27">
        <f t="shared" si="253"/>
        <v>2014</v>
      </c>
      <c r="Q2037" s="1">
        <f t="shared" si="254"/>
        <v>1</v>
      </c>
      <c r="R2037" s="1">
        <f t="shared" si="255"/>
        <v>3</v>
      </c>
      <c r="S2037" t="s">
        <v>72</v>
      </c>
      <c r="T2037" s="2">
        <v>1732500</v>
      </c>
      <c r="U2037">
        <v>0</v>
      </c>
      <c r="V2037" s="2">
        <v>1500000</v>
      </c>
      <c r="W2037" s="2">
        <v>0</v>
      </c>
      <c r="X2037" s="2">
        <v>0</v>
      </c>
      <c r="Y2037" s="2">
        <v>0</v>
      </c>
      <c r="Z2037" s="2">
        <v>232500</v>
      </c>
      <c r="AA2037">
        <v>4</v>
      </c>
      <c r="AB2037">
        <v>0</v>
      </c>
      <c r="AC2037">
        <v>0</v>
      </c>
      <c r="AD2037">
        <v>0</v>
      </c>
      <c r="AE2037">
        <v>4</v>
      </c>
      <c r="AF2037">
        <v>4</v>
      </c>
      <c r="AG2037">
        <v>3</v>
      </c>
      <c r="AH2037" s="2">
        <v>500000</v>
      </c>
    </row>
    <row r="2038" spans="1:34" x14ac:dyDescent="0.5">
      <c r="A2038">
        <v>15892</v>
      </c>
      <c r="B2038">
        <v>65930</v>
      </c>
      <c r="C2038" t="s">
        <v>2108</v>
      </c>
      <c r="D2038" s="25">
        <v>26197</v>
      </c>
      <c r="E2038" t="s">
        <v>140</v>
      </c>
      <c r="F2038" t="s">
        <v>80</v>
      </c>
      <c r="G2038" t="s">
        <v>89</v>
      </c>
      <c r="H2038" s="25">
        <v>41626</v>
      </c>
      <c r="I2038" s="26" t="str">
        <f t="shared" si="248"/>
        <v>Wed</v>
      </c>
      <c r="J2038" s="1">
        <f t="shared" si="249"/>
        <v>30</v>
      </c>
      <c r="K2038" s="1" t="str">
        <f t="shared" si="250"/>
        <v>30D</v>
      </c>
      <c r="L2038" s="25">
        <v>41656</v>
      </c>
      <c r="M2038" s="26" t="str">
        <f t="shared" si="251"/>
        <v>Fri</v>
      </c>
      <c r="N2038" s="25">
        <v>41660</v>
      </c>
      <c r="O2038" s="1">
        <f t="shared" si="252"/>
        <v>4</v>
      </c>
      <c r="P2038" s="27">
        <f t="shared" si="253"/>
        <v>2014</v>
      </c>
      <c r="Q2038" s="1">
        <f t="shared" si="254"/>
        <v>1</v>
      </c>
      <c r="R2038" s="1">
        <f t="shared" si="255"/>
        <v>17</v>
      </c>
      <c r="S2038" t="s">
        <v>72</v>
      </c>
      <c r="T2038" s="2">
        <v>18865427.82</v>
      </c>
      <c r="U2038">
        <v>17459310</v>
      </c>
      <c r="V2038" s="2">
        <v>14460702</v>
      </c>
      <c r="W2038" s="2">
        <v>1858170.2</v>
      </c>
      <c r="X2038" s="2">
        <v>0</v>
      </c>
      <c r="Y2038" s="2">
        <v>15561.65</v>
      </c>
      <c r="Z2038" s="2">
        <v>2530993.9700000002</v>
      </c>
      <c r="AA2038">
        <v>8</v>
      </c>
      <c r="AB2038">
        <v>0</v>
      </c>
      <c r="AC2038">
        <v>4</v>
      </c>
      <c r="AD2038">
        <v>0</v>
      </c>
      <c r="AE2038">
        <v>8</v>
      </c>
      <c r="AF2038">
        <v>12</v>
      </c>
      <c r="AG2038">
        <v>4</v>
      </c>
      <c r="AH2038" s="2">
        <v>3615175.5</v>
      </c>
    </row>
    <row r="2039" spans="1:34" x14ac:dyDescent="0.5">
      <c r="A2039">
        <v>15920</v>
      </c>
      <c r="B2039">
        <v>66031</v>
      </c>
      <c r="C2039" t="s">
        <v>2109</v>
      </c>
      <c r="D2039" s="25">
        <v>31344</v>
      </c>
      <c r="E2039" t="s">
        <v>100</v>
      </c>
      <c r="F2039" t="s">
        <v>80</v>
      </c>
      <c r="G2039" t="s">
        <v>81</v>
      </c>
      <c r="H2039" s="25">
        <v>41627</v>
      </c>
      <c r="I2039" s="26" t="str">
        <f t="shared" si="248"/>
        <v>Thu</v>
      </c>
      <c r="J2039" s="1">
        <f t="shared" si="249"/>
        <v>13</v>
      </c>
      <c r="K2039" s="1" t="str">
        <f t="shared" si="250"/>
        <v>14D</v>
      </c>
      <c r="L2039" s="25">
        <v>41640</v>
      </c>
      <c r="M2039" s="26" t="str">
        <f t="shared" si="251"/>
        <v>Wed</v>
      </c>
      <c r="N2039" s="25">
        <v>41642</v>
      </c>
      <c r="O2039" s="1">
        <f t="shared" si="252"/>
        <v>2</v>
      </c>
      <c r="P2039" s="27">
        <f t="shared" si="253"/>
        <v>2014</v>
      </c>
      <c r="Q2039" s="1">
        <f t="shared" si="254"/>
        <v>1</v>
      </c>
      <c r="R2039" s="1">
        <f t="shared" si="255"/>
        <v>1</v>
      </c>
      <c r="S2039" t="s">
        <v>72</v>
      </c>
      <c r="T2039" s="2">
        <v>15832000.01</v>
      </c>
      <c r="U2039">
        <v>15477000</v>
      </c>
      <c r="V2039" s="2">
        <v>12845888</v>
      </c>
      <c r="W2039" s="2">
        <v>861471.31</v>
      </c>
      <c r="X2039" s="2">
        <v>0</v>
      </c>
      <c r="Y2039" s="2">
        <v>0</v>
      </c>
      <c r="Z2039" s="2">
        <v>2124640.7000000002</v>
      </c>
      <c r="AA2039">
        <v>4</v>
      </c>
      <c r="AB2039">
        <v>0</v>
      </c>
      <c r="AC2039">
        <v>0</v>
      </c>
      <c r="AD2039">
        <v>0</v>
      </c>
      <c r="AE2039">
        <v>4</v>
      </c>
      <c r="AF2039">
        <v>4</v>
      </c>
      <c r="AG2039">
        <v>2</v>
      </c>
      <c r="AH2039" s="2">
        <v>6422944</v>
      </c>
    </row>
    <row r="2040" spans="1:34" x14ac:dyDescent="0.5">
      <c r="A2040">
        <v>13711</v>
      </c>
      <c r="B2040">
        <v>66065</v>
      </c>
      <c r="C2040" t="s">
        <v>2110</v>
      </c>
      <c r="D2040" s="25">
        <v>23396</v>
      </c>
      <c r="E2040" t="s">
        <v>122</v>
      </c>
      <c r="F2040" t="s">
        <v>127</v>
      </c>
      <c r="G2040" t="s">
        <v>128</v>
      </c>
      <c r="H2040" s="25">
        <v>41628</v>
      </c>
      <c r="I2040" s="26" t="str">
        <f t="shared" si="248"/>
        <v>Fri</v>
      </c>
      <c r="J2040" s="1">
        <f t="shared" si="249"/>
        <v>12</v>
      </c>
      <c r="K2040" s="1" t="str">
        <f t="shared" si="250"/>
        <v>14D</v>
      </c>
      <c r="L2040" s="25">
        <v>41640</v>
      </c>
      <c r="M2040" s="26" t="str">
        <f t="shared" si="251"/>
        <v>Wed</v>
      </c>
      <c r="N2040" s="25">
        <v>41643</v>
      </c>
      <c r="O2040" s="1">
        <f t="shared" si="252"/>
        <v>3</v>
      </c>
      <c r="P2040" s="27">
        <f t="shared" si="253"/>
        <v>2014</v>
      </c>
      <c r="Q2040" s="1">
        <f t="shared" si="254"/>
        <v>1</v>
      </c>
      <c r="R2040" s="1">
        <f t="shared" si="255"/>
        <v>1</v>
      </c>
      <c r="S2040" t="s">
        <v>72</v>
      </c>
      <c r="T2040" s="2">
        <v>12551699.949999999</v>
      </c>
      <c r="U2040">
        <v>0</v>
      </c>
      <c r="V2040" s="2">
        <v>200000</v>
      </c>
      <c r="W2040" s="2">
        <v>8459480.5</v>
      </c>
      <c r="X2040" s="2">
        <v>0</v>
      </c>
      <c r="Y2040" s="2">
        <v>1808191.81</v>
      </c>
      <c r="Z2040" s="2">
        <v>2084027.64</v>
      </c>
      <c r="AA2040">
        <v>3</v>
      </c>
      <c r="AB2040">
        <v>0</v>
      </c>
      <c r="AC2040">
        <v>0</v>
      </c>
      <c r="AD2040">
        <v>0</v>
      </c>
      <c r="AE2040">
        <v>3</v>
      </c>
      <c r="AF2040">
        <v>3</v>
      </c>
      <c r="AG2040">
        <v>3</v>
      </c>
      <c r="AH2040" s="2">
        <v>66666.67</v>
      </c>
    </row>
    <row r="2041" spans="1:34" x14ac:dyDescent="0.5">
      <c r="A2041">
        <v>15943</v>
      </c>
      <c r="B2041">
        <v>68309</v>
      </c>
      <c r="C2041" t="s">
        <v>2111</v>
      </c>
      <c r="D2041" s="25">
        <v>27331</v>
      </c>
      <c r="E2041" t="s">
        <v>140</v>
      </c>
      <c r="F2041" t="s">
        <v>80</v>
      </c>
      <c r="G2041" t="s">
        <v>89</v>
      </c>
      <c r="H2041" s="25">
        <v>41628</v>
      </c>
      <c r="I2041" s="26" t="str">
        <f t="shared" si="248"/>
        <v>Fri</v>
      </c>
      <c r="J2041" s="1">
        <f t="shared" si="249"/>
        <v>33</v>
      </c>
      <c r="K2041" s="1" t="str">
        <f t="shared" si="250"/>
        <v>45D</v>
      </c>
      <c r="L2041" s="25">
        <v>41661</v>
      </c>
      <c r="M2041" s="26" t="str">
        <f t="shared" si="251"/>
        <v>Wed</v>
      </c>
      <c r="N2041" s="25">
        <v>41665</v>
      </c>
      <c r="O2041" s="1">
        <f t="shared" si="252"/>
        <v>4</v>
      </c>
      <c r="P2041" s="27">
        <f t="shared" si="253"/>
        <v>2014</v>
      </c>
      <c r="Q2041" s="1">
        <f t="shared" si="254"/>
        <v>1</v>
      </c>
      <c r="R2041" s="1">
        <f t="shared" si="255"/>
        <v>22</v>
      </c>
      <c r="S2041" t="s">
        <v>72</v>
      </c>
      <c r="T2041" s="2">
        <v>924000</v>
      </c>
      <c r="U2041">
        <v>0</v>
      </c>
      <c r="V2041" s="2">
        <v>800000</v>
      </c>
      <c r="W2041" s="2">
        <v>0</v>
      </c>
      <c r="X2041" s="2">
        <v>0</v>
      </c>
      <c r="Y2041" s="2">
        <v>0</v>
      </c>
      <c r="Z2041" s="2">
        <v>124000</v>
      </c>
      <c r="AA2041">
        <v>8</v>
      </c>
      <c r="AB2041">
        <v>0</v>
      </c>
      <c r="AC2041">
        <v>4</v>
      </c>
      <c r="AD2041">
        <v>0</v>
      </c>
      <c r="AE2041">
        <v>8</v>
      </c>
      <c r="AF2041">
        <v>12</v>
      </c>
      <c r="AG2041">
        <v>4</v>
      </c>
      <c r="AH2041" s="2">
        <v>200000</v>
      </c>
    </row>
    <row r="2042" spans="1:34" x14ac:dyDescent="0.5">
      <c r="A2042">
        <v>15957</v>
      </c>
      <c r="B2042">
        <v>66196</v>
      </c>
      <c r="C2042" t="s">
        <v>2112</v>
      </c>
      <c r="D2042" s="25">
        <v>31638</v>
      </c>
      <c r="E2042" t="s">
        <v>79</v>
      </c>
      <c r="F2042" t="s">
        <v>80</v>
      </c>
      <c r="G2042" t="s">
        <v>81</v>
      </c>
      <c r="H2042" s="25">
        <v>41629</v>
      </c>
      <c r="I2042" s="26" t="str">
        <f t="shared" si="248"/>
        <v>Sat</v>
      </c>
      <c r="J2042" s="1">
        <f t="shared" si="249"/>
        <v>92</v>
      </c>
      <c r="K2042" s="1" t="str">
        <f t="shared" si="250"/>
        <v>120D</v>
      </c>
      <c r="L2042" s="25">
        <v>41721</v>
      </c>
      <c r="M2042" s="26" t="str">
        <f t="shared" si="251"/>
        <v>Sun</v>
      </c>
      <c r="N2042" s="25">
        <v>41726</v>
      </c>
      <c r="O2042" s="1">
        <f t="shared" si="252"/>
        <v>5</v>
      </c>
      <c r="P2042" s="27">
        <f t="shared" si="253"/>
        <v>2014</v>
      </c>
      <c r="Q2042" s="1">
        <f t="shared" si="254"/>
        <v>3</v>
      </c>
      <c r="R2042" s="1">
        <f t="shared" si="255"/>
        <v>23</v>
      </c>
      <c r="S2042" t="s">
        <v>72</v>
      </c>
      <c r="T2042" s="2">
        <v>23206749.710000001</v>
      </c>
      <c r="U2042">
        <v>21252000</v>
      </c>
      <c r="V2042" s="2">
        <v>17014720</v>
      </c>
      <c r="W2042" s="2">
        <v>3077703.98</v>
      </c>
      <c r="X2042" s="2">
        <v>0</v>
      </c>
      <c r="Y2042" s="2">
        <v>0</v>
      </c>
      <c r="Z2042" s="2">
        <v>3114325.73</v>
      </c>
      <c r="AA2042">
        <v>10</v>
      </c>
      <c r="AB2042">
        <v>0</v>
      </c>
      <c r="AC2042">
        <v>0</v>
      </c>
      <c r="AD2042">
        <v>0</v>
      </c>
      <c r="AE2042">
        <v>10</v>
      </c>
      <c r="AF2042">
        <v>10</v>
      </c>
      <c r="AG2042">
        <v>5</v>
      </c>
      <c r="AH2042" s="2">
        <v>3402944</v>
      </c>
    </row>
    <row r="2043" spans="1:34" x14ac:dyDescent="0.5">
      <c r="A2043">
        <v>15950</v>
      </c>
      <c r="B2043">
        <v>66173</v>
      </c>
      <c r="C2043" t="s">
        <v>2113</v>
      </c>
      <c r="D2043" s="25">
        <v>28828</v>
      </c>
      <c r="E2043" t="s">
        <v>140</v>
      </c>
      <c r="F2043" t="s">
        <v>80</v>
      </c>
      <c r="G2043" t="s">
        <v>89</v>
      </c>
      <c r="H2043" s="25">
        <v>41629</v>
      </c>
      <c r="I2043" s="26" t="str">
        <f t="shared" si="248"/>
        <v>Sat</v>
      </c>
      <c r="J2043" s="1">
        <f t="shared" si="249"/>
        <v>51</v>
      </c>
      <c r="K2043" s="1" t="str">
        <f t="shared" si="250"/>
        <v>60D</v>
      </c>
      <c r="L2043" s="25">
        <v>41680</v>
      </c>
      <c r="M2043" s="26" t="str">
        <f t="shared" si="251"/>
        <v>Mon</v>
      </c>
      <c r="N2043" s="25">
        <v>41684</v>
      </c>
      <c r="O2043" s="1">
        <f t="shared" si="252"/>
        <v>4</v>
      </c>
      <c r="P2043" s="27">
        <f t="shared" si="253"/>
        <v>2014</v>
      </c>
      <c r="Q2043" s="1">
        <f t="shared" si="254"/>
        <v>2</v>
      </c>
      <c r="R2043" s="1">
        <f t="shared" si="255"/>
        <v>10</v>
      </c>
      <c r="S2043" t="s">
        <v>72</v>
      </c>
      <c r="T2043" s="2">
        <v>4800000.0199999996</v>
      </c>
      <c r="U2043">
        <v>0</v>
      </c>
      <c r="V2043" s="2">
        <v>1000000</v>
      </c>
      <c r="W2043" s="2">
        <v>3155844.17</v>
      </c>
      <c r="X2043" s="2">
        <v>0</v>
      </c>
      <c r="Y2043" s="2">
        <v>0</v>
      </c>
      <c r="Z2043" s="2">
        <v>644155.85</v>
      </c>
      <c r="AA2043">
        <v>16</v>
      </c>
      <c r="AB2043">
        <v>0</v>
      </c>
      <c r="AC2043">
        <v>3</v>
      </c>
      <c r="AD2043">
        <v>3</v>
      </c>
      <c r="AE2043">
        <v>16</v>
      </c>
      <c r="AF2043">
        <v>22</v>
      </c>
      <c r="AG2043">
        <v>4</v>
      </c>
      <c r="AH2043" s="2">
        <v>250000</v>
      </c>
    </row>
    <row r="2044" spans="1:34" x14ac:dyDescent="0.5">
      <c r="A2044">
        <v>15963</v>
      </c>
      <c r="B2044">
        <v>66245</v>
      </c>
      <c r="C2044" t="s">
        <v>2114</v>
      </c>
      <c r="D2044" s="25">
        <v>23626</v>
      </c>
      <c r="E2044" t="s">
        <v>274</v>
      </c>
      <c r="F2044" t="s">
        <v>80</v>
      </c>
      <c r="G2044" t="s">
        <v>81</v>
      </c>
      <c r="H2044" s="25">
        <v>41631</v>
      </c>
      <c r="I2044" s="26" t="str">
        <f t="shared" si="248"/>
        <v>Mon</v>
      </c>
      <c r="J2044" s="1">
        <f t="shared" si="249"/>
        <v>218</v>
      </c>
      <c r="K2044" s="1" t="str">
        <f t="shared" si="250"/>
        <v>120D</v>
      </c>
      <c r="L2044" s="25">
        <v>41849</v>
      </c>
      <c r="M2044" s="26" t="str">
        <f t="shared" si="251"/>
        <v>Tue</v>
      </c>
      <c r="N2044" s="25">
        <v>41853</v>
      </c>
      <c r="O2044" s="1">
        <f t="shared" si="252"/>
        <v>4</v>
      </c>
      <c r="P2044" s="27">
        <f t="shared" si="253"/>
        <v>2014</v>
      </c>
      <c r="Q2044" s="1">
        <f t="shared" si="254"/>
        <v>7</v>
      </c>
      <c r="R2044" s="1">
        <f t="shared" si="255"/>
        <v>29</v>
      </c>
      <c r="S2044" t="s">
        <v>72</v>
      </c>
      <c r="T2044" s="2">
        <v>25372199.280000001</v>
      </c>
      <c r="U2044">
        <v>21829500</v>
      </c>
      <c r="V2044" s="2">
        <v>17409092</v>
      </c>
      <c r="W2044" s="2">
        <v>3692379.24</v>
      </c>
      <c r="X2044" s="2">
        <v>0</v>
      </c>
      <c r="Y2044" s="2">
        <v>865800.87</v>
      </c>
      <c r="Z2044" s="2">
        <v>3404927.17</v>
      </c>
      <c r="AA2044">
        <v>8</v>
      </c>
      <c r="AB2044">
        <v>0</v>
      </c>
      <c r="AC2044">
        <v>4</v>
      </c>
      <c r="AD2044">
        <v>0</v>
      </c>
      <c r="AE2044">
        <v>8</v>
      </c>
      <c r="AF2044">
        <v>12</v>
      </c>
      <c r="AG2044">
        <v>4</v>
      </c>
      <c r="AH2044" s="2">
        <v>4352273</v>
      </c>
    </row>
    <row r="2045" spans="1:34" x14ac:dyDescent="0.5">
      <c r="A2045">
        <v>15936</v>
      </c>
      <c r="B2045">
        <v>66070</v>
      </c>
      <c r="C2045" t="s">
        <v>2115</v>
      </c>
      <c r="D2045" s="25">
        <v>31912</v>
      </c>
      <c r="E2045" t="s">
        <v>140</v>
      </c>
      <c r="F2045" t="s">
        <v>75</v>
      </c>
      <c r="G2045" t="s">
        <v>91</v>
      </c>
      <c r="H2045" s="25">
        <v>41631</v>
      </c>
      <c r="I2045" s="26" t="str">
        <f t="shared" si="248"/>
        <v>Mon</v>
      </c>
      <c r="J2045" s="1">
        <f t="shared" si="249"/>
        <v>26</v>
      </c>
      <c r="K2045" s="1" t="str">
        <f t="shared" si="250"/>
        <v>30D</v>
      </c>
      <c r="L2045" s="25">
        <v>41657</v>
      </c>
      <c r="M2045" s="26" t="str">
        <f t="shared" si="251"/>
        <v>Sat</v>
      </c>
      <c r="N2045" s="25">
        <v>41658</v>
      </c>
      <c r="O2045" s="1">
        <f t="shared" si="252"/>
        <v>1</v>
      </c>
      <c r="P2045" s="27">
        <f t="shared" si="253"/>
        <v>2014</v>
      </c>
      <c r="Q2045" s="1">
        <f t="shared" si="254"/>
        <v>1</v>
      </c>
      <c r="R2045" s="1">
        <f t="shared" si="255"/>
        <v>18</v>
      </c>
      <c r="S2045" t="s">
        <v>72</v>
      </c>
      <c r="T2045" s="2">
        <v>2541000</v>
      </c>
      <c r="U2045">
        <v>0</v>
      </c>
      <c r="V2045" s="2">
        <v>2200000</v>
      </c>
      <c r="W2045" s="2">
        <v>0</v>
      </c>
      <c r="X2045" s="2">
        <v>0</v>
      </c>
      <c r="Y2045" s="2">
        <v>0</v>
      </c>
      <c r="Z2045" s="2">
        <v>341000</v>
      </c>
      <c r="AA2045">
        <v>6</v>
      </c>
      <c r="AB2045">
        <v>0</v>
      </c>
      <c r="AC2045">
        <v>0</v>
      </c>
      <c r="AD2045">
        <v>0</v>
      </c>
      <c r="AE2045">
        <v>6</v>
      </c>
      <c r="AF2045">
        <v>6</v>
      </c>
      <c r="AG2045">
        <v>2</v>
      </c>
      <c r="AH2045" s="2">
        <v>1100000</v>
      </c>
    </row>
    <row r="2046" spans="1:34" x14ac:dyDescent="0.5">
      <c r="A2046">
        <v>15968</v>
      </c>
      <c r="B2046">
        <v>66250</v>
      </c>
      <c r="C2046" t="s">
        <v>2116</v>
      </c>
      <c r="D2046" s="25">
        <v>23393</v>
      </c>
      <c r="E2046" t="s">
        <v>138</v>
      </c>
      <c r="F2046" t="s">
        <v>80</v>
      </c>
      <c r="G2046" t="s">
        <v>81</v>
      </c>
      <c r="H2046" s="25">
        <v>41631</v>
      </c>
      <c r="I2046" s="26" t="str">
        <f t="shared" si="248"/>
        <v>Mon</v>
      </c>
      <c r="J2046" s="1">
        <f t="shared" si="249"/>
        <v>26</v>
      </c>
      <c r="K2046" s="1" t="str">
        <f t="shared" si="250"/>
        <v>30D</v>
      </c>
      <c r="L2046" s="25">
        <v>41657</v>
      </c>
      <c r="M2046" s="26" t="str">
        <f t="shared" si="251"/>
        <v>Sat</v>
      </c>
      <c r="N2046" s="25">
        <v>41658</v>
      </c>
      <c r="O2046" s="1">
        <f t="shared" si="252"/>
        <v>1</v>
      </c>
      <c r="P2046" s="27">
        <f t="shared" si="253"/>
        <v>2014</v>
      </c>
      <c r="Q2046" s="1">
        <f t="shared" si="254"/>
        <v>1</v>
      </c>
      <c r="R2046" s="1">
        <f t="shared" si="255"/>
        <v>18</v>
      </c>
      <c r="S2046" t="s">
        <v>72</v>
      </c>
      <c r="T2046" s="2">
        <v>6006000</v>
      </c>
      <c r="U2046">
        <v>6006000</v>
      </c>
      <c r="V2046" s="2">
        <v>4922944</v>
      </c>
      <c r="W2046" s="2">
        <v>277056</v>
      </c>
      <c r="X2046" s="2">
        <v>0</v>
      </c>
      <c r="Y2046" s="2">
        <v>0</v>
      </c>
      <c r="Z2046" s="2">
        <v>806000</v>
      </c>
      <c r="AA2046">
        <v>2</v>
      </c>
      <c r="AB2046">
        <v>0</v>
      </c>
      <c r="AC2046">
        <v>0</v>
      </c>
      <c r="AD2046">
        <v>0</v>
      </c>
      <c r="AE2046">
        <v>2</v>
      </c>
      <c r="AF2046">
        <v>2</v>
      </c>
      <c r="AG2046">
        <v>1</v>
      </c>
      <c r="AH2046" s="2">
        <v>4922944</v>
      </c>
    </row>
    <row r="2047" spans="1:34" x14ac:dyDescent="0.5">
      <c r="A2047">
        <v>15987</v>
      </c>
      <c r="B2047">
        <v>66317</v>
      </c>
      <c r="C2047" t="s">
        <v>2117</v>
      </c>
      <c r="D2047" s="25">
        <v>24840</v>
      </c>
      <c r="E2047" t="s">
        <v>79</v>
      </c>
      <c r="F2047" t="s">
        <v>75</v>
      </c>
      <c r="G2047" t="s">
        <v>91</v>
      </c>
      <c r="H2047" s="25">
        <v>41632</v>
      </c>
      <c r="I2047" s="26" t="str">
        <f t="shared" si="248"/>
        <v>Tue</v>
      </c>
      <c r="J2047" s="1">
        <f t="shared" si="249"/>
        <v>114</v>
      </c>
      <c r="K2047" s="1" t="str">
        <f t="shared" si="250"/>
        <v>120D</v>
      </c>
      <c r="L2047" s="25">
        <v>41746</v>
      </c>
      <c r="M2047" s="26" t="str">
        <f t="shared" si="251"/>
        <v>Thu</v>
      </c>
      <c r="N2047" s="25">
        <v>41753</v>
      </c>
      <c r="O2047" s="1">
        <f t="shared" si="252"/>
        <v>7</v>
      </c>
      <c r="P2047" s="27">
        <f t="shared" si="253"/>
        <v>2014</v>
      </c>
      <c r="Q2047" s="1">
        <f t="shared" si="254"/>
        <v>4</v>
      </c>
      <c r="R2047" s="1">
        <f t="shared" si="255"/>
        <v>17</v>
      </c>
      <c r="S2047" t="s">
        <v>72</v>
      </c>
      <c r="T2047" s="2">
        <v>67780711.930000007</v>
      </c>
      <c r="U2047">
        <v>32720000</v>
      </c>
      <c r="V2047" s="2">
        <v>34389614</v>
      </c>
      <c r="W2047" s="2">
        <v>23948664.690000001</v>
      </c>
      <c r="X2047" s="2">
        <v>0</v>
      </c>
      <c r="Y2047" s="2">
        <v>346320.35</v>
      </c>
      <c r="Z2047" s="2">
        <v>9096112.8900000006</v>
      </c>
      <c r="AA2047">
        <v>14</v>
      </c>
      <c r="AB2047">
        <v>7</v>
      </c>
      <c r="AC2047">
        <v>0</v>
      </c>
      <c r="AD2047">
        <v>0</v>
      </c>
      <c r="AE2047">
        <v>21</v>
      </c>
      <c r="AF2047">
        <v>21</v>
      </c>
      <c r="AG2047">
        <v>7</v>
      </c>
      <c r="AH2047" s="2">
        <v>4912802</v>
      </c>
    </row>
    <row r="2048" spans="1:34" x14ac:dyDescent="0.5">
      <c r="A2048">
        <v>16005</v>
      </c>
      <c r="B2048">
        <v>75458</v>
      </c>
      <c r="C2048" t="s">
        <v>2118</v>
      </c>
      <c r="D2048" s="25">
        <v>21159</v>
      </c>
      <c r="E2048" t="s">
        <v>138</v>
      </c>
      <c r="F2048" t="s">
        <v>127</v>
      </c>
      <c r="G2048" t="s">
        <v>128</v>
      </c>
      <c r="H2048" s="25">
        <v>41633</v>
      </c>
      <c r="I2048" s="26" t="str">
        <f t="shared" ref="I2048:I2111" si="256">TEXT(H2048,"ddd")</f>
        <v>Wed</v>
      </c>
      <c r="J2048" s="1">
        <f t="shared" ref="J2048:J2111" si="257">L2048-H2048</f>
        <v>83</v>
      </c>
      <c r="K2048" s="1" t="str">
        <f t="shared" ref="K2048:K2111" si="258">IF(J2048&lt;=7,"7D",IF(J2048&lt;=14,"14D",IF(J2048&lt;=30,"30D",IF(J2048&lt;=45,"45D",IF(J2048&lt;=60,"60D",IF(J2048&lt;=90,"90D","120D"))))))</f>
        <v>90D</v>
      </c>
      <c r="L2048" s="25">
        <v>41716</v>
      </c>
      <c r="M2048" s="26" t="str">
        <f t="shared" ref="M2048:M2111" si="259">TEXT(L2048,"ddd")</f>
        <v>Tue</v>
      </c>
      <c r="N2048" s="25">
        <v>41719</v>
      </c>
      <c r="O2048" s="1">
        <f t="shared" ref="O2048:O2111" si="260">N2048-L2048</f>
        <v>3</v>
      </c>
      <c r="P2048" s="27">
        <f t="shared" ref="P2048:P2111" si="261">YEAR(L2048)</f>
        <v>2014</v>
      </c>
      <c r="Q2048" s="1">
        <f t="shared" ref="Q2048:Q2111" si="262">MONTH(L2048)</f>
        <v>3</v>
      </c>
      <c r="R2048" s="1">
        <f t="shared" ref="R2048:R2111" si="263">DAY(L2048)</f>
        <v>18</v>
      </c>
      <c r="S2048" t="s">
        <v>72</v>
      </c>
      <c r="T2048" s="2">
        <v>3754000</v>
      </c>
      <c r="U2048">
        <v>0</v>
      </c>
      <c r="V2048" s="2">
        <v>3250216.45</v>
      </c>
      <c r="W2048" s="2">
        <v>0</v>
      </c>
      <c r="X2048" s="2">
        <v>0</v>
      </c>
      <c r="Y2048" s="2">
        <v>0</v>
      </c>
      <c r="Z2048" s="2">
        <v>503783.55</v>
      </c>
      <c r="AA2048">
        <v>3</v>
      </c>
      <c r="AB2048">
        <v>0</v>
      </c>
      <c r="AC2048">
        <v>0</v>
      </c>
      <c r="AD2048">
        <v>0</v>
      </c>
      <c r="AE2048">
        <v>3</v>
      </c>
      <c r="AF2048">
        <v>3</v>
      </c>
      <c r="AG2048">
        <v>3</v>
      </c>
      <c r="AH2048" s="2">
        <v>1083405.48</v>
      </c>
    </row>
    <row r="2049" spans="1:34" x14ac:dyDescent="0.5">
      <c r="A2049">
        <v>16045</v>
      </c>
      <c r="B2049">
        <v>66720</v>
      </c>
      <c r="C2049" t="s">
        <v>2119</v>
      </c>
      <c r="D2049" s="25">
        <v>30074</v>
      </c>
      <c r="E2049" t="s">
        <v>271</v>
      </c>
      <c r="F2049" t="s">
        <v>75</v>
      </c>
      <c r="G2049" t="s">
        <v>91</v>
      </c>
      <c r="H2049" s="25">
        <v>41635</v>
      </c>
      <c r="I2049" s="26" t="str">
        <f t="shared" si="256"/>
        <v>Fri</v>
      </c>
      <c r="J2049" s="1">
        <f t="shared" si="257"/>
        <v>55</v>
      </c>
      <c r="K2049" s="1" t="str">
        <f t="shared" si="258"/>
        <v>60D</v>
      </c>
      <c r="L2049" s="25">
        <v>41690</v>
      </c>
      <c r="M2049" s="26" t="str">
        <f t="shared" si="259"/>
        <v>Thu</v>
      </c>
      <c r="N2049" s="25">
        <v>41692</v>
      </c>
      <c r="O2049" s="1">
        <f t="shared" si="260"/>
        <v>2</v>
      </c>
      <c r="P2049" s="27">
        <f t="shared" si="261"/>
        <v>2014</v>
      </c>
      <c r="Q2049" s="1">
        <f t="shared" si="262"/>
        <v>2</v>
      </c>
      <c r="R2049" s="1">
        <f t="shared" si="263"/>
        <v>20</v>
      </c>
      <c r="S2049" t="s">
        <v>72</v>
      </c>
      <c r="T2049" s="2">
        <v>14845649.99</v>
      </c>
      <c r="U2049">
        <v>5198000</v>
      </c>
      <c r="V2049" s="2">
        <v>4223377</v>
      </c>
      <c r="W2049" s="2">
        <v>2469826.5499999998</v>
      </c>
      <c r="X2049" s="2">
        <v>0</v>
      </c>
      <c r="Y2049" s="2">
        <v>6160173.1699999999</v>
      </c>
      <c r="Z2049" s="2">
        <v>1992273.27</v>
      </c>
      <c r="AA2049">
        <v>6</v>
      </c>
      <c r="AB2049">
        <v>0</v>
      </c>
      <c r="AC2049">
        <v>0</v>
      </c>
      <c r="AD2049">
        <v>0</v>
      </c>
      <c r="AE2049">
        <v>6</v>
      </c>
      <c r="AF2049">
        <v>6</v>
      </c>
      <c r="AG2049">
        <v>3</v>
      </c>
      <c r="AH2049" s="2">
        <v>1407792.33</v>
      </c>
    </row>
    <row r="2050" spans="1:34" x14ac:dyDescent="0.5">
      <c r="A2050">
        <v>16048</v>
      </c>
      <c r="B2050">
        <v>79779</v>
      </c>
      <c r="C2050" t="s">
        <v>2120</v>
      </c>
      <c r="D2050" s="25">
        <v>26083</v>
      </c>
      <c r="E2050" t="s">
        <v>110</v>
      </c>
      <c r="F2050" t="s">
        <v>70</v>
      </c>
      <c r="G2050" t="s">
        <v>74</v>
      </c>
      <c r="H2050" s="25">
        <v>41635</v>
      </c>
      <c r="I2050" s="26" t="str">
        <f t="shared" si="256"/>
        <v>Fri</v>
      </c>
      <c r="J2050" s="1">
        <f t="shared" si="257"/>
        <v>69</v>
      </c>
      <c r="K2050" s="1" t="str">
        <f t="shared" si="258"/>
        <v>90D</v>
      </c>
      <c r="L2050" s="25">
        <v>41704</v>
      </c>
      <c r="M2050" s="26" t="str">
        <f t="shared" si="259"/>
        <v>Thu</v>
      </c>
      <c r="N2050" s="25">
        <v>41711</v>
      </c>
      <c r="O2050" s="1">
        <f t="shared" si="260"/>
        <v>7</v>
      </c>
      <c r="P2050" s="27">
        <f t="shared" si="261"/>
        <v>2014</v>
      </c>
      <c r="Q2050" s="1">
        <f t="shared" si="262"/>
        <v>3</v>
      </c>
      <c r="R2050" s="1">
        <f t="shared" si="263"/>
        <v>6</v>
      </c>
      <c r="S2050" t="s">
        <v>72</v>
      </c>
      <c r="T2050" s="2">
        <v>65813903.07</v>
      </c>
      <c r="U2050">
        <v>52270218</v>
      </c>
      <c r="V2050" s="2">
        <v>42137523.200000003</v>
      </c>
      <c r="W2050" s="2">
        <v>12853734.859999999</v>
      </c>
      <c r="X2050" s="2">
        <v>0</v>
      </c>
      <c r="Y2050" s="2">
        <v>1990476.19</v>
      </c>
      <c r="Z2050" s="2">
        <v>8832168.8200000003</v>
      </c>
      <c r="AA2050">
        <v>20</v>
      </c>
      <c r="AB2050">
        <v>0</v>
      </c>
      <c r="AC2050">
        <v>0</v>
      </c>
      <c r="AD2050">
        <v>0</v>
      </c>
      <c r="AE2050">
        <v>20</v>
      </c>
      <c r="AF2050">
        <v>20</v>
      </c>
      <c r="AG2050">
        <v>10</v>
      </c>
      <c r="AH2050" s="2">
        <v>4213752.32</v>
      </c>
    </row>
    <row r="2051" spans="1:34" x14ac:dyDescent="0.5">
      <c r="A2051">
        <v>16058</v>
      </c>
      <c r="B2051">
        <v>66759</v>
      </c>
      <c r="C2051" t="s">
        <v>2121</v>
      </c>
      <c r="D2051" s="25">
        <v>26252</v>
      </c>
      <c r="E2051" t="s">
        <v>503</v>
      </c>
      <c r="F2051" t="s">
        <v>84</v>
      </c>
      <c r="G2051" t="s">
        <v>112</v>
      </c>
      <c r="H2051" s="25">
        <v>41636</v>
      </c>
      <c r="I2051" s="26" t="str">
        <f t="shared" si="256"/>
        <v>Sat</v>
      </c>
      <c r="J2051" s="1">
        <f t="shared" si="257"/>
        <v>13</v>
      </c>
      <c r="K2051" s="1" t="str">
        <f t="shared" si="258"/>
        <v>14D</v>
      </c>
      <c r="L2051" s="25">
        <v>41649</v>
      </c>
      <c r="M2051" s="26" t="str">
        <f t="shared" si="259"/>
        <v>Fri</v>
      </c>
      <c r="N2051" s="25">
        <v>41650</v>
      </c>
      <c r="O2051" s="1">
        <f t="shared" si="260"/>
        <v>1</v>
      </c>
      <c r="P2051" s="27">
        <f t="shared" si="261"/>
        <v>2014</v>
      </c>
      <c r="Q2051" s="1">
        <f t="shared" si="262"/>
        <v>1</v>
      </c>
      <c r="R2051" s="1">
        <f t="shared" si="263"/>
        <v>10</v>
      </c>
      <c r="S2051" t="s">
        <v>72</v>
      </c>
      <c r="T2051" s="2">
        <v>4090000</v>
      </c>
      <c r="U2051">
        <v>4090000</v>
      </c>
      <c r="V2051" s="2">
        <v>3402597</v>
      </c>
      <c r="W2051" s="2">
        <v>138528</v>
      </c>
      <c r="X2051" s="2">
        <v>0</v>
      </c>
      <c r="Y2051" s="2">
        <v>0</v>
      </c>
      <c r="Z2051" s="2">
        <v>548875</v>
      </c>
      <c r="AA2051">
        <v>1</v>
      </c>
      <c r="AB2051">
        <v>0</v>
      </c>
      <c r="AC2051">
        <v>0</v>
      </c>
      <c r="AD2051">
        <v>0</v>
      </c>
      <c r="AE2051">
        <v>1</v>
      </c>
      <c r="AF2051">
        <v>1</v>
      </c>
      <c r="AG2051">
        <v>1</v>
      </c>
      <c r="AH2051" s="2">
        <v>3402597</v>
      </c>
    </row>
    <row r="2052" spans="1:34" x14ac:dyDescent="0.5">
      <c r="A2052">
        <v>16082</v>
      </c>
      <c r="B2052">
        <v>66909</v>
      </c>
      <c r="C2052" t="s">
        <v>2122</v>
      </c>
      <c r="D2052" s="25">
        <v>27246</v>
      </c>
      <c r="E2052" t="s">
        <v>140</v>
      </c>
      <c r="F2052" t="s">
        <v>80</v>
      </c>
      <c r="G2052" t="s">
        <v>89</v>
      </c>
      <c r="H2052" s="25">
        <v>41638</v>
      </c>
      <c r="I2052" s="26" t="str">
        <f t="shared" si="256"/>
        <v>Mon</v>
      </c>
      <c r="J2052" s="1">
        <f t="shared" si="257"/>
        <v>23</v>
      </c>
      <c r="K2052" s="1" t="str">
        <f t="shared" si="258"/>
        <v>30D</v>
      </c>
      <c r="L2052" s="25">
        <v>41661</v>
      </c>
      <c r="M2052" s="26" t="str">
        <f t="shared" si="259"/>
        <v>Wed</v>
      </c>
      <c r="N2052" s="25">
        <v>41662</v>
      </c>
      <c r="O2052" s="1">
        <f t="shared" si="260"/>
        <v>1</v>
      </c>
      <c r="P2052" s="27">
        <f t="shared" si="261"/>
        <v>2014</v>
      </c>
      <c r="Q2052" s="1">
        <f t="shared" si="262"/>
        <v>1</v>
      </c>
      <c r="R2052" s="1">
        <f t="shared" si="263"/>
        <v>22</v>
      </c>
      <c r="S2052" t="s">
        <v>72</v>
      </c>
      <c r="T2052" s="2">
        <v>6235479.8499999996</v>
      </c>
      <c r="U2052">
        <v>5210480</v>
      </c>
      <c r="V2052" s="2">
        <v>4238347.3</v>
      </c>
      <c r="W2052" s="2">
        <v>1160365.6599999999</v>
      </c>
      <c r="X2052" s="2">
        <v>0</v>
      </c>
      <c r="Y2052" s="2">
        <v>0</v>
      </c>
      <c r="Z2052" s="2">
        <v>836766.89</v>
      </c>
      <c r="AA2052">
        <v>2</v>
      </c>
      <c r="AB2052">
        <v>0</v>
      </c>
      <c r="AC2052">
        <v>0</v>
      </c>
      <c r="AD2052">
        <v>1</v>
      </c>
      <c r="AE2052">
        <v>2</v>
      </c>
      <c r="AF2052">
        <v>3</v>
      </c>
      <c r="AG2052">
        <v>1</v>
      </c>
      <c r="AH2052" s="2">
        <v>4238347.3</v>
      </c>
    </row>
    <row r="2053" spans="1:34" x14ac:dyDescent="0.5">
      <c r="A2053">
        <v>14807</v>
      </c>
      <c r="B2053">
        <v>127580</v>
      </c>
      <c r="C2053" t="s">
        <v>890</v>
      </c>
      <c r="D2053" s="25">
        <v>17443</v>
      </c>
      <c r="E2053" t="s">
        <v>69</v>
      </c>
      <c r="F2053" t="s">
        <v>75</v>
      </c>
      <c r="G2053" t="s">
        <v>91</v>
      </c>
      <c r="H2053" s="25">
        <v>41641</v>
      </c>
      <c r="I2053" s="26" t="str">
        <f t="shared" si="256"/>
        <v>Thu</v>
      </c>
      <c r="J2053" s="1">
        <f t="shared" si="257"/>
        <v>3</v>
      </c>
      <c r="K2053" s="1" t="str">
        <f t="shared" si="258"/>
        <v>7D</v>
      </c>
      <c r="L2053" s="25">
        <v>41644</v>
      </c>
      <c r="M2053" s="26" t="str">
        <f t="shared" si="259"/>
        <v>Sun</v>
      </c>
      <c r="N2053" s="25">
        <v>41646</v>
      </c>
      <c r="O2053" s="1">
        <f t="shared" si="260"/>
        <v>2</v>
      </c>
      <c r="P2053" s="27">
        <f t="shared" si="261"/>
        <v>2014</v>
      </c>
      <c r="Q2053" s="1">
        <f t="shared" si="262"/>
        <v>1</v>
      </c>
      <c r="R2053" s="1">
        <f t="shared" si="263"/>
        <v>5</v>
      </c>
      <c r="S2053" t="s">
        <v>72</v>
      </c>
      <c r="T2053" s="2">
        <v>56857185</v>
      </c>
      <c r="U2053">
        <v>53130000</v>
      </c>
      <c r="V2053" s="2">
        <v>44891774</v>
      </c>
      <c r="W2053" s="2">
        <v>4335226</v>
      </c>
      <c r="X2053" s="2">
        <v>0</v>
      </c>
      <c r="Y2053" s="2">
        <v>0</v>
      </c>
      <c r="Z2053" s="2">
        <v>7630185</v>
      </c>
      <c r="AA2053">
        <v>11</v>
      </c>
      <c r="AB2053">
        <v>0</v>
      </c>
      <c r="AC2053">
        <v>0</v>
      </c>
      <c r="AD2053">
        <v>0</v>
      </c>
      <c r="AE2053">
        <v>11</v>
      </c>
      <c r="AF2053">
        <v>11</v>
      </c>
      <c r="AG2053">
        <v>5</v>
      </c>
      <c r="AH2053" s="2">
        <v>8978354.8000000007</v>
      </c>
    </row>
    <row r="2054" spans="1:34" x14ac:dyDescent="0.5">
      <c r="A2054">
        <v>16111</v>
      </c>
      <c r="B2054">
        <v>67156</v>
      </c>
      <c r="C2054" t="s">
        <v>2123</v>
      </c>
      <c r="D2054" s="25">
        <v>23233</v>
      </c>
      <c r="E2054" t="s">
        <v>79</v>
      </c>
      <c r="F2054" t="s">
        <v>70</v>
      </c>
      <c r="G2054" t="s">
        <v>74</v>
      </c>
      <c r="H2054" s="25">
        <v>41641</v>
      </c>
      <c r="I2054" s="26" t="str">
        <f t="shared" si="256"/>
        <v>Thu</v>
      </c>
      <c r="J2054" s="1">
        <f t="shared" si="257"/>
        <v>94</v>
      </c>
      <c r="K2054" s="1" t="str">
        <f t="shared" si="258"/>
        <v>120D</v>
      </c>
      <c r="L2054" s="25">
        <v>41735</v>
      </c>
      <c r="M2054" s="26" t="str">
        <f t="shared" si="259"/>
        <v>Sun</v>
      </c>
      <c r="N2054" s="25">
        <v>41742</v>
      </c>
      <c r="O2054" s="1">
        <f t="shared" si="260"/>
        <v>7</v>
      </c>
      <c r="P2054" s="27">
        <f t="shared" si="261"/>
        <v>2014</v>
      </c>
      <c r="Q2054" s="1">
        <f t="shared" si="262"/>
        <v>4</v>
      </c>
      <c r="R2054" s="1">
        <f t="shared" si="263"/>
        <v>6</v>
      </c>
      <c r="S2054" t="s">
        <v>72</v>
      </c>
      <c r="T2054" s="2">
        <v>126462449.98999999</v>
      </c>
      <c r="U2054">
        <v>90090000</v>
      </c>
      <c r="V2054" s="2">
        <v>75229435</v>
      </c>
      <c r="W2054" s="2">
        <v>11412945.949999999</v>
      </c>
      <c r="X2054" s="2">
        <v>0</v>
      </c>
      <c r="Y2054" s="2">
        <v>22407359.300000001</v>
      </c>
      <c r="Z2054" s="2">
        <v>17412709.739999998</v>
      </c>
      <c r="AA2054">
        <v>28</v>
      </c>
      <c r="AB2054">
        <v>0</v>
      </c>
      <c r="AC2054">
        <v>0</v>
      </c>
      <c r="AD2054">
        <v>0</v>
      </c>
      <c r="AE2054">
        <v>28</v>
      </c>
      <c r="AF2054">
        <v>28</v>
      </c>
      <c r="AG2054">
        <v>7</v>
      </c>
      <c r="AH2054" s="2">
        <v>10747062.140000001</v>
      </c>
    </row>
    <row r="2055" spans="1:34" x14ac:dyDescent="0.5">
      <c r="A2055">
        <v>16131</v>
      </c>
      <c r="B2055">
        <v>67241</v>
      </c>
      <c r="C2055" t="s">
        <v>2124</v>
      </c>
      <c r="D2055" s="25">
        <v>25458</v>
      </c>
      <c r="E2055" t="s">
        <v>73</v>
      </c>
      <c r="F2055" t="s">
        <v>80</v>
      </c>
      <c r="G2055" t="s">
        <v>89</v>
      </c>
      <c r="H2055" s="25">
        <v>41642</v>
      </c>
      <c r="I2055" s="26" t="str">
        <f t="shared" si="256"/>
        <v>Fri</v>
      </c>
      <c r="J2055" s="1">
        <f t="shared" si="257"/>
        <v>37</v>
      </c>
      <c r="K2055" s="1" t="str">
        <f t="shared" si="258"/>
        <v>45D</v>
      </c>
      <c r="L2055" s="25">
        <v>41679</v>
      </c>
      <c r="M2055" s="26" t="str">
        <f t="shared" si="259"/>
        <v>Sun</v>
      </c>
      <c r="N2055" s="25">
        <v>41683</v>
      </c>
      <c r="O2055" s="1">
        <f t="shared" si="260"/>
        <v>4</v>
      </c>
      <c r="P2055" s="27">
        <f t="shared" si="261"/>
        <v>2014</v>
      </c>
      <c r="Q2055" s="1">
        <f t="shared" si="262"/>
        <v>2</v>
      </c>
      <c r="R2055" s="1">
        <f t="shared" si="263"/>
        <v>9</v>
      </c>
      <c r="S2055" t="s">
        <v>72</v>
      </c>
      <c r="T2055" s="2">
        <v>13916351.779999999</v>
      </c>
      <c r="U2055">
        <v>12010351.6</v>
      </c>
      <c r="V2055" s="2">
        <v>9579670.1999999993</v>
      </c>
      <c r="W2055" s="2">
        <v>892222.87</v>
      </c>
      <c r="X2055" s="2">
        <v>0</v>
      </c>
      <c r="Y2055" s="2">
        <v>1216983.18</v>
      </c>
      <c r="Z2055" s="2">
        <v>2227475.5299999998</v>
      </c>
      <c r="AA2055">
        <v>8</v>
      </c>
      <c r="AB2055">
        <v>0</v>
      </c>
      <c r="AC2055">
        <v>0</v>
      </c>
      <c r="AD2055">
        <v>0</v>
      </c>
      <c r="AE2055">
        <v>8</v>
      </c>
      <c r="AF2055">
        <v>8</v>
      </c>
      <c r="AG2055">
        <v>4</v>
      </c>
      <c r="AH2055" s="2">
        <v>2394917.5499999998</v>
      </c>
    </row>
    <row r="2056" spans="1:34" x14ac:dyDescent="0.5">
      <c r="A2056">
        <v>16135</v>
      </c>
      <c r="B2056">
        <v>67262</v>
      </c>
      <c r="C2056" t="s">
        <v>2125</v>
      </c>
      <c r="D2056" s="25">
        <v>19548</v>
      </c>
      <c r="E2056" t="s">
        <v>122</v>
      </c>
      <c r="F2056" t="s">
        <v>80</v>
      </c>
      <c r="G2056" t="s">
        <v>89</v>
      </c>
      <c r="H2056" s="25">
        <v>41642</v>
      </c>
      <c r="I2056" s="26" t="str">
        <f t="shared" si="256"/>
        <v>Fri</v>
      </c>
      <c r="J2056" s="1">
        <f t="shared" si="257"/>
        <v>115</v>
      </c>
      <c r="K2056" s="1" t="str">
        <f t="shared" si="258"/>
        <v>120D</v>
      </c>
      <c r="L2056" s="25">
        <v>41757</v>
      </c>
      <c r="M2056" s="26" t="str">
        <f t="shared" si="259"/>
        <v>Mon</v>
      </c>
      <c r="N2056" s="25">
        <v>41758</v>
      </c>
      <c r="O2056" s="1">
        <f t="shared" si="260"/>
        <v>1</v>
      </c>
      <c r="P2056" s="27">
        <f t="shared" si="261"/>
        <v>2014</v>
      </c>
      <c r="Q2056" s="1">
        <f t="shared" si="262"/>
        <v>4</v>
      </c>
      <c r="R2056" s="1">
        <f t="shared" si="263"/>
        <v>28</v>
      </c>
      <c r="S2056" t="s">
        <v>72</v>
      </c>
      <c r="T2056" s="2">
        <v>6424079.9900000002</v>
      </c>
      <c r="U2056">
        <v>5339080</v>
      </c>
      <c r="V2056" s="2">
        <v>4349668.5999999996</v>
      </c>
      <c r="W2056" s="2">
        <v>1212443.73</v>
      </c>
      <c r="X2056" s="2">
        <v>0</v>
      </c>
      <c r="Y2056" s="2">
        <v>0</v>
      </c>
      <c r="Z2056" s="2">
        <v>861967.66</v>
      </c>
      <c r="AA2056">
        <v>2</v>
      </c>
      <c r="AB2056">
        <v>0</v>
      </c>
      <c r="AC2056">
        <v>0</v>
      </c>
      <c r="AD2056">
        <v>0</v>
      </c>
      <c r="AE2056">
        <v>2</v>
      </c>
      <c r="AF2056">
        <v>2</v>
      </c>
      <c r="AG2056">
        <v>1</v>
      </c>
      <c r="AH2056" s="2">
        <v>4349668.5999999996</v>
      </c>
    </row>
    <row r="2057" spans="1:34" x14ac:dyDescent="0.5">
      <c r="A2057">
        <v>16130</v>
      </c>
      <c r="B2057">
        <v>67227</v>
      </c>
      <c r="C2057" t="s">
        <v>2126</v>
      </c>
      <c r="D2057" s="25">
        <v>30526</v>
      </c>
      <c r="E2057" t="s">
        <v>79</v>
      </c>
      <c r="F2057" t="s">
        <v>80</v>
      </c>
      <c r="G2057" t="s">
        <v>81</v>
      </c>
      <c r="H2057" s="25">
        <v>41642</v>
      </c>
      <c r="I2057" s="26" t="str">
        <f t="shared" si="256"/>
        <v>Fri</v>
      </c>
      <c r="J2057" s="1">
        <f t="shared" si="257"/>
        <v>101</v>
      </c>
      <c r="K2057" s="1" t="str">
        <f t="shared" si="258"/>
        <v>120D</v>
      </c>
      <c r="L2057" s="25">
        <v>41743</v>
      </c>
      <c r="M2057" s="26" t="str">
        <f t="shared" si="259"/>
        <v>Mon</v>
      </c>
      <c r="N2057" s="25">
        <v>41746</v>
      </c>
      <c r="O2057" s="1">
        <f t="shared" si="260"/>
        <v>3</v>
      </c>
      <c r="P2057" s="27">
        <f t="shared" si="261"/>
        <v>2014</v>
      </c>
      <c r="Q2057" s="1">
        <f t="shared" si="262"/>
        <v>4</v>
      </c>
      <c r="R2057" s="1">
        <f t="shared" si="263"/>
        <v>14</v>
      </c>
      <c r="S2057" t="s">
        <v>72</v>
      </c>
      <c r="T2057" s="2">
        <v>19271199.98</v>
      </c>
      <c r="U2057">
        <v>12751200</v>
      </c>
      <c r="V2057" s="2">
        <v>10208832</v>
      </c>
      <c r="W2057" s="2">
        <v>6034631.1799999997</v>
      </c>
      <c r="X2057" s="2">
        <v>0</v>
      </c>
      <c r="Y2057" s="2">
        <v>441558.44</v>
      </c>
      <c r="Z2057" s="2">
        <v>2586178.36</v>
      </c>
      <c r="AA2057">
        <v>6</v>
      </c>
      <c r="AB2057">
        <v>0</v>
      </c>
      <c r="AC2057">
        <v>0</v>
      </c>
      <c r="AD2057">
        <v>0</v>
      </c>
      <c r="AE2057">
        <v>6</v>
      </c>
      <c r="AF2057">
        <v>6</v>
      </c>
      <c r="AG2057">
        <v>3</v>
      </c>
      <c r="AH2057" s="2">
        <v>3402944</v>
      </c>
    </row>
    <row r="2058" spans="1:34" x14ac:dyDescent="0.5">
      <c r="A2058">
        <v>16154</v>
      </c>
      <c r="B2058">
        <v>67417</v>
      </c>
      <c r="C2058" t="s">
        <v>2127</v>
      </c>
      <c r="D2058" s="25">
        <v>28807</v>
      </c>
      <c r="E2058" t="s">
        <v>100</v>
      </c>
      <c r="F2058" t="s">
        <v>80</v>
      </c>
      <c r="G2058" t="s">
        <v>89</v>
      </c>
      <c r="H2058" s="25">
        <v>41645</v>
      </c>
      <c r="I2058" s="26" t="str">
        <f t="shared" si="256"/>
        <v>Mon</v>
      </c>
      <c r="J2058" s="1">
        <f t="shared" si="257"/>
        <v>38</v>
      </c>
      <c r="K2058" s="1" t="str">
        <f t="shared" si="258"/>
        <v>45D</v>
      </c>
      <c r="L2058" s="25">
        <v>41683</v>
      </c>
      <c r="M2058" s="26" t="str">
        <f t="shared" si="259"/>
        <v>Thu</v>
      </c>
      <c r="N2058" s="25">
        <v>41686</v>
      </c>
      <c r="O2058" s="1">
        <f t="shared" si="260"/>
        <v>3</v>
      </c>
      <c r="P2058" s="27">
        <f t="shared" si="261"/>
        <v>2014</v>
      </c>
      <c r="Q2058" s="1">
        <f t="shared" si="262"/>
        <v>2</v>
      </c>
      <c r="R2058" s="1">
        <f t="shared" si="263"/>
        <v>13</v>
      </c>
      <c r="S2058" t="s">
        <v>72</v>
      </c>
      <c r="T2058" s="2">
        <v>9653537.4000000004</v>
      </c>
      <c r="U2058">
        <v>0</v>
      </c>
      <c r="V2058" s="2">
        <v>4400000</v>
      </c>
      <c r="W2058" s="2">
        <v>3950519.38</v>
      </c>
      <c r="X2058" s="2">
        <v>0</v>
      </c>
      <c r="Y2058" s="2">
        <v>7897.74</v>
      </c>
      <c r="Z2058" s="2">
        <v>1295120.28</v>
      </c>
      <c r="AA2058">
        <v>6</v>
      </c>
      <c r="AB2058">
        <v>0</v>
      </c>
      <c r="AC2058">
        <v>0</v>
      </c>
      <c r="AD2058">
        <v>3</v>
      </c>
      <c r="AE2058">
        <v>6</v>
      </c>
      <c r="AF2058">
        <v>9</v>
      </c>
      <c r="AG2058">
        <v>3</v>
      </c>
      <c r="AH2058" s="2">
        <v>1466666.67</v>
      </c>
    </row>
    <row r="2059" spans="1:34" x14ac:dyDescent="0.5">
      <c r="A2059">
        <v>16183</v>
      </c>
      <c r="B2059">
        <v>67562</v>
      </c>
      <c r="C2059" t="s">
        <v>2128</v>
      </c>
      <c r="D2059" s="25">
        <v>25348</v>
      </c>
      <c r="E2059" t="s">
        <v>140</v>
      </c>
      <c r="F2059" t="s">
        <v>80</v>
      </c>
      <c r="G2059" t="s">
        <v>89</v>
      </c>
      <c r="H2059" s="25">
        <v>41646</v>
      </c>
      <c r="I2059" s="26" t="str">
        <f t="shared" si="256"/>
        <v>Tue</v>
      </c>
      <c r="J2059" s="1">
        <f t="shared" si="257"/>
        <v>15</v>
      </c>
      <c r="K2059" s="1" t="str">
        <f t="shared" si="258"/>
        <v>30D</v>
      </c>
      <c r="L2059" s="25">
        <v>41661</v>
      </c>
      <c r="M2059" s="26" t="str">
        <f t="shared" si="259"/>
        <v>Wed</v>
      </c>
      <c r="N2059" s="25">
        <v>41666</v>
      </c>
      <c r="O2059" s="1">
        <f t="shared" si="260"/>
        <v>5</v>
      </c>
      <c r="P2059" s="27">
        <f t="shared" si="261"/>
        <v>2014</v>
      </c>
      <c r="Q2059" s="1">
        <f t="shared" si="262"/>
        <v>1</v>
      </c>
      <c r="R2059" s="1">
        <f t="shared" si="263"/>
        <v>22</v>
      </c>
      <c r="S2059" t="s">
        <v>72</v>
      </c>
      <c r="T2059" s="2">
        <v>9742499.9800000004</v>
      </c>
      <c r="U2059">
        <v>0</v>
      </c>
      <c r="V2059" s="2">
        <v>5500000</v>
      </c>
      <c r="W2059" s="2">
        <v>2935064.92</v>
      </c>
      <c r="X2059" s="2">
        <v>0</v>
      </c>
      <c r="Y2059" s="2">
        <v>0</v>
      </c>
      <c r="Z2059" s="2">
        <v>1307435.06</v>
      </c>
      <c r="AA2059">
        <v>10</v>
      </c>
      <c r="AB2059">
        <v>5</v>
      </c>
      <c r="AC2059">
        <v>0</v>
      </c>
      <c r="AD2059">
        <v>0</v>
      </c>
      <c r="AE2059">
        <v>15</v>
      </c>
      <c r="AF2059">
        <v>15</v>
      </c>
      <c r="AG2059">
        <v>5</v>
      </c>
      <c r="AH2059" s="2">
        <v>1100000</v>
      </c>
    </row>
    <row r="2060" spans="1:34" x14ac:dyDescent="0.5">
      <c r="A2060">
        <v>16195</v>
      </c>
      <c r="B2060">
        <v>67707</v>
      </c>
      <c r="C2060" t="s">
        <v>2129</v>
      </c>
      <c r="D2060" s="25">
        <v>27162</v>
      </c>
      <c r="E2060" t="s">
        <v>101</v>
      </c>
      <c r="F2060" t="s">
        <v>80</v>
      </c>
      <c r="G2060" t="s">
        <v>81</v>
      </c>
      <c r="H2060" s="25">
        <v>41647</v>
      </c>
      <c r="I2060" s="26" t="str">
        <f t="shared" si="256"/>
        <v>Wed</v>
      </c>
      <c r="J2060" s="1">
        <f t="shared" si="257"/>
        <v>121</v>
      </c>
      <c r="K2060" s="1" t="str">
        <f t="shared" si="258"/>
        <v>120D</v>
      </c>
      <c r="L2060" s="25">
        <v>41768</v>
      </c>
      <c r="M2060" s="26" t="str">
        <f t="shared" si="259"/>
        <v>Fri</v>
      </c>
      <c r="N2060" s="25">
        <v>41774</v>
      </c>
      <c r="O2060" s="1">
        <f t="shared" si="260"/>
        <v>6</v>
      </c>
      <c r="P2060" s="27">
        <f t="shared" si="261"/>
        <v>2014</v>
      </c>
      <c r="Q2060" s="1">
        <f t="shared" si="262"/>
        <v>5</v>
      </c>
      <c r="R2060" s="1">
        <f t="shared" si="263"/>
        <v>9</v>
      </c>
      <c r="S2060" t="s">
        <v>72</v>
      </c>
      <c r="T2060" s="2">
        <v>41932880.420000002</v>
      </c>
      <c r="U2060">
        <v>34927200</v>
      </c>
      <c r="V2060" s="2">
        <v>28577664</v>
      </c>
      <c r="W2060" s="2">
        <v>5206881.3899999997</v>
      </c>
      <c r="X2060" s="2">
        <v>0</v>
      </c>
      <c r="Y2060" s="2">
        <v>2121453.2799999998</v>
      </c>
      <c r="Z2060" s="2">
        <v>6026881.75</v>
      </c>
      <c r="AA2060">
        <v>12</v>
      </c>
      <c r="AB2060">
        <v>0</v>
      </c>
      <c r="AC2060">
        <v>0</v>
      </c>
      <c r="AD2060">
        <v>0</v>
      </c>
      <c r="AE2060">
        <v>12</v>
      </c>
      <c r="AF2060">
        <v>12</v>
      </c>
      <c r="AG2060">
        <v>6</v>
      </c>
      <c r="AH2060" s="2">
        <v>4762944</v>
      </c>
    </row>
    <row r="2061" spans="1:34" x14ac:dyDescent="0.5">
      <c r="A2061">
        <v>16196</v>
      </c>
      <c r="B2061">
        <v>67708</v>
      </c>
      <c r="C2061" t="s">
        <v>2130</v>
      </c>
      <c r="D2061" s="25">
        <v>28047</v>
      </c>
      <c r="E2061" t="s">
        <v>69</v>
      </c>
      <c r="F2061" t="s">
        <v>70</v>
      </c>
      <c r="G2061" t="s">
        <v>74</v>
      </c>
      <c r="H2061" s="25">
        <v>41647</v>
      </c>
      <c r="I2061" s="26" t="str">
        <f t="shared" si="256"/>
        <v>Wed</v>
      </c>
      <c r="J2061" s="1">
        <f t="shared" si="257"/>
        <v>18</v>
      </c>
      <c r="K2061" s="1" t="str">
        <f t="shared" si="258"/>
        <v>30D</v>
      </c>
      <c r="L2061" s="25">
        <v>41665</v>
      </c>
      <c r="M2061" s="26" t="str">
        <f t="shared" si="259"/>
        <v>Sun</v>
      </c>
      <c r="N2061" s="25">
        <v>41666</v>
      </c>
      <c r="O2061" s="1">
        <f t="shared" si="260"/>
        <v>1</v>
      </c>
      <c r="P2061" s="27">
        <f t="shared" si="261"/>
        <v>2014</v>
      </c>
      <c r="Q2061" s="1">
        <f t="shared" si="262"/>
        <v>1</v>
      </c>
      <c r="R2061" s="1">
        <f t="shared" si="263"/>
        <v>26</v>
      </c>
      <c r="S2061" t="s">
        <v>72</v>
      </c>
      <c r="T2061" s="2">
        <v>6468000</v>
      </c>
      <c r="U2061">
        <v>5313000</v>
      </c>
      <c r="V2061" s="2">
        <v>5149784</v>
      </c>
      <c r="W2061" s="2">
        <v>450216</v>
      </c>
      <c r="X2061" s="2">
        <v>0</v>
      </c>
      <c r="Y2061" s="2">
        <v>0</v>
      </c>
      <c r="Z2061" s="2">
        <v>868000</v>
      </c>
      <c r="AA2061">
        <v>2</v>
      </c>
      <c r="AB2061">
        <v>1</v>
      </c>
      <c r="AC2061">
        <v>1</v>
      </c>
      <c r="AD2061">
        <v>0</v>
      </c>
      <c r="AE2061">
        <v>3</v>
      </c>
      <c r="AF2061">
        <v>4</v>
      </c>
      <c r="AG2061">
        <v>1</v>
      </c>
      <c r="AH2061" s="2">
        <v>5149784</v>
      </c>
    </row>
    <row r="2062" spans="1:34" x14ac:dyDescent="0.5">
      <c r="A2062">
        <v>16216</v>
      </c>
      <c r="B2062">
        <v>68077</v>
      </c>
      <c r="C2062" t="s">
        <v>2131</v>
      </c>
      <c r="D2062" s="25">
        <v>29656</v>
      </c>
      <c r="E2062" t="s">
        <v>79</v>
      </c>
      <c r="F2062" t="s">
        <v>84</v>
      </c>
      <c r="G2062" t="s">
        <v>143</v>
      </c>
      <c r="H2062" s="25">
        <v>41648</v>
      </c>
      <c r="I2062" s="26" t="str">
        <f t="shared" si="256"/>
        <v>Thu</v>
      </c>
      <c r="J2062" s="1">
        <f t="shared" si="257"/>
        <v>213</v>
      </c>
      <c r="K2062" s="1" t="str">
        <f t="shared" si="258"/>
        <v>120D</v>
      </c>
      <c r="L2062" s="25">
        <v>41861</v>
      </c>
      <c r="M2062" s="26" t="str">
        <f t="shared" si="259"/>
        <v>Sun</v>
      </c>
      <c r="N2062" s="25">
        <v>41866</v>
      </c>
      <c r="O2062" s="1">
        <f t="shared" si="260"/>
        <v>5</v>
      </c>
      <c r="P2062" s="27">
        <f t="shared" si="261"/>
        <v>2014</v>
      </c>
      <c r="Q2062" s="1">
        <f t="shared" si="262"/>
        <v>8</v>
      </c>
      <c r="R2062" s="1">
        <f t="shared" si="263"/>
        <v>10</v>
      </c>
      <c r="S2062" t="s">
        <v>72</v>
      </c>
      <c r="T2062" s="2">
        <v>2425500.29</v>
      </c>
      <c r="U2062">
        <v>0</v>
      </c>
      <c r="V2062" s="2">
        <v>1100000</v>
      </c>
      <c r="W2062" s="2">
        <v>1000000.26</v>
      </c>
      <c r="X2062" s="2">
        <v>0</v>
      </c>
      <c r="Y2062" s="2">
        <v>0</v>
      </c>
      <c r="Z2062" s="2">
        <v>325500.03000000003</v>
      </c>
      <c r="AA2062">
        <v>11</v>
      </c>
      <c r="AB2062">
        <v>0</v>
      </c>
      <c r="AC2062">
        <v>0</v>
      </c>
      <c r="AD2062">
        <v>0</v>
      </c>
      <c r="AE2062">
        <v>11</v>
      </c>
      <c r="AF2062">
        <v>11</v>
      </c>
      <c r="AG2062">
        <v>5</v>
      </c>
      <c r="AH2062" s="2">
        <v>220000</v>
      </c>
    </row>
    <row r="2063" spans="1:34" x14ac:dyDescent="0.5">
      <c r="A2063">
        <v>16208</v>
      </c>
      <c r="B2063">
        <v>67785</v>
      </c>
      <c r="C2063" t="s">
        <v>2132</v>
      </c>
      <c r="D2063" s="25">
        <v>26781</v>
      </c>
      <c r="E2063" t="s">
        <v>79</v>
      </c>
      <c r="F2063" t="s">
        <v>80</v>
      </c>
      <c r="G2063" t="s">
        <v>89</v>
      </c>
      <c r="H2063" s="25">
        <v>41648</v>
      </c>
      <c r="I2063" s="26" t="str">
        <f t="shared" si="256"/>
        <v>Thu</v>
      </c>
      <c r="J2063" s="1">
        <f t="shared" si="257"/>
        <v>12</v>
      </c>
      <c r="K2063" s="1" t="str">
        <f t="shared" si="258"/>
        <v>14D</v>
      </c>
      <c r="L2063" s="25">
        <v>41660</v>
      </c>
      <c r="M2063" s="26" t="str">
        <f t="shared" si="259"/>
        <v>Tue</v>
      </c>
      <c r="N2063" s="25">
        <v>41665</v>
      </c>
      <c r="O2063" s="1">
        <f t="shared" si="260"/>
        <v>5</v>
      </c>
      <c r="P2063" s="27">
        <f t="shared" si="261"/>
        <v>2014</v>
      </c>
      <c r="Q2063" s="1">
        <f t="shared" si="262"/>
        <v>1</v>
      </c>
      <c r="R2063" s="1">
        <f t="shared" si="263"/>
        <v>21</v>
      </c>
      <c r="S2063" t="s">
        <v>72</v>
      </c>
      <c r="T2063" s="2">
        <v>8628099.5700000003</v>
      </c>
      <c r="U2063">
        <v>0</v>
      </c>
      <c r="V2063" s="2">
        <v>4000000</v>
      </c>
      <c r="W2063" s="2">
        <v>3470216.08</v>
      </c>
      <c r="X2063" s="2">
        <v>0</v>
      </c>
      <c r="Y2063" s="2">
        <v>0</v>
      </c>
      <c r="Z2063" s="2">
        <v>1157883.49</v>
      </c>
      <c r="AA2063">
        <v>10</v>
      </c>
      <c r="AB2063">
        <v>5</v>
      </c>
      <c r="AC2063">
        <v>5</v>
      </c>
      <c r="AD2063">
        <v>0</v>
      </c>
      <c r="AE2063">
        <v>15</v>
      </c>
      <c r="AF2063">
        <v>20</v>
      </c>
      <c r="AG2063">
        <v>5</v>
      </c>
      <c r="AH2063" s="2">
        <v>800000</v>
      </c>
    </row>
    <row r="2064" spans="1:34" x14ac:dyDescent="0.5">
      <c r="A2064">
        <v>16228</v>
      </c>
      <c r="B2064">
        <v>67859</v>
      </c>
      <c r="C2064" t="s">
        <v>2133</v>
      </c>
      <c r="D2064" s="25">
        <v>29891</v>
      </c>
      <c r="E2064" t="s">
        <v>69</v>
      </c>
      <c r="F2064" t="s">
        <v>84</v>
      </c>
      <c r="G2064" t="s">
        <v>112</v>
      </c>
      <c r="H2064" s="25">
        <v>41648</v>
      </c>
      <c r="I2064" s="26" t="str">
        <f t="shared" si="256"/>
        <v>Thu</v>
      </c>
      <c r="J2064" s="1">
        <f t="shared" si="257"/>
        <v>1</v>
      </c>
      <c r="K2064" s="1" t="str">
        <f t="shared" si="258"/>
        <v>7D</v>
      </c>
      <c r="L2064" s="25">
        <v>41649</v>
      </c>
      <c r="M2064" s="26" t="str">
        <f t="shared" si="259"/>
        <v>Fri</v>
      </c>
      <c r="N2064" s="25">
        <v>41651</v>
      </c>
      <c r="O2064" s="1">
        <f t="shared" si="260"/>
        <v>2</v>
      </c>
      <c r="P2064" s="27">
        <f t="shared" si="261"/>
        <v>2014</v>
      </c>
      <c r="Q2064" s="1">
        <f t="shared" si="262"/>
        <v>1</v>
      </c>
      <c r="R2064" s="1">
        <f t="shared" si="263"/>
        <v>10</v>
      </c>
      <c r="S2064" t="s">
        <v>72</v>
      </c>
      <c r="T2064" s="2">
        <v>34520000</v>
      </c>
      <c r="U2064">
        <v>34520000</v>
      </c>
      <c r="V2064" s="2">
        <v>27948050</v>
      </c>
      <c r="W2064" s="2">
        <v>1939392</v>
      </c>
      <c r="X2064" s="2">
        <v>0</v>
      </c>
      <c r="Y2064" s="2">
        <v>0</v>
      </c>
      <c r="Z2064" s="2">
        <v>4632558</v>
      </c>
      <c r="AA2064">
        <v>4</v>
      </c>
      <c r="AB2064">
        <v>0</v>
      </c>
      <c r="AC2064">
        <v>0</v>
      </c>
      <c r="AD2064">
        <v>0</v>
      </c>
      <c r="AE2064">
        <v>4</v>
      </c>
      <c r="AF2064">
        <v>4</v>
      </c>
      <c r="AG2064">
        <v>2</v>
      </c>
      <c r="AH2064" s="2">
        <v>13974025</v>
      </c>
    </row>
    <row r="2065" spans="1:34" x14ac:dyDescent="0.5">
      <c r="A2065">
        <v>16246</v>
      </c>
      <c r="B2065">
        <v>67946</v>
      </c>
      <c r="C2065" t="s">
        <v>2134</v>
      </c>
      <c r="D2065" s="25">
        <v>17724</v>
      </c>
      <c r="E2065" t="s">
        <v>138</v>
      </c>
      <c r="F2065" t="s">
        <v>75</v>
      </c>
      <c r="G2065" t="s">
        <v>91</v>
      </c>
      <c r="H2065" s="25">
        <v>41649</v>
      </c>
      <c r="I2065" s="26" t="str">
        <f t="shared" si="256"/>
        <v>Fri</v>
      </c>
      <c r="J2065" s="1">
        <f t="shared" si="257"/>
        <v>6</v>
      </c>
      <c r="K2065" s="1" t="str">
        <f t="shared" si="258"/>
        <v>7D</v>
      </c>
      <c r="L2065" s="25">
        <v>41655</v>
      </c>
      <c r="M2065" s="26" t="str">
        <f t="shared" si="259"/>
        <v>Thu</v>
      </c>
      <c r="N2065" s="25">
        <v>41658</v>
      </c>
      <c r="O2065" s="1">
        <f t="shared" si="260"/>
        <v>3</v>
      </c>
      <c r="P2065" s="27">
        <f t="shared" si="261"/>
        <v>2014</v>
      </c>
      <c r="Q2065" s="1">
        <f t="shared" si="262"/>
        <v>1</v>
      </c>
      <c r="R2065" s="1">
        <f t="shared" si="263"/>
        <v>16</v>
      </c>
      <c r="S2065" t="s">
        <v>72</v>
      </c>
      <c r="T2065" s="2">
        <v>1386000</v>
      </c>
      <c r="U2065">
        <v>0</v>
      </c>
      <c r="V2065" s="2">
        <v>1200000</v>
      </c>
      <c r="W2065" s="2">
        <v>0</v>
      </c>
      <c r="X2065" s="2">
        <v>0</v>
      </c>
      <c r="Y2065" s="2">
        <v>0</v>
      </c>
      <c r="Z2065" s="2">
        <v>186000</v>
      </c>
      <c r="AA2065">
        <v>3</v>
      </c>
      <c r="AB2065">
        <v>0</v>
      </c>
      <c r="AC2065">
        <v>0</v>
      </c>
      <c r="AD2065">
        <v>0</v>
      </c>
      <c r="AE2065">
        <v>3</v>
      </c>
      <c r="AF2065">
        <v>3</v>
      </c>
      <c r="AG2065">
        <v>3</v>
      </c>
      <c r="AH2065" s="2">
        <v>400000</v>
      </c>
    </row>
    <row r="2066" spans="1:34" x14ac:dyDescent="0.5">
      <c r="A2066">
        <v>16238</v>
      </c>
      <c r="B2066">
        <v>67903</v>
      </c>
      <c r="C2066" t="s">
        <v>2135</v>
      </c>
      <c r="D2066" s="25">
        <v>26680</v>
      </c>
      <c r="E2066" t="s">
        <v>140</v>
      </c>
      <c r="F2066" t="s">
        <v>80</v>
      </c>
      <c r="G2066" t="s">
        <v>89</v>
      </c>
      <c r="H2066" s="25">
        <v>41649</v>
      </c>
      <c r="I2066" s="26" t="str">
        <f t="shared" si="256"/>
        <v>Fri</v>
      </c>
      <c r="J2066" s="1">
        <f t="shared" si="257"/>
        <v>5</v>
      </c>
      <c r="K2066" s="1" t="str">
        <f t="shared" si="258"/>
        <v>7D</v>
      </c>
      <c r="L2066" s="25">
        <v>41654</v>
      </c>
      <c r="M2066" s="26" t="str">
        <f t="shared" si="259"/>
        <v>Wed</v>
      </c>
      <c r="N2066" s="25">
        <v>41655</v>
      </c>
      <c r="O2066" s="1">
        <f t="shared" si="260"/>
        <v>1</v>
      </c>
      <c r="P2066" s="27">
        <f t="shared" si="261"/>
        <v>2014</v>
      </c>
      <c r="Q2066" s="1">
        <f t="shared" si="262"/>
        <v>1</v>
      </c>
      <c r="R2066" s="1">
        <f t="shared" si="263"/>
        <v>15</v>
      </c>
      <c r="S2066" t="s">
        <v>72</v>
      </c>
      <c r="T2066" s="2">
        <v>924000</v>
      </c>
      <c r="U2066">
        <v>0</v>
      </c>
      <c r="V2066" s="2">
        <v>800000</v>
      </c>
      <c r="W2066" s="2">
        <v>0</v>
      </c>
      <c r="X2066" s="2">
        <v>0</v>
      </c>
      <c r="Y2066" s="2">
        <v>0</v>
      </c>
      <c r="Z2066" s="2">
        <v>124000</v>
      </c>
      <c r="AA2066">
        <v>2</v>
      </c>
      <c r="AB2066">
        <v>0</v>
      </c>
      <c r="AC2066">
        <v>1</v>
      </c>
      <c r="AD2066">
        <v>0</v>
      </c>
      <c r="AE2066">
        <v>2</v>
      </c>
      <c r="AF2066">
        <v>3</v>
      </c>
      <c r="AG2066">
        <v>1</v>
      </c>
      <c r="AH2066" s="2">
        <v>800000</v>
      </c>
    </row>
    <row r="2067" spans="1:34" x14ac:dyDescent="0.5">
      <c r="A2067">
        <v>16264</v>
      </c>
      <c r="B2067">
        <v>67998</v>
      </c>
      <c r="C2067" t="s">
        <v>2136</v>
      </c>
      <c r="D2067" s="25">
        <v>24351</v>
      </c>
      <c r="E2067" t="s">
        <v>79</v>
      </c>
      <c r="F2067" t="s">
        <v>70</v>
      </c>
      <c r="G2067" t="s">
        <v>74</v>
      </c>
      <c r="H2067" s="25">
        <v>41650</v>
      </c>
      <c r="I2067" s="26" t="str">
        <f t="shared" si="256"/>
        <v>Sat</v>
      </c>
      <c r="J2067" s="1">
        <f t="shared" si="257"/>
        <v>252</v>
      </c>
      <c r="K2067" s="1" t="str">
        <f t="shared" si="258"/>
        <v>120D</v>
      </c>
      <c r="L2067" s="25">
        <v>41902</v>
      </c>
      <c r="M2067" s="26" t="str">
        <f t="shared" si="259"/>
        <v>Sat</v>
      </c>
      <c r="N2067" s="25">
        <v>41909</v>
      </c>
      <c r="O2067" s="1">
        <f t="shared" si="260"/>
        <v>7</v>
      </c>
      <c r="P2067" s="27">
        <f t="shared" si="261"/>
        <v>2014</v>
      </c>
      <c r="Q2067" s="1">
        <f t="shared" si="262"/>
        <v>9</v>
      </c>
      <c r="R2067" s="1">
        <f t="shared" si="263"/>
        <v>20</v>
      </c>
      <c r="S2067" t="s">
        <v>72</v>
      </c>
      <c r="T2067" s="2">
        <v>92595772.209999993</v>
      </c>
      <c r="U2067">
        <v>74954418</v>
      </c>
      <c r="V2067" s="2">
        <v>48714893.5</v>
      </c>
      <c r="W2067" s="2">
        <v>25146072.960000001</v>
      </c>
      <c r="X2067" s="2">
        <v>0</v>
      </c>
      <c r="Y2067" s="2">
        <v>5321247.7</v>
      </c>
      <c r="Z2067" s="2">
        <v>13413558.050000001</v>
      </c>
      <c r="AA2067">
        <v>26</v>
      </c>
      <c r="AB2067">
        <v>0</v>
      </c>
      <c r="AC2067">
        <v>0</v>
      </c>
      <c r="AD2067">
        <v>0</v>
      </c>
      <c r="AE2067">
        <v>26</v>
      </c>
      <c r="AF2067">
        <v>26</v>
      </c>
      <c r="AG2067">
        <v>7</v>
      </c>
      <c r="AH2067" s="2">
        <v>6959270.5</v>
      </c>
    </row>
    <row r="2068" spans="1:34" x14ac:dyDescent="0.5">
      <c r="A2068">
        <v>16261</v>
      </c>
      <c r="B2068">
        <v>67994</v>
      </c>
      <c r="C2068" t="s">
        <v>2137</v>
      </c>
      <c r="D2068" s="25">
        <v>23434</v>
      </c>
      <c r="E2068" t="s">
        <v>271</v>
      </c>
      <c r="F2068" t="s">
        <v>80</v>
      </c>
      <c r="G2068" t="s">
        <v>81</v>
      </c>
      <c r="H2068" s="25">
        <v>41650</v>
      </c>
      <c r="I2068" s="26" t="str">
        <f t="shared" si="256"/>
        <v>Sat</v>
      </c>
      <c r="J2068" s="1">
        <f t="shared" si="257"/>
        <v>47</v>
      </c>
      <c r="K2068" s="1" t="str">
        <f t="shared" si="258"/>
        <v>60D</v>
      </c>
      <c r="L2068" s="25">
        <v>41697</v>
      </c>
      <c r="M2068" s="26" t="str">
        <f t="shared" si="259"/>
        <v>Thu</v>
      </c>
      <c r="N2068" s="25">
        <v>41698</v>
      </c>
      <c r="O2068" s="1">
        <f t="shared" si="260"/>
        <v>1</v>
      </c>
      <c r="P2068" s="27">
        <f t="shared" si="261"/>
        <v>2014</v>
      </c>
      <c r="Q2068" s="1">
        <f t="shared" si="262"/>
        <v>2</v>
      </c>
      <c r="R2068" s="1">
        <f t="shared" si="263"/>
        <v>27</v>
      </c>
      <c r="S2068" t="s">
        <v>72</v>
      </c>
      <c r="T2068" s="2">
        <v>25420374.91</v>
      </c>
      <c r="U2068">
        <v>20010375</v>
      </c>
      <c r="V2068" s="2">
        <v>16216775.720000001</v>
      </c>
      <c r="W2068" s="2">
        <v>5792206.8899999997</v>
      </c>
      <c r="X2068" s="2">
        <v>0</v>
      </c>
      <c r="Y2068" s="2">
        <v>0</v>
      </c>
      <c r="Z2068" s="2">
        <v>3411392.3</v>
      </c>
      <c r="AA2068">
        <v>10</v>
      </c>
      <c r="AB2068">
        <v>0</v>
      </c>
      <c r="AC2068">
        <v>0</v>
      </c>
      <c r="AD2068">
        <v>0</v>
      </c>
      <c r="AE2068">
        <v>10</v>
      </c>
      <c r="AF2068">
        <v>10</v>
      </c>
      <c r="AG2068">
        <v>5</v>
      </c>
      <c r="AH2068" s="2">
        <v>3243355.14</v>
      </c>
    </row>
    <row r="2069" spans="1:34" x14ac:dyDescent="0.5">
      <c r="A2069">
        <v>16262</v>
      </c>
      <c r="B2069">
        <v>67994</v>
      </c>
      <c r="C2069" t="s">
        <v>2137</v>
      </c>
      <c r="D2069" s="25">
        <v>23434</v>
      </c>
      <c r="E2069" t="s">
        <v>271</v>
      </c>
      <c r="F2069" t="s">
        <v>80</v>
      </c>
      <c r="G2069" t="s">
        <v>81</v>
      </c>
      <c r="H2069" s="25">
        <v>41650</v>
      </c>
      <c r="I2069" s="26" t="str">
        <f t="shared" si="256"/>
        <v>Sat</v>
      </c>
      <c r="J2069" s="1">
        <f t="shared" si="257"/>
        <v>43</v>
      </c>
      <c r="K2069" s="1" t="str">
        <f t="shared" si="258"/>
        <v>45D</v>
      </c>
      <c r="L2069" s="25">
        <v>41693</v>
      </c>
      <c r="M2069" s="26" t="str">
        <f t="shared" si="259"/>
        <v>Sun</v>
      </c>
      <c r="N2069" s="25">
        <v>41697</v>
      </c>
      <c r="O2069" s="1">
        <f t="shared" si="260"/>
        <v>4</v>
      </c>
      <c r="P2069" s="27">
        <f t="shared" si="261"/>
        <v>2014</v>
      </c>
      <c r="Q2069" s="1">
        <f t="shared" si="262"/>
        <v>2</v>
      </c>
      <c r="R2069" s="1">
        <f t="shared" si="263"/>
        <v>23</v>
      </c>
      <c r="S2069" t="s">
        <v>72</v>
      </c>
      <c r="T2069" s="2">
        <v>25420374.91</v>
      </c>
      <c r="U2069">
        <v>20010375</v>
      </c>
      <c r="V2069" s="2">
        <v>16216775.720000001</v>
      </c>
      <c r="W2069" s="2">
        <v>5792206.8899999997</v>
      </c>
      <c r="X2069" s="2">
        <v>0</v>
      </c>
      <c r="Y2069" s="2">
        <v>0</v>
      </c>
      <c r="Z2069" s="2">
        <v>3411392.3</v>
      </c>
      <c r="AA2069">
        <v>10</v>
      </c>
      <c r="AB2069">
        <v>0</v>
      </c>
      <c r="AC2069">
        <v>0</v>
      </c>
      <c r="AD2069">
        <v>0</v>
      </c>
      <c r="AE2069">
        <v>10</v>
      </c>
      <c r="AF2069">
        <v>10</v>
      </c>
      <c r="AG2069">
        <v>5</v>
      </c>
      <c r="AH2069" s="2">
        <v>3243355.14</v>
      </c>
    </row>
    <row r="2070" spans="1:34" x14ac:dyDescent="0.5">
      <c r="A2070">
        <v>16258</v>
      </c>
      <c r="B2070">
        <v>67991</v>
      </c>
      <c r="C2070" t="s">
        <v>960</v>
      </c>
      <c r="D2070" s="25">
        <v>27279</v>
      </c>
      <c r="E2070" t="s">
        <v>961</v>
      </c>
      <c r="F2070" t="s">
        <v>80</v>
      </c>
      <c r="G2070" t="s">
        <v>89</v>
      </c>
      <c r="H2070" s="25">
        <v>41650</v>
      </c>
      <c r="I2070" s="26" t="str">
        <f t="shared" si="256"/>
        <v>Sat</v>
      </c>
      <c r="J2070" s="1">
        <f t="shared" si="257"/>
        <v>96</v>
      </c>
      <c r="K2070" s="1" t="str">
        <f t="shared" si="258"/>
        <v>120D</v>
      </c>
      <c r="L2070" s="25">
        <v>41746</v>
      </c>
      <c r="M2070" s="26" t="str">
        <f t="shared" si="259"/>
        <v>Thu</v>
      </c>
      <c r="N2070" s="25">
        <v>41748</v>
      </c>
      <c r="O2070" s="1">
        <f t="shared" si="260"/>
        <v>2</v>
      </c>
      <c r="P2070" s="27">
        <f t="shared" si="261"/>
        <v>2014</v>
      </c>
      <c r="Q2070" s="1">
        <f t="shared" si="262"/>
        <v>4</v>
      </c>
      <c r="R2070" s="1">
        <f t="shared" si="263"/>
        <v>17</v>
      </c>
      <c r="S2070" t="s">
        <v>72</v>
      </c>
      <c r="T2070" s="2">
        <v>25243225</v>
      </c>
      <c r="U2070">
        <v>21015225</v>
      </c>
      <c r="V2070" s="2">
        <v>20288508</v>
      </c>
      <c r="W2070" s="2">
        <v>1506492</v>
      </c>
      <c r="X2070" s="2">
        <v>0</v>
      </c>
      <c r="Y2070" s="2">
        <v>60606.06</v>
      </c>
      <c r="Z2070" s="2">
        <v>3387618.94</v>
      </c>
      <c r="AA2070">
        <v>13</v>
      </c>
      <c r="AB2070">
        <v>0</v>
      </c>
      <c r="AC2070">
        <v>5</v>
      </c>
      <c r="AD2070">
        <v>0</v>
      </c>
      <c r="AE2070">
        <v>13</v>
      </c>
      <c r="AF2070">
        <v>18</v>
      </c>
      <c r="AG2070">
        <v>5</v>
      </c>
      <c r="AH2070" s="2">
        <v>4057701.6</v>
      </c>
    </row>
    <row r="2071" spans="1:34" x14ac:dyDescent="0.5">
      <c r="A2071">
        <v>16275</v>
      </c>
      <c r="B2071">
        <v>68032</v>
      </c>
      <c r="C2071" t="s">
        <v>2138</v>
      </c>
      <c r="D2071" s="25">
        <v>31623</v>
      </c>
      <c r="E2071" t="s">
        <v>69</v>
      </c>
      <c r="F2071" t="s">
        <v>70</v>
      </c>
      <c r="G2071" t="s">
        <v>74</v>
      </c>
      <c r="H2071" s="25">
        <v>41652</v>
      </c>
      <c r="I2071" s="26" t="str">
        <f t="shared" si="256"/>
        <v>Mon</v>
      </c>
      <c r="J2071" s="1">
        <f t="shared" si="257"/>
        <v>9</v>
      </c>
      <c r="K2071" s="1" t="str">
        <f t="shared" si="258"/>
        <v>14D</v>
      </c>
      <c r="L2071" s="25">
        <v>41661</v>
      </c>
      <c r="M2071" s="26" t="str">
        <f t="shared" si="259"/>
        <v>Wed</v>
      </c>
      <c r="N2071" s="25">
        <v>41664</v>
      </c>
      <c r="O2071" s="1">
        <f t="shared" si="260"/>
        <v>3</v>
      </c>
      <c r="P2071" s="27">
        <f t="shared" si="261"/>
        <v>2014</v>
      </c>
      <c r="Q2071" s="1">
        <f t="shared" si="262"/>
        <v>1</v>
      </c>
      <c r="R2071" s="1">
        <f t="shared" si="263"/>
        <v>22</v>
      </c>
      <c r="S2071" t="s">
        <v>72</v>
      </c>
      <c r="T2071" s="2">
        <v>10048500</v>
      </c>
      <c r="U2071">
        <v>10048500</v>
      </c>
      <c r="V2071" s="2">
        <v>7868832</v>
      </c>
      <c r="W2071" s="2">
        <v>831168</v>
      </c>
      <c r="X2071" s="2">
        <v>0</v>
      </c>
      <c r="Y2071" s="2">
        <v>0</v>
      </c>
      <c r="Z2071" s="2">
        <v>1348500</v>
      </c>
      <c r="AA2071">
        <v>6</v>
      </c>
      <c r="AB2071">
        <v>0</v>
      </c>
      <c r="AC2071">
        <v>0</v>
      </c>
      <c r="AD2071">
        <v>0</v>
      </c>
      <c r="AE2071">
        <v>6</v>
      </c>
      <c r="AF2071">
        <v>6</v>
      </c>
      <c r="AG2071">
        <v>3</v>
      </c>
      <c r="AH2071" s="2">
        <v>2622944</v>
      </c>
    </row>
    <row r="2072" spans="1:34" x14ac:dyDescent="0.5">
      <c r="A2072">
        <v>16294</v>
      </c>
      <c r="B2072">
        <v>68128</v>
      </c>
      <c r="C2072" t="s">
        <v>2139</v>
      </c>
      <c r="D2072" s="25">
        <v>18201</v>
      </c>
      <c r="E2072" t="s">
        <v>138</v>
      </c>
      <c r="F2072" t="s">
        <v>70</v>
      </c>
      <c r="G2072" t="s">
        <v>74</v>
      </c>
      <c r="H2072" s="25">
        <v>41652</v>
      </c>
      <c r="I2072" s="26" t="str">
        <f t="shared" si="256"/>
        <v>Mon</v>
      </c>
      <c r="J2072" s="1">
        <f t="shared" si="257"/>
        <v>5</v>
      </c>
      <c r="K2072" s="1" t="str">
        <f t="shared" si="258"/>
        <v>7D</v>
      </c>
      <c r="L2072" s="25">
        <v>41657</v>
      </c>
      <c r="M2072" s="26" t="str">
        <f t="shared" si="259"/>
        <v>Sat</v>
      </c>
      <c r="N2072" s="25">
        <v>41658</v>
      </c>
      <c r="O2072" s="1">
        <f t="shared" si="260"/>
        <v>1</v>
      </c>
      <c r="P2072" s="27">
        <f t="shared" si="261"/>
        <v>2014</v>
      </c>
      <c r="Q2072" s="1">
        <f t="shared" si="262"/>
        <v>1</v>
      </c>
      <c r="R2072" s="1">
        <f t="shared" si="263"/>
        <v>18</v>
      </c>
      <c r="S2072" t="s">
        <v>72</v>
      </c>
      <c r="T2072" s="2">
        <v>20225000.010000002</v>
      </c>
      <c r="U2072">
        <v>10626000</v>
      </c>
      <c r="V2072" s="2">
        <v>13359308</v>
      </c>
      <c r="W2072" s="2">
        <v>4151514.52</v>
      </c>
      <c r="X2072" s="2">
        <v>0</v>
      </c>
      <c r="Y2072" s="2">
        <v>0</v>
      </c>
      <c r="Z2072" s="2">
        <v>2714177.49</v>
      </c>
      <c r="AA2072">
        <v>4</v>
      </c>
      <c r="AB2072">
        <v>0</v>
      </c>
      <c r="AC2072">
        <v>0</v>
      </c>
      <c r="AD2072">
        <v>0</v>
      </c>
      <c r="AE2072">
        <v>4</v>
      </c>
      <c r="AF2072">
        <v>4</v>
      </c>
      <c r="AG2072">
        <v>2</v>
      </c>
      <c r="AH2072" s="2">
        <v>6679654</v>
      </c>
    </row>
    <row r="2073" spans="1:34" x14ac:dyDescent="0.5">
      <c r="A2073">
        <v>16352</v>
      </c>
      <c r="B2073">
        <v>68420</v>
      </c>
      <c r="C2073" t="s">
        <v>2140</v>
      </c>
      <c r="D2073" s="25">
        <v>27823</v>
      </c>
      <c r="E2073" t="s">
        <v>87</v>
      </c>
      <c r="F2073" t="s">
        <v>75</v>
      </c>
      <c r="G2073" t="s">
        <v>1463</v>
      </c>
      <c r="H2073" s="25">
        <v>41655</v>
      </c>
      <c r="I2073" s="26" t="str">
        <f t="shared" si="256"/>
        <v>Thu</v>
      </c>
      <c r="J2073" s="1">
        <f t="shared" si="257"/>
        <v>86</v>
      </c>
      <c r="K2073" s="1" t="str">
        <f t="shared" si="258"/>
        <v>90D</v>
      </c>
      <c r="L2073" s="25">
        <v>41741</v>
      </c>
      <c r="M2073" s="26" t="str">
        <f t="shared" si="259"/>
        <v>Sat</v>
      </c>
      <c r="N2073" s="25">
        <v>41747</v>
      </c>
      <c r="O2073" s="1">
        <f t="shared" si="260"/>
        <v>6</v>
      </c>
      <c r="P2073" s="27">
        <f t="shared" si="261"/>
        <v>2014</v>
      </c>
      <c r="Q2073" s="1">
        <f t="shared" si="262"/>
        <v>4</v>
      </c>
      <c r="R2073" s="1">
        <f t="shared" si="263"/>
        <v>12</v>
      </c>
      <c r="S2073" t="s">
        <v>72</v>
      </c>
      <c r="T2073" s="2">
        <v>11331799.949999999</v>
      </c>
      <c r="U2073">
        <v>0</v>
      </c>
      <c r="V2073" s="2">
        <v>1200000</v>
      </c>
      <c r="W2073" s="2">
        <v>8126233.7400000002</v>
      </c>
      <c r="X2073" s="2">
        <v>0</v>
      </c>
      <c r="Y2073" s="2">
        <v>484848.49</v>
      </c>
      <c r="Z2073" s="2">
        <v>1520717.72</v>
      </c>
      <c r="AA2073">
        <v>18</v>
      </c>
      <c r="AB2073">
        <v>0</v>
      </c>
      <c r="AC2073">
        <v>0</v>
      </c>
      <c r="AD2073">
        <v>6</v>
      </c>
      <c r="AE2073">
        <v>18</v>
      </c>
      <c r="AF2073">
        <v>24</v>
      </c>
      <c r="AG2073">
        <v>6</v>
      </c>
      <c r="AH2073" s="2">
        <v>200000</v>
      </c>
    </row>
    <row r="2074" spans="1:34" x14ac:dyDescent="0.5">
      <c r="A2074">
        <v>16351</v>
      </c>
      <c r="B2074">
        <v>68418</v>
      </c>
      <c r="C2074" t="s">
        <v>2141</v>
      </c>
      <c r="D2074" s="25">
        <v>24406</v>
      </c>
      <c r="E2074" t="s">
        <v>133</v>
      </c>
      <c r="F2074" t="s">
        <v>80</v>
      </c>
      <c r="G2074" t="s">
        <v>89</v>
      </c>
      <c r="H2074" s="25">
        <v>41655</v>
      </c>
      <c r="I2074" s="26" t="str">
        <f t="shared" si="256"/>
        <v>Thu</v>
      </c>
      <c r="J2074" s="1">
        <f t="shared" si="257"/>
        <v>87</v>
      </c>
      <c r="K2074" s="1" t="str">
        <f t="shared" si="258"/>
        <v>90D</v>
      </c>
      <c r="L2074" s="25">
        <v>41742</v>
      </c>
      <c r="M2074" s="26" t="str">
        <f t="shared" si="259"/>
        <v>Sun</v>
      </c>
      <c r="N2074" s="25">
        <v>41747</v>
      </c>
      <c r="O2074" s="1">
        <f t="shared" si="260"/>
        <v>5</v>
      </c>
      <c r="P2074" s="27">
        <f t="shared" si="261"/>
        <v>2014</v>
      </c>
      <c r="Q2074" s="1">
        <f t="shared" si="262"/>
        <v>4</v>
      </c>
      <c r="R2074" s="1">
        <f t="shared" si="263"/>
        <v>13</v>
      </c>
      <c r="S2074" t="s">
        <v>72</v>
      </c>
      <c r="T2074" s="2">
        <v>44843700</v>
      </c>
      <c r="U2074">
        <v>44843700</v>
      </c>
      <c r="V2074" s="2">
        <v>36096049.200000003</v>
      </c>
      <c r="W2074" s="2">
        <v>2730238.2</v>
      </c>
      <c r="X2074" s="2">
        <v>0</v>
      </c>
      <c r="Y2074" s="2">
        <v>0</v>
      </c>
      <c r="Z2074" s="2">
        <v>6017412.5999999996</v>
      </c>
      <c r="AA2074">
        <v>10</v>
      </c>
      <c r="AB2074">
        <v>0</v>
      </c>
      <c r="AC2074">
        <v>0</v>
      </c>
      <c r="AD2074">
        <v>0</v>
      </c>
      <c r="AE2074">
        <v>10</v>
      </c>
      <c r="AF2074">
        <v>10</v>
      </c>
      <c r="AG2074">
        <v>5</v>
      </c>
      <c r="AH2074" s="2">
        <v>7219209.8399999999</v>
      </c>
    </row>
    <row r="2075" spans="1:34" x14ac:dyDescent="0.5">
      <c r="A2075">
        <v>16383</v>
      </c>
      <c r="B2075">
        <v>68502</v>
      </c>
      <c r="C2075" t="s">
        <v>2142</v>
      </c>
      <c r="D2075" s="25">
        <v>24750</v>
      </c>
      <c r="E2075" t="s">
        <v>138</v>
      </c>
      <c r="F2075" t="s">
        <v>80</v>
      </c>
      <c r="G2075" t="s">
        <v>81</v>
      </c>
      <c r="H2075" s="25">
        <v>41656</v>
      </c>
      <c r="I2075" s="26" t="str">
        <f t="shared" si="256"/>
        <v>Fri</v>
      </c>
      <c r="J2075" s="1">
        <f t="shared" si="257"/>
        <v>31</v>
      </c>
      <c r="K2075" s="1" t="str">
        <f t="shared" si="258"/>
        <v>45D</v>
      </c>
      <c r="L2075" s="25">
        <v>41687</v>
      </c>
      <c r="M2075" s="26" t="str">
        <f t="shared" si="259"/>
        <v>Mon</v>
      </c>
      <c r="N2075" s="25">
        <v>41691</v>
      </c>
      <c r="O2075" s="1">
        <f t="shared" si="260"/>
        <v>4</v>
      </c>
      <c r="P2075" s="27">
        <f t="shared" si="261"/>
        <v>2014</v>
      </c>
      <c r="Q2075" s="1">
        <f t="shared" si="262"/>
        <v>2</v>
      </c>
      <c r="R2075" s="1">
        <f t="shared" si="263"/>
        <v>17</v>
      </c>
      <c r="S2075" t="s">
        <v>72</v>
      </c>
      <c r="T2075" s="2">
        <v>28654959.949999999</v>
      </c>
      <c r="U2075">
        <v>19057500</v>
      </c>
      <c r="V2075" s="2">
        <v>15845456</v>
      </c>
      <c r="W2075" s="2">
        <v>4026968.22</v>
      </c>
      <c r="X2075" s="2">
        <v>0</v>
      </c>
      <c r="Y2075" s="2">
        <v>4937064.9400000004</v>
      </c>
      <c r="Z2075" s="2">
        <v>3845470.79</v>
      </c>
      <c r="AA2075">
        <v>8</v>
      </c>
      <c r="AB2075">
        <v>0</v>
      </c>
      <c r="AC2075">
        <v>4</v>
      </c>
      <c r="AD2075">
        <v>0</v>
      </c>
      <c r="AE2075">
        <v>8</v>
      </c>
      <c r="AF2075">
        <v>12</v>
      </c>
      <c r="AG2075">
        <v>4</v>
      </c>
      <c r="AH2075" s="2">
        <v>3961364</v>
      </c>
    </row>
    <row r="2076" spans="1:34" x14ac:dyDescent="0.5">
      <c r="A2076">
        <v>16395</v>
      </c>
      <c r="B2076">
        <v>68550</v>
      </c>
      <c r="C2076" t="s">
        <v>2143</v>
      </c>
      <c r="D2076" s="25">
        <v>29599</v>
      </c>
      <c r="E2076" t="s">
        <v>140</v>
      </c>
      <c r="F2076" t="s">
        <v>80</v>
      </c>
      <c r="G2076" t="s">
        <v>89</v>
      </c>
      <c r="H2076" s="25">
        <v>41657</v>
      </c>
      <c r="I2076" s="26" t="str">
        <f t="shared" si="256"/>
        <v>Sat</v>
      </c>
      <c r="J2076" s="1">
        <f t="shared" si="257"/>
        <v>48</v>
      </c>
      <c r="K2076" s="1" t="str">
        <f t="shared" si="258"/>
        <v>60D</v>
      </c>
      <c r="L2076" s="25">
        <v>41705</v>
      </c>
      <c r="M2076" s="26" t="str">
        <f t="shared" si="259"/>
        <v>Fri</v>
      </c>
      <c r="N2076" s="25">
        <v>41707</v>
      </c>
      <c r="O2076" s="1">
        <f t="shared" si="260"/>
        <v>2</v>
      </c>
      <c r="P2076" s="27">
        <f t="shared" si="261"/>
        <v>2014</v>
      </c>
      <c r="Q2076" s="1">
        <f t="shared" si="262"/>
        <v>3</v>
      </c>
      <c r="R2076" s="1">
        <f t="shared" si="263"/>
        <v>7</v>
      </c>
      <c r="S2076" t="s">
        <v>72</v>
      </c>
      <c r="T2076" s="2">
        <v>15122159.91</v>
      </c>
      <c r="U2076">
        <v>10427160</v>
      </c>
      <c r="V2076" s="2">
        <v>8481737.8499999996</v>
      </c>
      <c r="W2076" s="2">
        <v>4611099.55</v>
      </c>
      <c r="X2076" s="2">
        <v>0</v>
      </c>
      <c r="Y2076" s="2">
        <v>0</v>
      </c>
      <c r="Z2076" s="2">
        <v>2029322.51</v>
      </c>
      <c r="AA2076">
        <v>4</v>
      </c>
      <c r="AB2076">
        <v>0</v>
      </c>
      <c r="AC2076">
        <v>0</v>
      </c>
      <c r="AD2076">
        <v>2</v>
      </c>
      <c r="AE2076">
        <v>4</v>
      </c>
      <c r="AF2076">
        <v>6</v>
      </c>
      <c r="AG2076">
        <v>2</v>
      </c>
      <c r="AH2076" s="2">
        <v>4240868.93</v>
      </c>
    </row>
    <row r="2077" spans="1:34" x14ac:dyDescent="0.5">
      <c r="A2077">
        <v>16387</v>
      </c>
      <c r="B2077">
        <v>68534</v>
      </c>
      <c r="C2077" t="s">
        <v>2144</v>
      </c>
      <c r="D2077" s="25">
        <v>24328</v>
      </c>
      <c r="E2077" t="s">
        <v>113</v>
      </c>
      <c r="F2077" t="s">
        <v>75</v>
      </c>
      <c r="G2077" t="s">
        <v>91</v>
      </c>
      <c r="H2077" s="25">
        <v>41657</v>
      </c>
      <c r="I2077" s="26" t="str">
        <f t="shared" si="256"/>
        <v>Sat</v>
      </c>
      <c r="J2077" s="1">
        <f t="shared" si="257"/>
        <v>65</v>
      </c>
      <c r="K2077" s="1" t="str">
        <f t="shared" si="258"/>
        <v>90D</v>
      </c>
      <c r="L2077" s="25">
        <v>41722</v>
      </c>
      <c r="M2077" s="26" t="str">
        <f t="shared" si="259"/>
        <v>Mon</v>
      </c>
      <c r="N2077" s="25">
        <v>41730</v>
      </c>
      <c r="O2077" s="1">
        <f t="shared" si="260"/>
        <v>8</v>
      </c>
      <c r="P2077" s="27">
        <f t="shared" si="261"/>
        <v>2014</v>
      </c>
      <c r="Q2077" s="1">
        <f t="shared" si="262"/>
        <v>3</v>
      </c>
      <c r="R2077" s="1">
        <f t="shared" si="263"/>
        <v>24</v>
      </c>
      <c r="S2077" t="s">
        <v>72</v>
      </c>
      <c r="T2077" s="2">
        <v>21924345.649999999</v>
      </c>
      <c r="U2077">
        <v>0</v>
      </c>
      <c r="V2077" s="2">
        <v>2750216.45</v>
      </c>
      <c r="W2077" s="2">
        <v>15581384.779999999</v>
      </c>
      <c r="X2077" s="2">
        <v>0</v>
      </c>
      <c r="Y2077" s="2">
        <v>650574.48</v>
      </c>
      <c r="Z2077" s="2">
        <v>2942169.94</v>
      </c>
      <c r="AA2077">
        <v>16</v>
      </c>
      <c r="AB2077">
        <v>0</v>
      </c>
      <c r="AC2077">
        <v>0</v>
      </c>
      <c r="AD2077">
        <v>0</v>
      </c>
      <c r="AE2077">
        <v>16</v>
      </c>
      <c r="AF2077">
        <v>16</v>
      </c>
      <c r="AG2077">
        <v>8</v>
      </c>
      <c r="AH2077" s="2">
        <v>343777.06</v>
      </c>
    </row>
    <row r="2078" spans="1:34" x14ac:dyDescent="0.5">
      <c r="A2078">
        <v>16400</v>
      </c>
      <c r="B2078">
        <v>68128</v>
      </c>
      <c r="C2078" t="s">
        <v>2139</v>
      </c>
      <c r="D2078" s="25">
        <v>18201</v>
      </c>
      <c r="E2078" t="s">
        <v>138</v>
      </c>
      <c r="F2078" t="s">
        <v>70</v>
      </c>
      <c r="G2078" t="s">
        <v>97</v>
      </c>
      <c r="H2078" s="25">
        <v>41658</v>
      </c>
      <c r="I2078" s="26" t="str">
        <f t="shared" si="256"/>
        <v>Sun</v>
      </c>
      <c r="J2078" s="1">
        <f t="shared" si="257"/>
        <v>0</v>
      </c>
      <c r="K2078" s="1" t="str">
        <f t="shared" si="258"/>
        <v>7D</v>
      </c>
      <c r="L2078" s="25">
        <v>41658</v>
      </c>
      <c r="M2078" s="26" t="str">
        <f t="shared" si="259"/>
        <v>Sun</v>
      </c>
      <c r="N2078" s="25">
        <v>41659</v>
      </c>
      <c r="O2078" s="1">
        <f t="shared" si="260"/>
        <v>1</v>
      </c>
      <c r="P2078" s="27">
        <f t="shared" si="261"/>
        <v>2014</v>
      </c>
      <c r="Q2078" s="1">
        <f t="shared" si="262"/>
        <v>1</v>
      </c>
      <c r="R2078" s="1">
        <f t="shared" si="263"/>
        <v>19</v>
      </c>
      <c r="S2078" t="s">
        <v>72</v>
      </c>
      <c r="T2078" s="2">
        <v>20225000.010000002</v>
      </c>
      <c r="U2078">
        <v>10626000</v>
      </c>
      <c r="V2078" s="2">
        <v>13359308</v>
      </c>
      <c r="W2078" s="2">
        <v>4151514.52</v>
      </c>
      <c r="X2078" s="2">
        <v>0</v>
      </c>
      <c r="Y2078" s="2">
        <v>0</v>
      </c>
      <c r="Z2078" s="2">
        <v>2714177.49</v>
      </c>
      <c r="AA2078">
        <v>4</v>
      </c>
      <c r="AB2078">
        <v>0</v>
      </c>
      <c r="AC2078">
        <v>0</v>
      </c>
      <c r="AD2078">
        <v>0</v>
      </c>
      <c r="AE2078">
        <v>4</v>
      </c>
      <c r="AF2078">
        <v>4</v>
      </c>
      <c r="AG2078">
        <v>2</v>
      </c>
      <c r="AH2078" s="2">
        <v>6679654</v>
      </c>
    </row>
    <row r="2079" spans="1:34" x14ac:dyDescent="0.5">
      <c r="A2079">
        <v>15702</v>
      </c>
      <c r="B2079">
        <v>68667</v>
      </c>
      <c r="C2079" t="s">
        <v>216</v>
      </c>
      <c r="D2079" s="25">
        <v>24723</v>
      </c>
      <c r="E2079" t="s">
        <v>69</v>
      </c>
      <c r="F2079" t="s">
        <v>70</v>
      </c>
      <c r="G2079" t="s">
        <v>74</v>
      </c>
      <c r="H2079" s="25">
        <v>41659</v>
      </c>
      <c r="I2079" s="26" t="str">
        <f t="shared" si="256"/>
        <v>Mon</v>
      </c>
      <c r="J2079" s="1">
        <f t="shared" si="257"/>
        <v>4</v>
      </c>
      <c r="K2079" s="1" t="str">
        <f t="shared" si="258"/>
        <v>7D</v>
      </c>
      <c r="L2079" s="25">
        <v>41663</v>
      </c>
      <c r="M2079" s="26" t="str">
        <f t="shared" si="259"/>
        <v>Fri</v>
      </c>
      <c r="N2079" s="25">
        <v>41665</v>
      </c>
      <c r="O2079" s="1">
        <f t="shared" si="260"/>
        <v>2</v>
      </c>
      <c r="P2079" s="27">
        <f t="shared" si="261"/>
        <v>2014</v>
      </c>
      <c r="Q2079" s="1">
        <f t="shared" si="262"/>
        <v>1</v>
      </c>
      <c r="R2079" s="1">
        <f t="shared" si="263"/>
        <v>24</v>
      </c>
      <c r="S2079" t="s">
        <v>72</v>
      </c>
      <c r="T2079" s="2">
        <v>18646999.989999998</v>
      </c>
      <c r="U2079">
        <v>13600000</v>
      </c>
      <c r="V2079" s="2">
        <v>10302165</v>
      </c>
      <c r="W2079" s="2">
        <v>5842424.96</v>
      </c>
      <c r="X2079" s="2">
        <v>0</v>
      </c>
      <c r="Y2079" s="2">
        <v>0</v>
      </c>
      <c r="Z2079" s="2">
        <v>2502410.0299999998</v>
      </c>
      <c r="AA2079">
        <v>6</v>
      </c>
      <c r="AB2079">
        <v>0</v>
      </c>
      <c r="AC2079">
        <v>0</v>
      </c>
      <c r="AD2079">
        <v>0</v>
      </c>
      <c r="AE2079">
        <v>6</v>
      </c>
      <c r="AF2079">
        <v>6</v>
      </c>
      <c r="AG2079">
        <v>2</v>
      </c>
      <c r="AH2079" s="2">
        <v>5151082.5</v>
      </c>
    </row>
    <row r="2080" spans="1:34" x14ac:dyDescent="0.5">
      <c r="A2080">
        <v>16407</v>
      </c>
      <c r="B2080">
        <v>68578</v>
      </c>
      <c r="C2080" t="s">
        <v>2145</v>
      </c>
      <c r="D2080" s="25">
        <v>27390</v>
      </c>
      <c r="E2080" t="s">
        <v>122</v>
      </c>
      <c r="F2080" t="s">
        <v>80</v>
      </c>
      <c r="G2080" t="s">
        <v>89</v>
      </c>
      <c r="H2080" s="25">
        <v>41659</v>
      </c>
      <c r="I2080" s="26" t="str">
        <f t="shared" si="256"/>
        <v>Mon</v>
      </c>
      <c r="J2080" s="1">
        <f t="shared" si="257"/>
        <v>27</v>
      </c>
      <c r="K2080" s="1" t="str">
        <f t="shared" si="258"/>
        <v>30D</v>
      </c>
      <c r="L2080" s="25">
        <v>41686</v>
      </c>
      <c r="M2080" s="26" t="str">
        <f t="shared" si="259"/>
        <v>Sun</v>
      </c>
      <c r="N2080" s="25">
        <v>41690</v>
      </c>
      <c r="O2080" s="1">
        <f t="shared" si="260"/>
        <v>4</v>
      </c>
      <c r="P2080" s="27">
        <f t="shared" si="261"/>
        <v>2014</v>
      </c>
      <c r="Q2080" s="1">
        <f t="shared" si="262"/>
        <v>2</v>
      </c>
      <c r="R2080" s="1">
        <f t="shared" si="263"/>
        <v>16</v>
      </c>
      <c r="S2080" t="s">
        <v>72</v>
      </c>
      <c r="T2080" s="2">
        <v>3806499.86</v>
      </c>
      <c r="U2080">
        <v>0</v>
      </c>
      <c r="V2080" s="2">
        <v>800000</v>
      </c>
      <c r="W2080" s="2">
        <v>1943722.83</v>
      </c>
      <c r="X2080" s="2">
        <v>0</v>
      </c>
      <c r="Y2080" s="2">
        <v>551948.05000000005</v>
      </c>
      <c r="Z2080" s="2">
        <v>510828.98</v>
      </c>
      <c r="AA2080">
        <v>8</v>
      </c>
      <c r="AB2080">
        <v>0</v>
      </c>
      <c r="AC2080">
        <v>4</v>
      </c>
      <c r="AD2080">
        <v>0</v>
      </c>
      <c r="AE2080">
        <v>8</v>
      </c>
      <c r="AF2080">
        <v>12</v>
      </c>
      <c r="AG2080">
        <v>4</v>
      </c>
      <c r="AH2080" s="2">
        <v>200000</v>
      </c>
    </row>
    <row r="2081" spans="1:34" x14ac:dyDescent="0.5">
      <c r="A2081">
        <v>16437</v>
      </c>
      <c r="B2081">
        <v>68694</v>
      </c>
      <c r="C2081" t="s">
        <v>2146</v>
      </c>
      <c r="D2081" s="25">
        <v>32766</v>
      </c>
      <c r="E2081" t="s">
        <v>69</v>
      </c>
      <c r="F2081" t="s">
        <v>70</v>
      </c>
      <c r="G2081" t="s">
        <v>74</v>
      </c>
      <c r="H2081" s="25">
        <v>41660</v>
      </c>
      <c r="I2081" s="26" t="str">
        <f t="shared" si="256"/>
        <v>Tue</v>
      </c>
      <c r="J2081" s="1">
        <f t="shared" si="257"/>
        <v>0</v>
      </c>
      <c r="K2081" s="1" t="str">
        <f t="shared" si="258"/>
        <v>7D</v>
      </c>
      <c r="L2081" s="25">
        <v>41660</v>
      </c>
      <c r="M2081" s="26" t="str">
        <f t="shared" si="259"/>
        <v>Tue</v>
      </c>
      <c r="N2081" s="25">
        <v>41661</v>
      </c>
      <c r="O2081" s="1">
        <f t="shared" si="260"/>
        <v>1</v>
      </c>
      <c r="P2081" s="27">
        <f t="shared" si="261"/>
        <v>2014</v>
      </c>
      <c r="Q2081" s="1">
        <f t="shared" si="262"/>
        <v>1</v>
      </c>
      <c r="R2081" s="1">
        <f t="shared" si="263"/>
        <v>21</v>
      </c>
      <c r="S2081" t="s">
        <v>72</v>
      </c>
      <c r="T2081" s="2">
        <v>5313000</v>
      </c>
      <c r="U2081">
        <v>0</v>
      </c>
      <c r="V2081" s="2">
        <v>4600000</v>
      </c>
      <c r="W2081" s="2">
        <v>0</v>
      </c>
      <c r="X2081" s="2">
        <v>0</v>
      </c>
      <c r="Y2081" s="2">
        <v>0</v>
      </c>
      <c r="Z2081" s="2">
        <v>713000</v>
      </c>
      <c r="AA2081">
        <v>1</v>
      </c>
      <c r="AB2081">
        <v>0</v>
      </c>
      <c r="AC2081">
        <v>0</v>
      </c>
      <c r="AD2081">
        <v>0</v>
      </c>
      <c r="AE2081">
        <v>1</v>
      </c>
      <c r="AF2081">
        <v>1</v>
      </c>
      <c r="AG2081">
        <v>1</v>
      </c>
      <c r="AH2081" s="2">
        <v>4600000</v>
      </c>
    </row>
    <row r="2082" spans="1:34" x14ac:dyDescent="0.5">
      <c r="A2082">
        <v>16436</v>
      </c>
      <c r="B2082">
        <v>68679</v>
      </c>
      <c r="C2082" t="s">
        <v>2147</v>
      </c>
      <c r="D2082" s="25">
        <v>25654</v>
      </c>
      <c r="E2082" t="s">
        <v>133</v>
      </c>
      <c r="F2082" t="s">
        <v>80</v>
      </c>
      <c r="G2082" t="s">
        <v>81</v>
      </c>
      <c r="H2082" s="25">
        <v>41660</v>
      </c>
      <c r="I2082" s="26" t="str">
        <f t="shared" si="256"/>
        <v>Tue</v>
      </c>
      <c r="J2082" s="1">
        <f t="shared" si="257"/>
        <v>163</v>
      </c>
      <c r="K2082" s="1" t="str">
        <f t="shared" si="258"/>
        <v>120D</v>
      </c>
      <c r="L2082" s="25">
        <v>41823</v>
      </c>
      <c r="M2082" s="26" t="str">
        <f t="shared" si="259"/>
        <v>Thu</v>
      </c>
      <c r="N2082" s="25">
        <v>41827</v>
      </c>
      <c r="O2082" s="1">
        <f t="shared" si="260"/>
        <v>4</v>
      </c>
      <c r="P2082" s="27">
        <f t="shared" si="261"/>
        <v>2014</v>
      </c>
      <c r="Q2082" s="1">
        <f t="shared" si="262"/>
        <v>7</v>
      </c>
      <c r="R2082" s="1">
        <f t="shared" si="263"/>
        <v>3</v>
      </c>
      <c r="S2082" t="s">
        <v>72</v>
      </c>
      <c r="T2082" s="2">
        <v>25364233.420000002</v>
      </c>
      <c r="U2082">
        <v>21829500</v>
      </c>
      <c r="V2082" s="2">
        <v>17409092</v>
      </c>
      <c r="W2082" s="2">
        <v>4520344.7300000004</v>
      </c>
      <c r="X2082" s="2">
        <v>0</v>
      </c>
      <c r="Y2082" s="2">
        <v>32485.439999999999</v>
      </c>
      <c r="Z2082" s="2">
        <v>3402311.25</v>
      </c>
      <c r="AA2082">
        <v>8</v>
      </c>
      <c r="AB2082">
        <v>0</v>
      </c>
      <c r="AC2082">
        <v>4</v>
      </c>
      <c r="AD2082">
        <v>0</v>
      </c>
      <c r="AE2082">
        <v>8</v>
      </c>
      <c r="AF2082">
        <v>12</v>
      </c>
      <c r="AG2082">
        <v>4</v>
      </c>
      <c r="AH2082" s="2">
        <v>4352273</v>
      </c>
    </row>
    <row r="2083" spans="1:34" x14ac:dyDescent="0.5">
      <c r="A2083">
        <v>16461</v>
      </c>
      <c r="B2083">
        <v>68974</v>
      </c>
      <c r="C2083" t="s">
        <v>2148</v>
      </c>
      <c r="D2083" s="25">
        <v>23286</v>
      </c>
      <c r="E2083" t="s">
        <v>79</v>
      </c>
      <c r="F2083" t="s">
        <v>80</v>
      </c>
      <c r="G2083" t="s">
        <v>81</v>
      </c>
      <c r="H2083" s="25">
        <v>41661</v>
      </c>
      <c r="I2083" s="26" t="str">
        <f t="shared" si="256"/>
        <v>Wed</v>
      </c>
      <c r="J2083" s="1">
        <f t="shared" si="257"/>
        <v>88</v>
      </c>
      <c r="K2083" s="1" t="str">
        <f t="shared" si="258"/>
        <v>90D</v>
      </c>
      <c r="L2083" s="25">
        <v>41749</v>
      </c>
      <c r="M2083" s="26" t="str">
        <f t="shared" si="259"/>
        <v>Sun</v>
      </c>
      <c r="N2083" s="25">
        <v>41753</v>
      </c>
      <c r="O2083" s="1">
        <f t="shared" si="260"/>
        <v>4</v>
      </c>
      <c r="P2083" s="27">
        <f t="shared" si="261"/>
        <v>2014</v>
      </c>
      <c r="Q2083" s="1">
        <f t="shared" si="262"/>
        <v>4</v>
      </c>
      <c r="R2083" s="1">
        <f t="shared" si="263"/>
        <v>20</v>
      </c>
      <c r="S2083" t="s">
        <v>72</v>
      </c>
      <c r="T2083" s="2">
        <v>33083600.010000002</v>
      </c>
      <c r="U2083">
        <v>27858600</v>
      </c>
      <c r="V2083" s="2">
        <v>23011776</v>
      </c>
      <c r="W2083" s="2">
        <v>5632033.5300000003</v>
      </c>
      <c r="X2083" s="2">
        <v>0</v>
      </c>
      <c r="Y2083" s="2">
        <v>0</v>
      </c>
      <c r="Z2083" s="2">
        <v>4439790.4800000004</v>
      </c>
      <c r="AA2083">
        <v>8</v>
      </c>
      <c r="AB2083">
        <v>0</v>
      </c>
      <c r="AC2083">
        <v>0</v>
      </c>
      <c r="AD2083">
        <v>0</v>
      </c>
      <c r="AE2083">
        <v>8</v>
      </c>
      <c r="AF2083">
        <v>8</v>
      </c>
      <c r="AG2083">
        <v>4</v>
      </c>
      <c r="AH2083" s="2">
        <v>5752944</v>
      </c>
    </row>
    <row r="2084" spans="1:34" x14ac:dyDescent="0.5">
      <c r="A2084">
        <v>16463</v>
      </c>
      <c r="B2084">
        <v>69023</v>
      </c>
      <c r="C2084" t="s">
        <v>2149</v>
      </c>
      <c r="D2084" s="25">
        <v>27362</v>
      </c>
      <c r="E2084" t="s">
        <v>133</v>
      </c>
      <c r="F2084" t="s">
        <v>70</v>
      </c>
      <c r="G2084" t="s">
        <v>74</v>
      </c>
      <c r="H2084" s="25">
        <v>41661</v>
      </c>
      <c r="I2084" s="26" t="str">
        <f t="shared" si="256"/>
        <v>Wed</v>
      </c>
      <c r="J2084" s="1">
        <f t="shared" si="257"/>
        <v>39</v>
      </c>
      <c r="K2084" s="1" t="str">
        <f t="shared" si="258"/>
        <v>45D</v>
      </c>
      <c r="L2084" s="25">
        <v>41700</v>
      </c>
      <c r="M2084" s="26" t="str">
        <f t="shared" si="259"/>
        <v>Sun</v>
      </c>
      <c r="N2084" s="25">
        <v>41707</v>
      </c>
      <c r="O2084" s="1">
        <f t="shared" si="260"/>
        <v>7</v>
      </c>
      <c r="P2084" s="27">
        <f t="shared" si="261"/>
        <v>2014</v>
      </c>
      <c r="Q2084" s="1">
        <f t="shared" si="262"/>
        <v>3</v>
      </c>
      <c r="R2084" s="1">
        <f t="shared" si="263"/>
        <v>2</v>
      </c>
      <c r="S2084" t="s">
        <v>72</v>
      </c>
      <c r="T2084" s="2">
        <v>62893031.020000003</v>
      </c>
      <c r="U2084">
        <v>38844960</v>
      </c>
      <c r="V2084" s="2">
        <v>35616967.450000003</v>
      </c>
      <c r="W2084" s="2">
        <v>13554857.68</v>
      </c>
      <c r="X2084" s="2">
        <v>0</v>
      </c>
      <c r="Y2084" s="2">
        <v>4991103.67</v>
      </c>
      <c r="Z2084" s="2">
        <v>8730102.2200000007</v>
      </c>
      <c r="AA2084">
        <v>14</v>
      </c>
      <c r="AB2084">
        <v>0</v>
      </c>
      <c r="AC2084">
        <v>0</v>
      </c>
      <c r="AD2084">
        <v>14</v>
      </c>
      <c r="AE2084">
        <v>14</v>
      </c>
      <c r="AF2084">
        <v>28</v>
      </c>
      <c r="AG2084">
        <v>7</v>
      </c>
      <c r="AH2084" s="2">
        <v>5088138.21</v>
      </c>
    </row>
    <row r="2085" spans="1:34" x14ac:dyDescent="0.5">
      <c r="A2085">
        <v>16463</v>
      </c>
      <c r="B2085">
        <v>69022</v>
      </c>
      <c r="C2085" t="s">
        <v>2150</v>
      </c>
      <c r="D2085" s="25">
        <v>28896</v>
      </c>
      <c r="E2085" t="s">
        <v>133</v>
      </c>
      <c r="F2085" t="s">
        <v>70</v>
      </c>
      <c r="G2085" t="s">
        <v>74</v>
      </c>
      <c r="H2085" s="25">
        <v>41661</v>
      </c>
      <c r="I2085" s="26" t="str">
        <f t="shared" si="256"/>
        <v>Wed</v>
      </c>
      <c r="J2085" s="1">
        <f t="shared" si="257"/>
        <v>39</v>
      </c>
      <c r="K2085" s="1" t="str">
        <f t="shared" si="258"/>
        <v>45D</v>
      </c>
      <c r="L2085" s="25">
        <v>41700</v>
      </c>
      <c r="M2085" s="26" t="str">
        <f t="shared" si="259"/>
        <v>Sun</v>
      </c>
      <c r="N2085" s="25">
        <v>41707</v>
      </c>
      <c r="O2085" s="1">
        <f t="shared" si="260"/>
        <v>7</v>
      </c>
      <c r="P2085" s="27">
        <f t="shared" si="261"/>
        <v>2014</v>
      </c>
      <c r="Q2085" s="1">
        <f t="shared" si="262"/>
        <v>3</v>
      </c>
      <c r="R2085" s="1">
        <f t="shared" si="263"/>
        <v>2</v>
      </c>
      <c r="S2085" t="s">
        <v>72</v>
      </c>
      <c r="T2085" s="2">
        <v>28809499.34</v>
      </c>
      <c r="U2085">
        <v>0</v>
      </c>
      <c r="V2085" s="2">
        <v>7550216.4500000002</v>
      </c>
      <c r="W2085" s="2">
        <v>12451514.59</v>
      </c>
      <c r="X2085" s="2">
        <v>0</v>
      </c>
      <c r="Y2085" s="2">
        <v>4328551.47</v>
      </c>
      <c r="Z2085" s="2">
        <v>4479216.83</v>
      </c>
      <c r="AA2085">
        <v>14</v>
      </c>
      <c r="AB2085">
        <v>7</v>
      </c>
      <c r="AC2085">
        <v>0</v>
      </c>
      <c r="AD2085">
        <v>7</v>
      </c>
      <c r="AE2085">
        <v>21</v>
      </c>
      <c r="AF2085">
        <v>28</v>
      </c>
      <c r="AG2085">
        <v>7</v>
      </c>
      <c r="AH2085" s="2">
        <v>1078602.3500000001</v>
      </c>
    </row>
    <row r="2086" spans="1:34" x14ac:dyDescent="0.5">
      <c r="A2086">
        <v>16463</v>
      </c>
      <c r="B2086">
        <v>69050</v>
      </c>
      <c r="C2086" t="s">
        <v>2151</v>
      </c>
      <c r="D2086" s="25">
        <v>30013</v>
      </c>
      <c r="E2086" t="s">
        <v>133</v>
      </c>
      <c r="F2086" t="s">
        <v>70</v>
      </c>
      <c r="G2086" t="s">
        <v>74</v>
      </c>
      <c r="H2086" s="25">
        <v>41661</v>
      </c>
      <c r="I2086" s="26" t="str">
        <f t="shared" si="256"/>
        <v>Wed</v>
      </c>
      <c r="J2086" s="1">
        <f t="shared" si="257"/>
        <v>39</v>
      </c>
      <c r="K2086" s="1" t="str">
        <f t="shared" si="258"/>
        <v>45D</v>
      </c>
      <c r="L2086" s="25">
        <v>41700</v>
      </c>
      <c r="M2086" s="26" t="str">
        <f t="shared" si="259"/>
        <v>Sun</v>
      </c>
      <c r="N2086" s="25">
        <v>41707</v>
      </c>
      <c r="O2086" s="1">
        <f t="shared" si="260"/>
        <v>7</v>
      </c>
      <c r="P2086" s="27">
        <f t="shared" si="261"/>
        <v>2014</v>
      </c>
      <c r="Q2086" s="1">
        <f t="shared" si="262"/>
        <v>3</v>
      </c>
      <c r="R2086" s="1">
        <f t="shared" si="263"/>
        <v>2</v>
      </c>
      <c r="S2086" t="s">
        <v>72</v>
      </c>
      <c r="T2086" s="2">
        <v>58393359.109999999</v>
      </c>
      <c r="U2086">
        <v>38844960</v>
      </c>
      <c r="V2086" s="2">
        <v>35616967</v>
      </c>
      <c r="W2086" s="2">
        <v>12472520.949999999</v>
      </c>
      <c r="X2086" s="2">
        <v>0</v>
      </c>
      <c r="Y2086" s="2">
        <v>2134865.15</v>
      </c>
      <c r="Z2086" s="2">
        <v>8169006.0099999998</v>
      </c>
      <c r="AA2086">
        <v>14</v>
      </c>
      <c r="AB2086">
        <v>0</v>
      </c>
      <c r="AC2086">
        <v>0</v>
      </c>
      <c r="AD2086">
        <v>7</v>
      </c>
      <c r="AE2086">
        <v>14</v>
      </c>
      <c r="AF2086">
        <v>21</v>
      </c>
      <c r="AG2086">
        <v>7</v>
      </c>
      <c r="AH2086" s="2">
        <v>5088138.1399999997</v>
      </c>
    </row>
    <row r="2087" spans="1:34" x14ac:dyDescent="0.5">
      <c r="A2087">
        <v>16463</v>
      </c>
      <c r="B2087">
        <v>69021</v>
      </c>
      <c r="C2087" t="s">
        <v>2152</v>
      </c>
      <c r="D2087" s="25">
        <v>31465</v>
      </c>
      <c r="E2087" t="s">
        <v>133</v>
      </c>
      <c r="F2087" t="s">
        <v>70</v>
      </c>
      <c r="G2087" t="s">
        <v>74</v>
      </c>
      <c r="H2087" s="25">
        <v>41661</v>
      </c>
      <c r="I2087" s="26" t="str">
        <f t="shared" si="256"/>
        <v>Wed</v>
      </c>
      <c r="J2087" s="1">
        <f t="shared" si="257"/>
        <v>39</v>
      </c>
      <c r="K2087" s="1" t="str">
        <f t="shared" si="258"/>
        <v>45D</v>
      </c>
      <c r="L2087" s="25">
        <v>41700</v>
      </c>
      <c r="M2087" s="26" t="str">
        <f t="shared" si="259"/>
        <v>Sun</v>
      </c>
      <c r="N2087" s="25">
        <v>41707</v>
      </c>
      <c r="O2087" s="1">
        <f t="shared" si="260"/>
        <v>7</v>
      </c>
      <c r="P2087" s="27">
        <f t="shared" si="261"/>
        <v>2014</v>
      </c>
      <c r="Q2087" s="1">
        <f t="shared" si="262"/>
        <v>3</v>
      </c>
      <c r="R2087" s="1">
        <f t="shared" si="263"/>
        <v>2</v>
      </c>
      <c r="S2087" t="s">
        <v>72</v>
      </c>
      <c r="T2087" s="2">
        <v>101915393.19</v>
      </c>
      <c r="U2087">
        <v>82887920</v>
      </c>
      <c r="V2087" s="2">
        <v>69773245.620000005</v>
      </c>
      <c r="W2087" s="2">
        <v>12705450.210000001</v>
      </c>
      <c r="X2087" s="2">
        <v>0</v>
      </c>
      <c r="Y2087" s="2">
        <v>5220849.0999999996</v>
      </c>
      <c r="Z2087" s="2">
        <v>14215848.26</v>
      </c>
      <c r="AA2087">
        <v>16</v>
      </c>
      <c r="AB2087">
        <v>0</v>
      </c>
      <c r="AC2087">
        <v>0</v>
      </c>
      <c r="AD2087">
        <v>8</v>
      </c>
      <c r="AE2087">
        <v>16</v>
      </c>
      <c r="AF2087">
        <v>24</v>
      </c>
      <c r="AG2087">
        <v>8</v>
      </c>
      <c r="AH2087" s="2">
        <v>8721655.6999999993</v>
      </c>
    </row>
    <row r="2088" spans="1:34" x14ac:dyDescent="0.5">
      <c r="A2088">
        <v>16469</v>
      </c>
      <c r="B2088">
        <v>75181</v>
      </c>
      <c r="C2088" t="s">
        <v>2153</v>
      </c>
      <c r="D2088" s="25">
        <v>30281</v>
      </c>
      <c r="E2088" t="s">
        <v>138</v>
      </c>
      <c r="F2088" t="s">
        <v>80</v>
      </c>
      <c r="G2088" t="s">
        <v>89</v>
      </c>
      <c r="H2088" s="25">
        <v>41662</v>
      </c>
      <c r="I2088" s="26" t="str">
        <f t="shared" si="256"/>
        <v>Thu</v>
      </c>
      <c r="J2088" s="1">
        <f t="shared" si="257"/>
        <v>48</v>
      </c>
      <c r="K2088" s="1" t="str">
        <f t="shared" si="258"/>
        <v>60D</v>
      </c>
      <c r="L2088" s="25">
        <v>41710</v>
      </c>
      <c r="M2088" s="26" t="str">
        <f t="shared" si="259"/>
        <v>Wed</v>
      </c>
      <c r="N2088" s="25">
        <v>41713</v>
      </c>
      <c r="O2088" s="1">
        <f t="shared" si="260"/>
        <v>3</v>
      </c>
      <c r="P2088" s="27">
        <f t="shared" si="261"/>
        <v>2014</v>
      </c>
      <c r="Q2088" s="1">
        <f t="shared" si="262"/>
        <v>3</v>
      </c>
      <c r="R2088" s="1">
        <f t="shared" si="263"/>
        <v>12</v>
      </c>
      <c r="S2088" t="s">
        <v>72</v>
      </c>
      <c r="T2088" s="2">
        <v>4624699.53</v>
      </c>
      <c r="U2088">
        <v>0</v>
      </c>
      <c r="V2088" s="2">
        <v>2500000</v>
      </c>
      <c r="W2088" s="2">
        <v>1504068.86</v>
      </c>
      <c r="X2088" s="2">
        <v>0</v>
      </c>
      <c r="Y2088" s="2">
        <v>0</v>
      </c>
      <c r="Z2088" s="2">
        <v>620630.67000000004</v>
      </c>
      <c r="AA2088">
        <v>6</v>
      </c>
      <c r="AB2088">
        <v>0</v>
      </c>
      <c r="AC2088">
        <v>0</v>
      </c>
      <c r="AD2088">
        <v>0</v>
      </c>
      <c r="AE2088">
        <v>6</v>
      </c>
      <c r="AF2088">
        <v>6</v>
      </c>
      <c r="AG2088">
        <v>3</v>
      </c>
      <c r="AH2088" s="2">
        <v>833333.33</v>
      </c>
    </row>
    <row r="2089" spans="1:34" x14ac:dyDescent="0.5">
      <c r="A2089">
        <v>16492</v>
      </c>
      <c r="B2089">
        <v>69203</v>
      </c>
      <c r="C2089" t="s">
        <v>2154</v>
      </c>
      <c r="D2089" s="25">
        <v>33237</v>
      </c>
      <c r="E2089" t="s">
        <v>69</v>
      </c>
      <c r="F2089" t="s">
        <v>70</v>
      </c>
      <c r="G2089" t="s">
        <v>97</v>
      </c>
      <c r="H2089" s="25">
        <v>41663</v>
      </c>
      <c r="I2089" s="26" t="str">
        <f t="shared" si="256"/>
        <v>Fri</v>
      </c>
      <c r="J2089" s="1">
        <f t="shared" si="257"/>
        <v>0</v>
      </c>
      <c r="K2089" s="1" t="str">
        <f t="shared" si="258"/>
        <v>7D</v>
      </c>
      <c r="L2089" s="25">
        <v>41663</v>
      </c>
      <c r="M2089" s="26" t="str">
        <f t="shared" si="259"/>
        <v>Fri</v>
      </c>
      <c r="N2089" s="25">
        <v>41664</v>
      </c>
      <c r="O2089" s="1">
        <f t="shared" si="260"/>
        <v>1</v>
      </c>
      <c r="P2089" s="27">
        <f t="shared" si="261"/>
        <v>2014</v>
      </c>
      <c r="Q2089" s="1">
        <f t="shared" si="262"/>
        <v>1</v>
      </c>
      <c r="R2089" s="1">
        <f t="shared" si="263"/>
        <v>24</v>
      </c>
      <c r="S2089" t="s">
        <v>72</v>
      </c>
      <c r="T2089" s="2">
        <v>2483500</v>
      </c>
      <c r="U2089">
        <v>2483500</v>
      </c>
      <c r="V2089" s="2">
        <v>2011688</v>
      </c>
      <c r="W2089" s="2">
        <v>138528</v>
      </c>
      <c r="X2089" s="2">
        <v>0</v>
      </c>
      <c r="Y2089" s="2">
        <v>0</v>
      </c>
      <c r="Z2089" s="2">
        <v>333284</v>
      </c>
      <c r="AA2089">
        <v>1</v>
      </c>
      <c r="AB2089">
        <v>0</v>
      </c>
      <c r="AC2089">
        <v>0</v>
      </c>
      <c r="AD2089">
        <v>0</v>
      </c>
      <c r="AE2089">
        <v>1</v>
      </c>
      <c r="AF2089">
        <v>1</v>
      </c>
      <c r="AG2089">
        <v>1</v>
      </c>
      <c r="AH2089" s="2">
        <v>2011688</v>
      </c>
    </row>
    <row r="2090" spans="1:34" x14ac:dyDescent="0.5">
      <c r="A2090">
        <v>16505</v>
      </c>
      <c r="B2090">
        <v>94954</v>
      </c>
      <c r="C2090" t="s">
        <v>496</v>
      </c>
      <c r="D2090" s="25">
        <v>24736</v>
      </c>
      <c r="E2090" t="s">
        <v>100</v>
      </c>
      <c r="F2090" t="s">
        <v>80</v>
      </c>
      <c r="G2090" t="s">
        <v>89</v>
      </c>
      <c r="H2090" s="25">
        <v>41664</v>
      </c>
      <c r="I2090" s="26" t="str">
        <f t="shared" si="256"/>
        <v>Sat</v>
      </c>
      <c r="J2090" s="1">
        <f t="shared" si="257"/>
        <v>15</v>
      </c>
      <c r="K2090" s="1" t="str">
        <f t="shared" si="258"/>
        <v>30D</v>
      </c>
      <c r="L2090" s="25">
        <v>41679</v>
      </c>
      <c r="M2090" s="26" t="str">
        <f t="shared" si="259"/>
        <v>Sun</v>
      </c>
      <c r="N2090" s="25">
        <v>41680</v>
      </c>
      <c r="O2090" s="1">
        <f t="shared" si="260"/>
        <v>1</v>
      </c>
      <c r="P2090" s="27">
        <f t="shared" si="261"/>
        <v>2014</v>
      </c>
      <c r="Q2090" s="1">
        <f t="shared" si="262"/>
        <v>2</v>
      </c>
      <c r="R2090" s="1">
        <f t="shared" si="263"/>
        <v>9</v>
      </c>
      <c r="S2090" t="s">
        <v>72</v>
      </c>
      <c r="T2090" s="2">
        <v>13762874.91</v>
      </c>
      <c r="U2090">
        <v>0</v>
      </c>
      <c r="V2090" s="2">
        <v>1064936</v>
      </c>
      <c r="W2090" s="2">
        <v>4569588.66</v>
      </c>
      <c r="X2090" s="2">
        <v>0</v>
      </c>
      <c r="Y2090" s="2">
        <v>4962703.97</v>
      </c>
      <c r="Z2090" s="2">
        <v>3165646.28</v>
      </c>
      <c r="AA2090">
        <v>40</v>
      </c>
      <c r="AB2090">
        <v>0</v>
      </c>
      <c r="AC2090">
        <v>0</v>
      </c>
      <c r="AD2090">
        <v>0</v>
      </c>
      <c r="AE2090">
        <v>40</v>
      </c>
      <c r="AF2090">
        <v>40</v>
      </c>
      <c r="AG2090">
        <v>20</v>
      </c>
      <c r="AH2090" s="2">
        <v>53246.8</v>
      </c>
    </row>
    <row r="2091" spans="1:34" x14ac:dyDescent="0.5">
      <c r="A2091">
        <v>16493</v>
      </c>
      <c r="B2091">
        <v>69205</v>
      </c>
      <c r="C2091" t="s">
        <v>2155</v>
      </c>
      <c r="D2091" s="25">
        <v>30462</v>
      </c>
      <c r="E2091" t="s">
        <v>69</v>
      </c>
      <c r="F2091" t="s">
        <v>84</v>
      </c>
      <c r="G2091" t="s">
        <v>112</v>
      </c>
      <c r="H2091" s="25">
        <v>41664</v>
      </c>
      <c r="I2091" s="26" t="str">
        <f t="shared" si="256"/>
        <v>Sat</v>
      </c>
      <c r="J2091" s="1">
        <f t="shared" si="257"/>
        <v>20</v>
      </c>
      <c r="K2091" s="1" t="str">
        <f t="shared" si="258"/>
        <v>30D</v>
      </c>
      <c r="L2091" s="25">
        <v>41684</v>
      </c>
      <c r="M2091" s="26" t="str">
        <f t="shared" si="259"/>
        <v>Fri</v>
      </c>
      <c r="N2091" s="25">
        <v>41685</v>
      </c>
      <c r="O2091" s="1">
        <f t="shared" si="260"/>
        <v>1</v>
      </c>
      <c r="P2091" s="27">
        <f t="shared" si="261"/>
        <v>2014</v>
      </c>
      <c r="Q2091" s="1">
        <f t="shared" si="262"/>
        <v>2</v>
      </c>
      <c r="R2091" s="1">
        <f t="shared" si="263"/>
        <v>14</v>
      </c>
      <c r="S2091" t="s">
        <v>72</v>
      </c>
      <c r="T2091" s="2">
        <v>6138500</v>
      </c>
      <c r="U2091">
        <v>3000000</v>
      </c>
      <c r="V2091" s="2">
        <v>2320346</v>
      </c>
      <c r="W2091" s="2">
        <v>2994372.01</v>
      </c>
      <c r="X2091" s="2">
        <v>0</v>
      </c>
      <c r="Y2091" s="2">
        <v>0</v>
      </c>
      <c r="Z2091" s="2">
        <v>823781.99</v>
      </c>
      <c r="AA2091">
        <v>2</v>
      </c>
      <c r="AB2091">
        <v>0</v>
      </c>
      <c r="AC2091">
        <v>0</v>
      </c>
      <c r="AD2091">
        <v>0</v>
      </c>
      <c r="AE2091">
        <v>2</v>
      </c>
      <c r="AF2091">
        <v>2</v>
      </c>
      <c r="AG2091">
        <v>1</v>
      </c>
      <c r="AH2091" s="2">
        <v>2320346</v>
      </c>
    </row>
    <row r="2092" spans="1:34" x14ac:dyDescent="0.5">
      <c r="A2092">
        <v>16495</v>
      </c>
      <c r="B2092">
        <v>69210</v>
      </c>
      <c r="C2092" t="s">
        <v>2156</v>
      </c>
      <c r="D2092" s="25">
        <v>32689</v>
      </c>
      <c r="E2092" t="s">
        <v>138</v>
      </c>
      <c r="F2092" t="s">
        <v>75</v>
      </c>
      <c r="G2092" t="s">
        <v>1463</v>
      </c>
      <c r="H2092" s="25">
        <v>41664</v>
      </c>
      <c r="I2092" s="26" t="str">
        <f t="shared" si="256"/>
        <v>Sat</v>
      </c>
      <c r="J2092" s="1">
        <f t="shared" si="257"/>
        <v>20</v>
      </c>
      <c r="K2092" s="1" t="str">
        <f t="shared" si="258"/>
        <v>30D</v>
      </c>
      <c r="L2092" s="25">
        <v>41684</v>
      </c>
      <c r="M2092" s="26" t="str">
        <f t="shared" si="259"/>
        <v>Fri</v>
      </c>
      <c r="N2092" s="25">
        <v>41688</v>
      </c>
      <c r="O2092" s="1">
        <f t="shared" si="260"/>
        <v>4</v>
      </c>
      <c r="P2092" s="27">
        <f t="shared" si="261"/>
        <v>2014</v>
      </c>
      <c r="Q2092" s="1">
        <f t="shared" si="262"/>
        <v>2</v>
      </c>
      <c r="R2092" s="1">
        <f t="shared" si="263"/>
        <v>14</v>
      </c>
      <c r="S2092" t="s">
        <v>72</v>
      </c>
      <c r="T2092" s="2">
        <v>15202499.99</v>
      </c>
      <c r="U2092">
        <v>0</v>
      </c>
      <c r="V2092" s="2">
        <v>2500000</v>
      </c>
      <c r="W2092" s="2">
        <v>1580086.57</v>
      </c>
      <c r="X2092" s="2">
        <v>0</v>
      </c>
      <c r="Y2092" s="2">
        <v>8362970.3700000001</v>
      </c>
      <c r="Z2092" s="2">
        <v>2759443.05</v>
      </c>
      <c r="AA2092">
        <v>12</v>
      </c>
      <c r="AB2092">
        <v>0</v>
      </c>
      <c r="AC2092">
        <v>0</v>
      </c>
      <c r="AD2092">
        <v>0</v>
      </c>
      <c r="AE2092">
        <v>12</v>
      </c>
      <c r="AF2092">
        <v>12</v>
      </c>
      <c r="AG2092">
        <v>4</v>
      </c>
      <c r="AH2092" s="2">
        <v>625000</v>
      </c>
    </row>
    <row r="2093" spans="1:34" x14ac:dyDescent="0.5">
      <c r="A2093">
        <v>16515</v>
      </c>
      <c r="B2093">
        <v>69453</v>
      </c>
      <c r="C2093" t="s">
        <v>2157</v>
      </c>
      <c r="D2093" s="25">
        <v>29403</v>
      </c>
      <c r="E2093" t="s">
        <v>140</v>
      </c>
      <c r="F2093" t="s">
        <v>80</v>
      </c>
      <c r="G2093" t="s">
        <v>89</v>
      </c>
      <c r="H2093" s="25">
        <v>41666</v>
      </c>
      <c r="I2093" s="26" t="str">
        <f t="shared" si="256"/>
        <v>Mon</v>
      </c>
      <c r="J2093" s="1">
        <f t="shared" si="257"/>
        <v>13</v>
      </c>
      <c r="K2093" s="1" t="str">
        <f t="shared" si="258"/>
        <v>14D</v>
      </c>
      <c r="L2093" s="25">
        <v>41679</v>
      </c>
      <c r="M2093" s="26" t="str">
        <f t="shared" si="259"/>
        <v>Sun</v>
      </c>
      <c r="N2093" s="25">
        <v>41681</v>
      </c>
      <c r="O2093" s="1">
        <f t="shared" si="260"/>
        <v>2</v>
      </c>
      <c r="P2093" s="27">
        <f t="shared" si="261"/>
        <v>2014</v>
      </c>
      <c r="Q2093" s="1">
        <f t="shared" si="262"/>
        <v>2</v>
      </c>
      <c r="R2093" s="1">
        <f t="shared" si="263"/>
        <v>9</v>
      </c>
      <c r="S2093" t="s">
        <v>72</v>
      </c>
      <c r="T2093" s="2">
        <v>13082720.140000001</v>
      </c>
      <c r="U2093">
        <v>10670100</v>
      </c>
      <c r="V2093" s="2">
        <v>8692740</v>
      </c>
      <c r="W2093" s="2">
        <v>545580</v>
      </c>
      <c r="X2093" s="2">
        <v>0</v>
      </c>
      <c r="Y2093" s="2">
        <v>1609419.91</v>
      </c>
      <c r="Z2093" s="2">
        <v>2234980.23</v>
      </c>
      <c r="AA2093">
        <v>4</v>
      </c>
      <c r="AB2093">
        <v>0</v>
      </c>
      <c r="AC2093">
        <v>0</v>
      </c>
      <c r="AD2093">
        <v>0</v>
      </c>
      <c r="AE2093">
        <v>4</v>
      </c>
      <c r="AF2093">
        <v>4</v>
      </c>
      <c r="AG2093">
        <v>2</v>
      </c>
      <c r="AH2093" s="2">
        <v>4346370</v>
      </c>
    </row>
    <row r="2094" spans="1:34" x14ac:dyDescent="0.5">
      <c r="A2094">
        <v>16507</v>
      </c>
      <c r="B2094">
        <v>69442</v>
      </c>
      <c r="C2094" t="s">
        <v>2158</v>
      </c>
      <c r="D2094" s="25">
        <v>19122</v>
      </c>
      <c r="E2094" t="s">
        <v>122</v>
      </c>
      <c r="F2094" t="s">
        <v>70</v>
      </c>
      <c r="G2094" t="s">
        <v>74</v>
      </c>
      <c r="H2094" s="25">
        <v>41666</v>
      </c>
      <c r="I2094" s="26" t="str">
        <f t="shared" si="256"/>
        <v>Mon</v>
      </c>
      <c r="J2094" s="1">
        <f t="shared" si="257"/>
        <v>20</v>
      </c>
      <c r="K2094" s="1" t="str">
        <f t="shared" si="258"/>
        <v>30D</v>
      </c>
      <c r="L2094" s="25">
        <v>41686</v>
      </c>
      <c r="M2094" s="26" t="str">
        <f t="shared" si="259"/>
        <v>Sun</v>
      </c>
      <c r="N2094" s="25">
        <v>41687</v>
      </c>
      <c r="O2094" s="1">
        <f t="shared" si="260"/>
        <v>1</v>
      </c>
      <c r="P2094" s="27">
        <f t="shared" si="261"/>
        <v>2014</v>
      </c>
      <c r="Q2094" s="1">
        <f t="shared" si="262"/>
        <v>2</v>
      </c>
      <c r="R2094" s="1">
        <f t="shared" si="263"/>
        <v>16</v>
      </c>
      <c r="S2094" t="s">
        <v>72</v>
      </c>
      <c r="T2094" s="2">
        <v>6352500</v>
      </c>
      <c r="U2094">
        <v>6352500</v>
      </c>
      <c r="V2094" s="2">
        <v>5222944</v>
      </c>
      <c r="W2094" s="2">
        <v>277056</v>
      </c>
      <c r="X2094" s="2">
        <v>0</v>
      </c>
      <c r="Y2094" s="2">
        <v>0</v>
      </c>
      <c r="Z2094" s="2">
        <v>852500</v>
      </c>
      <c r="AA2094">
        <v>2</v>
      </c>
      <c r="AB2094">
        <v>0</v>
      </c>
      <c r="AC2094">
        <v>0</v>
      </c>
      <c r="AD2094">
        <v>0</v>
      </c>
      <c r="AE2094">
        <v>2</v>
      </c>
      <c r="AF2094">
        <v>2</v>
      </c>
      <c r="AG2094">
        <v>1</v>
      </c>
      <c r="AH2094" s="2">
        <v>5222944</v>
      </c>
    </row>
    <row r="2095" spans="1:34" x14ac:dyDescent="0.5">
      <c r="A2095">
        <v>16537</v>
      </c>
      <c r="B2095">
        <v>69722</v>
      </c>
      <c r="C2095" t="s">
        <v>2159</v>
      </c>
      <c r="D2095" s="25">
        <v>21619</v>
      </c>
      <c r="E2095" t="s">
        <v>113</v>
      </c>
      <c r="F2095" t="s">
        <v>70</v>
      </c>
      <c r="G2095" t="s">
        <v>74</v>
      </c>
      <c r="H2095" s="25">
        <v>41667</v>
      </c>
      <c r="I2095" s="26" t="str">
        <f t="shared" si="256"/>
        <v>Tue</v>
      </c>
      <c r="J2095" s="1">
        <f t="shared" si="257"/>
        <v>158</v>
      </c>
      <c r="K2095" s="1" t="str">
        <f t="shared" si="258"/>
        <v>120D</v>
      </c>
      <c r="L2095" s="25">
        <v>41825</v>
      </c>
      <c r="M2095" s="26" t="str">
        <f t="shared" si="259"/>
        <v>Sat</v>
      </c>
      <c r="N2095" s="25">
        <v>41837</v>
      </c>
      <c r="O2095" s="1">
        <f t="shared" si="260"/>
        <v>12</v>
      </c>
      <c r="P2095" s="27">
        <f t="shared" si="261"/>
        <v>2014</v>
      </c>
      <c r="Q2095" s="1">
        <f t="shared" si="262"/>
        <v>7</v>
      </c>
      <c r="R2095" s="1">
        <f t="shared" si="263"/>
        <v>5</v>
      </c>
      <c r="S2095" t="s">
        <v>72</v>
      </c>
      <c r="T2095" s="2">
        <v>95706151.930000007</v>
      </c>
      <c r="U2095">
        <v>51751161</v>
      </c>
      <c r="V2095" s="2">
        <v>40568632.5</v>
      </c>
      <c r="W2095" s="2">
        <v>39248814.969999999</v>
      </c>
      <c r="X2095" s="2">
        <v>0</v>
      </c>
      <c r="Y2095" s="2">
        <v>2805355.94</v>
      </c>
      <c r="Z2095" s="2">
        <v>13083348.52</v>
      </c>
      <c r="AA2095">
        <v>24</v>
      </c>
      <c r="AB2095">
        <v>0</v>
      </c>
      <c r="AC2095">
        <v>0</v>
      </c>
      <c r="AD2095">
        <v>12</v>
      </c>
      <c r="AE2095">
        <v>24</v>
      </c>
      <c r="AF2095">
        <v>36</v>
      </c>
      <c r="AG2095">
        <v>12</v>
      </c>
      <c r="AH2095" s="2">
        <v>3380719.38</v>
      </c>
    </row>
    <row r="2096" spans="1:34" x14ac:dyDescent="0.5">
      <c r="A2096">
        <v>16137</v>
      </c>
      <c r="B2096">
        <v>69757</v>
      </c>
      <c r="C2096" t="s">
        <v>2160</v>
      </c>
      <c r="D2096" s="25">
        <v>20587</v>
      </c>
      <c r="E2096" t="s">
        <v>140</v>
      </c>
      <c r="F2096" t="s">
        <v>127</v>
      </c>
      <c r="G2096" t="s">
        <v>128</v>
      </c>
      <c r="H2096" s="25">
        <v>41667</v>
      </c>
      <c r="I2096" s="26" t="str">
        <f t="shared" si="256"/>
        <v>Tue</v>
      </c>
      <c r="J2096" s="1">
        <f t="shared" si="257"/>
        <v>3</v>
      </c>
      <c r="K2096" s="1" t="str">
        <f t="shared" si="258"/>
        <v>7D</v>
      </c>
      <c r="L2096" s="25">
        <v>41670</v>
      </c>
      <c r="M2096" s="26" t="str">
        <f t="shared" si="259"/>
        <v>Fri</v>
      </c>
      <c r="N2096" s="25">
        <v>41674</v>
      </c>
      <c r="O2096" s="1">
        <f t="shared" si="260"/>
        <v>4</v>
      </c>
      <c r="P2096" s="27">
        <f t="shared" si="261"/>
        <v>2014</v>
      </c>
      <c r="Q2096" s="1">
        <f t="shared" si="262"/>
        <v>1</v>
      </c>
      <c r="R2096" s="1">
        <f t="shared" si="263"/>
        <v>31</v>
      </c>
      <c r="S2096" t="s">
        <v>72</v>
      </c>
      <c r="T2096" s="2">
        <v>3061000</v>
      </c>
      <c r="U2096">
        <v>0</v>
      </c>
      <c r="V2096" s="2">
        <v>2650216.4500000002</v>
      </c>
      <c r="W2096" s="2">
        <v>0</v>
      </c>
      <c r="X2096" s="2">
        <v>0</v>
      </c>
      <c r="Y2096" s="2">
        <v>0</v>
      </c>
      <c r="Z2096" s="2">
        <v>410783.55</v>
      </c>
      <c r="AA2096">
        <v>8</v>
      </c>
      <c r="AB2096">
        <v>0</v>
      </c>
      <c r="AC2096">
        <v>0</v>
      </c>
      <c r="AD2096">
        <v>0</v>
      </c>
      <c r="AE2096">
        <v>8</v>
      </c>
      <c r="AF2096">
        <v>8</v>
      </c>
      <c r="AG2096">
        <v>4</v>
      </c>
      <c r="AH2096" s="2">
        <v>662554.11</v>
      </c>
    </row>
    <row r="2097" spans="1:34" x14ac:dyDescent="0.5">
      <c r="A2097">
        <v>15955</v>
      </c>
      <c r="B2097">
        <v>69719</v>
      </c>
      <c r="C2097" t="s">
        <v>2161</v>
      </c>
      <c r="D2097" s="25">
        <v>30543</v>
      </c>
      <c r="E2097" t="s">
        <v>140</v>
      </c>
      <c r="F2097" t="s">
        <v>127</v>
      </c>
      <c r="G2097" t="s">
        <v>128</v>
      </c>
      <c r="H2097" s="25">
        <v>41667</v>
      </c>
      <c r="I2097" s="26" t="str">
        <f t="shared" si="256"/>
        <v>Tue</v>
      </c>
      <c r="J2097" s="1">
        <f t="shared" si="257"/>
        <v>5</v>
      </c>
      <c r="K2097" s="1" t="str">
        <f t="shared" si="258"/>
        <v>7D</v>
      </c>
      <c r="L2097" s="25">
        <v>41672</v>
      </c>
      <c r="M2097" s="26" t="str">
        <f t="shared" si="259"/>
        <v>Sun</v>
      </c>
      <c r="N2097" s="25">
        <v>41674</v>
      </c>
      <c r="O2097" s="1">
        <f t="shared" si="260"/>
        <v>2</v>
      </c>
      <c r="P2097" s="27">
        <f t="shared" si="261"/>
        <v>2014</v>
      </c>
      <c r="Q2097" s="1">
        <f t="shared" si="262"/>
        <v>2</v>
      </c>
      <c r="R2097" s="1">
        <f t="shared" si="263"/>
        <v>2</v>
      </c>
      <c r="S2097" t="s">
        <v>72</v>
      </c>
      <c r="T2097" s="2">
        <v>693000</v>
      </c>
      <c r="U2097">
        <v>0</v>
      </c>
      <c r="V2097" s="2">
        <v>600000</v>
      </c>
      <c r="W2097" s="2">
        <v>0</v>
      </c>
      <c r="X2097" s="2">
        <v>0</v>
      </c>
      <c r="Y2097" s="2">
        <v>0</v>
      </c>
      <c r="Z2097" s="2">
        <v>93000</v>
      </c>
      <c r="AA2097">
        <v>4</v>
      </c>
      <c r="AB2097">
        <v>0</v>
      </c>
      <c r="AC2097">
        <v>0</v>
      </c>
      <c r="AD2097">
        <v>0</v>
      </c>
      <c r="AE2097">
        <v>4</v>
      </c>
      <c r="AF2097">
        <v>4</v>
      </c>
      <c r="AG2097">
        <v>2</v>
      </c>
      <c r="AH2097" s="2">
        <v>300000</v>
      </c>
    </row>
    <row r="2098" spans="1:34" x14ac:dyDescent="0.5">
      <c r="A2098">
        <v>16546</v>
      </c>
      <c r="B2098">
        <v>69988</v>
      </c>
      <c r="C2098" t="s">
        <v>2162</v>
      </c>
      <c r="D2098" s="25">
        <v>24307</v>
      </c>
      <c r="E2098" t="s">
        <v>100</v>
      </c>
      <c r="F2098" t="s">
        <v>80</v>
      </c>
      <c r="G2098" t="s">
        <v>89</v>
      </c>
      <c r="H2098" s="25">
        <v>41668</v>
      </c>
      <c r="I2098" s="26" t="str">
        <f t="shared" si="256"/>
        <v>Wed</v>
      </c>
      <c r="J2098" s="1">
        <f t="shared" si="257"/>
        <v>52</v>
      </c>
      <c r="K2098" s="1" t="str">
        <f t="shared" si="258"/>
        <v>60D</v>
      </c>
      <c r="L2098" s="25">
        <v>41720</v>
      </c>
      <c r="M2098" s="26" t="str">
        <f t="shared" si="259"/>
        <v>Sat</v>
      </c>
      <c r="N2098" s="25">
        <v>41726</v>
      </c>
      <c r="O2098" s="1">
        <f t="shared" si="260"/>
        <v>6</v>
      </c>
      <c r="P2098" s="27">
        <f t="shared" si="261"/>
        <v>2014</v>
      </c>
      <c r="Q2098" s="1">
        <f t="shared" si="262"/>
        <v>3</v>
      </c>
      <c r="R2098" s="1">
        <f t="shared" si="263"/>
        <v>22</v>
      </c>
      <c r="S2098" t="s">
        <v>72</v>
      </c>
      <c r="T2098" s="2">
        <v>50715519.359999999</v>
      </c>
      <c r="U2098">
        <v>0</v>
      </c>
      <c r="V2098" s="2">
        <v>1000000</v>
      </c>
      <c r="W2098" s="2">
        <v>41151964.780000001</v>
      </c>
      <c r="X2098" s="2">
        <v>0</v>
      </c>
      <c r="Y2098" s="2">
        <v>1553779.12</v>
      </c>
      <c r="Z2098" s="2">
        <v>7009775.46</v>
      </c>
      <c r="AA2098">
        <v>12</v>
      </c>
      <c r="AB2098">
        <v>0</v>
      </c>
      <c r="AC2098">
        <v>6</v>
      </c>
      <c r="AD2098">
        <v>0</v>
      </c>
      <c r="AE2098">
        <v>12</v>
      </c>
      <c r="AF2098">
        <v>18</v>
      </c>
      <c r="AG2098">
        <v>6</v>
      </c>
      <c r="AH2098" s="2">
        <v>166666.67000000001</v>
      </c>
    </row>
    <row r="2099" spans="1:34" x14ac:dyDescent="0.5">
      <c r="A2099">
        <v>16545</v>
      </c>
      <c r="B2099">
        <v>69982</v>
      </c>
      <c r="C2099" t="s">
        <v>2163</v>
      </c>
      <c r="D2099" s="25">
        <v>29973</v>
      </c>
      <c r="E2099" t="s">
        <v>100</v>
      </c>
      <c r="F2099" t="s">
        <v>80</v>
      </c>
      <c r="G2099" t="s">
        <v>81</v>
      </c>
      <c r="H2099" s="25">
        <v>41668</v>
      </c>
      <c r="I2099" s="26" t="str">
        <f t="shared" si="256"/>
        <v>Wed</v>
      </c>
      <c r="J2099" s="1">
        <f t="shared" si="257"/>
        <v>23</v>
      </c>
      <c r="K2099" s="1" t="str">
        <f t="shared" si="258"/>
        <v>30D</v>
      </c>
      <c r="L2099" s="25">
        <v>41691</v>
      </c>
      <c r="M2099" s="26" t="str">
        <f t="shared" si="259"/>
        <v>Fri</v>
      </c>
      <c r="N2099" s="25">
        <v>41693</v>
      </c>
      <c r="O2099" s="1">
        <f t="shared" si="260"/>
        <v>2</v>
      </c>
      <c r="P2099" s="27">
        <f t="shared" si="261"/>
        <v>2014</v>
      </c>
      <c r="Q2099" s="1">
        <f t="shared" si="262"/>
        <v>2</v>
      </c>
      <c r="R2099" s="1">
        <f t="shared" si="263"/>
        <v>21</v>
      </c>
      <c r="S2099" t="s">
        <v>72</v>
      </c>
      <c r="T2099" s="2">
        <v>11835500</v>
      </c>
      <c r="U2099">
        <v>11550000</v>
      </c>
      <c r="V2099" s="2">
        <v>9722944</v>
      </c>
      <c r="W2099" s="2">
        <v>277056</v>
      </c>
      <c r="X2099" s="2">
        <v>0</v>
      </c>
      <c r="Y2099" s="2">
        <v>247186.15</v>
      </c>
      <c r="Z2099" s="2">
        <v>1588313.85</v>
      </c>
      <c r="AA2099">
        <v>2</v>
      </c>
      <c r="AB2099">
        <v>0</v>
      </c>
      <c r="AC2099">
        <v>0</v>
      </c>
      <c r="AD2099">
        <v>0</v>
      </c>
      <c r="AE2099">
        <v>2</v>
      </c>
      <c r="AF2099">
        <v>2</v>
      </c>
      <c r="AG2099">
        <v>2</v>
      </c>
      <c r="AH2099" s="2">
        <v>4861472</v>
      </c>
    </row>
    <row r="2100" spans="1:34" x14ac:dyDescent="0.5">
      <c r="A2100">
        <v>16540</v>
      </c>
      <c r="B2100">
        <v>69975</v>
      </c>
      <c r="C2100" t="s">
        <v>1992</v>
      </c>
      <c r="D2100" s="25">
        <v>27379</v>
      </c>
      <c r="E2100" t="s">
        <v>1988</v>
      </c>
      <c r="F2100" t="s">
        <v>70</v>
      </c>
      <c r="G2100" t="s">
        <v>74</v>
      </c>
      <c r="H2100" s="25">
        <v>41668</v>
      </c>
      <c r="I2100" s="26" t="str">
        <f t="shared" si="256"/>
        <v>Wed</v>
      </c>
      <c r="J2100" s="1">
        <f t="shared" si="257"/>
        <v>12</v>
      </c>
      <c r="K2100" s="1" t="str">
        <f t="shared" si="258"/>
        <v>14D</v>
      </c>
      <c r="L2100" s="25">
        <v>41680</v>
      </c>
      <c r="M2100" s="26" t="str">
        <f t="shared" si="259"/>
        <v>Mon</v>
      </c>
      <c r="N2100" s="25">
        <v>41685</v>
      </c>
      <c r="O2100" s="1">
        <f t="shared" si="260"/>
        <v>5</v>
      </c>
      <c r="P2100" s="27">
        <f t="shared" si="261"/>
        <v>2014</v>
      </c>
      <c r="Q2100" s="1">
        <f t="shared" si="262"/>
        <v>2</v>
      </c>
      <c r="R2100" s="1">
        <f t="shared" si="263"/>
        <v>10</v>
      </c>
      <c r="S2100" t="s">
        <v>72</v>
      </c>
      <c r="T2100" s="2">
        <v>16275774</v>
      </c>
      <c r="U2100">
        <v>16291275</v>
      </c>
      <c r="V2100" s="2">
        <v>13409448.550000001</v>
      </c>
      <c r="W2100" s="2">
        <v>682131.45</v>
      </c>
      <c r="X2100" s="2">
        <v>0</v>
      </c>
      <c r="Y2100" s="2">
        <v>0</v>
      </c>
      <c r="Z2100" s="2">
        <v>2184194</v>
      </c>
      <c r="AA2100">
        <v>5</v>
      </c>
      <c r="AB2100">
        <v>0</v>
      </c>
      <c r="AC2100">
        <v>0</v>
      </c>
      <c r="AD2100">
        <v>0</v>
      </c>
      <c r="AE2100">
        <v>5</v>
      </c>
      <c r="AF2100">
        <v>5</v>
      </c>
      <c r="AG2100">
        <v>5</v>
      </c>
      <c r="AH2100" s="2">
        <v>2681889.71</v>
      </c>
    </row>
    <row r="2101" spans="1:34" x14ac:dyDescent="0.5">
      <c r="A2101">
        <v>16547</v>
      </c>
      <c r="B2101">
        <v>69989</v>
      </c>
      <c r="C2101" t="s">
        <v>2164</v>
      </c>
      <c r="D2101" s="25">
        <v>21618</v>
      </c>
      <c r="E2101" t="s">
        <v>113</v>
      </c>
      <c r="F2101" t="s">
        <v>80</v>
      </c>
      <c r="G2101" t="s">
        <v>89</v>
      </c>
      <c r="H2101" s="25">
        <v>41668</v>
      </c>
      <c r="I2101" s="26" t="str">
        <f t="shared" si="256"/>
        <v>Wed</v>
      </c>
      <c r="J2101" s="1">
        <f t="shared" si="257"/>
        <v>78</v>
      </c>
      <c r="K2101" s="1" t="str">
        <f t="shared" si="258"/>
        <v>90D</v>
      </c>
      <c r="L2101" s="25">
        <v>41746</v>
      </c>
      <c r="M2101" s="26" t="str">
        <f t="shared" si="259"/>
        <v>Thu</v>
      </c>
      <c r="N2101" s="25">
        <v>41750</v>
      </c>
      <c r="O2101" s="1">
        <f t="shared" si="260"/>
        <v>4</v>
      </c>
      <c r="P2101" s="27">
        <f t="shared" si="261"/>
        <v>2014</v>
      </c>
      <c r="Q2101" s="1">
        <f t="shared" si="262"/>
        <v>4</v>
      </c>
      <c r="R2101" s="1">
        <f t="shared" si="263"/>
        <v>17</v>
      </c>
      <c r="S2101" t="s">
        <v>72</v>
      </c>
      <c r="T2101" s="2">
        <v>30573479.949999999</v>
      </c>
      <c r="U2101">
        <v>25728480</v>
      </c>
      <c r="V2101" s="2">
        <v>21183956</v>
      </c>
      <c r="W2101" s="2">
        <v>3667956.73</v>
      </c>
      <c r="X2101" s="2">
        <v>0</v>
      </c>
      <c r="Y2101" s="2">
        <v>1619047.61</v>
      </c>
      <c r="Z2101" s="2">
        <v>4102519.61</v>
      </c>
      <c r="AA2101">
        <v>8</v>
      </c>
      <c r="AB2101">
        <v>0</v>
      </c>
      <c r="AC2101">
        <v>0</v>
      </c>
      <c r="AD2101">
        <v>0</v>
      </c>
      <c r="AE2101">
        <v>8</v>
      </c>
      <c r="AF2101">
        <v>8</v>
      </c>
      <c r="AG2101">
        <v>4</v>
      </c>
      <c r="AH2101" s="2">
        <v>5295989</v>
      </c>
    </row>
    <row r="2102" spans="1:34" x14ac:dyDescent="0.5">
      <c r="A2102">
        <v>16551</v>
      </c>
      <c r="B2102">
        <v>70037</v>
      </c>
      <c r="C2102" t="s">
        <v>2165</v>
      </c>
      <c r="D2102" s="25">
        <v>22542</v>
      </c>
      <c r="E2102" t="s">
        <v>79</v>
      </c>
      <c r="F2102" t="s">
        <v>80</v>
      </c>
      <c r="G2102" t="s">
        <v>89</v>
      </c>
      <c r="H2102" s="25">
        <v>41669</v>
      </c>
      <c r="I2102" s="26" t="str">
        <f t="shared" si="256"/>
        <v>Thu</v>
      </c>
      <c r="J2102" s="1">
        <f t="shared" si="257"/>
        <v>66</v>
      </c>
      <c r="K2102" s="1" t="str">
        <f t="shared" si="258"/>
        <v>90D</v>
      </c>
      <c r="L2102" s="25">
        <v>41735</v>
      </c>
      <c r="M2102" s="26" t="str">
        <f t="shared" si="259"/>
        <v>Sun</v>
      </c>
      <c r="N2102" s="25">
        <v>41739</v>
      </c>
      <c r="O2102" s="1">
        <f t="shared" si="260"/>
        <v>4</v>
      </c>
      <c r="P2102" s="27">
        <f t="shared" si="261"/>
        <v>2014</v>
      </c>
      <c r="Q2102" s="1">
        <f t="shared" si="262"/>
        <v>4</v>
      </c>
      <c r="R2102" s="1">
        <f t="shared" si="263"/>
        <v>6</v>
      </c>
      <c r="S2102" t="s">
        <v>72</v>
      </c>
      <c r="T2102" s="2">
        <v>18656134.84</v>
      </c>
      <c r="U2102">
        <v>16015335</v>
      </c>
      <c r="V2102" s="2">
        <v>12774436.5</v>
      </c>
      <c r="W2102" s="2">
        <v>3378476.09</v>
      </c>
      <c r="X2102" s="2">
        <v>0</v>
      </c>
      <c r="Y2102" s="2">
        <v>0</v>
      </c>
      <c r="Z2102" s="2">
        <v>2503222.25</v>
      </c>
      <c r="AA2102">
        <v>8</v>
      </c>
      <c r="AB2102">
        <v>0</v>
      </c>
      <c r="AC2102">
        <v>0</v>
      </c>
      <c r="AD2102">
        <v>0</v>
      </c>
      <c r="AE2102">
        <v>8</v>
      </c>
      <c r="AF2102">
        <v>8</v>
      </c>
      <c r="AG2102">
        <v>4</v>
      </c>
      <c r="AH2102" s="2">
        <v>3193609.13</v>
      </c>
    </row>
    <row r="2103" spans="1:34" x14ac:dyDescent="0.5">
      <c r="A2103">
        <v>16565</v>
      </c>
      <c r="B2103">
        <v>70102</v>
      </c>
      <c r="C2103" t="s">
        <v>2166</v>
      </c>
      <c r="D2103" s="25">
        <v>24092</v>
      </c>
      <c r="E2103" t="s">
        <v>122</v>
      </c>
      <c r="F2103" t="s">
        <v>75</v>
      </c>
      <c r="G2103" t="s">
        <v>1463</v>
      </c>
      <c r="H2103" s="25">
        <v>41671</v>
      </c>
      <c r="I2103" s="26" t="str">
        <f t="shared" si="256"/>
        <v>Sat</v>
      </c>
      <c r="J2103" s="1">
        <f t="shared" si="257"/>
        <v>15</v>
      </c>
      <c r="K2103" s="1" t="str">
        <f t="shared" si="258"/>
        <v>30D</v>
      </c>
      <c r="L2103" s="25">
        <v>41686</v>
      </c>
      <c r="M2103" s="26" t="str">
        <f t="shared" si="259"/>
        <v>Sun</v>
      </c>
      <c r="N2103" s="25">
        <v>41690</v>
      </c>
      <c r="O2103" s="1">
        <f t="shared" si="260"/>
        <v>4</v>
      </c>
      <c r="P2103" s="27">
        <f t="shared" si="261"/>
        <v>2014</v>
      </c>
      <c r="Q2103" s="1">
        <f t="shared" si="262"/>
        <v>2</v>
      </c>
      <c r="R2103" s="1">
        <f t="shared" si="263"/>
        <v>16</v>
      </c>
      <c r="S2103" t="s">
        <v>72</v>
      </c>
      <c r="T2103" s="2">
        <v>6294218.4500000002</v>
      </c>
      <c r="U2103">
        <v>0</v>
      </c>
      <c r="V2103" s="2">
        <v>2300000</v>
      </c>
      <c r="W2103" s="2">
        <v>2105843.92</v>
      </c>
      <c r="X2103" s="2">
        <v>0</v>
      </c>
      <c r="Y2103" s="2">
        <v>804172.37</v>
      </c>
      <c r="Z2103" s="2">
        <v>1084202.1599999999</v>
      </c>
      <c r="AA2103">
        <v>8</v>
      </c>
      <c r="AB2103">
        <v>0</v>
      </c>
      <c r="AC2103">
        <v>0</v>
      </c>
      <c r="AD2103">
        <v>0</v>
      </c>
      <c r="AE2103">
        <v>8</v>
      </c>
      <c r="AF2103">
        <v>8</v>
      </c>
      <c r="AG2103">
        <v>4</v>
      </c>
      <c r="AH2103" s="2">
        <v>575000</v>
      </c>
    </row>
    <row r="2104" spans="1:34" x14ac:dyDescent="0.5">
      <c r="A2104">
        <v>16561</v>
      </c>
      <c r="B2104">
        <v>70096</v>
      </c>
      <c r="C2104" t="s">
        <v>2167</v>
      </c>
      <c r="D2104" s="25">
        <v>25786</v>
      </c>
      <c r="E2104" t="s">
        <v>110</v>
      </c>
      <c r="F2104" t="s">
        <v>80</v>
      </c>
      <c r="G2104" t="s">
        <v>89</v>
      </c>
      <c r="H2104" s="25">
        <v>41671</v>
      </c>
      <c r="I2104" s="26" t="str">
        <f t="shared" si="256"/>
        <v>Sat</v>
      </c>
      <c r="J2104" s="1">
        <f t="shared" si="257"/>
        <v>20</v>
      </c>
      <c r="K2104" s="1" t="str">
        <f t="shared" si="258"/>
        <v>30D</v>
      </c>
      <c r="L2104" s="25">
        <v>41691</v>
      </c>
      <c r="M2104" s="26" t="str">
        <f t="shared" si="259"/>
        <v>Fri</v>
      </c>
      <c r="N2104" s="25">
        <v>41698</v>
      </c>
      <c r="O2104" s="1">
        <f t="shared" si="260"/>
        <v>7</v>
      </c>
      <c r="P2104" s="27">
        <f t="shared" si="261"/>
        <v>2014</v>
      </c>
      <c r="Q2104" s="1">
        <f t="shared" si="262"/>
        <v>2</v>
      </c>
      <c r="R2104" s="1">
        <f t="shared" si="263"/>
        <v>21</v>
      </c>
      <c r="S2104" t="s">
        <v>72</v>
      </c>
      <c r="T2104" s="2">
        <v>56323801.850000001</v>
      </c>
      <c r="U2104">
        <v>45030960</v>
      </c>
      <c r="V2104" s="2">
        <v>42326159.200000003</v>
      </c>
      <c r="W2104" s="2">
        <v>6439763.4699999997</v>
      </c>
      <c r="X2104" s="2">
        <v>0</v>
      </c>
      <c r="Y2104" s="2">
        <v>0</v>
      </c>
      <c r="Z2104" s="2">
        <v>7557879.1799999997</v>
      </c>
      <c r="AA2104">
        <v>14</v>
      </c>
      <c r="AB2104">
        <v>0</v>
      </c>
      <c r="AC2104">
        <v>7</v>
      </c>
      <c r="AD2104">
        <v>0</v>
      </c>
      <c r="AE2104">
        <v>14</v>
      </c>
      <c r="AF2104">
        <v>21</v>
      </c>
      <c r="AG2104">
        <v>7</v>
      </c>
      <c r="AH2104" s="2">
        <v>6046594.1699999999</v>
      </c>
    </row>
    <row r="2105" spans="1:34" x14ac:dyDescent="0.5">
      <c r="A2105">
        <v>16569</v>
      </c>
      <c r="B2105">
        <v>70155</v>
      </c>
      <c r="C2105" t="s">
        <v>2168</v>
      </c>
      <c r="D2105" s="25">
        <v>24680</v>
      </c>
      <c r="E2105" t="s">
        <v>113</v>
      </c>
      <c r="F2105" t="s">
        <v>80</v>
      </c>
      <c r="G2105" t="s">
        <v>81</v>
      </c>
      <c r="H2105" s="25">
        <v>41673</v>
      </c>
      <c r="I2105" s="26" t="str">
        <f t="shared" si="256"/>
        <v>Mon</v>
      </c>
      <c r="J2105" s="1">
        <f t="shared" si="257"/>
        <v>66</v>
      </c>
      <c r="K2105" s="1" t="str">
        <f t="shared" si="258"/>
        <v>90D</v>
      </c>
      <c r="L2105" s="25">
        <v>41739</v>
      </c>
      <c r="M2105" s="26" t="str">
        <f t="shared" si="259"/>
        <v>Thu</v>
      </c>
      <c r="N2105" s="25">
        <v>41745</v>
      </c>
      <c r="O2105" s="1">
        <f t="shared" si="260"/>
        <v>6</v>
      </c>
      <c r="P2105" s="27">
        <f t="shared" si="261"/>
        <v>2014</v>
      </c>
      <c r="Q2105" s="1">
        <f t="shared" si="262"/>
        <v>4</v>
      </c>
      <c r="R2105" s="1">
        <f t="shared" si="263"/>
        <v>10</v>
      </c>
      <c r="S2105" t="s">
        <v>72</v>
      </c>
      <c r="T2105" s="2">
        <v>42433499.939999998</v>
      </c>
      <c r="U2105">
        <v>34303500</v>
      </c>
      <c r="V2105" s="2">
        <v>28037664</v>
      </c>
      <c r="W2105" s="2">
        <v>4138526.43</v>
      </c>
      <c r="X2105" s="2">
        <v>0</v>
      </c>
      <c r="Y2105" s="2">
        <v>4233100.2300000004</v>
      </c>
      <c r="Z2105" s="2">
        <v>6024209.2800000003</v>
      </c>
      <c r="AA2105">
        <v>12</v>
      </c>
      <c r="AB2105">
        <v>0</v>
      </c>
      <c r="AC2105">
        <v>0</v>
      </c>
      <c r="AD2105">
        <v>0</v>
      </c>
      <c r="AE2105">
        <v>12</v>
      </c>
      <c r="AF2105">
        <v>12</v>
      </c>
      <c r="AG2105">
        <v>6</v>
      </c>
      <c r="AH2105" s="2">
        <v>4672944</v>
      </c>
    </row>
    <row r="2106" spans="1:34" x14ac:dyDescent="0.5">
      <c r="A2106">
        <v>16584</v>
      </c>
      <c r="B2106">
        <v>70216</v>
      </c>
      <c r="C2106" t="s">
        <v>2169</v>
      </c>
      <c r="D2106" s="25">
        <v>23855</v>
      </c>
      <c r="E2106" t="s">
        <v>138</v>
      </c>
      <c r="F2106" t="s">
        <v>80</v>
      </c>
      <c r="G2106" t="s">
        <v>81</v>
      </c>
      <c r="H2106" s="25">
        <v>41674</v>
      </c>
      <c r="I2106" s="26" t="str">
        <f t="shared" si="256"/>
        <v>Tue</v>
      </c>
      <c r="J2106" s="1">
        <f t="shared" si="257"/>
        <v>7</v>
      </c>
      <c r="K2106" s="1" t="str">
        <f t="shared" si="258"/>
        <v>7D</v>
      </c>
      <c r="L2106" s="25">
        <v>41681</v>
      </c>
      <c r="M2106" s="26" t="str">
        <f t="shared" si="259"/>
        <v>Tue</v>
      </c>
      <c r="N2106" s="25">
        <v>41684</v>
      </c>
      <c r="O2106" s="1">
        <f t="shared" si="260"/>
        <v>3</v>
      </c>
      <c r="P2106" s="27">
        <f t="shared" si="261"/>
        <v>2014</v>
      </c>
      <c r="Q2106" s="1">
        <f t="shared" si="262"/>
        <v>2</v>
      </c>
      <c r="R2106" s="1">
        <f t="shared" si="263"/>
        <v>11</v>
      </c>
      <c r="S2106" t="s">
        <v>72</v>
      </c>
      <c r="T2106" s="2">
        <v>25348494.920000002</v>
      </c>
      <c r="U2106">
        <v>21805245</v>
      </c>
      <c r="V2106" s="2">
        <v>13571641</v>
      </c>
      <c r="W2106" s="2">
        <v>3552596.65</v>
      </c>
      <c r="X2106" s="2">
        <v>0</v>
      </c>
      <c r="Y2106" s="2">
        <v>4073259.21</v>
      </c>
      <c r="Z2106" s="2">
        <v>4150998.06</v>
      </c>
      <c r="AA2106">
        <v>6</v>
      </c>
      <c r="AB2106">
        <v>0</v>
      </c>
      <c r="AC2106">
        <v>0</v>
      </c>
      <c r="AD2106">
        <v>0</v>
      </c>
      <c r="AE2106">
        <v>6</v>
      </c>
      <c r="AF2106">
        <v>6</v>
      </c>
      <c r="AG2106">
        <v>3</v>
      </c>
      <c r="AH2106" s="2">
        <v>4523880.33</v>
      </c>
    </row>
    <row r="2107" spans="1:34" x14ac:dyDescent="0.5">
      <c r="A2107">
        <v>16579</v>
      </c>
      <c r="B2107">
        <v>70196</v>
      </c>
      <c r="C2107" t="s">
        <v>2170</v>
      </c>
      <c r="D2107" s="25">
        <v>22833</v>
      </c>
      <c r="E2107" t="s">
        <v>113</v>
      </c>
      <c r="F2107" t="s">
        <v>80</v>
      </c>
      <c r="G2107" t="s">
        <v>89</v>
      </c>
      <c r="H2107" s="25">
        <v>41674</v>
      </c>
      <c r="I2107" s="26" t="str">
        <f t="shared" si="256"/>
        <v>Tue</v>
      </c>
      <c r="J2107" s="1">
        <f t="shared" si="257"/>
        <v>62</v>
      </c>
      <c r="K2107" s="1" t="str">
        <f t="shared" si="258"/>
        <v>90D</v>
      </c>
      <c r="L2107" s="25">
        <v>41736</v>
      </c>
      <c r="M2107" s="26" t="str">
        <f t="shared" si="259"/>
        <v>Mon</v>
      </c>
      <c r="N2107" s="25">
        <v>41739</v>
      </c>
      <c r="O2107" s="1">
        <f t="shared" si="260"/>
        <v>3</v>
      </c>
      <c r="P2107" s="27">
        <f t="shared" si="261"/>
        <v>2014</v>
      </c>
      <c r="Q2107" s="1">
        <f t="shared" si="262"/>
        <v>4</v>
      </c>
      <c r="R2107" s="1">
        <f t="shared" si="263"/>
        <v>7</v>
      </c>
      <c r="S2107" t="s">
        <v>72</v>
      </c>
      <c r="T2107" s="2">
        <v>19577759.960000001</v>
      </c>
      <c r="U2107">
        <v>14072760</v>
      </c>
      <c r="V2107" s="2">
        <v>11365393</v>
      </c>
      <c r="W2107" s="2">
        <v>4576595.22</v>
      </c>
      <c r="X2107" s="2">
        <v>0</v>
      </c>
      <c r="Y2107" s="2">
        <v>1008658</v>
      </c>
      <c r="Z2107" s="2">
        <v>2627113.7400000002</v>
      </c>
      <c r="AA2107">
        <v>6</v>
      </c>
      <c r="AB2107">
        <v>0</v>
      </c>
      <c r="AC2107">
        <v>0</v>
      </c>
      <c r="AD2107">
        <v>0</v>
      </c>
      <c r="AE2107">
        <v>6</v>
      </c>
      <c r="AF2107">
        <v>6</v>
      </c>
      <c r="AG2107">
        <v>3</v>
      </c>
      <c r="AH2107" s="2">
        <v>3788464.33</v>
      </c>
    </row>
    <row r="2108" spans="1:34" x14ac:dyDescent="0.5">
      <c r="A2108">
        <v>16592</v>
      </c>
      <c r="B2108">
        <v>70232</v>
      </c>
      <c r="C2108" t="s">
        <v>2171</v>
      </c>
      <c r="D2108" s="25">
        <v>31466</v>
      </c>
      <c r="E2108" t="s">
        <v>100</v>
      </c>
      <c r="F2108" t="s">
        <v>80</v>
      </c>
      <c r="G2108" t="s">
        <v>81</v>
      </c>
      <c r="H2108" s="25">
        <v>41674</v>
      </c>
      <c r="I2108" s="26" t="str">
        <f t="shared" si="256"/>
        <v>Tue</v>
      </c>
      <c r="J2108" s="1">
        <f t="shared" si="257"/>
        <v>47</v>
      </c>
      <c r="K2108" s="1" t="str">
        <f t="shared" si="258"/>
        <v>60D</v>
      </c>
      <c r="L2108" s="25">
        <v>41721</v>
      </c>
      <c r="M2108" s="26" t="str">
        <f t="shared" si="259"/>
        <v>Sun</v>
      </c>
      <c r="N2108" s="25">
        <v>41726</v>
      </c>
      <c r="O2108" s="1">
        <f t="shared" si="260"/>
        <v>5</v>
      </c>
      <c r="P2108" s="27">
        <f t="shared" si="261"/>
        <v>2014</v>
      </c>
      <c r="Q2108" s="1">
        <f t="shared" si="262"/>
        <v>3</v>
      </c>
      <c r="R2108" s="1">
        <f t="shared" si="263"/>
        <v>23</v>
      </c>
      <c r="S2108" t="s">
        <v>72</v>
      </c>
      <c r="T2108" s="2">
        <v>55500800.079999998</v>
      </c>
      <c r="U2108">
        <v>28586250</v>
      </c>
      <c r="V2108" s="2">
        <v>23364720</v>
      </c>
      <c r="W2108" s="2">
        <v>18993981.370000001</v>
      </c>
      <c r="X2108" s="2">
        <v>0</v>
      </c>
      <c r="Y2108" s="2">
        <v>5693939.3899999997</v>
      </c>
      <c r="Z2108" s="2">
        <v>7448159.3200000003</v>
      </c>
      <c r="AA2108">
        <v>10</v>
      </c>
      <c r="AB2108">
        <v>0</v>
      </c>
      <c r="AC2108">
        <v>0</v>
      </c>
      <c r="AD2108">
        <v>0</v>
      </c>
      <c r="AE2108">
        <v>10</v>
      </c>
      <c r="AF2108">
        <v>10</v>
      </c>
      <c r="AG2108">
        <v>5</v>
      </c>
      <c r="AH2108" s="2">
        <v>4672944</v>
      </c>
    </row>
    <row r="2109" spans="1:34" x14ac:dyDescent="0.5">
      <c r="A2109">
        <v>16581</v>
      </c>
      <c r="B2109">
        <v>70204</v>
      </c>
      <c r="C2109" t="s">
        <v>2172</v>
      </c>
      <c r="D2109" s="25">
        <v>25042</v>
      </c>
      <c r="E2109" t="s">
        <v>138</v>
      </c>
      <c r="F2109" t="s">
        <v>80</v>
      </c>
      <c r="G2109" t="s">
        <v>89</v>
      </c>
      <c r="H2109" s="25">
        <v>41674</v>
      </c>
      <c r="I2109" s="26" t="str">
        <f t="shared" si="256"/>
        <v>Tue</v>
      </c>
      <c r="J2109" s="1">
        <f t="shared" si="257"/>
        <v>4</v>
      </c>
      <c r="K2109" s="1" t="str">
        <f t="shared" si="258"/>
        <v>7D</v>
      </c>
      <c r="L2109" s="25">
        <v>41678</v>
      </c>
      <c r="M2109" s="26" t="str">
        <f t="shared" si="259"/>
        <v>Sat</v>
      </c>
      <c r="N2109" s="25">
        <v>41681</v>
      </c>
      <c r="O2109" s="1">
        <f t="shared" si="260"/>
        <v>3</v>
      </c>
      <c r="P2109" s="27">
        <f t="shared" si="261"/>
        <v>2014</v>
      </c>
      <c r="Q2109" s="1">
        <f t="shared" si="262"/>
        <v>2</v>
      </c>
      <c r="R2109" s="1">
        <f t="shared" si="263"/>
        <v>8</v>
      </c>
      <c r="S2109" t="s">
        <v>72</v>
      </c>
      <c r="T2109" s="2">
        <v>11215399.779999999</v>
      </c>
      <c r="U2109">
        <v>0</v>
      </c>
      <c r="V2109" s="2">
        <v>5200000</v>
      </c>
      <c r="W2109" s="2">
        <v>4510302.8499999996</v>
      </c>
      <c r="X2109" s="2">
        <v>0</v>
      </c>
      <c r="Y2109" s="2">
        <v>0</v>
      </c>
      <c r="Z2109" s="2">
        <v>1505096.93</v>
      </c>
      <c r="AA2109">
        <v>9</v>
      </c>
      <c r="AB2109">
        <v>0</v>
      </c>
      <c r="AC2109">
        <v>3</v>
      </c>
      <c r="AD2109">
        <v>0</v>
      </c>
      <c r="AE2109">
        <v>9</v>
      </c>
      <c r="AF2109">
        <v>12</v>
      </c>
      <c r="AG2109">
        <v>3</v>
      </c>
      <c r="AH2109" s="2">
        <v>1733333.33</v>
      </c>
    </row>
    <row r="2110" spans="1:34" x14ac:dyDescent="0.5">
      <c r="A2110">
        <v>16582</v>
      </c>
      <c r="B2110">
        <v>70206</v>
      </c>
      <c r="C2110" t="s">
        <v>2173</v>
      </c>
      <c r="D2110" s="25">
        <v>28571</v>
      </c>
      <c r="E2110" t="s">
        <v>113</v>
      </c>
      <c r="F2110" t="s">
        <v>80</v>
      </c>
      <c r="G2110" t="s">
        <v>81</v>
      </c>
      <c r="H2110" s="25">
        <v>41674</v>
      </c>
      <c r="I2110" s="26" t="str">
        <f t="shared" si="256"/>
        <v>Tue</v>
      </c>
      <c r="J2110" s="1">
        <f t="shared" si="257"/>
        <v>45</v>
      </c>
      <c r="K2110" s="1" t="str">
        <f t="shared" si="258"/>
        <v>45D</v>
      </c>
      <c r="L2110" s="25">
        <v>41719</v>
      </c>
      <c r="M2110" s="26" t="str">
        <f t="shared" si="259"/>
        <v>Fri</v>
      </c>
      <c r="N2110" s="25">
        <v>41729</v>
      </c>
      <c r="O2110" s="1">
        <f t="shared" si="260"/>
        <v>10</v>
      </c>
      <c r="P2110" s="27">
        <f t="shared" si="261"/>
        <v>2014</v>
      </c>
      <c r="Q2110" s="1">
        <f t="shared" si="262"/>
        <v>3</v>
      </c>
      <c r="R2110" s="1">
        <f t="shared" si="263"/>
        <v>21</v>
      </c>
      <c r="S2110" t="s">
        <v>72</v>
      </c>
      <c r="T2110" s="2">
        <v>61410338.890000001</v>
      </c>
      <c r="U2110">
        <v>47817000</v>
      </c>
      <c r="V2110" s="2">
        <v>38629439.719999999</v>
      </c>
      <c r="W2110" s="2">
        <v>13092984.18</v>
      </c>
      <c r="X2110" s="2">
        <v>0</v>
      </c>
      <c r="Y2110" s="2">
        <v>1117070.98</v>
      </c>
      <c r="Z2110" s="2">
        <v>8570844.0099999998</v>
      </c>
      <c r="AA2110">
        <v>20</v>
      </c>
      <c r="AB2110">
        <v>0</v>
      </c>
      <c r="AC2110">
        <v>0</v>
      </c>
      <c r="AD2110">
        <v>0</v>
      </c>
      <c r="AE2110">
        <v>20</v>
      </c>
      <c r="AF2110">
        <v>20</v>
      </c>
      <c r="AG2110">
        <v>10</v>
      </c>
      <c r="AH2110" s="2">
        <v>3862943.97</v>
      </c>
    </row>
    <row r="2111" spans="1:34" x14ac:dyDescent="0.5">
      <c r="A2111">
        <v>16586</v>
      </c>
      <c r="B2111">
        <v>70219</v>
      </c>
      <c r="C2111" t="s">
        <v>2174</v>
      </c>
      <c r="D2111" s="25">
        <v>31954</v>
      </c>
      <c r="E2111" t="s">
        <v>101</v>
      </c>
      <c r="F2111" t="s">
        <v>80</v>
      </c>
      <c r="G2111" t="s">
        <v>81</v>
      </c>
      <c r="H2111" s="25">
        <v>41674</v>
      </c>
      <c r="I2111" s="26" t="str">
        <f t="shared" si="256"/>
        <v>Tue</v>
      </c>
      <c r="J2111" s="1">
        <f t="shared" si="257"/>
        <v>17</v>
      </c>
      <c r="K2111" s="1" t="str">
        <f t="shared" si="258"/>
        <v>30D</v>
      </c>
      <c r="L2111" s="25">
        <v>41691</v>
      </c>
      <c r="M2111" s="26" t="str">
        <f t="shared" si="259"/>
        <v>Fri</v>
      </c>
      <c r="N2111" s="25">
        <v>41693</v>
      </c>
      <c r="O2111" s="1">
        <f t="shared" si="260"/>
        <v>2</v>
      </c>
      <c r="P2111" s="27">
        <f t="shared" si="261"/>
        <v>2014</v>
      </c>
      <c r="Q2111" s="1">
        <f t="shared" si="262"/>
        <v>2</v>
      </c>
      <c r="R2111" s="1">
        <f t="shared" si="263"/>
        <v>21</v>
      </c>
      <c r="S2111" t="s">
        <v>72</v>
      </c>
      <c r="T2111" s="2">
        <v>23733000</v>
      </c>
      <c r="U2111">
        <v>15477000</v>
      </c>
      <c r="V2111" s="2">
        <v>14768832</v>
      </c>
      <c r="W2111" s="2">
        <v>831168</v>
      </c>
      <c r="X2111" s="2">
        <v>0</v>
      </c>
      <c r="Y2111" s="2">
        <v>3959040.96</v>
      </c>
      <c r="Z2111" s="2">
        <v>4173959.04</v>
      </c>
      <c r="AA2111">
        <v>6</v>
      </c>
      <c r="AB2111">
        <v>0</v>
      </c>
      <c r="AC2111">
        <v>0</v>
      </c>
      <c r="AD2111">
        <v>0</v>
      </c>
      <c r="AE2111">
        <v>6</v>
      </c>
      <c r="AF2111">
        <v>6</v>
      </c>
      <c r="AG2111">
        <v>2</v>
      </c>
      <c r="AH2111" s="2">
        <v>7384416</v>
      </c>
    </row>
    <row r="2112" spans="1:34" x14ac:dyDescent="0.5">
      <c r="A2112">
        <v>16607</v>
      </c>
      <c r="B2112">
        <v>70330</v>
      </c>
      <c r="C2112" t="s">
        <v>2175</v>
      </c>
      <c r="D2112" s="25">
        <v>28126</v>
      </c>
      <c r="E2112" t="s">
        <v>69</v>
      </c>
      <c r="F2112" t="s">
        <v>70</v>
      </c>
      <c r="G2112" t="s">
        <v>74</v>
      </c>
      <c r="H2112" s="25">
        <v>41675</v>
      </c>
      <c r="I2112" s="26" t="str">
        <f t="shared" ref="I2112:I2175" si="264">TEXT(H2112,"ddd")</f>
        <v>Wed</v>
      </c>
      <c r="J2112" s="1">
        <f t="shared" ref="J2112:J2175" si="265">L2112-H2112</f>
        <v>0</v>
      </c>
      <c r="K2112" s="1" t="str">
        <f t="shared" ref="K2112:K2175" si="266">IF(J2112&lt;=7,"7D",IF(J2112&lt;=14,"14D",IF(J2112&lt;=30,"30D",IF(J2112&lt;=45,"45D",IF(J2112&lt;=60,"60D",IF(J2112&lt;=90,"90D","120D"))))))</f>
        <v>7D</v>
      </c>
      <c r="L2112" s="25">
        <v>41675</v>
      </c>
      <c r="M2112" s="26" t="str">
        <f t="shared" ref="M2112:M2175" si="267">TEXT(L2112,"ddd")</f>
        <v>Wed</v>
      </c>
      <c r="N2112" s="25">
        <v>41676</v>
      </c>
      <c r="O2112" s="1">
        <f t="shared" ref="O2112:O2175" si="268">N2112-L2112</f>
        <v>1</v>
      </c>
      <c r="P2112" s="27">
        <f t="shared" ref="P2112:P2175" si="269">YEAR(L2112)</f>
        <v>2014</v>
      </c>
      <c r="Q2112" s="1">
        <f t="shared" ref="Q2112:Q2175" si="270">MONTH(L2112)</f>
        <v>2</v>
      </c>
      <c r="R2112" s="1">
        <f t="shared" ref="R2112:R2175" si="271">DAY(L2112)</f>
        <v>5</v>
      </c>
      <c r="S2112" t="s">
        <v>72</v>
      </c>
      <c r="T2112" s="2">
        <v>4431000</v>
      </c>
      <c r="U2112">
        <v>4200000</v>
      </c>
      <c r="V2112" s="2">
        <v>3472727.31</v>
      </c>
      <c r="W2112" s="2">
        <v>363636</v>
      </c>
      <c r="X2112" s="2">
        <v>0</v>
      </c>
      <c r="Y2112" s="2">
        <v>0</v>
      </c>
      <c r="Z2112" s="2">
        <v>594636.68999999994</v>
      </c>
      <c r="AA2112">
        <v>2</v>
      </c>
      <c r="AB2112">
        <v>0</v>
      </c>
      <c r="AC2112">
        <v>1</v>
      </c>
      <c r="AD2112">
        <v>1</v>
      </c>
      <c r="AE2112">
        <v>2</v>
      </c>
      <c r="AF2112">
        <v>4</v>
      </c>
      <c r="AG2112">
        <v>1</v>
      </c>
      <c r="AH2112" s="2">
        <v>3472727.31</v>
      </c>
    </row>
    <row r="2113" spans="1:34" x14ac:dyDescent="0.5">
      <c r="A2113">
        <v>16603</v>
      </c>
      <c r="B2113">
        <v>70314</v>
      </c>
      <c r="C2113" t="s">
        <v>2176</v>
      </c>
      <c r="D2113" s="25">
        <v>26759</v>
      </c>
      <c r="E2113" t="s">
        <v>138</v>
      </c>
      <c r="F2113" t="s">
        <v>84</v>
      </c>
      <c r="G2113" t="s">
        <v>112</v>
      </c>
      <c r="H2113" s="25">
        <v>41675</v>
      </c>
      <c r="I2113" s="26" t="str">
        <f t="shared" si="264"/>
        <v>Wed</v>
      </c>
      <c r="J2113" s="1">
        <f t="shared" si="265"/>
        <v>6</v>
      </c>
      <c r="K2113" s="1" t="str">
        <f t="shared" si="266"/>
        <v>7D</v>
      </c>
      <c r="L2113" s="25">
        <v>41681</v>
      </c>
      <c r="M2113" s="26" t="str">
        <f t="shared" si="267"/>
        <v>Tue</v>
      </c>
      <c r="N2113" s="25">
        <v>41682</v>
      </c>
      <c r="O2113" s="1">
        <f t="shared" si="268"/>
        <v>1</v>
      </c>
      <c r="P2113" s="27">
        <f t="shared" si="269"/>
        <v>2014</v>
      </c>
      <c r="Q2113" s="1">
        <f t="shared" si="270"/>
        <v>2</v>
      </c>
      <c r="R2113" s="1">
        <f t="shared" si="271"/>
        <v>11</v>
      </c>
      <c r="S2113" t="s">
        <v>72</v>
      </c>
      <c r="T2113" s="2">
        <v>4490000</v>
      </c>
      <c r="U2113">
        <v>4490000</v>
      </c>
      <c r="V2113" s="2">
        <v>3748918</v>
      </c>
      <c r="W2113" s="2">
        <v>138528</v>
      </c>
      <c r="X2113" s="2">
        <v>0</v>
      </c>
      <c r="Y2113" s="2">
        <v>0</v>
      </c>
      <c r="Z2113" s="2">
        <v>602554</v>
      </c>
      <c r="AA2113">
        <v>1</v>
      </c>
      <c r="AB2113">
        <v>0</v>
      </c>
      <c r="AC2113">
        <v>0</v>
      </c>
      <c r="AD2113">
        <v>0</v>
      </c>
      <c r="AE2113">
        <v>1</v>
      </c>
      <c r="AF2113">
        <v>1</v>
      </c>
      <c r="AG2113">
        <v>1</v>
      </c>
      <c r="AH2113" s="2">
        <v>3748918</v>
      </c>
    </row>
    <row r="2114" spans="1:34" x14ac:dyDescent="0.5">
      <c r="A2114">
        <v>16598</v>
      </c>
      <c r="B2114">
        <v>70276</v>
      </c>
      <c r="C2114" t="s">
        <v>2177</v>
      </c>
      <c r="D2114" s="25">
        <v>33806</v>
      </c>
      <c r="E2114" t="s">
        <v>133</v>
      </c>
      <c r="F2114" t="s">
        <v>80</v>
      </c>
      <c r="G2114" t="s">
        <v>89</v>
      </c>
      <c r="H2114" s="25">
        <v>41675</v>
      </c>
      <c r="I2114" s="26" t="str">
        <f t="shared" si="264"/>
        <v>Wed</v>
      </c>
      <c r="J2114" s="1">
        <f t="shared" si="265"/>
        <v>67</v>
      </c>
      <c r="K2114" s="1" t="str">
        <f t="shared" si="266"/>
        <v>90D</v>
      </c>
      <c r="L2114" s="25">
        <v>41742</v>
      </c>
      <c r="M2114" s="26" t="str">
        <f t="shared" si="267"/>
        <v>Sun</v>
      </c>
      <c r="N2114" s="25">
        <v>41747</v>
      </c>
      <c r="O2114" s="1">
        <f t="shared" si="268"/>
        <v>5</v>
      </c>
      <c r="P2114" s="27">
        <f t="shared" si="269"/>
        <v>2014</v>
      </c>
      <c r="Q2114" s="1">
        <f t="shared" si="270"/>
        <v>4</v>
      </c>
      <c r="R2114" s="1">
        <f t="shared" si="271"/>
        <v>13</v>
      </c>
      <c r="S2114" t="s">
        <v>72</v>
      </c>
      <c r="T2114" s="2">
        <v>23456088</v>
      </c>
      <c r="U2114">
        <v>23456088</v>
      </c>
      <c r="V2114" s="2">
        <v>18943523.399999999</v>
      </c>
      <c r="W2114" s="2">
        <v>1365119.1</v>
      </c>
      <c r="X2114" s="2">
        <v>0</v>
      </c>
      <c r="Y2114" s="2">
        <v>0</v>
      </c>
      <c r="Z2114" s="2">
        <v>3147445.5</v>
      </c>
      <c r="AA2114">
        <v>10</v>
      </c>
      <c r="AB2114">
        <v>0</v>
      </c>
      <c r="AC2114">
        <v>0</v>
      </c>
      <c r="AD2114">
        <v>0</v>
      </c>
      <c r="AE2114">
        <v>10</v>
      </c>
      <c r="AF2114">
        <v>10</v>
      </c>
      <c r="AG2114">
        <v>5</v>
      </c>
      <c r="AH2114" s="2">
        <v>3788704.68</v>
      </c>
    </row>
    <row r="2115" spans="1:34" x14ac:dyDescent="0.5">
      <c r="A2115">
        <v>16612</v>
      </c>
      <c r="B2115">
        <v>70386</v>
      </c>
      <c r="C2115" t="s">
        <v>2178</v>
      </c>
      <c r="D2115" s="25">
        <v>30852</v>
      </c>
      <c r="E2115" t="s">
        <v>100</v>
      </c>
      <c r="F2115" t="s">
        <v>80</v>
      </c>
      <c r="G2115" t="s">
        <v>81</v>
      </c>
      <c r="H2115" s="25">
        <v>41676</v>
      </c>
      <c r="I2115" s="26" t="str">
        <f t="shared" si="264"/>
        <v>Thu</v>
      </c>
      <c r="J2115" s="1">
        <f t="shared" si="265"/>
        <v>52</v>
      </c>
      <c r="K2115" s="1" t="str">
        <f t="shared" si="266"/>
        <v>60D</v>
      </c>
      <c r="L2115" s="25">
        <v>41728</v>
      </c>
      <c r="M2115" s="26" t="str">
        <f t="shared" si="267"/>
        <v>Sun</v>
      </c>
      <c r="N2115" s="25">
        <v>41730</v>
      </c>
      <c r="O2115" s="1">
        <f t="shared" si="268"/>
        <v>2</v>
      </c>
      <c r="P2115" s="27">
        <f t="shared" si="269"/>
        <v>2014</v>
      </c>
      <c r="Q2115" s="1">
        <f t="shared" si="270"/>
        <v>3</v>
      </c>
      <c r="R2115" s="1">
        <f t="shared" si="271"/>
        <v>30</v>
      </c>
      <c r="S2115" t="s">
        <v>72</v>
      </c>
      <c r="T2115" s="2">
        <v>13019999.960000001</v>
      </c>
      <c r="U2115">
        <v>10395000</v>
      </c>
      <c r="V2115" s="2">
        <v>8445888</v>
      </c>
      <c r="W2115" s="2">
        <v>2731601.14</v>
      </c>
      <c r="X2115" s="2">
        <v>0</v>
      </c>
      <c r="Y2115" s="2">
        <v>95238.1</v>
      </c>
      <c r="Z2115" s="2">
        <v>1747272.72</v>
      </c>
      <c r="AA2115">
        <v>4</v>
      </c>
      <c r="AB2115">
        <v>0</v>
      </c>
      <c r="AC2115">
        <v>0</v>
      </c>
      <c r="AD2115">
        <v>0</v>
      </c>
      <c r="AE2115">
        <v>4</v>
      </c>
      <c r="AF2115">
        <v>4</v>
      </c>
      <c r="AG2115">
        <v>2</v>
      </c>
      <c r="AH2115" s="2">
        <v>4222944</v>
      </c>
    </row>
    <row r="2116" spans="1:34" x14ac:dyDescent="0.5">
      <c r="A2116">
        <v>16632</v>
      </c>
      <c r="B2116">
        <v>70426</v>
      </c>
      <c r="C2116" t="s">
        <v>2179</v>
      </c>
      <c r="D2116" s="25">
        <v>26988</v>
      </c>
      <c r="E2116" t="s">
        <v>69</v>
      </c>
      <c r="F2116" t="s">
        <v>75</v>
      </c>
      <c r="G2116" t="s">
        <v>91</v>
      </c>
      <c r="H2116" s="25">
        <v>41676</v>
      </c>
      <c r="I2116" s="26" t="str">
        <f t="shared" si="264"/>
        <v>Thu</v>
      </c>
      <c r="J2116" s="1">
        <f t="shared" si="265"/>
        <v>2</v>
      </c>
      <c r="K2116" s="1" t="str">
        <f t="shared" si="266"/>
        <v>7D</v>
      </c>
      <c r="L2116" s="25">
        <v>41678</v>
      </c>
      <c r="M2116" s="26" t="str">
        <f t="shared" si="267"/>
        <v>Sat</v>
      </c>
      <c r="N2116" s="25">
        <v>41679</v>
      </c>
      <c r="O2116" s="1">
        <f t="shared" si="268"/>
        <v>1</v>
      </c>
      <c r="P2116" s="27">
        <f t="shared" si="269"/>
        <v>2014</v>
      </c>
      <c r="Q2116" s="1">
        <f t="shared" si="270"/>
        <v>2</v>
      </c>
      <c r="R2116" s="1">
        <f t="shared" si="271"/>
        <v>8</v>
      </c>
      <c r="S2116" t="s">
        <v>72</v>
      </c>
      <c r="T2116" s="2">
        <v>1501500</v>
      </c>
      <c r="U2116">
        <v>0</v>
      </c>
      <c r="V2116" s="2">
        <v>1300000</v>
      </c>
      <c r="W2116" s="2">
        <v>0</v>
      </c>
      <c r="X2116" s="2">
        <v>0</v>
      </c>
      <c r="Y2116" s="2">
        <v>0</v>
      </c>
      <c r="Z2116" s="2">
        <v>201500</v>
      </c>
      <c r="AA2116">
        <v>3</v>
      </c>
      <c r="AB2116">
        <v>0</v>
      </c>
      <c r="AC2116">
        <v>1</v>
      </c>
      <c r="AD2116">
        <v>0</v>
      </c>
      <c r="AE2116">
        <v>3</v>
      </c>
      <c r="AF2116">
        <v>4</v>
      </c>
      <c r="AG2116">
        <v>1</v>
      </c>
      <c r="AH2116" s="2">
        <v>1300000</v>
      </c>
    </row>
    <row r="2117" spans="1:34" x14ac:dyDescent="0.5">
      <c r="A2117">
        <v>16645</v>
      </c>
      <c r="B2117">
        <v>70489</v>
      </c>
      <c r="C2117" t="s">
        <v>2180</v>
      </c>
      <c r="D2117" s="25">
        <v>22855</v>
      </c>
      <c r="E2117" t="s">
        <v>138</v>
      </c>
      <c r="F2117" t="s">
        <v>80</v>
      </c>
      <c r="G2117" t="s">
        <v>81</v>
      </c>
      <c r="H2117" s="25">
        <v>41677</v>
      </c>
      <c r="I2117" s="26" t="str">
        <f t="shared" si="264"/>
        <v>Fri</v>
      </c>
      <c r="J2117" s="1">
        <f t="shared" si="265"/>
        <v>211</v>
      </c>
      <c r="K2117" s="1" t="str">
        <f t="shared" si="266"/>
        <v>120D</v>
      </c>
      <c r="L2117" s="25">
        <v>41888</v>
      </c>
      <c r="M2117" s="26" t="str">
        <f t="shared" si="267"/>
        <v>Sat</v>
      </c>
      <c r="N2117" s="25">
        <v>41891</v>
      </c>
      <c r="O2117" s="1">
        <f t="shared" si="268"/>
        <v>3</v>
      </c>
      <c r="P2117" s="27">
        <f t="shared" si="269"/>
        <v>2014</v>
      </c>
      <c r="Q2117" s="1">
        <f t="shared" si="270"/>
        <v>9</v>
      </c>
      <c r="R2117" s="1">
        <f t="shared" si="271"/>
        <v>6</v>
      </c>
      <c r="S2117" t="s">
        <v>72</v>
      </c>
      <c r="T2117" s="2">
        <v>71907499.590000004</v>
      </c>
      <c r="U2117">
        <v>67567500</v>
      </c>
      <c r="V2117" s="2">
        <v>51190908</v>
      </c>
      <c r="W2117" s="2">
        <v>7949784.2800000003</v>
      </c>
      <c r="X2117" s="2">
        <v>0</v>
      </c>
      <c r="Y2117" s="2">
        <v>2397602.4</v>
      </c>
      <c r="Z2117" s="2">
        <v>10369204.91</v>
      </c>
      <c r="AA2117">
        <v>9</v>
      </c>
      <c r="AB2117">
        <v>0</v>
      </c>
      <c r="AC2117">
        <v>0</v>
      </c>
      <c r="AD2117">
        <v>0</v>
      </c>
      <c r="AE2117">
        <v>9</v>
      </c>
      <c r="AF2117">
        <v>9</v>
      </c>
      <c r="AG2117">
        <v>3</v>
      </c>
      <c r="AH2117" s="2">
        <v>17063636</v>
      </c>
    </row>
    <row r="2118" spans="1:34" x14ac:dyDescent="0.5">
      <c r="A2118">
        <v>16664</v>
      </c>
      <c r="B2118">
        <v>70674</v>
      </c>
      <c r="C2118" t="s">
        <v>2181</v>
      </c>
      <c r="D2118" s="25">
        <v>23615</v>
      </c>
      <c r="E2118" t="s">
        <v>79</v>
      </c>
      <c r="F2118" t="s">
        <v>105</v>
      </c>
      <c r="G2118" t="s">
        <v>106</v>
      </c>
      <c r="H2118" s="25">
        <v>41680</v>
      </c>
      <c r="I2118" s="26" t="str">
        <f t="shared" si="264"/>
        <v>Mon</v>
      </c>
      <c r="J2118" s="1">
        <f t="shared" si="265"/>
        <v>196</v>
      </c>
      <c r="K2118" s="1" t="str">
        <f t="shared" si="266"/>
        <v>120D</v>
      </c>
      <c r="L2118" s="25">
        <v>41876</v>
      </c>
      <c r="M2118" s="26" t="str">
        <f t="shared" si="267"/>
        <v>Mon</v>
      </c>
      <c r="N2118" s="25">
        <v>41882</v>
      </c>
      <c r="O2118" s="1">
        <f t="shared" si="268"/>
        <v>6</v>
      </c>
      <c r="P2118" s="27">
        <f t="shared" si="269"/>
        <v>2014</v>
      </c>
      <c r="Q2118" s="1">
        <f t="shared" si="270"/>
        <v>8</v>
      </c>
      <c r="R2118" s="1">
        <f t="shared" si="271"/>
        <v>25</v>
      </c>
      <c r="S2118" t="s">
        <v>72</v>
      </c>
      <c r="T2118" s="2">
        <v>37412894.619999997</v>
      </c>
      <c r="U2118">
        <v>0</v>
      </c>
      <c r="V2118" s="2">
        <v>7662316.2000000002</v>
      </c>
      <c r="W2118" s="2">
        <v>7385276.7599999998</v>
      </c>
      <c r="X2118" s="2">
        <v>0</v>
      </c>
      <c r="Y2118" s="2">
        <v>15486879.800000001</v>
      </c>
      <c r="Z2118" s="2">
        <v>6878421.8600000003</v>
      </c>
      <c r="AA2118">
        <v>18</v>
      </c>
      <c r="AB2118">
        <v>0</v>
      </c>
      <c r="AC2118">
        <v>0</v>
      </c>
      <c r="AD2118">
        <v>0</v>
      </c>
      <c r="AE2118">
        <v>18</v>
      </c>
      <c r="AF2118">
        <v>18</v>
      </c>
      <c r="AG2118">
        <v>6</v>
      </c>
      <c r="AH2118" s="2">
        <v>1277052.7</v>
      </c>
    </row>
    <row r="2119" spans="1:34" x14ac:dyDescent="0.5">
      <c r="A2119">
        <v>16680</v>
      </c>
      <c r="B2119">
        <v>31429</v>
      </c>
      <c r="C2119" t="s">
        <v>954</v>
      </c>
      <c r="D2119" s="25">
        <v>20170</v>
      </c>
      <c r="E2119" t="s">
        <v>79</v>
      </c>
      <c r="F2119" t="s">
        <v>105</v>
      </c>
      <c r="G2119" t="s">
        <v>106</v>
      </c>
      <c r="H2119" s="25">
        <v>41680</v>
      </c>
      <c r="I2119" s="26" t="str">
        <f t="shared" si="264"/>
        <v>Mon</v>
      </c>
      <c r="J2119" s="1">
        <f t="shared" si="265"/>
        <v>145</v>
      </c>
      <c r="K2119" s="1" t="str">
        <f t="shared" si="266"/>
        <v>120D</v>
      </c>
      <c r="L2119" s="25">
        <v>41825</v>
      </c>
      <c r="M2119" s="26" t="str">
        <f t="shared" si="267"/>
        <v>Sat</v>
      </c>
      <c r="N2119" s="25">
        <v>41831</v>
      </c>
      <c r="O2119" s="1">
        <f t="shared" si="268"/>
        <v>6</v>
      </c>
      <c r="P2119" s="27">
        <f t="shared" si="269"/>
        <v>2014</v>
      </c>
      <c r="Q2119" s="1">
        <f t="shared" si="270"/>
        <v>7</v>
      </c>
      <c r="R2119" s="1">
        <f t="shared" si="271"/>
        <v>5</v>
      </c>
      <c r="S2119" t="s">
        <v>72</v>
      </c>
      <c r="T2119" s="2">
        <v>17547798.489999998</v>
      </c>
      <c r="U2119">
        <v>4642000</v>
      </c>
      <c r="V2119" s="2">
        <v>6164244.7999999998</v>
      </c>
      <c r="W2119" s="2">
        <v>7544265.8300000001</v>
      </c>
      <c r="X2119" s="2">
        <v>0</v>
      </c>
      <c r="Y2119" s="2">
        <v>1484848.5</v>
      </c>
      <c r="Z2119" s="2">
        <v>2354439.36</v>
      </c>
      <c r="AA2119">
        <v>14</v>
      </c>
      <c r="AB2119">
        <v>0</v>
      </c>
      <c r="AC2119">
        <v>0</v>
      </c>
      <c r="AD2119">
        <v>0</v>
      </c>
      <c r="AE2119">
        <v>14</v>
      </c>
      <c r="AF2119">
        <v>14</v>
      </c>
      <c r="AG2119">
        <v>7</v>
      </c>
      <c r="AH2119" s="2">
        <v>880606.4</v>
      </c>
    </row>
    <row r="2120" spans="1:34" x14ac:dyDescent="0.5">
      <c r="A2120">
        <v>16700</v>
      </c>
      <c r="B2120">
        <v>31429</v>
      </c>
      <c r="C2120" t="s">
        <v>954</v>
      </c>
      <c r="D2120" s="25">
        <v>20170</v>
      </c>
      <c r="E2120" t="s">
        <v>79</v>
      </c>
      <c r="F2120" t="s">
        <v>70</v>
      </c>
      <c r="G2120" t="s">
        <v>74</v>
      </c>
      <c r="H2120" s="25">
        <v>41680</v>
      </c>
      <c r="I2120" s="26" t="str">
        <f t="shared" si="264"/>
        <v>Mon</v>
      </c>
      <c r="J2120" s="1">
        <f t="shared" si="265"/>
        <v>151</v>
      </c>
      <c r="K2120" s="1" t="str">
        <f t="shared" si="266"/>
        <v>120D</v>
      </c>
      <c r="L2120" s="25">
        <v>41831</v>
      </c>
      <c r="M2120" s="26" t="str">
        <f t="shared" si="267"/>
        <v>Fri</v>
      </c>
      <c r="N2120" s="25">
        <v>41832</v>
      </c>
      <c r="O2120" s="1">
        <f t="shared" si="268"/>
        <v>1</v>
      </c>
      <c r="P2120" s="27">
        <f t="shared" si="269"/>
        <v>2014</v>
      </c>
      <c r="Q2120" s="1">
        <f t="shared" si="270"/>
        <v>7</v>
      </c>
      <c r="R2120" s="1">
        <f t="shared" si="271"/>
        <v>11</v>
      </c>
      <c r="S2120" t="s">
        <v>72</v>
      </c>
      <c r="T2120" s="2">
        <v>17547798.489999998</v>
      </c>
      <c r="U2120">
        <v>4642000</v>
      </c>
      <c r="V2120" s="2">
        <v>6164244.7999999998</v>
      </c>
      <c r="W2120" s="2">
        <v>7544265.8300000001</v>
      </c>
      <c r="X2120" s="2">
        <v>0</v>
      </c>
      <c r="Y2120" s="2">
        <v>1484848.5</v>
      </c>
      <c r="Z2120" s="2">
        <v>2354439.36</v>
      </c>
      <c r="AA2120">
        <v>14</v>
      </c>
      <c r="AB2120">
        <v>0</v>
      </c>
      <c r="AC2120">
        <v>0</v>
      </c>
      <c r="AD2120">
        <v>0</v>
      </c>
      <c r="AE2120">
        <v>14</v>
      </c>
      <c r="AF2120">
        <v>14</v>
      </c>
      <c r="AG2120">
        <v>7</v>
      </c>
      <c r="AH2120" s="2">
        <v>880606.4</v>
      </c>
    </row>
    <row r="2121" spans="1:34" x14ac:dyDescent="0.5">
      <c r="A2121">
        <v>16709</v>
      </c>
      <c r="B2121">
        <v>70730</v>
      </c>
      <c r="C2121" t="s">
        <v>2182</v>
      </c>
      <c r="D2121" s="25">
        <v>22111</v>
      </c>
      <c r="E2121" t="s">
        <v>79</v>
      </c>
      <c r="F2121" t="s">
        <v>105</v>
      </c>
      <c r="G2121" t="s">
        <v>106</v>
      </c>
      <c r="H2121" s="25">
        <v>41680</v>
      </c>
      <c r="I2121" s="26" t="str">
        <f t="shared" si="264"/>
        <v>Mon</v>
      </c>
      <c r="J2121" s="1">
        <f t="shared" si="265"/>
        <v>150</v>
      </c>
      <c r="K2121" s="1" t="str">
        <f t="shared" si="266"/>
        <v>120D</v>
      </c>
      <c r="L2121" s="25">
        <v>41830</v>
      </c>
      <c r="M2121" s="26" t="str">
        <f t="shared" si="267"/>
        <v>Thu</v>
      </c>
      <c r="N2121" s="25">
        <v>41836</v>
      </c>
      <c r="O2121" s="1">
        <f t="shared" si="268"/>
        <v>6</v>
      </c>
      <c r="P2121" s="27">
        <f t="shared" si="269"/>
        <v>2014</v>
      </c>
      <c r="Q2121" s="1">
        <f t="shared" si="270"/>
        <v>7</v>
      </c>
      <c r="R2121" s="1">
        <f t="shared" si="271"/>
        <v>10</v>
      </c>
      <c r="S2121" t="s">
        <v>72</v>
      </c>
      <c r="T2121" s="2">
        <v>20606394.620000001</v>
      </c>
      <c r="U2121">
        <v>0</v>
      </c>
      <c r="V2121" s="2">
        <v>7671407.7000000002</v>
      </c>
      <c r="W2121" s="2">
        <v>8995666.3900000006</v>
      </c>
      <c r="X2121" s="2">
        <v>0</v>
      </c>
      <c r="Y2121" s="2">
        <v>1174458.8799999999</v>
      </c>
      <c r="Z2121" s="2">
        <v>2764861.65</v>
      </c>
      <c r="AA2121">
        <v>18</v>
      </c>
      <c r="AB2121">
        <v>0</v>
      </c>
      <c r="AC2121">
        <v>0</v>
      </c>
      <c r="AD2121">
        <v>0</v>
      </c>
      <c r="AE2121">
        <v>18</v>
      </c>
      <c r="AF2121">
        <v>18</v>
      </c>
      <c r="AG2121">
        <v>6</v>
      </c>
      <c r="AH2121" s="2">
        <v>1278567.95</v>
      </c>
    </row>
    <row r="2122" spans="1:34" x14ac:dyDescent="0.5">
      <c r="A2122">
        <v>16695</v>
      </c>
      <c r="B2122">
        <v>70714</v>
      </c>
      <c r="C2122" t="s">
        <v>2183</v>
      </c>
      <c r="D2122" s="25">
        <v>18571</v>
      </c>
      <c r="E2122" t="s">
        <v>79</v>
      </c>
      <c r="F2122" t="s">
        <v>105</v>
      </c>
      <c r="G2122" t="s">
        <v>106</v>
      </c>
      <c r="H2122" s="25">
        <v>41680</v>
      </c>
      <c r="I2122" s="26" t="str">
        <f t="shared" si="264"/>
        <v>Mon</v>
      </c>
      <c r="J2122" s="1">
        <f t="shared" si="265"/>
        <v>114</v>
      </c>
      <c r="K2122" s="1" t="str">
        <f t="shared" si="266"/>
        <v>120D</v>
      </c>
      <c r="L2122" s="25">
        <v>41794</v>
      </c>
      <c r="M2122" s="26" t="str">
        <f t="shared" si="267"/>
        <v>Wed</v>
      </c>
      <c r="N2122" s="25">
        <v>41800</v>
      </c>
      <c r="O2122" s="1">
        <f t="shared" si="268"/>
        <v>6</v>
      </c>
      <c r="P2122" s="27">
        <f t="shared" si="269"/>
        <v>2014</v>
      </c>
      <c r="Q2122" s="1">
        <f t="shared" si="270"/>
        <v>6</v>
      </c>
      <c r="R2122" s="1">
        <f t="shared" si="271"/>
        <v>4</v>
      </c>
      <c r="S2122" t="s">
        <v>72</v>
      </c>
      <c r="T2122" s="2">
        <v>5283700.01</v>
      </c>
      <c r="U2122">
        <v>0</v>
      </c>
      <c r="V2122" s="2">
        <v>2186823.2000000002</v>
      </c>
      <c r="W2122" s="2">
        <v>688311.69</v>
      </c>
      <c r="X2122" s="2">
        <v>0</v>
      </c>
      <c r="Y2122" s="2">
        <v>1700000</v>
      </c>
      <c r="Z2122" s="2">
        <v>708565.12</v>
      </c>
      <c r="AA2122">
        <v>12</v>
      </c>
      <c r="AB2122">
        <v>0</v>
      </c>
      <c r="AC2122">
        <v>0</v>
      </c>
      <c r="AD2122">
        <v>0</v>
      </c>
      <c r="AE2122">
        <v>12</v>
      </c>
      <c r="AF2122">
        <v>12</v>
      </c>
      <c r="AG2122">
        <v>6</v>
      </c>
      <c r="AH2122" s="2">
        <v>364470.53</v>
      </c>
    </row>
    <row r="2123" spans="1:34" x14ac:dyDescent="0.5">
      <c r="A2123">
        <v>16682</v>
      </c>
      <c r="B2123">
        <v>70697</v>
      </c>
      <c r="C2123" t="s">
        <v>2184</v>
      </c>
      <c r="D2123" s="25">
        <v>24351</v>
      </c>
      <c r="E2123" t="s">
        <v>79</v>
      </c>
      <c r="F2123" t="s">
        <v>105</v>
      </c>
      <c r="G2123" t="s">
        <v>106</v>
      </c>
      <c r="H2123" s="25">
        <v>41680</v>
      </c>
      <c r="I2123" s="26" t="str">
        <f t="shared" si="264"/>
        <v>Mon</v>
      </c>
      <c r="J2123" s="1">
        <f t="shared" si="265"/>
        <v>147</v>
      </c>
      <c r="K2123" s="1" t="str">
        <f t="shared" si="266"/>
        <v>120D</v>
      </c>
      <c r="L2123" s="25">
        <v>41827</v>
      </c>
      <c r="M2123" s="26" t="str">
        <f t="shared" si="267"/>
        <v>Mon</v>
      </c>
      <c r="N2123" s="25">
        <v>41833</v>
      </c>
      <c r="O2123" s="1">
        <f t="shared" si="268"/>
        <v>6</v>
      </c>
      <c r="P2123" s="27">
        <f t="shared" si="269"/>
        <v>2014</v>
      </c>
      <c r="Q2123" s="1">
        <f t="shared" si="270"/>
        <v>7</v>
      </c>
      <c r="R2123" s="1">
        <f t="shared" si="271"/>
        <v>7</v>
      </c>
      <c r="S2123" t="s">
        <v>72</v>
      </c>
      <c r="T2123" s="2">
        <v>15297366.18</v>
      </c>
      <c r="U2123">
        <v>0</v>
      </c>
      <c r="V2123" s="2">
        <v>5715739.2000000002</v>
      </c>
      <c r="W2123" s="2">
        <v>7312074.6200000001</v>
      </c>
      <c r="X2123" s="2">
        <v>0</v>
      </c>
      <c r="Y2123" s="2">
        <v>216450.22</v>
      </c>
      <c r="Z2123" s="2">
        <v>2053102.14</v>
      </c>
      <c r="AA2123">
        <v>12</v>
      </c>
      <c r="AB2123">
        <v>6</v>
      </c>
      <c r="AC2123">
        <v>0</v>
      </c>
      <c r="AD2123">
        <v>0</v>
      </c>
      <c r="AE2123">
        <v>18</v>
      </c>
      <c r="AF2123">
        <v>18</v>
      </c>
      <c r="AG2123">
        <v>6</v>
      </c>
      <c r="AH2123" s="2">
        <v>952623.2</v>
      </c>
    </row>
    <row r="2124" spans="1:34" x14ac:dyDescent="0.5">
      <c r="A2124">
        <v>16689</v>
      </c>
      <c r="B2124">
        <v>98976</v>
      </c>
      <c r="C2124" t="s">
        <v>2185</v>
      </c>
      <c r="D2124" s="25">
        <v>17767</v>
      </c>
      <c r="E2124" t="s">
        <v>79</v>
      </c>
      <c r="F2124" t="s">
        <v>105</v>
      </c>
      <c r="G2124" t="s">
        <v>106</v>
      </c>
      <c r="H2124" s="25">
        <v>41680</v>
      </c>
      <c r="I2124" s="26" t="str">
        <f t="shared" si="264"/>
        <v>Mon</v>
      </c>
      <c r="J2124" s="1">
        <f t="shared" si="265"/>
        <v>215</v>
      </c>
      <c r="K2124" s="1" t="str">
        <f t="shared" si="266"/>
        <v>120D</v>
      </c>
      <c r="L2124" s="25">
        <v>41895</v>
      </c>
      <c r="M2124" s="26" t="str">
        <f t="shared" si="267"/>
        <v>Sat</v>
      </c>
      <c r="N2124" s="25">
        <v>41901</v>
      </c>
      <c r="O2124" s="1">
        <f t="shared" si="268"/>
        <v>6</v>
      </c>
      <c r="P2124" s="27">
        <f t="shared" si="269"/>
        <v>2014</v>
      </c>
      <c r="Q2124" s="1">
        <f t="shared" si="270"/>
        <v>9</v>
      </c>
      <c r="R2124" s="1">
        <f t="shared" si="271"/>
        <v>13</v>
      </c>
      <c r="S2124" t="s">
        <v>72</v>
      </c>
      <c r="T2124" s="2">
        <v>19825794.23</v>
      </c>
      <c r="U2124">
        <v>9270800</v>
      </c>
      <c r="V2124" s="2">
        <v>4790475.2</v>
      </c>
      <c r="W2124" s="2">
        <v>12374453.75</v>
      </c>
      <c r="X2124" s="2">
        <v>0</v>
      </c>
      <c r="Y2124" s="2">
        <v>0</v>
      </c>
      <c r="Z2124" s="2">
        <v>2660865.2799999998</v>
      </c>
      <c r="AA2124">
        <v>16</v>
      </c>
      <c r="AB2124">
        <v>0</v>
      </c>
      <c r="AC2124">
        <v>0</v>
      </c>
      <c r="AD2124">
        <v>0</v>
      </c>
      <c r="AE2124">
        <v>16</v>
      </c>
      <c r="AF2124">
        <v>16</v>
      </c>
      <c r="AG2124">
        <v>8</v>
      </c>
      <c r="AH2124" s="2">
        <v>598809.4</v>
      </c>
    </row>
    <row r="2125" spans="1:34" x14ac:dyDescent="0.5">
      <c r="A2125">
        <v>16669</v>
      </c>
      <c r="B2125">
        <v>70684</v>
      </c>
      <c r="C2125" t="s">
        <v>2186</v>
      </c>
      <c r="D2125" s="25">
        <v>21260</v>
      </c>
      <c r="E2125" t="s">
        <v>79</v>
      </c>
      <c r="F2125" t="s">
        <v>105</v>
      </c>
      <c r="G2125" t="s">
        <v>106</v>
      </c>
      <c r="H2125" s="25">
        <v>41680</v>
      </c>
      <c r="I2125" s="26" t="str">
        <f t="shared" si="264"/>
        <v>Mon</v>
      </c>
      <c r="J2125" s="1">
        <f t="shared" si="265"/>
        <v>69</v>
      </c>
      <c r="K2125" s="1" t="str">
        <f t="shared" si="266"/>
        <v>90D</v>
      </c>
      <c r="L2125" s="25">
        <v>41749</v>
      </c>
      <c r="M2125" s="26" t="str">
        <f t="shared" si="267"/>
        <v>Sun</v>
      </c>
      <c r="N2125" s="25">
        <v>41755</v>
      </c>
      <c r="O2125" s="1">
        <f t="shared" si="268"/>
        <v>6</v>
      </c>
      <c r="P2125" s="27">
        <f t="shared" si="269"/>
        <v>2014</v>
      </c>
      <c r="Q2125" s="1">
        <f t="shared" si="270"/>
        <v>4</v>
      </c>
      <c r="R2125" s="1">
        <f t="shared" si="271"/>
        <v>20</v>
      </c>
      <c r="S2125" t="s">
        <v>72</v>
      </c>
      <c r="T2125" s="2">
        <v>10469996.130000001</v>
      </c>
      <c r="U2125">
        <v>0</v>
      </c>
      <c r="V2125" s="2">
        <v>727272</v>
      </c>
      <c r="W2125" s="2">
        <v>6952377.6100000003</v>
      </c>
      <c r="X2125" s="2">
        <v>0</v>
      </c>
      <c r="Y2125" s="2">
        <v>1145521.1499999999</v>
      </c>
      <c r="Z2125" s="2">
        <v>1644825.37</v>
      </c>
      <c r="AA2125">
        <v>26</v>
      </c>
      <c r="AB2125">
        <v>0</v>
      </c>
      <c r="AC2125">
        <v>0</v>
      </c>
      <c r="AD2125">
        <v>0</v>
      </c>
      <c r="AE2125">
        <v>26</v>
      </c>
      <c r="AF2125">
        <v>26</v>
      </c>
      <c r="AG2125">
        <v>13</v>
      </c>
      <c r="AH2125" s="2">
        <v>55944</v>
      </c>
    </row>
    <row r="2126" spans="1:34" x14ac:dyDescent="0.5">
      <c r="A2126">
        <v>16663</v>
      </c>
      <c r="B2126">
        <v>70672</v>
      </c>
      <c r="C2126" t="s">
        <v>2187</v>
      </c>
      <c r="D2126" s="25">
        <v>15624</v>
      </c>
      <c r="E2126" t="s">
        <v>138</v>
      </c>
      <c r="F2126" t="s">
        <v>75</v>
      </c>
      <c r="G2126" t="s">
        <v>91</v>
      </c>
      <c r="H2126" s="25">
        <v>41680</v>
      </c>
      <c r="I2126" s="26" t="str">
        <f t="shared" si="264"/>
        <v>Mon</v>
      </c>
      <c r="J2126" s="1">
        <f t="shared" si="265"/>
        <v>0</v>
      </c>
      <c r="K2126" s="1" t="str">
        <f t="shared" si="266"/>
        <v>7D</v>
      </c>
      <c r="L2126" s="25">
        <v>41680</v>
      </c>
      <c r="M2126" s="26" t="str">
        <f t="shared" si="267"/>
        <v>Mon</v>
      </c>
      <c r="N2126" s="25">
        <v>41686</v>
      </c>
      <c r="O2126" s="1">
        <f t="shared" si="268"/>
        <v>6</v>
      </c>
      <c r="P2126" s="27">
        <f t="shared" si="269"/>
        <v>2014</v>
      </c>
      <c r="Q2126" s="1">
        <f t="shared" si="270"/>
        <v>2</v>
      </c>
      <c r="R2126" s="1">
        <f t="shared" si="271"/>
        <v>10</v>
      </c>
      <c r="S2126" t="s">
        <v>72</v>
      </c>
      <c r="T2126" s="2">
        <v>5695336.71</v>
      </c>
      <c r="U2126">
        <v>0</v>
      </c>
      <c r="V2126" s="2">
        <v>2300000</v>
      </c>
      <c r="W2126" s="2">
        <v>2472856.89</v>
      </c>
      <c r="X2126" s="2">
        <v>0</v>
      </c>
      <c r="Y2126" s="2">
        <v>166079.09</v>
      </c>
      <c r="Z2126" s="2">
        <v>756400.73</v>
      </c>
      <c r="AA2126">
        <v>12</v>
      </c>
      <c r="AB2126">
        <v>0</v>
      </c>
      <c r="AC2126">
        <v>0</v>
      </c>
      <c r="AD2126">
        <v>0</v>
      </c>
      <c r="AE2126">
        <v>12</v>
      </c>
      <c r="AF2126">
        <v>12</v>
      </c>
      <c r="AG2126">
        <v>6</v>
      </c>
      <c r="AH2126" s="2">
        <v>383333.33</v>
      </c>
    </row>
    <row r="2127" spans="1:34" x14ac:dyDescent="0.5">
      <c r="A2127">
        <v>16660</v>
      </c>
      <c r="B2127">
        <v>70637</v>
      </c>
      <c r="C2127" t="s">
        <v>86</v>
      </c>
      <c r="D2127" s="25">
        <v>22765</v>
      </c>
      <c r="E2127" t="s">
        <v>69</v>
      </c>
      <c r="F2127" t="s">
        <v>75</v>
      </c>
      <c r="G2127" t="s">
        <v>91</v>
      </c>
      <c r="H2127" s="25">
        <v>41680</v>
      </c>
      <c r="I2127" s="26" t="str">
        <f t="shared" si="264"/>
        <v>Mon</v>
      </c>
      <c r="J2127" s="1">
        <f t="shared" si="265"/>
        <v>1</v>
      </c>
      <c r="K2127" s="1" t="str">
        <f t="shared" si="266"/>
        <v>7D</v>
      </c>
      <c r="L2127" s="25">
        <v>41681</v>
      </c>
      <c r="M2127" s="26" t="str">
        <f t="shared" si="267"/>
        <v>Tue</v>
      </c>
      <c r="N2127" s="25">
        <v>41682</v>
      </c>
      <c r="O2127" s="1">
        <f t="shared" si="268"/>
        <v>1</v>
      </c>
      <c r="P2127" s="27">
        <f t="shared" si="269"/>
        <v>2014</v>
      </c>
      <c r="Q2127" s="1">
        <f t="shared" si="270"/>
        <v>2</v>
      </c>
      <c r="R2127" s="1">
        <f t="shared" si="271"/>
        <v>11</v>
      </c>
      <c r="S2127" t="s">
        <v>72</v>
      </c>
      <c r="T2127" s="2">
        <v>7592400</v>
      </c>
      <c r="U2127">
        <v>7592400</v>
      </c>
      <c r="V2127" s="2">
        <v>4708108.8</v>
      </c>
      <c r="W2127" s="2">
        <v>710812.8</v>
      </c>
      <c r="X2127" s="2">
        <v>0</v>
      </c>
      <c r="Y2127" s="2">
        <v>1154865.6000000001</v>
      </c>
      <c r="Z2127" s="2">
        <v>1018612.8</v>
      </c>
      <c r="AA2127">
        <v>6</v>
      </c>
      <c r="AB2127">
        <v>0</v>
      </c>
      <c r="AC2127">
        <v>0</v>
      </c>
      <c r="AD2127">
        <v>0</v>
      </c>
      <c r="AE2127">
        <v>6</v>
      </c>
      <c r="AF2127">
        <v>6</v>
      </c>
      <c r="AG2127">
        <v>3</v>
      </c>
      <c r="AH2127" s="2">
        <v>1569369.6</v>
      </c>
    </row>
    <row r="2128" spans="1:34" x14ac:dyDescent="0.5">
      <c r="A2128">
        <v>16665</v>
      </c>
      <c r="B2128">
        <v>86794</v>
      </c>
      <c r="C2128" t="s">
        <v>2188</v>
      </c>
      <c r="D2128" s="25">
        <v>22754</v>
      </c>
      <c r="E2128" t="s">
        <v>79</v>
      </c>
      <c r="F2128" t="s">
        <v>105</v>
      </c>
      <c r="G2128" t="s">
        <v>106</v>
      </c>
      <c r="H2128" s="25">
        <v>41680</v>
      </c>
      <c r="I2128" s="26" t="str">
        <f t="shared" si="264"/>
        <v>Mon</v>
      </c>
      <c r="J2128" s="1">
        <f t="shared" si="265"/>
        <v>183</v>
      </c>
      <c r="K2128" s="1" t="str">
        <f t="shared" si="266"/>
        <v>120D</v>
      </c>
      <c r="L2128" s="25">
        <v>41863</v>
      </c>
      <c r="M2128" s="26" t="str">
        <f t="shared" si="267"/>
        <v>Tue</v>
      </c>
      <c r="N2128" s="25">
        <v>41869</v>
      </c>
      <c r="O2128" s="1">
        <f t="shared" si="268"/>
        <v>6</v>
      </c>
      <c r="P2128" s="27">
        <f t="shared" si="269"/>
        <v>2014</v>
      </c>
      <c r="Q2128" s="1">
        <f t="shared" si="270"/>
        <v>8</v>
      </c>
      <c r="R2128" s="1">
        <f t="shared" si="271"/>
        <v>12</v>
      </c>
      <c r="S2128" t="s">
        <v>72</v>
      </c>
      <c r="T2128" s="2">
        <v>12440198.890000001</v>
      </c>
      <c r="U2128">
        <v>4635400</v>
      </c>
      <c r="V2128" s="2">
        <v>3590749.4</v>
      </c>
      <c r="W2128" s="2">
        <v>7179855.1399999997</v>
      </c>
      <c r="X2128" s="2">
        <v>0</v>
      </c>
      <c r="Y2128" s="2">
        <v>0</v>
      </c>
      <c r="Z2128" s="2">
        <v>1669594.35</v>
      </c>
      <c r="AA2128">
        <v>14</v>
      </c>
      <c r="AB2128">
        <v>0</v>
      </c>
      <c r="AC2128">
        <v>0</v>
      </c>
      <c r="AD2128">
        <v>0</v>
      </c>
      <c r="AE2128">
        <v>14</v>
      </c>
      <c r="AF2128">
        <v>14</v>
      </c>
      <c r="AG2128">
        <v>7</v>
      </c>
      <c r="AH2128" s="2">
        <v>512964.2</v>
      </c>
    </row>
    <row r="2129" spans="1:34" x14ac:dyDescent="0.5">
      <c r="A2129">
        <v>16674</v>
      </c>
      <c r="B2129">
        <v>70689</v>
      </c>
      <c r="C2129" t="s">
        <v>2189</v>
      </c>
      <c r="D2129" s="25">
        <v>27304</v>
      </c>
      <c r="E2129" t="s">
        <v>79</v>
      </c>
      <c r="F2129" t="s">
        <v>105</v>
      </c>
      <c r="G2129" t="s">
        <v>106</v>
      </c>
      <c r="H2129" s="25">
        <v>41680</v>
      </c>
      <c r="I2129" s="26" t="str">
        <f t="shared" si="264"/>
        <v>Mon</v>
      </c>
      <c r="J2129" s="1">
        <f t="shared" si="265"/>
        <v>231</v>
      </c>
      <c r="K2129" s="1" t="str">
        <f t="shared" si="266"/>
        <v>120D</v>
      </c>
      <c r="L2129" s="25">
        <v>41911</v>
      </c>
      <c r="M2129" s="26" t="str">
        <f t="shared" si="267"/>
        <v>Mon</v>
      </c>
      <c r="N2129" s="25">
        <v>41917</v>
      </c>
      <c r="O2129" s="1">
        <f t="shared" si="268"/>
        <v>6</v>
      </c>
      <c r="P2129" s="27">
        <f t="shared" si="269"/>
        <v>2014</v>
      </c>
      <c r="Q2129" s="1">
        <f t="shared" si="270"/>
        <v>9</v>
      </c>
      <c r="R2129" s="1">
        <f t="shared" si="271"/>
        <v>29</v>
      </c>
      <c r="S2129" t="s">
        <v>72</v>
      </c>
      <c r="T2129" s="2">
        <v>14805948.25</v>
      </c>
      <c r="U2129">
        <v>3766051.8</v>
      </c>
      <c r="V2129" s="2">
        <v>4401733.7</v>
      </c>
      <c r="W2129" s="2">
        <v>4857464.1399999997</v>
      </c>
      <c r="X2129" s="2">
        <v>0</v>
      </c>
      <c r="Y2129" s="2">
        <v>3048014.58</v>
      </c>
      <c r="Z2129" s="2">
        <v>2498735.83</v>
      </c>
      <c r="AA2129">
        <v>18</v>
      </c>
      <c r="AB2129">
        <v>0</v>
      </c>
      <c r="AC2129">
        <v>0</v>
      </c>
      <c r="AD2129">
        <v>0</v>
      </c>
      <c r="AE2129">
        <v>18</v>
      </c>
      <c r="AF2129">
        <v>18</v>
      </c>
      <c r="AG2129">
        <v>6</v>
      </c>
      <c r="AH2129" s="2">
        <v>733622.28</v>
      </c>
    </row>
    <row r="2130" spans="1:34" x14ac:dyDescent="0.5">
      <c r="A2130">
        <v>16729</v>
      </c>
      <c r="B2130">
        <v>70765</v>
      </c>
      <c r="C2130" t="s">
        <v>2190</v>
      </c>
      <c r="D2130" s="25">
        <v>20967</v>
      </c>
      <c r="E2130" t="s">
        <v>79</v>
      </c>
      <c r="F2130" t="s">
        <v>105</v>
      </c>
      <c r="G2130" t="s">
        <v>106</v>
      </c>
      <c r="H2130" s="25">
        <v>41681</v>
      </c>
      <c r="I2130" s="26" t="str">
        <f t="shared" si="264"/>
        <v>Tue</v>
      </c>
      <c r="J2130" s="1">
        <f t="shared" si="265"/>
        <v>26</v>
      </c>
      <c r="K2130" s="1" t="str">
        <f t="shared" si="266"/>
        <v>30D</v>
      </c>
      <c r="L2130" s="25">
        <v>41707</v>
      </c>
      <c r="M2130" s="26" t="str">
        <f t="shared" si="267"/>
        <v>Sun</v>
      </c>
      <c r="N2130" s="25">
        <v>41713</v>
      </c>
      <c r="O2130" s="1">
        <f t="shared" si="268"/>
        <v>6</v>
      </c>
      <c r="P2130" s="27">
        <f t="shared" si="269"/>
        <v>2014</v>
      </c>
      <c r="Q2130" s="1">
        <f t="shared" si="270"/>
        <v>3</v>
      </c>
      <c r="R2130" s="1">
        <f t="shared" si="271"/>
        <v>9</v>
      </c>
      <c r="S2130" t="s">
        <v>72</v>
      </c>
      <c r="T2130" s="2">
        <v>6455499.9900000002</v>
      </c>
      <c r="U2130">
        <v>0</v>
      </c>
      <c r="V2130" s="2">
        <v>2400000</v>
      </c>
      <c r="W2130" s="2">
        <v>51948.05</v>
      </c>
      <c r="X2130" s="2">
        <v>0</v>
      </c>
      <c r="Y2130" s="2">
        <v>3137229.43</v>
      </c>
      <c r="Z2130" s="2">
        <v>866322.51</v>
      </c>
      <c r="AA2130">
        <v>12</v>
      </c>
      <c r="AB2130">
        <v>0</v>
      </c>
      <c r="AC2130">
        <v>0</v>
      </c>
      <c r="AD2130">
        <v>0</v>
      </c>
      <c r="AE2130">
        <v>12</v>
      </c>
      <c r="AF2130">
        <v>12</v>
      </c>
      <c r="AG2130">
        <v>6</v>
      </c>
      <c r="AH2130" s="2">
        <v>400000</v>
      </c>
    </row>
    <row r="2131" spans="1:34" x14ac:dyDescent="0.5">
      <c r="A2131">
        <v>16714</v>
      </c>
      <c r="B2131">
        <v>70738</v>
      </c>
      <c r="C2131" t="s">
        <v>2191</v>
      </c>
      <c r="D2131" s="25">
        <v>21214</v>
      </c>
      <c r="E2131" t="s">
        <v>79</v>
      </c>
      <c r="F2131" t="s">
        <v>105</v>
      </c>
      <c r="G2131" t="s">
        <v>106</v>
      </c>
      <c r="H2131" s="25">
        <v>41681</v>
      </c>
      <c r="I2131" s="26" t="str">
        <f t="shared" si="264"/>
        <v>Tue</v>
      </c>
      <c r="J2131" s="1">
        <f t="shared" si="265"/>
        <v>56</v>
      </c>
      <c r="K2131" s="1" t="str">
        <f t="shared" si="266"/>
        <v>60D</v>
      </c>
      <c r="L2131" s="25">
        <v>41737</v>
      </c>
      <c r="M2131" s="26" t="str">
        <f t="shared" si="267"/>
        <v>Tue</v>
      </c>
      <c r="N2131" s="25">
        <v>41743</v>
      </c>
      <c r="O2131" s="1">
        <f t="shared" si="268"/>
        <v>6</v>
      </c>
      <c r="P2131" s="27">
        <f t="shared" si="269"/>
        <v>2014</v>
      </c>
      <c r="Q2131" s="1">
        <f t="shared" si="270"/>
        <v>4</v>
      </c>
      <c r="R2131" s="1">
        <f t="shared" si="271"/>
        <v>8</v>
      </c>
      <c r="S2131" t="s">
        <v>72</v>
      </c>
      <c r="T2131" s="2">
        <v>23861500.870000001</v>
      </c>
      <c r="U2131">
        <v>0</v>
      </c>
      <c r="V2131" s="2">
        <v>10202598</v>
      </c>
      <c r="W2131" s="2">
        <v>7225108.9199999999</v>
      </c>
      <c r="X2131" s="2">
        <v>0</v>
      </c>
      <c r="Y2131" s="2">
        <v>2562271.06</v>
      </c>
      <c r="Z2131" s="2">
        <v>3871522.89</v>
      </c>
      <c r="AA2131">
        <v>12</v>
      </c>
      <c r="AB2131">
        <v>0</v>
      </c>
      <c r="AC2131">
        <v>0</v>
      </c>
      <c r="AD2131">
        <v>0</v>
      </c>
      <c r="AE2131">
        <v>12</v>
      </c>
      <c r="AF2131">
        <v>12</v>
      </c>
      <c r="AG2131">
        <v>6</v>
      </c>
      <c r="AH2131" s="2">
        <v>1700433</v>
      </c>
    </row>
    <row r="2132" spans="1:34" x14ac:dyDescent="0.5">
      <c r="A2132">
        <v>16747</v>
      </c>
      <c r="B2132">
        <v>70784</v>
      </c>
      <c r="C2132" t="s">
        <v>2192</v>
      </c>
      <c r="D2132" s="25">
        <v>23375</v>
      </c>
      <c r="E2132" t="s">
        <v>79</v>
      </c>
      <c r="F2132" t="s">
        <v>105</v>
      </c>
      <c r="G2132" t="s">
        <v>106</v>
      </c>
      <c r="H2132" s="25">
        <v>41681</v>
      </c>
      <c r="I2132" s="26" t="str">
        <f t="shared" si="264"/>
        <v>Tue</v>
      </c>
      <c r="J2132" s="1">
        <f t="shared" si="265"/>
        <v>59</v>
      </c>
      <c r="K2132" s="1" t="str">
        <f t="shared" si="266"/>
        <v>60D</v>
      </c>
      <c r="L2132" s="25">
        <v>41740</v>
      </c>
      <c r="M2132" s="26" t="str">
        <f t="shared" si="267"/>
        <v>Fri</v>
      </c>
      <c r="N2132" s="25">
        <v>41746</v>
      </c>
      <c r="O2132" s="1">
        <f t="shared" si="268"/>
        <v>6</v>
      </c>
      <c r="P2132" s="27">
        <f t="shared" si="269"/>
        <v>2014</v>
      </c>
      <c r="Q2132" s="1">
        <f t="shared" si="270"/>
        <v>4</v>
      </c>
      <c r="R2132" s="1">
        <f t="shared" si="271"/>
        <v>11</v>
      </c>
      <c r="S2132" t="s">
        <v>72</v>
      </c>
      <c r="T2132" s="2">
        <v>21630549.329999998</v>
      </c>
      <c r="U2132">
        <v>0</v>
      </c>
      <c r="V2132" s="2">
        <v>7751367</v>
      </c>
      <c r="W2132" s="2">
        <v>9515973.4299999997</v>
      </c>
      <c r="X2132" s="2">
        <v>0</v>
      </c>
      <c r="Y2132" s="2">
        <v>1460173.17</v>
      </c>
      <c r="Z2132" s="2">
        <v>2903035.73</v>
      </c>
      <c r="AA2132">
        <v>12</v>
      </c>
      <c r="AB2132">
        <v>6</v>
      </c>
      <c r="AC2132">
        <v>6</v>
      </c>
      <c r="AD2132">
        <v>0</v>
      </c>
      <c r="AE2132">
        <v>18</v>
      </c>
      <c r="AF2132">
        <v>24</v>
      </c>
      <c r="AG2132">
        <v>6</v>
      </c>
      <c r="AH2132" s="2">
        <v>1291894.5</v>
      </c>
    </row>
    <row r="2133" spans="1:34" x14ac:dyDescent="0.5">
      <c r="A2133">
        <v>16818</v>
      </c>
      <c r="B2133">
        <v>70948</v>
      </c>
      <c r="C2133" t="s">
        <v>2193</v>
      </c>
      <c r="D2133" s="25">
        <v>22747</v>
      </c>
      <c r="E2133" t="s">
        <v>79</v>
      </c>
      <c r="F2133" t="s">
        <v>105</v>
      </c>
      <c r="G2133" t="s">
        <v>106</v>
      </c>
      <c r="H2133" s="25">
        <v>41682</v>
      </c>
      <c r="I2133" s="26" t="str">
        <f t="shared" si="264"/>
        <v>Wed</v>
      </c>
      <c r="J2133" s="1">
        <f t="shared" si="265"/>
        <v>288</v>
      </c>
      <c r="K2133" s="1" t="str">
        <f t="shared" si="266"/>
        <v>120D</v>
      </c>
      <c r="L2133" s="25">
        <v>41970</v>
      </c>
      <c r="M2133" s="26" t="str">
        <f t="shared" si="267"/>
        <v>Thu</v>
      </c>
      <c r="N2133" s="25">
        <v>41976</v>
      </c>
      <c r="O2133" s="1">
        <f t="shared" si="268"/>
        <v>6</v>
      </c>
      <c r="P2133" s="27">
        <f t="shared" si="269"/>
        <v>2014</v>
      </c>
      <c r="Q2133" s="1">
        <f t="shared" si="270"/>
        <v>11</v>
      </c>
      <c r="R2133" s="1">
        <f t="shared" si="271"/>
        <v>27</v>
      </c>
      <c r="S2133" t="s">
        <v>72</v>
      </c>
      <c r="T2133" s="2">
        <v>6116998.8300000001</v>
      </c>
      <c r="U2133">
        <v>0</v>
      </c>
      <c r="V2133" s="2">
        <v>2997402</v>
      </c>
      <c r="W2133" s="2">
        <v>2298700.3199999998</v>
      </c>
      <c r="X2133" s="2">
        <v>0</v>
      </c>
      <c r="Y2133" s="2">
        <v>0</v>
      </c>
      <c r="Z2133" s="2">
        <v>820896.51</v>
      </c>
      <c r="AA2133">
        <v>12</v>
      </c>
      <c r="AB2133">
        <v>0</v>
      </c>
      <c r="AC2133">
        <v>0</v>
      </c>
      <c r="AD2133">
        <v>0</v>
      </c>
      <c r="AE2133">
        <v>12</v>
      </c>
      <c r="AF2133">
        <v>12</v>
      </c>
      <c r="AG2133">
        <v>6</v>
      </c>
      <c r="AH2133" s="2">
        <v>499567</v>
      </c>
    </row>
    <row r="2134" spans="1:34" x14ac:dyDescent="0.5">
      <c r="A2134">
        <v>16856</v>
      </c>
      <c r="B2134">
        <v>71007</v>
      </c>
      <c r="C2134" t="s">
        <v>2194</v>
      </c>
      <c r="D2134" s="25">
        <v>22330</v>
      </c>
      <c r="E2134" t="s">
        <v>79</v>
      </c>
      <c r="F2134" t="s">
        <v>105</v>
      </c>
      <c r="G2134" t="s">
        <v>106</v>
      </c>
      <c r="H2134" s="25">
        <v>41682</v>
      </c>
      <c r="I2134" s="26" t="str">
        <f t="shared" si="264"/>
        <v>Wed</v>
      </c>
      <c r="J2134" s="1">
        <f t="shared" si="265"/>
        <v>240</v>
      </c>
      <c r="K2134" s="1" t="str">
        <f t="shared" si="266"/>
        <v>120D</v>
      </c>
      <c r="L2134" s="25">
        <v>41922</v>
      </c>
      <c r="M2134" s="26" t="str">
        <f t="shared" si="267"/>
        <v>Fri</v>
      </c>
      <c r="N2134" s="25">
        <v>41928</v>
      </c>
      <c r="O2134" s="1">
        <f t="shared" si="268"/>
        <v>6</v>
      </c>
      <c r="P2134" s="27">
        <f t="shared" si="269"/>
        <v>2014</v>
      </c>
      <c r="Q2134" s="1">
        <f t="shared" si="270"/>
        <v>10</v>
      </c>
      <c r="R2134" s="1">
        <f t="shared" si="271"/>
        <v>10</v>
      </c>
      <c r="S2134" t="s">
        <v>72</v>
      </c>
      <c r="T2134" s="2">
        <v>11868600</v>
      </c>
      <c r="U2134">
        <v>0</v>
      </c>
      <c r="V2134" s="2">
        <v>7665952.7999999998</v>
      </c>
      <c r="W2134" s="2">
        <v>272727.27</v>
      </c>
      <c r="X2134" s="2">
        <v>0</v>
      </c>
      <c r="Y2134" s="2">
        <v>2337662.34</v>
      </c>
      <c r="Z2134" s="2">
        <v>1592257.59</v>
      </c>
      <c r="AA2134">
        <v>18</v>
      </c>
      <c r="AB2134">
        <v>0</v>
      </c>
      <c r="AC2134">
        <v>0</v>
      </c>
      <c r="AD2134">
        <v>0</v>
      </c>
      <c r="AE2134">
        <v>18</v>
      </c>
      <c r="AF2134">
        <v>18</v>
      </c>
      <c r="AG2134">
        <v>6</v>
      </c>
      <c r="AH2134" s="2">
        <v>1277658.8</v>
      </c>
    </row>
    <row r="2135" spans="1:34" x14ac:dyDescent="0.5">
      <c r="A2135">
        <v>16810</v>
      </c>
      <c r="B2135">
        <v>70932</v>
      </c>
      <c r="C2135" t="s">
        <v>2195</v>
      </c>
      <c r="D2135" s="25">
        <v>25805</v>
      </c>
      <c r="E2135" t="s">
        <v>79</v>
      </c>
      <c r="F2135" t="s">
        <v>75</v>
      </c>
      <c r="G2135" t="s">
        <v>91</v>
      </c>
      <c r="H2135" s="25">
        <v>41682</v>
      </c>
      <c r="I2135" s="26" t="str">
        <f t="shared" si="264"/>
        <v>Wed</v>
      </c>
      <c r="J2135" s="1">
        <f t="shared" si="265"/>
        <v>68</v>
      </c>
      <c r="K2135" s="1" t="str">
        <f t="shared" si="266"/>
        <v>90D</v>
      </c>
      <c r="L2135" s="25">
        <v>41750</v>
      </c>
      <c r="M2135" s="26" t="str">
        <f t="shared" si="267"/>
        <v>Mon</v>
      </c>
      <c r="N2135" s="25">
        <v>41756</v>
      </c>
      <c r="O2135" s="1">
        <f t="shared" si="268"/>
        <v>6</v>
      </c>
      <c r="P2135" s="27">
        <f t="shared" si="269"/>
        <v>2014</v>
      </c>
      <c r="Q2135" s="1">
        <f t="shared" si="270"/>
        <v>4</v>
      </c>
      <c r="R2135" s="1">
        <f t="shared" si="271"/>
        <v>21</v>
      </c>
      <c r="S2135" t="s">
        <v>72</v>
      </c>
      <c r="T2135" s="2">
        <v>12925229.18</v>
      </c>
      <c r="U2135">
        <v>0</v>
      </c>
      <c r="V2135" s="2">
        <v>7753211.0999999996</v>
      </c>
      <c r="W2135" s="2">
        <v>3437228.75</v>
      </c>
      <c r="X2135" s="2">
        <v>0</v>
      </c>
      <c r="Y2135" s="2">
        <v>0</v>
      </c>
      <c r="Z2135" s="2">
        <v>1734789.33</v>
      </c>
      <c r="AA2135">
        <v>12</v>
      </c>
      <c r="AB2135">
        <v>6</v>
      </c>
      <c r="AC2135">
        <v>6</v>
      </c>
      <c r="AD2135">
        <v>0</v>
      </c>
      <c r="AE2135">
        <v>18</v>
      </c>
      <c r="AF2135">
        <v>24</v>
      </c>
      <c r="AG2135">
        <v>6</v>
      </c>
      <c r="AH2135" s="2">
        <v>1292201.8500000001</v>
      </c>
    </row>
    <row r="2136" spans="1:34" x14ac:dyDescent="0.5">
      <c r="A2136">
        <v>16814</v>
      </c>
      <c r="B2136">
        <v>70941</v>
      </c>
      <c r="C2136" t="s">
        <v>2196</v>
      </c>
      <c r="D2136" s="25">
        <v>30724</v>
      </c>
      <c r="E2136" t="s">
        <v>69</v>
      </c>
      <c r="F2136" t="s">
        <v>70</v>
      </c>
      <c r="G2136" t="s">
        <v>74</v>
      </c>
      <c r="H2136" s="25">
        <v>41682</v>
      </c>
      <c r="I2136" s="26" t="str">
        <f t="shared" si="264"/>
        <v>Wed</v>
      </c>
      <c r="J2136" s="1">
        <f t="shared" si="265"/>
        <v>6</v>
      </c>
      <c r="K2136" s="1" t="str">
        <f t="shared" si="266"/>
        <v>7D</v>
      </c>
      <c r="L2136" s="25">
        <v>41688</v>
      </c>
      <c r="M2136" s="26" t="str">
        <f t="shared" si="267"/>
        <v>Tue</v>
      </c>
      <c r="N2136" s="25">
        <v>41691</v>
      </c>
      <c r="O2136" s="1">
        <f t="shared" si="268"/>
        <v>3</v>
      </c>
      <c r="P2136" s="27">
        <f t="shared" si="269"/>
        <v>2014</v>
      </c>
      <c r="Q2136" s="1">
        <f t="shared" si="270"/>
        <v>2</v>
      </c>
      <c r="R2136" s="1">
        <f t="shared" si="271"/>
        <v>18</v>
      </c>
      <c r="S2136" t="s">
        <v>72</v>
      </c>
      <c r="T2136" s="2">
        <v>44373490.039999999</v>
      </c>
      <c r="U2136">
        <v>40145490</v>
      </c>
      <c r="V2136" s="2">
        <v>24561464</v>
      </c>
      <c r="W2136" s="2">
        <v>6233764.8700000001</v>
      </c>
      <c r="X2136" s="2">
        <v>0</v>
      </c>
      <c r="Y2136" s="2">
        <v>6124874.2199999997</v>
      </c>
      <c r="Z2136" s="2">
        <v>7453386.9500000002</v>
      </c>
      <c r="AA2136">
        <v>6</v>
      </c>
      <c r="AB2136">
        <v>0</v>
      </c>
      <c r="AC2136">
        <v>3</v>
      </c>
      <c r="AD2136">
        <v>0</v>
      </c>
      <c r="AE2136">
        <v>6</v>
      </c>
      <c r="AF2136">
        <v>9</v>
      </c>
      <c r="AG2136">
        <v>3</v>
      </c>
      <c r="AH2136" s="2">
        <v>8187154.6699999999</v>
      </c>
    </row>
    <row r="2137" spans="1:34" x14ac:dyDescent="0.5">
      <c r="A2137">
        <v>16904</v>
      </c>
      <c r="B2137">
        <v>71081</v>
      </c>
      <c r="C2137" t="s">
        <v>2197</v>
      </c>
      <c r="D2137" s="25">
        <v>27251</v>
      </c>
      <c r="E2137" t="s">
        <v>79</v>
      </c>
      <c r="F2137" t="s">
        <v>105</v>
      </c>
      <c r="G2137" t="s">
        <v>106</v>
      </c>
      <c r="H2137" s="25">
        <v>41682</v>
      </c>
      <c r="I2137" s="26" t="str">
        <f t="shared" si="264"/>
        <v>Wed</v>
      </c>
      <c r="J2137" s="1">
        <f t="shared" si="265"/>
        <v>178</v>
      </c>
      <c r="K2137" s="1" t="str">
        <f t="shared" si="266"/>
        <v>120D</v>
      </c>
      <c r="L2137" s="25">
        <v>41860</v>
      </c>
      <c r="M2137" s="26" t="str">
        <f t="shared" si="267"/>
        <v>Sat</v>
      </c>
      <c r="N2137" s="25">
        <v>41866</v>
      </c>
      <c r="O2137" s="1">
        <f t="shared" si="268"/>
        <v>6</v>
      </c>
      <c r="P2137" s="27">
        <f t="shared" si="269"/>
        <v>2014</v>
      </c>
      <c r="Q2137" s="1">
        <f t="shared" si="270"/>
        <v>8</v>
      </c>
      <c r="R2137" s="1">
        <f t="shared" si="271"/>
        <v>9</v>
      </c>
      <c r="S2137" t="s">
        <v>72</v>
      </c>
      <c r="T2137" s="2">
        <v>28190094.41</v>
      </c>
      <c r="U2137">
        <v>0</v>
      </c>
      <c r="V2137" s="2">
        <v>4800000</v>
      </c>
      <c r="W2137" s="2">
        <v>14874107.689999999</v>
      </c>
      <c r="X2137" s="2">
        <v>0</v>
      </c>
      <c r="Y2137" s="2">
        <v>4133499.84</v>
      </c>
      <c r="Z2137" s="2">
        <v>4382486.88</v>
      </c>
      <c r="AA2137">
        <v>12</v>
      </c>
      <c r="AB2137">
        <v>0</v>
      </c>
      <c r="AC2137">
        <v>6</v>
      </c>
      <c r="AD2137">
        <v>6</v>
      </c>
      <c r="AE2137">
        <v>12</v>
      </c>
      <c r="AF2137">
        <v>24</v>
      </c>
      <c r="AG2137">
        <v>6</v>
      </c>
      <c r="AH2137" s="2">
        <v>800000</v>
      </c>
    </row>
    <row r="2138" spans="1:34" x14ac:dyDescent="0.5">
      <c r="A2138">
        <v>16841</v>
      </c>
      <c r="B2138">
        <v>70977</v>
      </c>
      <c r="C2138" t="s">
        <v>2198</v>
      </c>
      <c r="D2138" s="25">
        <v>30640</v>
      </c>
      <c r="E2138" t="s">
        <v>100</v>
      </c>
      <c r="F2138" t="s">
        <v>80</v>
      </c>
      <c r="G2138" t="s">
        <v>89</v>
      </c>
      <c r="H2138" s="25">
        <v>41682</v>
      </c>
      <c r="I2138" s="26" t="str">
        <f t="shared" si="264"/>
        <v>Wed</v>
      </c>
      <c r="J2138" s="1">
        <f t="shared" si="265"/>
        <v>69</v>
      </c>
      <c r="K2138" s="1" t="str">
        <f t="shared" si="266"/>
        <v>90D</v>
      </c>
      <c r="L2138" s="25">
        <v>41751</v>
      </c>
      <c r="M2138" s="26" t="str">
        <f t="shared" si="267"/>
        <v>Tue</v>
      </c>
      <c r="N2138" s="25">
        <v>41753</v>
      </c>
      <c r="O2138" s="1">
        <f t="shared" si="268"/>
        <v>2</v>
      </c>
      <c r="P2138" s="27">
        <f t="shared" si="269"/>
        <v>2014</v>
      </c>
      <c r="Q2138" s="1">
        <f t="shared" si="270"/>
        <v>4</v>
      </c>
      <c r="R2138" s="1">
        <f t="shared" si="271"/>
        <v>22</v>
      </c>
      <c r="S2138" t="s">
        <v>72</v>
      </c>
      <c r="T2138" s="2">
        <v>18977661.18</v>
      </c>
      <c r="U2138">
        <v>17237661.199999999</v>
      </c>
      <c r="V2138" s="2">
        <v>14378520.800000001</v>
      </c>
      <c r="W2138" s="2">
        <v>1169476.22</v>
      </c>
      <c r="X2138" s="2">
        <v>0</v>
      </c>
      <c r="Y2138" s="2">
        <v>883116.88</v>
      </c>
      <c r="Z2138" s="2">
        <v>2546547.2799999998</v>
      </c>
      <c r="AA2138">
        <v>4</v>
      </c>
      <c r="AB2138">
        <v>0</v>
      </c>
      <c r="AC2138">
        <v>0</v>
      </c>
      <c r="AD2138">
        <v>0</v>
      </c>
      <c r="AE2138">
        <v>4</v>
      </c>
      <c r="AF2138">
        <v>4</v>
      </c>
      <c r="AG2138">
        <v>2</v>
      </c>
      <c r="AH2138" s="2">
        <v>7189260.4000000004</v>
      </c>
    </row>
    <row r="2139" spans="1:34" x14ac:dyDescent="0.5">
      <c r="A2139">
        <v>16869</v>
      </c>
      <c r="B2139">
        <v>71039</v>
      </c>
      <c r="C2139" t="s">
        <v>2199</v>
      </c>
      <c r="D2139" s="25">
        <v>28281</v>
      </c>
      <c r="E2139" t="s">
        <v>79</v>
      </c>
      <c r="F2139" t="s">
        <v>105</v>
      </c>
      <c r="G2139" t="s">
        <v>106</v>
      </c>
      <c r="H2139" s="25">
        <v>41682</v>
      </c>
      <c r="I2139" s="26" t="str">
        <f t="shared" si="264"/>
        <v>Wed</v>
      </c>
      <c r="J2139" s="1">
        <f t="shared" si="265"/>
        <v>97</v>
      </c>
      <c r="K2139" s="1" t="str">
        <f t="shared" si="266"/>
        <v>120D</v>
      </c>
      <c r="L2139" s="25">
        <v>41779</v>
      </c>
      <c r="M2139" s="26" t="str">
        <f t="shared" si="267"/>
        <v>Tue</v>
      </c>
      <c r="N2139" s="25">
        <v>41785</v>
      </c>
      <c r="O2139" s="1">
        <f t="shared" si="268"/>
        <v>6</v>
      </c>
      <c r="P2139" s="27">
        <f t="shared" si="269"/>
        <v>2014</v>
      </c>
      <c r="Q2139" s="1">
        <f t="shared" si="270"/>
        <v>5</v>
      </c>
      <c r="R2139" s="1">
        <f t="shared" si="271"/>
        <v>20</v>
      </c>
      <c r="S2139" t="s">
        <v>72</v>
      </c>
      <c r="T2139" s="2">
        <v>4732229.91</v>
      </c>
      <c r="U2139">
        <v>0</v>
      </c>
      <c r="V2139" s="2">
        <v>2075496.5</v>
      </c>
      <c r="W2139" s="2">
        <v>1398268.31</v>
      </c>
      <c r="X2139" s="2">
        <v>0</v>
      </c>
      <c r="Y2139" s="2">
        <v>623376.63</v>
      </c>
      <c r="Z2139" s="2">
        <v>635088.47</v>
      </c>
      <c r="AA2139">
        <v>12</v>
      </c>
      <c r="AB2139">
        <v>0</v>
      </c>
      <c r="AC2139">
        <v>0</v>
      </c>
      <c r="AD2139">
        <v>6</v>
      </c>
      <c r="AE2139">
        <v>12</v>
      </c>
      <c r="AF2139">
        <v>18</v>
      </c>
      <c r="AG2139">
        <v>6</v>
      </c>
      <c r="AH2139" s="2">
        <v>345916.08</v>
      </c>
    </row>
    <row r="2140" spans="1:34" x14ac:dyDescent="0.5">
      <c r="A2140">
        <v>16798</v>
      </c>
      <c r="B2140">
        <v>70912</v>
      </c>
      <c r="C2140" t="s">
        <v>2200</v>
      </c>
      <c r="D2140" s="25">
        <v>24032</v>
      </c>
      <c r="E2140" t="s">
        <v>122</v>
      </c>
      <c r="F2140" t="s">
        <v>75</v>
      </c>
      <c r="G2140" t="s">
        <v>91</v>
      </c>
      <c r="H2140" s="25">
        <v>41682</v>
      </c>
      <c r="I2140" s="26" t="str">
        <f t="shared" si="264"/>
        <v>Wed</v>
      </c>
      <c r="J2140" s="1">
        <f t="shared" si="265"/>
        <v>181</v>
      </c>
      <c r="K2140" s="1" t="str">
        <f t="shared" si="266"/>
        <v>120D</v>
      </c>
      <c r="L2140" s="25">
        <v>41863</v>
      </c>
      <c r="M2140" s="26" t="str">
        <f t="shared" si="267"/>
        <v>Tue</v>
      </c>
      <c r="N2140" s="25">
        <v>41865</v>
      </c>
      <c r="O2140" s="1">
        <f t="shared" si="268"/>
        <v>2</v>
      </c>
      <c r="P2140" s="27">
        <f t="shared" si="269"/>
        <v>2014</v>
      </c>
      <c r="Q2140" s="1">
        <f t="shared" si="270"/>
        <v>8</v>
      </c>
      <c r="R2140" s="1">
        <f t="shared" si="271"/>
        <v>12</v>
      </c>
      <c r="S2140" t="s">
        <v>72</v>
      </c>
      <c r="T2140" s="2">
        <v>7140000</v>
      </c>
      <c r="U2140">
        <v>0</v>
      </c>
      <c r="V2140" s="2">
        <v>6181818.1799999997</v>
      </c>
      <c r="W2140" s="2">
        <v>0</v>
      </c>
      <c r="X2140" s="2">
        <v>0</v>
      </c>
      <c r="Y2140" s="2">
        <v>0</v>
      </c>
      <c r="Z2140" s="2">
        <v>958181.82</v>
      </c>
      <c r="AA2140">
        <v>2</v>
      </c>
      <c r="AB2140">
        <v>0</v>
      </c>
      <c r="AC2140">
        <v>0</v>
      </c>
      <c r="AD2140">
        <v>0</v>
      </c>
      <c r="AE2140">
        <v>2</v>
      </c>
      <c r="AF2140">
        <v>2</v>
      </c>
      <c r="AG2140">
        <v>2</v>
      </c>
      <c r="AH2140" s="2">
        <v>3090909.09</v>
      </c>
    </row>
    <row r="2141" spans="1:34" x14ac:dyDescent="0.5">
      <c r="A2141">
        <v>16884</v>
      </c>
      <c r="B2141">
        <v>71059</v>
      </c>
      <c r="C2141" t="s">
        <v>2201</v>
      </c>
      <c r="D2141" s="25">
        <v>28468</v>
      </c>
      <c r="E2141" t="s">
        <v>79</v>
      </c>
      <c r="F2141" t="s">
        <v>105</v>
      </c>
      <c r="G2141" t="s">
        <v>106</v>
      </c>
      <c r="H2141" s="25">
        <v>41682</v>
      </c>
      <c r="I2141" s="26" t="str">
        <f t="shared" si="264"/>
        <v>Wed</v>
      </c>
      <c r="J2141" s="1">
        <f t="shared" si="265"/>
        <v>239</v>
      </c>
      <c r="K2141" s="1" t="str">
        <f t="shared" si="266"/>
        <v>120D</v>
      </c>
      <c r="L2141" s="25">
        <v>41921</v>
      </c>
      <c r="M2141" s="26" t="str">
        <f t="shared" si="267"/>
        <v>Thu</v>
      </c>
      <c r="N2141" s="25">
        <v>41927</v>
      </c>
      <c r="O2141" s="1">
        <f t="shared" si="268"/>
        <v>6</v>
      </c>
      <c r="P2141" s="27">
        <f t="shared" si="269"/>
        <v>2014</v>
      </c>
      <c r="Q2141" s="1">
        <f t="shared" si="270"/>
        <v>10</v>
      </c>
      <c r="R2141" s="1">
        <f t="shared" si="271"/>
        <v>9</v>
      </c>
      <c r="S2141" t="s">
        <v>72</v>
      </c>
      <c r="T2141" s="2">
        <v>16885392.449999999</v>
      </c>
      <c r="U2141">
        <v>0</v>
      </c>
      <c r="V2141" s="2">
        <v>4000000</v>
      </c>
      <c r="W2141" s="2">
        <v>7450556.2599999998</v>
      </c>
      <c r="X2141" s="2">
        <v>0</v>
      </c>
      <c r="Y2141" s="2">
        <v>2689310.69</v>
      </c>
      <c r="Z2141" s="2">
        <v>2745525.5</v>
      </c>
      <c r="AA2141">
        <v>12</v>
      </c>
      <c r="AB2141">
        <v>0</v>
      </c>
      <c r="AC2141">
        <v>0</v>
      </c>
      <c r="AD2141">
        <v>6</v>
      </c>
      <c r="AE2141">
        <v>12</v>
      </c>
      <c r="AF2141">
        <v>18</v>
      </c>
      <c r="AG2141">
        <v>6</v>
      </c>
      <c r="AH2141" s="2">
        <v>666666.67000000004</v>
      </c>
    </row>
    <row r="2142" spans="1:34" x14ac:dyDescent="0.5">
      <c r="A2142">
        <v>16892</v>
      </c>
      <c r="B2142">
        <v>71069</v>
      </c>
      <c r="C2142" t="s">
        <v>2202</v>
      </c>
      <c r="D2142" s="25">
        <v>22562</v>
      </c>
      <c r="E2142" t="s">
        <v>79</v>
      </c>
      <c r="F2142" t="s">
        <v>105</v>
      </c>
      <c r="G2142" t="s">
        <v>106</v>
      </c>
      <c r="H2142" s="25">
        <v>41682</v>
      </c>
      <c r="I2142" s="26" t="str">
        <f t="shared" si="264"/>
        <v>Wed</v>
      </c>
      <c r="J2142" s="1">
        <f t="shared" si="265"/>
        <v>204</v>
      </c>
      <c r="K2142" s="1" t="str">
        <f t="shared" si="266"/>
        <v>120D</v>
      </c>
      <c r="L2142" s="25">
        <v>41886</v>
      </c>
      <c r="M2142" s="26" t="str">
        <f t="shared" si="267"/>
        <v>Thu</v>
      </c>
      <c r="N2142" s="25">
        <v>41892</v>
      </c>
      <c r="O2142" s="1">
        <f t="shared" si="268"/>
        <v>6</v>
      </c>
      <c r="P2142" s="27">
        <f t="shared" si="269"/>
        <v>2014</v>
      </c>
      <c r="Q2142" s="1">
        <f t="shared" si="270"/>
        <v>9</v>
      </c>
      <c r="R2142" s="1">
        <f t="shared" si="271"/>
        <v>4</v>
      </c>
      <c r="S2142" t="s">
        <v>72</v>
      </c>
      <c r="T2142" s="2">
        <v>15926272.16</v>
      </c>
      <c r="U2142">
        <v>0</v>
      </c>
      <c r="V2142" s="2">
        <v>7662316.2000000002</v>
      </c>
      <c r="W2142" s="2">
        <v>3506493.48</v>
      </c>
      <c r="X2142" s="2">
        <v>0</v>
      </c>
      <c r="Y2142" s="2">
        <v>2620749.62</v>
      </c>
      <c r="Z2142" s="2">
        <v>2136712.86</v>
      </c>
      <c r="AA2142">
        <v>12</v>
      </c>
      <c r="AB2142">
        <v>0</v>
      </c>
      <c r="AC2142">
        <v>0</v>
      </c>
      <c r="AD2142">
        <v>0</v>
      </c>
      <c r="AE2142">
        <v>12</v>
      </c>
      <c r="AF2142">
        <v>12</v>
      </c>
      <c r="AG2142">
        <v>6</v>
      </c>
      <c r="AH2142" s="2">
        <v>1277052.7</v>
      </c>
    </row>
    <row r="2143" spans="1:34" x14ac:dyDescent="0.5">
      <c r="A2143">
        <v>16826</v>
      </c>
      <c r="B2143">
        <v>70958</v>
      </c>
      <c r="C2143" t="s">
        <v>2203</v>
      </c>
      <c r="D2143" s="25">
        <v>30591</v>
      </c>
      <c r="E2143" t="s">
        <v>69</v>
      </c>
      <c r="F2143" t="s">
        <v>70</v>
      </c>
      <c r="G2143" t="s">
        <v>74</v>
      </c>
      <c r="H2143" s="25">
        <v>41682</v>
      </c>
      <c r="I2143" s="26" t="str">
        <f t="shared" si="264"/>
        <v>Wed</v>
      </c>
      <c r="J2143" s="1">
        <f t="shared" si="265"/>
        <v>0</v>
      </c>
      <c r="K2143" s="1" t="str">
        <f t="shared" si="266"/>
        <v>7D</v>
      </c>
      <c r="L2143" s="25">
        <v>41682</v>
      </c>
      <c r="M2143" s="26" t="str">
        <f t="shared" si="267"/>
        <v>Wed</v>
      </c>
      <c r="N2143" s="25">
        <v>41683</v>
      </c>
      <c r="O2143" s="1">
        <f t="shared" si="268"/>
        <v>1</v>
      </c>
      <c r="P2143" s="27">
        <f t="shared" si="269"/>
        <v>2014</v>
      </c>
      <c r="Q2143" s="1">
        <f t="shared" si="270"/>
        <v>2</v>
      </c>
      <c r="R2143" s="1">
        <f t="shared" si="271"/>
        <v>12</v>
      </c>
      <c r="S2143" t="s">
        <v>72</v>
      </c>
      <c r="T2143" s="2">
        <v>6684899.9900000002</v>
      </c>
      <c r="U2143">
        <v>6352500</v>
      </c>
      <c r="V2143" s="2">
        <v>5222944</v>
      </c>
      <c r="W2143" s="2">
        <v>564848.19999999995</v>
      </c>
      <c r="X2143" s="2">
        <v>0</v>
      </c>
      <c r="Y2143" s="2">
        <v>0</v>
      </c>
      <c r="Z2143" s="2">
        <v>897107.79</v>
      </c>
      <c r="AA2143">
        <v>2</v>
      </c>
      <c r="AB2143">
        <v>0</v>
      </c>
      <c r="AC2143">
        <v>0</v>
      </c>
      <c r="AD2143">
        <v>0</v>
      </c>
      <c r="AE2143">
        <v>2</v>
      </c>
      <c r="AF2143">
        <v>2</v>
      </c>
      <c r="AG2143">
        <v>1</v>
      </c>
      <c r="AH2143" s="2">
        <v>5222944</v>
      </c>
    </row>
    <row r="2144" spans="1:34" x14ac:dyDescent="0.5">
      <c r="A2144">
        <v>16784</v>
      </c>
      <c r="B2144">
        <v>70864</v>
      </c>
      <c r="C2144" t="s">
        <v>2204</v>
      </c>
      <c r="D2144" s="25">
        <v>24029</v>
      </c>
      <c r="E2144" t="s">
        <v>69</v>
      </c>
      <c r="F2144" t="s">
        <v>70</v>
      </c>
      <c r="G2144" t="s">
        <v>74</v>
      </c>
      <c r="H2144" s="25">
        <v>41682</v>
      </c>
      <c r="I2144" s="26" t="str">
        <f t="shared" si="264"/>
        <v>Wed</v>
      </c>
      <c r="J2144" s="1">
        <f t="shared" si="265"/>
        <v>2</v>
      </c>
      <c r="K2144" s="1" t="str">
        <f t="shared" si="266"/>
        <v>7D</v>
      </c>
      <c r="L2144" s="25">
        <v>41684</v>
      </c>
      <c r="M2144" s="26" t="str">
        <f t="shared" si="267"/>
        <v>Fri</v>
      </c>
      <c r="N2144" s="25">
        <v>41687</v>
      </c>
      <c r="O2144" s="1">
        <f t="shared" si="268"/>
        <v>3</v>
      </c>
      <c r="P2144" s="27">
        <f t="shared" si="269"/>
        <v>2014</v>
      </c>
      <c r="Q2144" s="1">
        <f t="shared" si="270"/>
        <v>2</v>
      </c>
      <c r="R2144" s="1">
        <f t="shared" si="271"/>
        <v>14</v>
      </c>
      <c r="S2144" t="s">
        <v>72</v>
      </c>
      <c r="T2144" s="2">
        <v>16613999.6</v>
      </c>
      <c r="U2144">
        <v>15939000</v>
      </c>
      <c r="V2144" s="2">
        <v>12968832</v>
      </c>
      <c r="W2144" s="2">
        <v>1376622.2</v>
      </c>
      <c r="X2144" s="2">
        <v>0</v>
      </c>
      <c r="Y2144" s="2">
        <v>38961.040000000001</v>
      </c>
      <c r="Z2144" s="2">
        <v>2229584.36</v>
      </c>
      <c r="AA2144">
        <v>6</v>
      </c>
      <c r="AB2144">
        <v>0</v>
      </c>
      <c r="AC2144">
        <v>0</v>
      </c>
      <c r="AD2144">
        <v>0</v>
      </c>
      <c r="AE2144">
        <v>6</v>
      </c>
      <c r="AF2144">
        <v>6</v>
      </c>
      <c r="AG2144">
        <v>3</v>
      </c>
      <c r="AH2144" s="2">
        <v>4322944</v>
      </c>
    </row>
    <row r="2145" spans="1:34" x14ac:dyDescent="0.5">
      <c r="A2145">
        <v>16984</v>
      </c>
      <c r="B2145">
        <v>71229</v>
      </c>
      <c r="C2145" t="s">
        <v>2205</v>
      </c>
      <c r="D2145" s="25">
        <v>21369</v>
      </c>
      <c r="E2145" t="s">
        <v>79</v>
      </c>
      <c r="F2145" t="s">
        <v>105</v>
      </c>
      <c r="G2145" t="s">
        <v>106</v>
      </c>
      <c r="H2145" s="25">
        <v>41683</v>
      </c>
      <c r="I2145" s="26" t="str">
        <f t="shared" si="264"/>
        <v>Thu</v>
      </c>
      <c r="J2145" s="1">
        <f t="shared" si="265"/>
        <v>296</v>
      </c>
      <c r="K2145" s="1" t="str">
        <f t="shared" si="266"/>
        <v>120D</v>
      </c>
      <c r="L2145" s="25">
        <v>41979</v>
      </c>
      <c r="M2145" s="26" t="str">
        <f t="shared" si="267"/>
        <v>Sat</v>
      </c>
      <c r="N2145" s="25">
        <v>41985</v>
      </c>
      <c r="O2145" s="1">
        <f t="shared" si="268"/>
        <v>6</v>
      </c>
      <c r="P2145" s="27">
        <f t="shared" si="269"/>
        <v>2014</v>
      </c>
      <c r="Q2145" s="1">
        <f t="shared" si="270"/>
        <v>12</v>
      </c>
      <c r="R2145" s="1">
        <f t="shared" si="271"/>
        <v>6</v>
      </c>
      <c r="S2145" t="s">
        <v>72</v>
      </c>
      <c r="T2145" s="2">
        <v>12301997.17</v>
      </c>
      <c r="U2145">
        <v>0</v>
      </c>
      <c r="V2145" s="2">
        <v>3854796</v>
      </c>
      <c r="W2145" s="2">
        <v>5757573.3099999996</v>
      </c>
      <c r="X2145" s="2">
        <v>0</v>
      </c>
      <c r="Y2145" s="2">
        <v>799200.8</v>
      </c>
      <c r="Z2145" s="2">
        <v>1890427.06</v>
      </c>
      <c r="AA2145">
        <v>15</v>
      </c>
      <c r="AB2145">
        <v>0</v>
      </c>
      <c r="AC2145">
        <v>0</v>
      </c>
      <c r="AD2145">
        <v>0</v>
      </c>
      <c r="AE2145">
        <v>15</v>
      </c>
      <c r="AF2145">
        <v>15</v>
      </c>
      <c r="AG2145">
        <v>6</v>
      </c>
      <c r="AH2145" s="2">
        <v>642466</v>
      </c>
    </row>
    <row r="2146" spans="1:34" x14ac:dyDescent="0.5">
      <c r="A2146">
        <v>16981</v>
      </c>
      <c r="B2146">
        <v>73060</v>
      </c>
      <c r="C2146" t="s">
        <v>2206</v>
      </c>
      <c r="D2146" s="25">
        <v>21132</v>
      </c>
      <c r="E2146" t="s">
        <v>79</v>
      </c>
      <c r="F2146" t="s">
        <v>105</v>
      </c>
      <c r="G2146" t="s">
        <v>106</v>
      </c>
      <c r="H2146" s="25">
        <v>41683</v>
      </c>
      <c r="I2146" s="26" t="str">
        <f t="shared" si="264"/>
        <v>Thu</v>
      </c>
      <c r="J2146" s="1">
        <f t="shared" si="265"/>
        <v>16</v>
      </c>
      <c r="K2146" s="1" t="str">
        <f t="shared" si="266"/>
        <v>30D</v>
      </c>
      <c r="L2146" s="25">
        <v>41699</v>
      </c>
      <c r="M2146" s="26" t="str">
        <f t="shared" si="267"/>
        <v>Sat</v>
      </c>
      <c r="N2146" s="25">
        <v>41705</v>
      </c>
      <c r="O2146" s="1">
        <f t="shared" si="268"/>
        <v>6</v>
      </c>
      <c r="P2146" s="27">
        <f t="shared" si="269"/>
        <v>2014</v>
      </c>
      <c r="Q2146" s="1">
        <f t="shared" si="270"/>
        <v>3</v>
      </c>
      <c r="R2146" s="1">
        <f t="shared" si="271"/>
        <v>1</v>
      </c>
      <c r="S2146" t="s">
        <v>72</v>
      </c>
      <c r="T2146" s="2">
        <v>13678799.9</v>
      </c>
      <c r="U2146">
        <v>4624400</v>
      </c>
      <c r="V2146" s="2">
        <v>3730839.8</v>
      </c>
      <c r="W2146" s="2">
        <v>5683785.6699999999</v>
      </c>
      <c r="X2146" s="2">
        <v>0</v>
      </c>
      <c r="Y2146" s="2">
        <v>1868131.87</v>
      </c>
      <c r="Z2146" s="2">
        <v>2396042.56</v>
      </c>
      <c r="AA2146">
        <v>14</v>
      </c>
      <c r="AB2146">
        <v>0</v>
      </c>
      <c r="AC2146">
        <v>0</v>
      </c>
      <c r="AD2146">
        <v>0</v>
      </c>
      <c r="AE2146">
        <v>14</v>
      </c>
      <c r="AF2146">
        <v>14</v>
      </c>
      <c r="AG2146">
        <v>7</v>
      </c>
      <c r="AH2146" s="2">
        <v>532977.11</v>
      </c>
    </row>
    <row r="2147" spans="1:34" x14ac:dyDescent="0.5">
      <c r="A2147">
        <v>17052</v>
      </c>
      <c r="B2147">
        <v>71330</v>
      </c>
      <c r="C2147" t="s">
        <v>2207</v>
      </c>
      <c r="D2147" s="25">
        <v>25586</v>
      </c>
      <c r="E2147" t="s">
        <v>79</v>
      </c>
      <c r="F2147" t="s">
        <v>105</v>
      </c>
      <c r="G2147" t="s">
        <v>106</v>
      </c>
      <c r="H2147" s="25">
        <v>41683</v>
      </c>
      <c r="I2147" s="26" t="str">
        <f t="shared" si="264"/>
        <v>Thu</v>
      </c>
      <c r="J2147" s="1">
        <f t="shared" si="265"/>
        <v>200</v>
      </c>
      <c r="K2147" s="1" t="str">
        <f t="shared" si="266"/>
        <v>120D</v>
      </c>
      <c r="L2147" s="25">
        <v>41883</v>
      </c>
      <c r="M2147" s="26" t="str">
        <f t="shared" si="267"/>
        <v>Mon</v>
      </c>
      <c r="N2147" s="25">
        <v>41886</v>
      </c>
      <c r="O2147" s="1">
        <f t="shared" si="268"/>
        <v>3</v>
      </c>
      <c r="P2147" s="27">
        <f t="shared" si="269"/>
        <v>2014</v>
      </c>
      <c r="Q2147" s="1">
        <f t="shared" si="270"/>
        <v>9</v>
      </c>
      <c r="R2147" s="1">
        <f t="shared" si="271"/>
        <v>1</v>
      </c>
      <c r="S2147" t="s">
        <v>72</v>
      </c>
      <c r="T2147" s="2">
        <v>24386074.91</v>
      </c>
      <c r="U2147">
        <v>15676080</v>
      </c>
      <c r="V2147" s="2">
        <v>12305090.699999999</v>
      </c>
      <c r="W2147" s="2">
        <v>8176447.04</v>
      </c>
      <c r="X2147" s="2">
        <v>0</v>
      </c>
      <c r="Y2147" s="2">
        <v>632034.65</v>
      </c>
      <c r="Z2147" s="2">
        <v>3272502.52</v>
      </c>
      <c r="AA2147">
        <v>18</v>
      </c>
      <c r="AB2147">
        <v>0</v>
      </c>
      <c r="AC2147">
        <v>0</v>
      </c>
      <c r="AD2147">
        <v>0</v>
      </c>
      <c r="AE2147">
        <v>18</v>
      </c>
      <c r="AF2147">
        <v>18</v>
      </c>
      <c r="AG2147">
        <v>9</v>
      </c>
      <c r="AH2147" s="2">
        <v>1367232.3</v>
      </c>
    </row>
    <row r="2148" spans="1:34" x14ac:dyDescent="0.5">
      <c r="A2148">
        <v>17052</v>
      </c>
      <c r="B2148">
        <v>71330</v>
      </c>
      <c r="C2148" t="s">
        <v>2207</v>
      </c>
      <c r="D2148" s="25">
        <v>25586</v>
      </c>
      <c r="E2148" t="s">
        <v>79</v>
      </c>
      <c r="F2148" t="s">
        <v>105</v>
      </c>
      <c r="G2148" t="s">
        <v>106</v>
      </c>
      <c r="H2148" s="25">
        <v>41683</v>
      </c>
      <c r="I2148" s="26" t="str">
        <f t="shared" si="264"/>
        <v>Thu</v>
      </c>
      <c r="J2148" s="1">
        <f t="shared" si="265"/>
        <v>203</v>
      </c>
      <c r="K2148" s="1" t="str">
        <f t="shared" si="266"/>
        <v>120D</v>
      </c>
      <c r="L2148" s="25">
        <v>41886</v>
      </c>
      <c r="M2148" s="26" t="str">
        <f t="shared" si="267"/>
        <v>Thu</v>
      </c>
      <c r="N2148" s="25">
        <v>41892</v>
      </c>
      <c r="O2148" s="1">
        <f t="shared" si="268"/>
        <v>6</v>
      </c>
      <c r="P2148" s="27">
        <f t="shared" si="269"/>
        <v>2014</v>
      </c>
      <c r="Q2148" s="1">
        <f t="shared" si="270"/>
        <v>9</v>
      </c>
      <c r="R2148" s="1">
        <f t="shared" si="271"/>
        <v>4</v>
      </c>
      <c r="S2148" t="s">
        <v>72</v>
      </c>
      <c r="T2148" s="2">
        <v>24386074.91</v>
      </c>
      <c r="U2148">
        <v>15676080</v>
      </c>
      <c r="V2148" s="2">
        <v>12305090.699999999</v>
      </c>
      <c r="W2148" s="2">
        <v>8176447.04</v>
      </c>
      <c r="X2148" s="2">
        <v>0</v>
      </c>
      <c r="Y2148" s="2">
        <v>632034.65</v>
      </c>
      <c r="Z2148" s="2">
        <v>3272502.52</v>
      </c>
      <c r="AA2148">
        <v>18</v>
      </c>
      <c r="AB2148">
        <v>0</v>
      </c>
      <c r="AC2148">
        <v>0</v>
      </c>
      <c r="AD2148">
        <v>0</v>
      </c>
      <c r="AE2148">
        <v>18</v>
      </c>
      <c r="AF2148">
        <v>18</v>
      </c>
      <c r="AG2148">
        <v>9</v>
      </c>
      <c r="AH2148" s="2">
        <v>1367232.3</v>
      </c>
    </row>
    <row r="2149" spans="1:34" x14ac:dyDescent="0.5">
      <c r="A2149">
        <v>16907</v>
      </c>
      <c r="B2149">
        <v>71087</v>
      </c>
      <c r="C2149" t="s">
        <v>2208</v>
      </c>
      <c r="D2149" s="25">
        <v>21924</v>
      </c>
      <c r="E2149" t="s">
        <v>122</v>
      </c>
      <c r="F2149" t="s">
        <v>70</v>
      </c>
      <c r="G2149" t="s">
        <v>74</v>
      </c>
      <c r="H2149" s="25">
        <v>41683</v>
      </c>
      <c r="I2149" s="26" t="str">
        <f t="shared" si="264"/>
        <v>Thu</v>
      </c>
      <c r="J2149" s="1">
        <f t="shared" si="265"/>
        <v>2</v>
      </c>
      <c r="K2149" s="1" t="str">
        <f t="shared" si="266"/>
        <v>7D</v>
      </c>
      <c r="L2149" s="25">
        <v>41685</v>
      </c>
      <c r="M2149" s="26" t="str">
        <f t="shared" si="267"/>
        <v>Sat</v>
      </c>
      <c r="N2149" s="25">
        <v>41687</v>
      </c>
      <c r="O2149" s="1">
        <f t="shared" si="268"/>
        <v>2</v>
      </c>
      <c r="P2149" s="27">
        <f t="shared" si="269"/>
        <v>2014</v>
      </c>
      <c r="Q2149" s="1">
        <f t="shared" si="270"/>
        <v>2</v>
      </c>
      <c r="R2149" s="1">
        <f t="shared" si="271"/>
        <v>15</v>
      </c>
      <c r="S2149" t="s">
        <v>72</v>
      </c>
      <c r="T2149" s="2">
        <v>18454999.98</v>
      </c>
      <c r="U2149">
        <v>11550000</v>
      </c>
      <c r="V2149" s="2">
        <v>9445888</v>
      </c>
      <c r="W2149" s="2">
        <v>1510821.94</v>
      </c>
      <c r="X2149" s="2">
        <v>0</v>
      </c>
      <c r="Y2149" s="2">
        <v>5021645.0199999996</v>
      </c>
      <c r="Z2149" s="2">
        <v>2476645.02</v>
      </c>
      <c r="AA2149">
        <v>4</v>
      </c>
      <c r="AB2149">
        <v>0</v>
      </c>
      <c r="AC2149">
        <v>0</v>
      </c>
      <c r="AD2149">
        <v>0</v>
      </c>
      <c r="AE2149">
        <v>4</v>
      </c>
      <c r="AF2149">
        <v>4</v>
      </c>
      <c r="AG2149">
        <v>2</v>
      </c>
      <c r="AH2149" s="2">
        <v>4722944</v>
      </c>
    </row>
    <row r="2150" spans="1:34" x14ac:dyDescent="0.5">
      <c r="A2150">
        <v>16973</v>
      </c>
      <c r="B2150">
        <v>72326</v>
      </c>
      <c r="C2150" t="s">
        <v>2209</v>
      </c>
      <c r="D2150" s="25">
        <v>18240</v>
      </c>
      <c r="E2150" t="s">
        <v>161</v>
      </c>
      <c r="F2150" t="s">
        <v>105</v>
      </c>
      <c r="G2150" t="s">
        <v>106</v>
      </c>
      <c r="H2150" s="25">
        <v>41683</v>
      </c>
      <c r="I2150" s="26" t="str">
        <f t="shared" si="264"/>
        <v>Thu</v>
      </c>
      <c r="J2150" s="1">
        <f t="shared" si="265"/>
        <v>55</v>
      </c>
      <c r="K2150" s="1" t="str">
        <f t="shared" si="266"/>
        <v>60D</v>
      </c>
      <c r="L2150" s="25">
        <v>41738</v>
      </c>
      <c r="M2150" s="26" t="str">
        <f t="shared" si="267"/>
        <v>Wed</v>
      </c>
      <c r="N2150" s="25">
        <v>41744</v>
      </c>
      <c r="O2150" s="1">
        <f t="shared" si="268"/>
        <v>6</v>
      </c>
      <c r="P2150" s="27">
        <f t="shared" si="269"/>
        <v>2014</v>
      </c>
      <c r="Q2150" s="1">
        <f t="shared" si="270"/>
        <v>4</v>
      </c>
      <c r="R2150" s="1">
        <f t="shared" si="271"/>
        <v>9</v>
      </c>
      <c r="S2150" t="s">
        <v>72</v>
      </c>
      <c r="T2150" s="2">
        <v>51960201.229999997</v>
      </c>
      <c r="U2150">
        <v>13873200</v>
      </c>
      <c r="V2150" s="2">
        <v>11192519.4</v>
      </c>
      <c r="W2150" s="2">
        <v>19083652.620000001</v>
      </c>
      <c r="X2150" s="2">
        <v>0</v>
      </c>
      <c r="Y2150" s="2">
        <v>13068897.779999999</v>
      </c>
      <c r="Z2150" s="2">
        <v>8615131.4299999997</v>
      </c>
      <c r="AA2150">
        <v>18</v>
      </c>
      <c r="AB2150">
        <v>0</v>
      </c>
      <c r="AC2150">
        <v>0</v>
      </c>
      <c r="AD2150">
        <v>0</v>
      </c>
      <c r="AE2150">
        <v>18</v>
      </c>
      <c r="AF2150">
        <v>18</v>
      </c>
      <c r="AG2150">
        <v>9</v>
      </c>
      <c r="AH2150" s="2">
        <v>1243613.27</v>
      </c>
    </row>
    <row r="2151" spans="1:34" x14ac:dyDescent="0.5">
      <c r="A2151">
        <v>16974</v>
      </c>
      <c r="B2151">
        <v>71218</v>
      </c>
      <c r="C2151" t="s">
        <v>2210</v>
      </c>
      <c r="D2151" s="25">
        <v>27111</v>
      </c>
      <c r="E2151" t="s">
        <v>138</v>
      </c>
      <c r="F2151" t="s">
        <v>84</v>
      </c>
      <c r="G2151" t="s">
        <v>143</v>
      </c>
      <c r="H2151" s="25">
        <v>41683</v>
      </c>
      <c r="I2151" s="26" t="str">
        <f t="shared" si="264"/>
        <v>Thu</v>
      </c>
      <c r="J2151" s="1">
        <f t="shared" si="265"/>
        <v>37</v>
      </c>
      <c r="K2151" s="1" t="str">
        <f t="shared" si="266"/>
        <v>45D</v>
      </c>
      <c r="L2151" s="25">
        <v>41720</v>
      </c>
      <c r="M2151" s="26" t="str">
        <f t="shared" si="267"/>
        <v>Sat</v>
      </c>
      <c r="N2151" s="25">
        <v>41724</v>
      </c>
      <c r="O2151" s="1">
        <f t="shared" si="268"/>
        <v>4</v>
      </c>
      <c r="P2151" s="27">
        <f t="shared" si="269"/>
        <v>2014</v>
      </c>
      <c r="Q2151" s="1">
        <f t="shared" si="270"/>
        <v>3</v>
      </c>
      <c r="R2151" s="1">
        <f t="shared" si="271"/>
        <v>22</v>
      </c>
      <c r="S2151" t="s">
        <v>72</v>
      </c>
      <c r="T2151" s="2">
        <v>14207300.01</v>
      </c>
      <c r="U2151">
        <v>12927300</v>
      </c>
      <c r="V2151" s="2">
        <v>10373370</v>
      </c>
      <c r="W2151" s="2">
        <v>1927374.52</v>
      </c>
      <c r="X2151" s="2">
        <v>0</v>
      </c>
      <c r="Y2151" s="2">
        <v>0</v>
      </c>
      <c r="Z2151" s="2">
        <v>1906555.49</v>
      </c>
      <c r="AA2151">
        <v>8</v>
      </c>
      <c r="AB2151">
        <v>0</v>
      </c>
      <c r="AC2151">
        <v>0</v>
      </c>
      <c r="AD2151">
        <v>0</v>
      </c>
      <c r="AE2151">
        <v>8</v>
      </c>
      <c r="AF2151">
        <v>8</v>
      </c>
      <c r="AG2151">
        <v>4</v>
      </c>
      <c r="AH2151" s="2">
        <v>2593342.5</v>
      </c>
    </row>
    <row r="2152" spans="1:34" x14ac:dyDescent="0.5">
      <c r="A2152">
        <v>17016</v>
      </c>
      <c r="B2152">
        <v>71278</v>
      </c>
      <c r="C2152" t="s">
        <v>2211</v>
      </c>
      <c r="D2152" s="25">
        <v>18704</v>
      </c>
      <c r="E2152" t="s">
        <v>79</v>
      </c>
      <c r="F2152" t="s">
        <v>105</v>
      </c>
      <c r="G2152" t="s">
        <v>106</v>
      </c>
      <c r="H2152" s="25">
        <v>41683</v>
      </c>
      <c r="I2152" s="26" t="str">
        <f t="shared" si="264"/>
        <v>Thu</v>
      </c>
      <c r="J2152" s="1">
        <f t="shared" si="265"/>
        <v>53</v>
      </c>
      <c r="K2152" s="1" t="str">
        <f t="shared" si="266"/>
        <v>60D</v>
      </c>
      <c r="L2152" s="25">
        <v>41736</v>
      </c>
      <c r="M2152" s="26" t="str">
        <f t="shared" si="267"/>
        <v>Mon</v>
      </c>
      <c r="N2152" s="25">
        <v>41742</v>
      </c>
      <c r="O2152" s="1">
        <f t="shared" si="268"/>
        <v>6</v>
      </c>
      <c r="P2152" s="27">
        <f t="shared" si="269"/>
        <v>2014</v>
      </c>
      <c r="Q2152" s="1">
        <f t="shared" si="270"/>
        <v>4</v>
      </c>
      <c r="R2152" s="1">
        <f t="shared" si="271"/>
        <v>7</v>
      </c>
      <c r="S2152" t="s">
        <v>72</v>
      </c>
      <c r="T2152" s="2">
        <v>15376899.939999999</v>
      </c>
      <c r="U2152">
        <v>0</v>
      </c>
      <c r="V2152" s="2">
        <v>2183965.4</v>
      </c>
      <c r="W2152" s="2">
        <v>5588744.5800000001</v>
      </c>
      <c r="X2152" s="2">
        <v>0</v>
      </c>
      <c r="Y2152" s="2">
        <v>5541125.54</v>
      </c>
      <c r="Z2152" s="2">
        <v>2063064.42</v>
      </c>
      <c r="AA2152">
        <v>12</v>
      </c>
      <c r="AB2152">
        <v>0</v>
      </c>
      <c r="AC2152">
        <v>0</v>
      </c>
      <c r="AD2152">
        <v>0</v>
      </c>
      <c r="AE2152">
        <v>12</v>
      </c>
      <c r="AF2152">
        <v>12</v>
      </c>
      <c r="AG2152">
        <v>6</v>
      </c>
      <c r="AH2152" s="2">
        <v>363994.23</v>
      </c>
    </row>
    <row r="2153" spans="1:34" x14ac:dyDescent="0.5">
      <c r="A2153">
        <v>16927</v>
      </c>
      <c r="B2153">
        <v>71135</v>
      </c>
      <c r="C2153" t="s">
        <v>2212</v>
      </c>
      <c r="D2153" s="25">
        <v>26457</v>
      </c>
      <c r="E2153" t="s">
        <v>161</v>
      </c>
      <c r="F2153" t="s">
        <v>105</v>
      </c>
      <c r="G2153" t="s">
        <v>106</v>
      </c>
      <c r="H2153" s="25">
        <v>41683</v>
      </c>
      <c r="I2153" s="26" t="str">
        <f t="shared" si="264"/>
        <v>Thu</v>
      </c>
      <c r="J2153" s="1">
        <f t="shared" si="265"/>
        <v>109</v>
      </c>
      <c r="K2153" s="1" t="str">
        <f t="shared" si="266"/>
        <v>120D</v>
      </c>
      <c r="L2153" s="25">
        <v>41792</v>
      </c>
      <c r="M2153" s="26" t="str">
        <f t="shared" si="267"/>
        <v>Mon</v>
      </c>
      <c r="N2153" s="25">
        <v>41798</v>
      </c>
      <c r="O2153" s="1">
        <f t="shared" si="268"/>
        <v>6</v>
      </c>
      <c r="P2153" s="27">
        <f t="shared" si="269"/>
        <v>2014</v>
      </c>
      <c r="Q2153" s="1">
        <f t="shared" si="270"/>
        <v>6</v>
      </c>
      <c r="R2153" s="1">
        <f t="shared" si="271"/>
        <v>2</v>
      </c>
      <c r="S2153" t="s">
        <v>72</v>
      </c>
      <c r="T2153" s="2">
        <v>9657399.3699999992</v>
      </c>
      <c r="U2153">
        <v>0</v>
      </c>
      <c r="V2153" s="2">
        <v>3002598</v>
      </c>
      <c r="W2153" s="2">
        <v>5012467.04</v>
      </c>
      <c r="X2153" s="2">
        <v>0</v>
      </c>
      <c r="Y2153" s="2">
        <v>346320.34</v>
      </c>
      <c r="Z2153" s="2">
        <v>1296013.99</v>
      </c>
      <c r="AA2153">
        <v>12</v>
      </c>
      <c r="AB2153">
        <v>0</v>
      </c>
      <c r="AC2153">
        <v>0</v>
      </c>
      <c r="AD2153">
        <v>0</v>
      </c>
      <c r="AE2153">
        <v>12</v>
      </c>
      <c r="AF2153">
        <v>12</v>
      </c>
      <c r="AG2153">
        <v>6</v>
      </c>
      <c r="AH2153" s="2">
        <v>500433</v>
      </c>
    </row>
    <row r="2154" spans="1:34" x14ac:dyDescent="0.5">
      <c r="A2154">
        <v>17036</v>
      </c>
      <c r="B2154">
        <v>71309</v>
      </c>
      <c r="C2154" t="s">
        <v>2213</v>
      </c>
      <c r="D2154" s="25">
        <v>25908</v>
      </c>
      <c r="E2154" t="s">
        <v>73</v>
      </c>
      <c r="F2154" t="s">
        <v>70</v>
      </c>
      <c r="G2154" t="s">
        <v>74</v>
      </c>
      <c r="H2154" s="25">
        <v>41683</v>
      </c>
      <c r="I2154" s="26" t="str">
        <f t="shared" si="264"/>
        <v>Thu</v>
      </c>
      <c r="J2154" s="1">
        <f t="shared" si="265"/>
        <v>0</v>
      </c>
      <c r="K2154" s="1" t="str">
        <f t="shared" si="266"/>
        <v>7D</v>
      </c>
      <c r="L2154" s="25">
        <v>41683</v>
      </c>
      <c r="M2154" s="26" t="str">
        <f t="shared" si="267"/>
        <v>Thu</v>
      </c>
      <c r="N2154" s="25">
        <v>41685</v>
      </c>
      <c r="O2154" s="1">
        <f t="shared" si="268"/>
        <v>2</v>
      </c>
      <c r="P2154" s="27">
        <f t="shared" si="269"/>
        <v>2014</v>
      </c>
      <c r="Q2154" s="1">
        <f t="shared" si="270"/>
        <v>2</v>
      </c>
      <c r="R2154" s="1">
        <f t="shared" si="271"/>
        <v>13</v>
      </c>
      <c r="S2154" t="s">
        <v>72</v>
      </c>
      <c r="T2154" s="2">
        <v>20075500</v>
      </c>
      <c r="U2154">
        <v>19960000</v>
      </c>
      <c r="V2154" s="2">
        <v>16173160</v>
      </c>
      <c r="W2154" s="2">
        <v>1208224</v>
      </c>
      <c r="X2154" s="2">
        <v>0</v>
      </c>
      <c r="Y2154" s="2">
        <v>0</v>
      </c>
      <c r="Z2154" s="2">
        <v>2694116</v>
      </c>
      <c r="AA2154">
        <v>4</v>
      </c>
      <c r="AB2154">
        <v>0</v>
      </c>
      <c r="AC2154">
        <v>0</v>
      </c>
      <c r="AD2154">
        <v>2</v>
      </c>
      <c r="AE2154">
        <v>4</v>
      </c>
      <c r="AF2154">
        <v>6</v>
      </c>
      <c r="AG2154">
        <v>2</v>
      </c>
      <c r="AH2154" s="2">
        <v>8086580</v>
      </c>
    </row>
    <row r="2155" spans="1:34" x14ac:dyDescent="0.5">
      <c r="A2155">
        <v>16970</v>
      </c>
      <c r="B2155">
        <v>71212</v>
      </c>
      <c r="C2155" t="s">
        <v>2214</v>
      </c>
      <c r="D2155" s="25">
        <v>26027</v>
      </c>
      <c r="E2155" t="s">
        <v>79</v>
      </c>
      <c r="F2155" t="s">
        <v>105</v>
      </c>
      <c r="G2155" t="s">
        <v>106</v>
      </c>
      <c r="H2155" s="25">
        <v>41683</v>
      </c>
      <c r="I2155" s="26" t="str">
        <f t="shared" si="264"/>
        <v>Thu</v>
      </c>
      <c r="J2155" s="1">
        <f t="shared" si="265"/>
        <v>229</v>
      </c>
      <c r="K2155" s="1" t="str">
        <f t="shared" si="266"/>
        <v>120D</v>
      </c>
      <c r="L2155" s="25">
        <v>41912</v>
      </c>
      <c r="M2155" s="26" t="str">
        <f t="shared" si="267"/>
        <v>Tue</v>
      </c>
      <c r="N2155" s="25">
        <v>41918</v>
      </c>
      <c r="O2155" s="1">
        <f t="shared" si="268"/>
        <v>6</v>
      </c>
      <c r="P2155" s="27">
        <f t="shared" si="269"/>
        <v>2014</v>
      </c>
      <c r="Q2155" s="1">
        <f t="shared" si="270"/>
        <v>9</v>
      </c>
      <c r="R2155" s="1">
        <f t="shared" si="271"/>
        <v>30</v>
      </c>
      <c r="S2155" t="s">
        <v>72</v>
      </c>
      <c r="T2155" s="2">
        <v>7577259.2699999996</v>
      </c>
      <c r="U2155">
        <v>0</v>
      </c>
      <c r="V2155" s="2">
        <v>6385263.5</v>
      </c>
      <c r="W2155" s="2">
        <v>173160</v>
      </c>
      <c r="X2155" s="2">
        <v>0</v>
      </c>
      <c r="Y2155" s="2">
        <v>2508.61</v>
      </c>
      <c r="Z2155" s="2">
        <v>1016327.16</v>
      </c>
      <c r="AA2155">
        <v>12</v>
      </c>
      <c r="AB2155">
        <v>0</v>
      </c>
      <c r="AC2155">
        <v>5</v>
      </c>
      <c r="AD2155">
        <v>0</v>
      </c>
      <c r="AE2155">
        <v>12</v>
      </c>
      <c r="AF2155">
        <v>17</v>
      </c>
      <c r="AG2155">
        <v>6</v>
      </c>
      <c r="AH2155" s="2">
        <v>1064210.58</v>
      </c>
    </row>
    <row r="2156" spans="1:34" x14ac:dyDescent="0.5">
      <c r="A2156">
        <v>16913</v>
      </c>
      <c r="B2156">
        <v>73358</v>
      </c>
      <c r="C2156" t="s">
        <v>871</v>
      </c>
      <c r="D2156" s="25">
        <v>24808</v>
      </c>
      <c r="E2156" t="s">
        <v>69</v>
      </c>
      <c r="F2156" t="s">
        <v>127</v>
      </c>
      <c r="G2156" t="s">
        <v>128</v>
      </c>
      <c r="H2156" s="25">
        <v>41683</v>
      </c>
      <c r="I2156" s="26" t="str">
        <f t="shared" si="264"/>
        <v>Thu</v>
      </c>
      <c r="J2156" s="1">
        <f t="shared" si="265"/>
        <v>15</v>
      </c>
      <c r="K2156" s="1" t="str">
        <f t="shared" si="266"/>
        <v>30D</v>
      </c>
      <c r="L2156" s="25">
        <v>41698</v>
      </c>
      <c r="M2156" s="26" t="str">
        <f t="shared" si="267"/>
        <v>Fri</v>
      </c>
      <c r="N2156" s="25">
        <v>41699</v>
      </c>
      <c r="O2156" s="1">
        <f t="shared" si="268"/>
        <v>1</v>
      </c>
      <c r="P2156" s="27">
        <f t="shared" si="269"/>
        <v>2014</v>
      </c>
      <c r="Q2156" s="1">
        <f t="shared" si="270"/>
        <v>2</v>
      </c>
      <c r="R2156" s="1">
        <f t="shared" si="271"/>
        <v>28</v>
      </c>
      <c r="S2156" t="s">
        <v>72</v>
      </c>
      <c r="T2156" s="2">
        <v>231000</v>
      </c>
      <c r="U2156">
        <v>0</v>
      </c>
      <c r="V2156" s="2">
        <v>200000</v>
      </c>
      <c r="W2156" s="2">
        <v>0</v>
      </c>
      <c r="X2156" s="2">
        <v>0</v>
      </c>
      <c r="Y2156" s="2">
        <v>0</v>
      </c>
      <c r="Z2156" s="2">
        <v>31000</v>
      </c>
      <c r="AA2156">
        <v>2</v>
      </c>
      <c r="AB2156">
        <v>0</v>
      </c>
      <c r="AC2156">
        <v>1</v>
      </c>
      <c r="AD2156">
        <v>0</v>
      </c>
      <c r="AE2156">
        <v>2</v>
      </c>
      <c r="AF2156">
        <v>3</v>
      </c>
      <c r="AG2156">
        <v>1</v>
      </c>
      <c r="AH2156" s="2">
        <v>200000</v>
      </c>
    </row>
    <row r="2157" spans="1:34" x14ac:dyDescent="0.5">
      <c r="A2157">
        <v>16986</v>
      </c>
      <c r="B2157">
        <v>71230</v>
      </c>
      <c r="C2157" t="s">
        <v>2215</v>
      </c>
      <c r="D2157" s="25">
        <v>24785</v>
      </c>
      <c r="E2157" t="s">
        <v>79</v>
      </c>
      <c r="F2157" t="s">
        <v>80</v>
      </c>
      <c r="G2157" t="s">
        <v>81</v>
      </c>
      <c r="H2157" s="25">
        <v>41683</v>
      </c>
      <c r="I2157" s="26" t="str">
        <f t="shared" si="264"/>
        <v>Thu</v>
      </c>
      <c r="J2157" s="1">
        <f t="shared" si="265"/>
        <v>0</v>
      </c>
      <c r="K2157" s="1" t="str">
        <f t="shared" si="266"/>
        <v>7D</v>
      </c>
      <c r="L2157" s="25">
        <v>41683</v>
      </c>
      <c r="M2157" s="26" t="str">
        <f t="shared" si="267"/>
        <v>Thu</v>
      </c>
      <c r="N2157" s="25">
        <v>41687</v>
      </c>
      <c r="O2157" s="1">
        <f t="shared" si="268"/>
        <v>4</v>
      </c>
      <c r="P2157" s="27">
        <f t="shared" si="269"/>
        <v>2014</v>
      </c>
      <c r="Q2157" s="1">
        <f t="shared" si="270"/>
        <v>2</v>
      </c>
      <c r="R2157" s="1">
        <f t="shared" si="271"/>
        <v>13</v>
      </c>
      <c r="S2157" t="s">
        <v>72</v>
      </c>
      <c r="T2157" s="2">
        <v>29862499.75</v>
      </c>
      <c r="U2157">
        <v>19057500</v>
      </c>
      <c r="V2157" s="2">
        <v>18699136</v>
      </c>
      <c r="W2157" s="2">
        <v>7155842.1500000004</v>
      </c>
      <c r="X2157" s="2">
        <v>0</v>
      </c>
      <c r="Y2157" s="2">
        <v>0</v>
      </c>
      <c r="Z2157" s="2">
        <v>4007521.6</v>
      </c>
      <c r="AA2157">
        <v>8</v>
      </c>
      <c r="AB2157">
        <v>4</v>
      </c>
      <c r="AC2157">
        <v>4</v>
      </c>
      <c r="AD2157">
        <v>0</v>
      </c>
      <c r="AE2157">
        <v>12</v>
      </c>
      <c r="AF2157">
        <v>16</v>
      </c>
      <c r="AG2157">
        <v>4</v>
      </c>
      <c r="AH2157" s="2">
        <v>4674784</v>
      </c>
    </row>
    <row r="2158" spans="1:34" x14ac:dyDescent="0.5">
      <c r="A2158">
        <v>17029</v>
      </c>
      <c r="B2158">
        <v>71293</v>
      </c>
      <c r="C2158" t="s">
        <v>2216</v>
      </c>
      <c r="D2158" s="25">
        <v>20966</v>
      </c>
      <c r="E2158" t="s">
        <v>79</v>
      </c>
      <c r="F2158" t="s">
        <v>105</v>
      </c>
      <c r="G2158" t="s">
        <v>106</v>
      </c>
      <c r="H2158" s="25">
        <v>41683</v>
      </c>
      <c r="I2158" s="26" t="str">
        <f t="shared" si="264"/>
        <v>Thu</v>
      </c>
      <c r="J2158" s="1">
        <f t="shared" si="265"/>
        <v>114</v>
      </c>
      <c r="K2158" s="1" t="str">
        <f t="shared" si="266"/>
        <v>120D</v>
      </c>
      <c r="L2158" s="25">
        <v>41797</v>
      </c>
      <c r="M2158" s="26" t="str">
        <f t="shared" si="267"/>
        <v>Sat</v>
      </c>
      <c r="N2158" s="25">
        <v>41803</v>
      </c>
      <c r="O2158" s="1">
        <f t="shared" si="268"/>
        <v>6</v>
      </c>
      <c r="P2158" s="27">
        <f t="shared" si="269"/>
        <v>2014</v>
      </c>
      <c r="Q2158" s="1">
        <f t="shared" si="270"/>
        <v>6</v>
      </c>
      <c r="R2158" s="1">
        <f t="shared" si="271"/>
        <v>7</v>
      </c>
      <c r="S2158" t="s">
        <v>72</v>
      </c>
      <c r="T2158" s="2">
        <v>2788672.67</v>
      </c>
      <c r="U2158">
        <v>0</v>
      </c>
      <c r="V2158" s="2">
        <v>1501299</v>
      </c>
      <c r="W2158" s="2">
        <v>679653.66</v>
      </c>
      <c r="X2158" s="2">
        <v>0</v>
      </c>
      <c r="Y2158" s="2">
        <v>245157</v>
      </c>
      <c r="Z2158" s="2">
        <v>362563.01</v>
      </c>
      <c r="AA2158">
        <v>12</v>
      </c>
      <c r="AB2158">
        <v>0</v>
      </c>
      <c r="AC2158">
        <v>0</v>
      </c>
      <c r="AD2158">
        <v>0</v>
      </c>
      <c r="AE2158">
        <v>12</v>
      </c>
      <c r="AF2158">
        <v>12</v>
      </c>
      <c r="AG2158">
        <v>6</v>
      </c>
      <c r="AH2158" s="2">
        <v>250216.5</v>
      </c>
    </row>
    <row r="2159" spans="1:34" x14ac:dyDescent="0.5">
      <c r="A2159">
        <v>16982</v>
      </c>
      <c r="B2159">
        <v>71226</v>
      </c>
      <c r="C2159" t="s">
        <v>2217</v>
      </c>
      <c r="D2159" s="25">
        <v>20000</v>
      </c>
      <c r="E2159" t="s">
        <v>79</v>
      </c>
      <c r="F2159" t="s">
        <v>105</v>
      </c>
      <c r="G2159" t="s">
        <v>106</v>
      </c>
      <c r="H2159" s="25">
        <v>41683</v>
      </c>
      <c r="I2159" s="26" t="str">
        <f t="shared" si="264"/>
        <v>Thu</v>
      </c>
      <c r="J2159" s="1">
        <f t="shared" si="265"/>
        <v>221</v>
      </c>
      <c r="K2159" s="1" t="str">
        <f t="shared" si="266"/>
        <v>120D</v>
      </c>
      <c r="L2159" s="25">
        <v>41904</v>
      </c>
      <c r="M2159" s="26" t="str">
        <f t="shared" si="267"/>
        <v>Mon</v>
      </c>
      <c r="N2159" s="25">
        <v>41910</v>
      </c>
      <c r="O2159" s="1">
        <f t="shared" si="268"/>
        <v>6</v>
      </c>
      <c r="P2159" s="27">
        <f t="shared" si="269"/>
        <v>2014</v>
      </c>
      <c r="Q2159" s="1">
        <f t="shared" si="270"/>
        <v>9</v>
      </c>
      <c r="R2159" s="1">
        <f t="shared" si="271"/>
        <v>22</v>
      </c>
      <c r="S2159" t="s">
        <v>72</v>
      </c>
      <c r="T2159" s="2">
        <v>21884397.949999999</v>
      </c>
      <c r="U2159">
        <v>3766051.8</v>
      </c>
      <c r="V2159" s="2">
        <v>4401733.7</v>
      </c>
      <c r="W2159" s="2">
        <v>9052269.1400000006</v>
      </c>
      <c r="X2159" s="2">
        <v>0</v>
      </c>
      <c r="Y2159" s="2">
        <v>4502217.05</v>
      </c>
      <c r="Z2159" s="2">
        <v>3928178.06</v>
      </c>
      <c r="AA2159">
        <v>18</v>
      </c>
      <c r="AB2159">
        <v>0</v>
      </c>
      <c r="AC2159">
        <v>0</v>
      </c>
      <c r="AD2159">
        <v>0</v>
      </c>
      <c r="AE2159">
        <v>18</v>
      </c>
      <c r="AF2159">
        <v>18</v>
      </c>
      <c r="AG2159">
        <v>6</v>
      </c>
      <c r="AH2159" s="2">
        <v>733622.28</v>
      </c>
    </row>
    <row r="2160" spans="1:34" x14ac:dyDescent="0.5">
      <c r="A2160">
        <v>16949</v>
      </c>
      <c r="B2160">
        <v>71884</v>
      </c>
      <c r="C2160" t="s">
        <v>2218</v>
      </c>
      <c r="D2160" s="25">
        <v>22005</v>
      </c>
      <c r="E2160" t="s">
        <v>79</v>
      </c>
      <c r="F2160" t="s">
        <v>105</v>
      </c>
      <c r="G2160" t="s">
        <v>106</v>
      </c>
      <c r="H2160" s="25">
        <v>41683</v>
      </c>
      <c r="I2160" s="26" t="str">
        <f t="shared" si="264"/>
        <v>Thu</v>
      </c>
      <c r="J2160" s="1">
        <f t="shared" si="265"/>
        <v>160</v>
      </c>
      <c r="K2160" s="1" t="str">
        <f t="shared" si="266"/>
        <v>120D</v>
      </c>
      <c r="L2160" s="25">
        <v>41843</v>
      </c>
      <c r="M2160" s="26" t="str">
        <f t="shared" si="267"/>
        <v>Wed</v>
      </c>
      <c r="N2160" s="25">
        <v>41849</v>
      </c>
      <c r="O2160" s="1">
        <f t="shared" si="268"/>
        <v>6</v>
      </c>
      <c r="P2160" s="27">
        <f t="shared" si="269"/>
        <v>2014</v>
      </c>
      <c r="Q2160" s="1">
        <f t="shared" si="270"/>
        <v>7</v>
      </c>
      <c r="R2160" s="1">
        <f t="shared" si="271"/>
        <v>23</v>
      </c>
      <c r="S2160" t="s">
        <v>72</v>
      </c>
      <c r="T2160" s="2">
        <v>10342999.210000001</v>
      </c>
      <c r="U2160">
        <v>8428000</v>
      </c>
      <c r="V2160" s="2">
        <v>6452055.4000000004</v>
      </c>
      <c r="W2160" s="2">
        <v>2502914.9900000002</v>
      </c>
      <c r="X2160" s="2">
        <v>0</v>
      </c>
      <c r="Y2160" s="2">
        <v>0</v>
      </c>
      <c r="Z2160" s="2">
        <v>1388028.82</v>
      </c>
      <c r="AA2160">
        <v>16</v>
      </c>
      <c r="AB2160">
        <v>0</v>
      </c>
      <c r="AC2160">
        <v>0</v>
      </c>
      <c r="AD2160">
        <v>0</v>
      </c>
      <c r="AE2160">
        <v>16</v>
      </c>
      <c r="AF2160">
        <v>16</v>
      </c>
      <c r="AG2160">
        <v>8</v>
      </c>
      <c r="AH2160" s="2">
        <v>806506.93</v>
      </c>
    </row>
    <row r="2161" spans="1:34" x14ac:dyDescent="0.5">
      <c r="A2161">
        <v>17123</v>
      </c>
      <c r="B2161">
        <v>71465</v>
      </c>
      <c r="C2161" t="s">
        <v>2219</v>
      </c>
      <c r="D2161" s="25">
        <v>15507</v>
      </c>
      <c r="E2161" t="s">
        <v>79</v>
      </c>
      <c r="F2161" t="s">
        <v>105</v>
      </c>
      <c r="G2161" t="s">
        <v>106</v>
      </c>
      <c r="H2161" s="25">
        <v>41684</v>
      </c>
      <c r="I2161" s="26" t="str">
        <f t="shared" si="264"/>
        <v>Fri</v>
      </c>
      <c r="J2161" s="1">
        <f t="shared" si="265"/>
        <v>38</v>
      </c>
      <c r="K2161" s="1" t="str">
        <f t="shared" si="266"/>
        <v>45D</v>
      </c>
      <c r="L2161" s="25">
        <v>41722</v>
      </c>
      <c r="M2161" s="26" t="str">
        <f t="shared" si="267"/>
        <v>Mon</v>
      </c>
      <c r="N2161" s="25">
        <v>41727</v>
      </c>
      <c r="O2161" s="1">
        <f t="shared" si="268"/>
        <v>5</v>
      </c>
      <c r="P2161" s="27">
        <f t="shared" si="269"/>
        <v>2014</v>
      </c>
      <c r="Q2161" s="1">
        <f t="shared" si="270"/>
        <v>3</v>
      </c>
      <c r="R2161" s="1">
        <f t="shared" si="271"/>
        <v>24</v>
      </c>
      <c r="S2161" t="s">
        <v>72</v>
      </c>
      <c r="T2161" s="2">
        <v>1571000</v>
      </c>
      <c r="U2161">
        <v>0</v>
      </c>
      <c r="V2161" s="2">
        <v>1000000</v>
      </c>
      <c r="W2161" s="2">
        <v>73593.070000000007</v>
      </c>
      <c r="X2161" s="2">
        <v>0</v>
      </c>
      <c r="Y2161" s="2">
        <v>286580.09000000003</v>
      </c>
      <c r="Z2161" s="2">
        <v>210826.84</v>
      </c>
      <c r="AA2161">
        <v>10</v>
      </c>
      <c r="AB2161">
        <v>1</v>
      </c>
      <c r="AC2161">
        <v>1</v>
      </c>
      <c r="AD2161">
        <v>0</v>
      </c>
      <c r="AE2161">
        <v>11</v>
      </c>
      <c r="AF2161">
        <v>12</v>
      </c>
      <c r="AG2161">
        <v>5</v>
      </c>
      <c r="AH2161" s="2">
        <v>200000</v>
      </c>
    </row>
    <row r="2162" spans="1:34" x14ac:dyDescent="0.5">
      <c r="A2162">
        <v>17082</v>
      </c>
      <c r="B2162">
        <v>71381</v>
      </c>
      <c r="C2162" t="s">
        <v>2220</v>
      </c>
      <c r="D2162" s="25">
        <v>23728</v>
      </c>
      <c r="E2162" t="s">
        <v>79</v>
      </c>
      <c r="F2162" t="s">
        <v>105</v>
      </c>
      <c r="G2162" t="s">
        <v>106</v>
      </c>
      <c r="H2162" s="25">
        <v>41684</v>
      </c>
      <c r="I2162" s="26" t="str">
        <f t="shared" si="264"/>
        <v>Fri</v>
      </c>
      <c r="J2162" s="1">
        <f t="shared" si="265"/>
        <v>180</v>
      </c>
      <c r="K2162" s="1" t="str">
        <f t="shared" si="266"/>
        <v>120D</v>
      </c>
      <c r="L2162" s="25">
        <v>41864</v>
      </c>
      <c r="M2162" s="26" t="str">
        <f t="shared" si="267"/>
        <v>Wed</v>
      </c>
      <c r="N2162" s="25">
        <v>41870</v>
      </c>
      <c r="O2162" s="1">
        <f t="shared" si="268"/>
        <v>6</v>
      </c>
      <c r="P2162" s="27">
        <f t="shared" si="269"/>
        <v>2014</v>
      </c>
      <c r="Q2162" s="1">
        <f t="shared" si="270"/>
        <v>8</v>
      </c>
      <c r="R2162" s="1">
        <f t="shared" si="271"/>
        <v>13</v>
      </c>
      <c r="S2162" t="s">
        <v>72</v>
      </c>
      <c r="T2162" s="2">
        <v>30750498.27</v>
      </c>
      <c r="U2162">
        <v>79433.899999999994</v>
      </c>
      <c r="V2162" s="2">
        <v>21822199</v>
      </c>
      <c r="W2162" s="2">
        <v>3814693.25</v>
      </c>
      <c r="X2162" s="2">
        <v>0</v>
      </c>
      <c r="Y2162" s="2">
        <v>984576.18</v>
      </c>
      <c r="Z2162" s="2">
        <v>4129029.84</v>
      </c>
      <c r="AA2162">
        <v>18</v>
      </c>
      <c r="AB2162">
        <v>0</v>
      </c>
      <c r="AC2162">
        <v>0</v>
      </c>
      <c r="AD2162">
        <v>0</v>
      </c>
      <c r="AE2162">
        <v>18</v>
      </c>
      <c r="AF2162">
        <v>18</v>
      </c>
      <c r="AG2162">
        <v>6</v>
      </c>
      <c r="AH2162" s="2">
        <v>3637033.17</v>
      </c>
    </row>
    <row r="2163" spans="1:34" x14ac:dyDescent="0.5">
      <c r="A2163">
        <v>17148</v>
      </c>
      <c r="B2163">
        <v>71512</v>
      </c>
      <c r="C2163" t="s">
        <v>2221</v>
      </c>
      <c r="D2163" s="25">
        <v>24909</v>
      </c>
      <c r="E2163" t="s">
        <v>79</v>
      </c>
      <c r="F2163" t="s">
        <v>105</v>
      </c>
      <c r="G2163" t="s">
        <v>106</v>
      </c>
      <c r="H2163" s="25">
        <v>41684</v>
      </c>
      <c r="I2163" s="26" t="str">
        <f t="shared" si="264"/>
        <v>Fri</v>
      </c>
      <c r="J2163" s="1">
        <f t="shared" si="265"/>
        <v>129</v>
      </c>
      <c r="K2163" s="1" t="str">
        <f t="shared" si="266"/>
        <v>120D</v>
      </c>
      <c r="L2163" s="25">
        <v>41813</v>
      </c>
      <c r="M2163" s="26" t="str">
        <f t="shared" si="267"/>
        <v>Mon</v>
      </c>
      <c r="N2163" s="25">
        <v>41819</v>
      </c>
      <c r="O2163" s="1">
        <f t="shared" si="268"/>
        <v>6</v>
      </c>
      <c r="P2163" s="27">
        <f t="shared" si="269"/>
        <v>2014</v>
      </c>
      <c r="Q2163" s="1">
        <f t="shared" si="270"/>
        <v>6</v>
      </c>
      <c r="R2163" s="1">
        <f t="shared" si="271"/>
        <v>23</v>
      </c>
      <c r="S2163" t="s">
        <v>72</v>
      </c>
      <c r="T2163" s="2">
        <v>18546110.550000001</v>
      </c>
      <c r="U2163">
        <v>0</v>
      </c>
      <c r="V2163" s="2">
        <v>7818984</v>
      </c>
      <c r="W2163" s="2">
        <v>7561816.9000000004</v>
      </c>
      <c r="X2163" s="2">
        <v>0</v>
      </c>
      <c r="Y2163" s="2">
        <v>676244.68</v>
      </c>
      <c r="Z2163" s="2">
        <v>2489064.9700000002</v>
      </c>
      <c r="AA2163">
        <v>12</v>
      </c>
      <c r="AB2163">
        <v>6</v>
      </c>
      <c r="AC2163">
        <v>6</v>
      </c>
      <c r="AD2163">
        <v>0</v>
      </c>
      <c r="AE2163">
        <v>18</v>
      </c>
      <c r="AF2163">
        <v>24</v>
      </c>
      <c r="AG2163">
        <v>6</v>
      </c>
      <c r="AH2163" s="2">
        <v>1303164</v>
      </c>
    </row>
    <row r="2164" spans="1:34" x14ac:dyDescent="0.5">
      <c r="A2164">
        <v>17119</v>
      </c>
      <c r="B2164">
        <v>71458</v>
      </c>
      <c r="C2164" t="s">
        <v>2222</v>
      </c>
      <c r="D2164" s="25">
        <v>28792</v>
      </c>
      <c r="E2164" t="s">
        <v>79</v>
      </c>
      <c r="F2164" t="s">
        <v>105</v>
      </c>
      <c r="G2164" t="s">
        <v>106</v>
      </c>
      <c r="H2164" s="25">
        <v>41684</v>
      </c>
      <c r="I2164" s="26" t="str">
        <f t="shared" si="264"/>
        <v>Fri</v>
      </c>
      <c r="J2164" s="1">
        <f t="shared" si="265"/>
        <v>81</v>
      </c>
      <c r="K2164" s="1" t="str">
        <f t="shared" si="266"/>
        <v>90D</v>
      </c>
      <c r="L2164" s="25">
        <v>41765</v>
      </c>
      <c r="M2164" s="26" t="str">
        <f t="shared" si="267"/>
        <v>Tue</v>
      </c>
      <c r="N2164" s="25">
        <v>41771</v>
      </c>
      <c r="O2164" s="1">
        <f t="shared" si="268"/>
        <v>6</v>
      </c>
      <c r="P2164" s="27">
        <f t="shared" si="269"/>
        <v>2014</v>
      </c>
      <c r="Q2164" s="1">
        <f t="shared" si="270"/>
        <v>5</v>
      </c>
      <c r="R2164" s="1">
        <f t="shared" si="271"/>
        <v>6</v>
      </c>
      <c r="S2164" t="s">
        <v>72</v>
      </c>
      <c r="T2164" s="2">
        <v>12251794.66</v>
      </c>
      <c r="U2164">
        <v>0</v>
      </c>
      <c r="V2164" s="2">
        <v>2074427.25</v>
      </c>
      <c r="W2164" s="2">
        <v>4931428.28</v>
      </c>
      <c r="X2164" s="2">
        <v>0</v>
      </c>
      <c r="Y2164" s="2">
        <v>3361971.37</v>
      </c>
      <c r="Z2164" s="2">
        <v>1883967.76</v>
      </c>
      <c r="AA2164">
        <v>12</v>
      </c>
      <c r="AB2164">
        <v>0</v>
      </c>
      <c r="AC2164">
        <v>6</v>
      </c>
      <c r="AD2164">
        <v>0</v>
      </c>
      <c r="AE2164">
        <v>12</v>
      </c>
      <c r="AF2164">
        <v>18</v>
      </c>
      <c r="AG2164">
        <v>6</v>
      </c>
      <c r="AH2164" s="2">
        <v>345737.88</v>
      </c>
    </row>
    <row r="2165" spans="1:34" x14ac:dyDescent="0.5">
      <c r="A2165">
        <v>17132</v>
      </c>
      <c r="B2165">
        <v>71488</v>
      </c>
      <c r="C2165" t="s">
        <v>2223</v>
      </c>
      <c r="D2165" s="25">
        <v>26489</v>
      </c>
      <c r="E2165" t="s">
        <v>79</v>
      </c>
      <c r="F2165" t="s">
        <v>105</v>
      </c>
      <c r="G2165" t="s">
        <v>106</v>
      </c>
      <c r="H2165" s="25">
        <v>41684</v>
      </c>
      <c r="I2165" s="26" t="str">
        <f t="shared" si="264"/>
        <v>Fri</v>
      </c>
      <c r="J2165" s="1">
        <f t="shared" si="265"/>
        <v>137</v>
      </c>
      <c r="K2165" s="1" t="str">
        <f t="shared" si="266"/>
        <v>120D</v>
      </c>
      <c r="L2165" s="25">
        <v>41821</v>
      </c>
      <c r="M2165" s="26" t="str">
        <f t="shared" si="267"/>
        <v>Tue</v>
      </c>
      <c r="N2165" s="25">
        <v>41827</v>
      </c>
      <c r="O2165" s="1">
        <f t="shared" si="268"/>
        <v>6</v>
      </c>
      <c r="P2165" s="27">
        <f t="shared" si="269"/>
        <v>2014</v>
      </c>
      <c r="Q2165" s="1">
        <f t="shared" si="270"/>
        <v>7</v>
      </c>
      <c r="R2165" s="1">
        <f t="shared" si="271"/>
        <v>1</v>
      </c>
      <c r="S2165" t="s">
        <v>72</v>
      </c>
      <c r="T2165" s="2">
        <v>19326969.469999999</v>
      </c>
      <c r="U2165">
        <v>0</v>
      </c>
      <c r="V2165" s="2">
        <v>7818984</v>
      </c>
      <c r="W2165" s="2">
        <v>4025972.71</v>
      </c>
      <c r="X2165" s="2">
        <v>0</v>
      </c>
      <c r="Y2165" s="2">
        <v>4288789.5</v>
      </c>
      <c r="Z2165" s="2">
        <v>3193223.26</v>
      </c>
      <c r="AA2165">
        <v>12</v>
      </c>
      <c r="AB2165">
        <v>6</v>
      </c>
      <c r="AC2165">
        <v>6</v>
      </c>
      <c r="AD2165">
        <v>0</v>
      </c>
      <c r="AE2165">
        <v>18</v>
      </c>
      <c r="AF2165">
        <v>24</v>
      </c>
      <c r="AG2165">
        <v>6</v>
      </c>
      <c r="AH2165" s="2">
        <v>1303164</v>
      </c>
    </row>
    <row r="2166" spans="1:34" x14ac:dyDescent="0.5">
      <c r="A2166">
        <v>17079</v>
      </c>
      <c r="B2166">
        <v>71373</v>
      </c>
      <c r="C2166" t="s">
        <v>2224</v>
      </c>
      <c r="D2166" s="25">
        <v>23018</v>
      </c>
      <c r="E2166" t="s">
        <v>79</v>
      </c>
      <c r="F2166" t="s">
        <v>105</v>
      </c>
      <c r="G2166" t="s">
        <v>106</v>
      </c>
      <c r="H2166" s="25">
        <v>41684</v>
      </c>
      <c r="I2166" s="26" t="str">
        <f t="shared" si="264"/>
        <v>Fri</v>
      </c>
      <c r="J2166" s="1">
        <f t="shared" si="265"/>
        <v>139</v>
      </c>
      <c r="K2166" s="1" t="str">
        <f t="shared" si="266"/>
        <v>120D</v>
      </c>
      <c r="L2166" s="25">
        <v>41823</v>
      </c>
      <c r="M2166" s="26" t="str">
        <f t="shared" si="267"/>
        <v>Thu</v>
      </c>
      <c r="N2166" s="25">
        <v>41829</v>
      </c>
      <c r="O2166" s="1">
        <f t="shared" si="268"/>
        <v>6</v>
      </c>
      <c r="P2166" s="27">
        <f t="shared" si="269"/>
        <v>2014</v>
      </c>
      <c r="Q2166" s="1">
        <f t="shared" si="270"/>
        <v>7</v>
      </c>
      <c r="R2166" s="1">
        <f t="shared" si="271"/>
        <v>3</v>
      </c>
      <c r="S2166" t="s">
        <v>72</v>
      </c>
      <c r="T2166" s="2">
        <v>14800498.640000001</v>
      </c>
      <c r="U2166">
        <v>0</v>
      </c>
      <c r="V2166" s="2">
        <v>8626916</v>
      </c>
      <c r="W2166" s="2">
        <v>3887444.71</v>
      </c>
      <c r="X2166" s="2">
        <v>0</v>
      </c>
      <c r="Y2166" s="2">
        <v>300000</v>
      </c>
      <c r="Z2166" s="2">
        <v>1986137.93</v>
      </c>
      <c r="AA2166">
        <v>12</v>
      </c>
      <c r="AB2166">
        <v>0</v>
      </c>
      <c r="AC2166">
        <v>0</v>
      </c>
      <c r="AD2166">
        <v>0</v>
      </c>
      <c r="AE2166">
        <v>12</v>
      </c>
      <c r="AF2166">
        <v>12</v>
      </c>
      <c r="AG2166">
        <v>6</v>
      </c>
      <c r="AH2166" s="2">
        <v>1437819.33</v>
      </c>
    </row>
    <row r="2167" spans="1:34" x14ac:dyDescent="0.5">
      <c r="A2167">
        <v>17248</v>
      </c>
      <c r="B2167">
        <v>71699</v>
      </c>
      <c r="C2167" t="s">
        <v>2225</v>
      </c>
      <c r="D2167" s="25">
        <v>23003</v>
      </c>
      <c r="E2167" t="s">
        <v>79</v>
      </c>
      <c r="F2167" t="s">
        <v>105</v>
      </c>
      <c r="G2167" t="s">
        <v>106</v>
      </c>
      <c r="H2167" s="25">
        <v>41685</v>
      </c>
      <c r="I2167" s="26" t="str">
        <f t="shared" si="264"/>
        <v>Sat</v>
      </c>
      <c r="J2167" s="1">
        <f t="shared" si="265"/>
        <v>135</v>
      </c>
      <c r="K2167" s="1" t="str">
        <f t="shared" si="266"/>
        <v>120D</v>
      </c>
      <c r="L2167" s="25">
        <v>41820</v>
      </c>
      <c r="M2167" s="26" t="str">
        <f t="shared" si="267"/>
        <v>Mon</v>
      </c>
      <c r="N2167" s="25">
        <v>41826</v>
      </c>
      <c r="O2167" s="1">
        <f t="shared" si="268"/>
        <v>6</v>
      </c>
      <c r="P2167" s="27">
        <f t="shared" si="269"/>
        <v>2014</v>
      </c>
      <c r="Q2167" s="1">
        <f t="shared" si="270"/>
        <v>6</v>
      </c>
      <c r="R2167" s="1">
        <f t="shared" si="271"/>
        <v>30</v>
      </c>
      <c r="S2167" t="s">
        <v>72</v>
      </c>
      <c r="T2167" s="2">
        <v>18654388.329999998</v>
      </c>
      <c r="U2167">
        <v>5300000</v>
      </c>
      <c r="V2167" s="2">
        <v>4163680</v>
      </c>
      <c r="W2167" s="2">
        <v>7089821.54</v>
      </c>
      <c r="X2167" s="2">
        <v>0</v>
      </c>
      <c r="Y2167" s="2">
        <v>4578483.96</v>
      </c>
      <c r="Z2167" s="2">
        <v>2822402.83</v>
      </c>
      <c r="AA2167">
        <v>14</v>
      </c>
      <c r="AB2167">
        <v>0</v>
      </c>
      <c r="AC2167">
        <v>0</v>
      </c>
      <c r="AD2167">
        <v>0</v>
      </c>
      <c r="AE2167">
        <v>14</v>
      </c>
      <c r="AF2167">
        <v>14</v>
      </c>
      <c r="AG2167">
        <v>7</v>
      </c>
      <c r="AH2167" s="2">
        <v>594811.43000000005</v>
      </c>
    </row>
    <row r="2168" spans="1:34" x14ac:dyDescent="0.5">
      <c r="A2168">
        <v>17233</v>
      </c>
      <c r="B2168">
        <v>74146</v>
      </c>
      <c r="C2168" t="s">
        <v>2226</v>
      </c>
      <c r="D2168" s="25">
        <v>24660</v>
      </c>
      <c r="E2168" t="s">
        <v>79</v>
      </c>
      <c r="F2168" t="s">
        <v>105</v>
      </c>
      <c r="G2168" t="s">
        <v>106</v>
      </c>
      <c r="H2168" s="25">
        <v>41685</v>
      </c>
      <c r="I2168" s="26" t="str">
        <f t="shared" si="264"/>
        <v>Sat</v>
      </c>
      <c r="J2168" s="1">
        <f t="shared" si="265"/>
        <v>54</v>
      </c>
      <c r="K2168" s="1" t="str">
        <f t="shared" si="266"/>
        <v>60D</v>
      </c>
      <c r="L2168" s="25">
        <v>41739</v>
      </c>
      <c r="M2168" s="26" t="str">
        <f t="shared" si="267"/>
        <v>Thu</v>
      </c>
      <c r="N2168" s="25">
        <v>41745</v>
      </c>
      <c r="O2168" s="1">
        <f t="shared" si="268"/>
        <v>6</v>
      </c>
      <c r="P2168" s="27">
        <f t="shared" si="269"/>
        <v>2014</v>
      </c>
      <c r="Q2168" s="1">
        <f t="shared" si="270"/>
        <v>4</v>
      </c>
      <c r="R2168" s="1">
        <f t="shared" si="271"/>
        <v>10</v>
      </c>
      <c r="S2168" t="s">
        <v>72</v>
      </c>
      <c r="T2168" s="2">
        <v>5797753.3799999999</v>
      </c>
      <c r="U2168">
        <v>0</v>
      </c>
      <c r="V2168" s="2">
        <v>2074262.75</v>
      </c>
      <c r="W2168" s="2">
        <v>2562770.2799999998</v>
      </c>
      <c r="X2168" s="2">
        <v>0</v>
      </c>
      <c r="Y2168" s="2">
        <v>382723.93</v>
      </c>
      <c r="Z2168" s="2">
        <v>777996.42</v>
      </c>
      <c r="AA2168">
        <v>12</v>
      </c>
      <c r="AB2168">
        <v>0</v>
      </c>
      <c r="AC2168">
        <v>6</v>
      </c>
      <c r="AD2168">
        <v>0</v>
      </c>
      <c r="AE2168">
        <v>12</v>
      </c>
      <c r="AF2168">
        <v>18</v>
      </c>
      <c r="AG2168">
        <v>6</v>
      </c>
      <c r="AH2168" s="2">
        <v>345710.46</v>
      </c>
    </row>
    <row r="2169" spans="1:34" x14ac:dyDescent="0.5">
      <c r="A2169">
        <v>17272</v>
      </c>
      <c r="B2169">
        <v>71955</v>
      </c>
      <c r="C2169" t="s">
        <v>2227</v>
      </c>
      <c r="D2169" s="25">
        <v>23604</v>
      </c>
      <c r="E2169" t="s">
        <v>79</v>
      </c>
      <c r="F2169" t="s">
        <v>105</v>
      </c>
      <c r="G2169" t="s">
        <v>106</v>
      </c>
      <c r="H2169" s="25">
        <v>41685</v>
      </c>
      <c r="I2169" s="26" t="str">
        <f t="shared" si="264"/>
        <v>Sat</v>
      </c>
      <c r="J2169" s="1">
        <f t="shared" si="265"/>
        <v>125</v>
      </c>
      <c r="K2169" s="1" t="str">
        <f t="shared" si="266"/>
        <v>120D</v>
      </c>
      <c r="L2169" s="25">
        <v>41810</v>
      </c>
      <c r="M2169" s="26" t="str">
        <f t="shared" si="267"/>
        <v>Fri</v>
      </c>
      <c r="N2169" s="25">
        <v>41816</v>
      </c>
      <c r="O2169" s="1">
        <f t="shared" si="268"/>
        <v>6</v>
      </c>
      <c r="P2169" s="27">
        <f t="shared" si="269"/>
        <v>2014</v>
      </c>
      <c r="Q2169" s="1">
        <f t="shared" si="270"/>
        <v>6</v>
      </c>
      <c r="R2169" s="1">
        <f t="shared" si="271"/>
        <v>20</v>
      </c>
      <c r="S2169" t="s">
        <v>72</v>
      </c>
      <c r="T2169" s="2">
        <v>21094499.41</v>
      </c>
      <c r="U2169">
        <v>9328000</v>
      </c>
      <c r="V2169" s="2">
        <v>7225808</v>
      </c>
      <c r="W2169" s="2">
        <v>6824145.5</v>
      </c>
      <c r="X2169" s="2">
        <v>0</v>
      </c>
      <c r="Y2169" s="2">
        <v>3673959.39</v>
      </c>
      <c r="Z2169" s="2">
        <v>3370586.52</v>
      </c>
      <c r="AA2169">
        <v>16</v>
      </c>
      <c r="AB2169">
        <v>0</v>
      </c>
      <c r="AC2169">
        <v>0</v>
      </c>
      <c r="AD2169">
        <v>0</v>
      </c>
      <c r="AE2169">
        <v>16</v>
      </c>
      <c r="AF2169">
        <v>16</v>
      </c>
      <c r="AG2169">
        <v>8</v>
      </c>
      <c r="AH2169" s="2">
        <v>903226</v>
      </c>
    </row>
    <row r="2170" spans="1:34" x14ac:dyDescent="0.5">
      <c r="A2170">
        <v>17199</v>
      </c>
      <c r="B2170">
        <v>71614</v>
      </c>
      <c r="C2170" t="s">
        <v>2228</v>
      </c>
      <c r="D2170" s="25">
        <v>23640</v>
      </c>
      <c r="E2170" t="s">
        <v>79</v>
      </c>
      <c r="F2170" t="s">
        <v>105</v>
      </c>
      <c r="G2170" t="s">
        <v>106</v>
      </c>
      <c r="H2170" s="25">
        <v>41685</v>
      </c>
      <c r="I2170" s="26" t="str">
        <f t="shared" si="264"/>
        <v>Sat</v>
      </c>
      <c r="J2170" s="1">
        <f t="shared" si="265"/>
        <v>214</v>
      </c>
      <c r="K2170" s="1" t="str">
        <f t="shared" si="266"/>
        <v>120D</v>
      </c>
      <c r="L2170" s="25">
        <v>41899</v>
      </c>
      <c r="M2170" s="26" t="str">
        <f t="shared" si="267"/>
        <v>Wed</v>
      </c>
      <c r="N2170" s="25">
        <v>41905</v>
      </c>
      <c r="O2170" s="1">
        <f t="shared" si="268"/>
        <v>6</v>
      </c>
      <c r="P2170" s="27">
        <f t="shared" si="269"/>
        <v>2014</v>
      </c>
      <c r="Q2170" s="1">
        <f t="shared" si="270"/>
        <v>9</v>
      </c>
      <c r="R2170" s="1">
        <f t="shared" si="271"/>
        <v>17</v>
      </c>
      <c r="S2170" t="s">
        <v>72</v>
      </c>
      <c r="T2170" s="2">
        <v>7683398.3099999996</v>
      </c>
      <c r="U2170">
        <v>0</v>
      </c>
      <c r="V2170" s="2">
        <v>2189594.4</v>
      </c>
      <c r="W2170" s="2">
        <v>2670993.35</v>
      </c>
      <c r="X2170" s="2">
        <v>0</v>
      </c>
      <c r="Y2170" s="2">
        <v>1432568.5</v>
      </c>
      <c r="Z2170" s="2">
        <v>1390242.06</v>
      </c>
      <c r="AA2170">
        <v>12</v>
      </c>
      <c r="AB2170">
        <v>0</v>
      </c>
      <c r="AC2170">
        <v>0</v>
      </c>
      <c r="AD2170">
        <v>0</v>
      </c>
      <c r="AE2170">
        <v>12</v>
      </c>
      <c r="AF2170">
        <v>12</v>
      </c>
      <c r="AG2170">
        <v>6</v>
      </c>
      <c r="AH2170" s="2">
        <v>364932.4</v>
      </c>
    </row>
    <row r="2171" spans="1:34" x14ac:dyDescent="0.5">
      <c r="A2171">
        <v>17196</v>
      </c>
      <c r="B2171">
        <v>71610</v>
      </c>
      <c r="C2171" t="s">
        <v>2229</v>
      </c>
      <c r="D2171" s="25">
        <v>22162</v>
      </c>
      <c r="E2171" t="s">
        <v>79</v>
      </c>
      <c r="F2171" t="s">
        <v>105</v>
      </c>
      <c r="G2171" t="s">
        <v>106</v>
      </c>
      <c r="H2171" s="25">
        <v>41685</v>
      </c>
      <c r="I2171" s="26" t="str">
        <f t="shared" si="264"/>
        <v>Sat</v>
      </c>
      <c r="J2171" s="1">
        <f t="shared" si="265"/>
        <v>116</v>
      </c>
      <c r="K2171" s="1" t="str">
        <f t="shared" si="266"/>
        <v>120D</v>
      </c>
      <c r="L2171" s="25">
        <v>41801</v>
      </c>
      <c r="M2171" s="26" t="str">
        <f t="shared" si="267"/>
        <v>Wed</v>
      </c>
      <c r="N2171" s="25">
        <v>41807</v>
      </c>
      <c r="O2171" s="1">
        <f t="shared" si="268"/>
        <v>6</v>
      </c>
      <c r="P2171" s="27">
        <f t="shared" si="269"/>
        <v>2014</v>
      </c>
      <c r="Q2171" s="1">
        <f t="shared" si="270"/>
        <v>6</v>
      </c>
      <c r="R2171" s="1">
        <f t="shared" si="271"/>
        <v>11</v>
      </c>
      <c r="S2171" t="s">
        <v>72</v>
      </c>
      <c r="T2171" s="2">
        <v>6125407.4500000002</v>
      </c>
      <c r="U2171">
        <v>0</v>
      </c>
      <c r="V2171" s="2">
        <v>2191153.2000000002</v>
      </c>
      <c r="W2171" s="2">
        <v>2839825</v>
      </c>
      <c r="X2171" s="2">
        <v>0</v>
      </c>
      <c r="Y2171" s="2">
        <v>281705.7</v>
      </c>
      <c r="Z2171" s="2">
        <v>812723.55</v>
      </c>
      <c r="AA2171">
        <v>12</v>
      </c>
      <c r="AB2171">
        <v>0</v>
      </c>
      <c r="AC2171">
        <v>0</v>
      </c>
      <c r="AD2171">
        <v>0</v>
      </c>
      <c r="AE2171">
        <v>12</v>
      </c>
      <c r="AF2171">
        <v>12</v>
      </c>
      <c r="AG2171">
        <v>6</v>
      </c>
      <c r="AH2171" s="2">
        <v>365192.2</v>
      </c>
    </row>
    <row r="2172" spans="1:34" x14ac:dyDescent="0.5">
      <c r="A2172">
        <v>17209</v>
      </c>
      <c r="B2172">
        <v>72754</v>
      </c>
      <c r="C2172" t="s">
        <v>2230</v>
      </c>
      <c r="D2172" s="25">
        <v>25326</v>
      </c>
      <c r="E2172" t="s">
        <v>79</v>
      </c>
      <c r="F2172" t="s">
        <v>105</v>
      </c>
      <c r="G2172" t="s">
        <v>106</v>
      </c>
      <c r="H2172" s="25">
        <v>41685</v>
      </c>
      <c r="I2172" s="26" t="str">
        <f t="shared" si="264"/>
        <v>Sat</v>
      </c>
      <c r="J2172" s="1">
        <f t="shared" si="265"/>
        <v>160</v>
      </c>
      <c r="K2172" s="1" t="str">
        <f t="shared" si="266"/>
        <v>120D</v>
      </c>
      <c r="L2172" s="25">
        <v>41845</v>
      </c>
      <c r="M2172" s="26" t="str">
        <f t="shared" si="267"/>
        <v>Fri</v>
      </c>
      <c r="N2172" s="25">
        <v>41851</v>
      </c>
      <c r="O2172" s="1">
        <f t="shared" si="268"/>
        <v>6</v>
      </c>
      <c r="P2172" s="27">
        <f t="shared" si="269"/>
        <v>2014</v>
      </c>
      <c r="Q2172" s="1">
        <f t="shared" si="270"/>
        <v>7</v>
      </c>
      <c r="R2172" s="1">
        <f t="shared" si="271"/>
        <v>25</v>
      </c>
      <c r="S2172" t="s">
        <v>72</v>
      </c>
      <c r="T2172" s="2">
        <v>8975397.5800000001</v>
      </c>
      <c r="U2172">
        <v>4635400</v>
      </c>
      <c r="V2172" s="2">
        <v>3590749.4</v>
      </c>
      <c r="W2172" s="2">
        <v>4180027.19</v>
      </c>
      <c r="X2172" s="2">
        <v>0</v>
      </c>
      <c r="Y2172" s="2">
        <v>0</v>
      </c>
      <c r="Z2172" s="2">
        <v>1204620.99</v>
      </c>
      <c r="AA2172">
        <v>14</v>
      </c>
      <c r="AB2172">
        <v>0</v>
      </c>
      <c r="AC2172">
        <v>0</v>
      </c>
      <c r="AD2172">
        <v>0</v>
      </c>
      <c r="AE2172">
        <v>14</v>
      </c>
      <c r="AF2172">
        <v>14</v>
      </c>
      <c r="AG2172">
        <v>7</v>
      </c>
      <c r="AH2172" s="2">
        <v>512964.2</v>
      </c>
    </row>
    <row r="2173" spans="1:34" x14ac:dyDescent="0.5">
      <c r="A2173">
        <v>17233</v>
      </c>
      <c r="B2173">
        <v>71680</v>
      </c>
      <c r="C2173" t="s">
        <v>2231</v>
      </c>
      <c r="D2173" s="25">
        <v>22326</v>
      </c>
      <c r="E2173" t="s">
        <v>79</v>
      </c>
      <c r="F2173" t="s">
        <v>105</v>
      </c>
      <c r="G2173" t="s">
        <v>106</v>
      </c>
      <c r="H2173" s="25">
        <v>41685</v>
      </c>
      <c r="I2173" s="26" t="str">
        <f t="shared" si="264"/>
        <v>Sat</v>
      </c>
      <c r="J2173" s="1">
        <f t="shared" si="265"/>
        <v>54</v>
      </c>
      <c r="K2173" s="1" t="str">
        <f t="shared" si="266"/>
        <v>60D</v>
      </c>
      <c r="L2173" s="25">
        <v>41739</v>
      </c>
      <c r="M2173" s="26" t="str">
        <f t="shared" si="267"/>
        <v>Thu</v>
      </c>
      <c r="N2173" s="25">
        <v>41745</v>
      </c>
      <c r="O2173" s="1">
        <f t="shared" si="268"/>
        <v>6</v>
      </c>
      <c r="P2173" s="27">
        <f t="shared" si="269"/>
        <v>2014</v>
      </c>
      <c r="Q2173" s="1">
        <f t="shared" si="270"/>
        <v>4</v>
      </c>
      <c r="R2173" s="1">
        <f t="shared" si="271"/>
        <v>10</v>
      </c>
      <c r="S2173" t="s">
        <v>72</v>
      </c>
      <c r="T2173" s="2">
        <v>13371940.33</v>
      </c>
      <c r="U2173">
        <v>0</v>
      </c>
      <c r="V2173" s="2">
        <v>5676796.9000000004</v>
      </c>
      <c r="W2173" s="2">
        <v>3548484.79</v>
      </c>
      <c r="X2173" s="2">
        <v>0</v>
      </c>
      <c r="Y2173" s="2">
        <v>2351948.4</v>
      </c>
      <c r="Z2173" s="2">
        <v>1794710.24</v>
      </c>
      <c r="AA2173">
        <v>12</v>
      </c>
      <c r="AB2173">
        <v>0</v>
      </c>
      <c r="AC2173">
        <v>6</v>
      </c>
      <c r="AD2173">
        <v>0</v>
      </c>
      <c r="AE2173">
        <v>12</v>
      </c>
      <c r="AF2173">
        <v>18</v>
      </c>
      <c r="AG2173">
        <v>6</v>
      </c>
      <c r="AH2173" s="2">
        <v>946132.82</v>
      </c>
    </row>
    <row r="2174" spans="1:34" x14ac:dyDescent="0.5">
      <c r="A2174">
        <v>17272</v>
      </c>
      <c r="B2174">
        <v>79884</v>
      </c>
      <c r="C2174" t="s">
        <v>2232</v>
      </c>
      <c r="D2174" s="25">
        <v>22044</v>
      </c>
      <c r="E2174" t="s">
        <v>161</v>
      </c>
      <c r="F2174" t="s">
        <v>105</v>
      </c>
      <c r="G2174" t="s">
        <v>106</v>
      </c>
      <c r="H2174" s="25">
        <v>41685</v>
      </c>
      <c r="I2174" s="26" t="str">
        <f t="shared" si="264"/>
        <v>Sat</v>
      </c>
      <c r="J2174" s="1">
        <f t="shared" si="265"/>
        <v>125</v>
      </c>
      <c r="K2174" s="1" t="str">
        <f t="shared" si="266"/>
        <v>120D</v>
      </c>
      <c r="L2174" s="25">
        <v>41810</v>
      </c>
      <c r="M2174" s="26" t="str">
        <f t="shared" si="267"/>
        <v>Fri</v>
      </c>
      <c r="N2174" s="25">
        <v>41816</v>
      </c>
      <c r="O2174" s="1">
        <f t="shared" si="268"/>
        <v>6</v>
      </c>
      <c r="P2174" s="27">
        <f t="shared" si="269"/>
        <v>2014</v>
      </c>
      <c r="Q2174" s="1">
        <f t="shared" si="270"/>
        <v>6</v>
      </c>
      <c r="R2174" s="1">
        <f t="shared" si="271"/>
        <v>20</v>
      </c>
      <c r="S2174" t="s">
        <v>72</v>
      </c>
      <c r="T2174" s="2">
        <v>22392499.27</v>
      </c>
      <c r="U2174">
        <v>9328000</v>
      </c>
      <c r="V2174" s="2">
        <v>7225808</v>
      </c>
      <c r="W2174" s="2">
        <v>8049253.5899999999</v>
      </c>
      <c r="X2174" s="2">
        <v>0</v>
      </c>
      <c r="Y2174" s="2">
        <v>3572660.68</v>
      </c>
      <c r="Z2174" s="2">
        <v>3544777</v>
      </c>
      <c r="AA2174">
        <v>16</v>
      </c>
      <c r="AB2174">
        <v>0</v>
      </c>
      <c r="AC2174">
        <v>0</v>
      </c>
      <c r="AD2174">
        <v>0</v>
      </c>
      <c r="AE2174">
        <v>16</v>
      </c>
      <c r="AF2174">
        <v>16</v>
      </c>
      <c r="AG2174">
        <v>8</v>
      </c>
      <c r="AH2174" s="2">
        <v>903226</v>
      </c>
    </row>
    <row r="2175" spans="1:34" x14ac:dyDescent="0.5">
      <c r="A2175">
        <v>17222</v>
      </c>
      <c r="B2175">
        <v>71649</v>
      </c>
      <c r="C2175" t="s">
        <v>2233</v>
      </c>
      <c r="D2175" s="25">
        <v>22376</v>
      </c>
      <c r="E2175" t="s">
        <v>79</v>
      </c>
      <c r="F2175" t="s">
        <v>105</v>
      </c>
      <c r="G2175" t="s">
        <v>106</v>
      </c>
      <c r="H2175" s="25">
        <v>41685</v>
      </c>
      <c r="I2175" s="26" t="str">
        <f t="shared" si="264"/>
        <v>Sat</v>
      </c>
      <c r="J2175" s="1">
        <f t="shared" si="265"/>
        <v>79</v>
      </c>
      <c r="K2175" s="1" t="str">
        <f t="shared" si="266"/>
        <v>90D</v>
      </c>
      <c r="L2175" s="25">
        <v>41764</v>
      </c>
      <c r="M2175" s="26" t="str">
        <f t="shared" si="267"/>
        <v>Mon</v>
      </c>
      <c r="N2175" s="25">
        <v>41770</v>
      </c>
      <c r="O2175" s="1">
        <f t="shared" si="268"/>
        <v>6</v>
      </c>
      <c r="P2175" s="27">
        <f t="shared" si="269"/>
        <v>2014</v>
      </c>
      <c r="Q2175" s="1">
        <f t="shared" si="270"/>
        <v>5</v>
      </c>
      <c r="R2175" s="1">
        <f t="shared" si="271"/>
        <v>5</v>
      </c>
      <c r="S2175" t="s">
        <v>72</v>
      </c>
      <c r="T2175" s="2">
        <v>22058209.539999999</v>
      </c>
      <c r="U2175">
        <v>0</v>
      </c>
      <c r="V2175" s="2">
        <v>7532616.5999999996</v>
      </c>
      <c r="W2175" s="2">
        <v>6630302.6299999999</v>
      </c>
      <c r="X2175" s="2">
        <v>0</v>
      </c>
      <c r="Y2175" s="2">
        <v>4455544.46</v>
      </c>
      <c r="Z2175" s="2">
        <v>3439745.85</v>
      </c>
      <c r="AA2175">
        <v>12</v>
      </c>
      <c r="AB2175">
        <v>0</v>
      </c>
      <c r="AC2175">
        <v>0</v>
      </c>
      <c r="AD2175">
        <v>0</v>
      </c>
      <c r="AE2175">
        <v>12</v>
      </c>
      <c r="AF2175">
        <v>12</v>
      </c>
      <c r="AG2175">
        <v>6</v>
      </c>
      <c r="AH2175" s="2">
        <v>1255436.1000000001</v>
      </c>
    </row>
    <row r="2176" spans="1:34" x14ac:dyDescent="0.5">
      <c r="A2176">
        <v>17180</v>
      </c>
      <c r="B2176">
        <v>71577</v>
      </c>
      <c r="C2176" t="s">
        <v>2234</v>
      </c>
      <c r="D2176" s="25">
        <v>24594</v>
      </c>
      <c r="E2176" t="s">
        <v>100</v>
      </c>
      <c r="F2176" t="s">
        <v>75</v>
      </c>
      <c r="G2176" t="s">
        <v>91</v>
      </c>
      <c r="H2176" s="25">
        <v>41685</v>
      </c>
      <c r="I2176" s="26" t="str">
        <f t="shared" ref="I2176:I2239" si="272">TEXT(H2176,"ddd")</f>
        <v>Sat</v>
      </c>
      <c r="J2176" s="1">
        <f t="shared" ref="J2176:J2239" si="273">L2176-H2176</f>
        <v>18</v>
      </c>
      <c r="K2176" s="1" t="str">
        <f t="shared" ref="K2176:K2239" si="274">IF(J2176&lt;=7,"7D",IF(J2176&lt;=14,"14D",IF(J2176&lt;=30,"30D",IF(J2176&lt;=45,"45D",IF(J2176&lt;=60,"60D",IF(J2176&lt;=90,"90D","120D"))))))</f>
        <v>30D</v>
      </c>
      <c r="L2176" s="25">
        <v>41703</v>
      </c>
      <c r="M2176" s="26" t="str">
        <f t="shared" ref="M2176:M2239" si="275">TEXT(L2176,"ddd")</f>
        <v>Wed</v>
      </c>
      <c r="N2176" s="25">
        <v>41705</v>
      </c>
      <c r="O2176" s="1">
        <f t="shared" ref="O2176:O2239" si="276">N2176-L2176</f>
        <v>2</v>
      </c>
      <c r="P2176" s="27">
        <f t="shared" ref="P2176:P2239" si="277">YEAR(L2176)</f>
        <v>2014</v>
      </c>
      <c r="Q2176" s="1">
        <f t="shared" ref="Q2176:Q2239" si="278">MONTH(L2176)</f>
        <v>3</v>
      </c>
      <c r="R2176" s="1">
        <f t="shared" ref="R2176:R2239" si="279">DAY(L2176)</f>
        <v>5</v>
      </c>
      <c r="S2176" t="s">
        <v>72</v>
      </c>
      <c r="T2176" s="2">
        <v>1156000</v>
      </c>
      <c r="U2176">
        <v>0</v>
      </c>
      <c r="V2176" s="2">
        <v>1000866</v>
      </c>
      <c r="W2176" s="2">
        <v>0</v>
      </c>
      <c r="X2176" s="2">
        <v>0</v>
      </c>
      <c r="Y2176" s="2">
        <v>0</v>
      </c>
      <c r="Z2176" s="2">
        <v>155134</v>
      </c>
      <c r="AA2176">
        <v>4</v>
      </c>
      <c r="AB2176">
        <v>0</v>
      </c>
      <c r="AC2176">
        <v>0</v>
      </c>
      <c r="AD2176">
        <v>0</v>
      </c>
      <c r="AE2176">
        <v>4</v>
      </c>
      <c r="AF2176">
        <v>4</v>
      </c>
      <c r="AG2176">
        <v>2</v>
      </c>
      <c r="AH2176" s="2">
        <v>500433</v>
      </c>
    </row>
    <row r="2177" spans="1:34" x14ac:dyDescent="0.5">
      <c r="A2177">
        <v>17185</v>
      </c>
      <c r="B2177">
        <v>71584</v>
      </c>
      <c r="C2177" t="s">
        <v>2235</v>
      </c>
      <c r="D2177" s="25">
        <v>21536</v>
      </c>
      <c r="E2177" t="s">
        <v>79</v>
      </c>
      <c r="F2177" t="s">
        <v>105</v>
      </c>
      <c r="G2177" t="s">
        <v>106</v>
      </c>
      <c r="H2177" s="25">
        <v>41685</v>
      </c>
      <c r="I2177" s="26" t="str">
        <f t="shared" si="272"/>
        <v>Sat</v>
      </c>
      <c r="J2177" s="1">
        <f t="shared" si="273"/>
        <v>5</v>
      </c>
      <c r="K2177" s="1" t="str">
        <f t="shared" si="274"/>
        <v>7D</v>
      </c>
      <c r="L2177" s="25">
        <v>41690</v>
      </c>
      <c r="M2177" s="26" t="str">
        <f t="shared" si="275"/>
        <v>Thu</v>
      </c>
      <c r="N2177" s="25">
        <v>41696</v>
      </c>
      <c r="O2177" s="1">
        <f t="shared" si="276"/>
        <v>6</v>
      </c>
      <c r="P2177" s="27">
        <f t="shared" si="277"/>
        <v>2014</v>
      </c>
      <c r="Q2177" s="1">
        <f t="shared" si="278"/>
        <v>2</v>
      </c>
      <c r="R2177" s="1">
        <f t="shared" si="279"/>
        <v>20</v>
      </c>
      <c r="S2177" t="s">
        <v>72</v>
      </c>
      <c r="T2177" s="2">
        <v>15708475.939999999</v>
      </c>
      <c r="U2177">
        <v>5826744</v>
      </c>
      <c r="V2177" s="2">
        <v>4771750.2</v>
      </c>
      <c r="W2177" s="2">
        <v>4219370.08</v>
      </c>
      <c r="X2177" s="2">
        <v>0</v>
      </c>
      <c r="Y2177" s="2">
        <v>4628392.72</v>
      </c>
      <c r="Z2177" s="2">
        <v>2088962.94</v>
      </c>
      <c r="AA2177">
        <v>14</v>
      </c>
      <c r="AB2177">
        <v>0</v>
      </c>
      <c r="AC2177">
        <v>0</v>
      </c>
      <c r="AD2177">
        <v>0</v>
      </c>
      <c r="AE2177">
        <v>14</v>
      </c>
      <c r="AF2177">
        <v>14</v>
      </c>
      <c r="AG2177">
        <v>7</v>
      </c>
      <c r="AH2177" s="2">
        <v>681678.6</v>
      </c>
    </row>
    <row r="2178" spans="1:34" x14ac:dyDescent="0.5">
      <c r="A2178">
        <v>17186</v>
      </c>
      <c r="B2178">
        <v>71584</v>
      </c>
      <c r="C2178" t="s">
        <v>2235</v>
      </c>
      <c r="D2178" s="25">
        <v>21536</v>
      </c>
      <c r="E2178" t="s">
        <v>79</v>
      </c>
      <c r="F2178" t="s">
        <v>70</v>
      </c>
      <c r="G2178" t="s">
        <v>74</v>
      </c>
      <c r="H2178" s="25">
        <v>41685</v>
      </c>
      <c r="I2178" s="26" t="str">
        <f t="shared" si="272"/>
        <v>Sat</v>
      </c>
      <c r="J2178" s="1">
        <f t="shared" si="273"/>
        <v>11</v>
      </c>
      <c r="K2178" s="1" t="str">
        <f t="shared" si="274"/>
        <v>14D</v>
      </c>
      <c r="L2178" s="25">
        <v>41696</v>
      </c>
      <c r="M2178" s="26" t="str">
        <f t="shared" si="275"/>
        <v>Wed</v>
      </c>
      <c r="N2178" s="25">
        <v>41697</v>
      </c>
      <c r="O2178" s="1">
        <f t="shared" si="276"/>
        <v>1</v>
      </c>
      <c r="P2178" s="27">
        <f t="shared" si="277"/>
        <v>2014</v>
      </c>
      <c r="Q2178" s="1">
        <f t="shared" si="278"/>
        <v>2</v>
      </c>
      <c r="R2178" s="1">
        <f t="shared" si="279"/>
        <v>26</v>
      </c>
      <c r="S2178" t="s">
        <v>72</v>
      </c>
      <c r="T2178" s="2">
        <v>15708475.939999999</v>
      </c>
      <c r="U2178">
        <v>5826744</v>
      </c>
      <c r="V2178" s="2">
        <v>4771750.2</v>
      </c>
      <c r="W2178" s="2">
        <v>4219370.08</v>
      </c>
      <c r="X2178" s="2">
        <v>0</v>
      </c>
      <c r="Y2178" s="2">
        <v>4628392.72</v>
      </c>
      <c r="Z2178" s="2">
        <v>2088962.94</v>
      </c>
      <c r="AA2178">
        <v>14</v>
      </c>
      <c r="AB2178">
        <v>0</v>
      </c>
      <c r="AC2178">
        <v>0</v>
      </c>
      <c r="AD2178">
        <v>0</v>
      </c>
      <c r="AE2178">
        <v>14</v>
      </c>
      <c r="AF2178">
        <v>14</v>
      </c>
      <c r="AG2178">
        <v>7</v>
      </c>
      <c r="AH2178" s="2">
        <v>681678.6</v>
      </c>
    </row>
    <row r="2179" spans="1:34" x14ac:dyDescent="0.5">
      <c r="A2179">
        <v>17278</v>
      </c>
      <c r="B2179">
        <v>71748</v>
      </c>
      <c r="C2179" t="s">
        <v>2236</v>
      </c>
      <c r="D2179" s="25">
        <v>31795</v>
      </c>
      <c r="E2179" t="s">
        <v>69</v>
      </c>
      <c r="F2179" t="s">
        <v>75</v>
      </c>
      <c r="G2179" t="s">
        <v>91</v>
      </c>
      <c r="H2179" s="25">
        <v>41685</v>
      </c>
      <c r="I2179" s="26" t="str">
        <f t="shared" si="272"/>
        <v>Sat</v>
      </c>
      <c r="J2179" s="1">
        <f t="shared" si="273"/>
        <v>0</v>
      </c>
      <c r="K2179" s="1" t="str">
        <f t="shared" si="274"/>
        <v>7D</v>
      </c>
      <c r="L2179" s="25">
        <v>41685</v>
      </c>
      <c r="M2179" s="26" t="str">
        <f t="shared" si="275"/>
        <v>Sat</v>
      </c>
      <c r="N2179" s="25">
        <v>41686</v>
      </c>
      <c r="O2179" s="1">
        <f t="shared" si="276"/>
        <v>1</v>
      </c>
      <c r="P2179" s="27">
        <f t="shared" si="277"/>
        <v>2014</v>
      </c>
      <c r="Q2179" s="1">
        <f t="shared" si="278"/>
        <v>2</v>
      </c>
      <c r="R2179" s="1">
        <f t="shared" si="279"/>
        <v>15</v>
      </c>
      <c r="S2179" t="s">
        <v>72</v>
      </c>
      <c r="T2179" s="2">
        <v>3245000</v>
      </c>
      <c r="U2179">
        <v>3245000</v>
      </c>
      <c r="V2179" s="2">
        <v>2532468</v>
      </c>
      <c r="W2179" s="2">
        <v>277056</v>
      </c>
      <c r="X2179" s="2">
        <v>0</v>
      </c>
      <c r="Y2179" s="2">
        <v>0</v>
      </c>
      <c r="Z2179" s="2">
        <v>435476</v>
      </c>
      <c r="AA2179">
        <v>2</v>
      </c>
      <c r="AB2179">
        <v>0</v>
      </c>
      <c r="AC2179">
        <v>0</v>
      </c>
      <c r="AD2179">
        <v>0</v>
      </c>
      <c r="AE2179">
        <v>2</v>
      </c>
      <c r="AF2179">
        <v>2</v>
      </c>
      <c r="AG2179">
        <v>1</v>
      </c>
      <c r="AH2179" s="2">
        <v>2532468</v>
      </c>
    </row>
    <row r="2180" spans="1:34" x14ac:dyDescent="0.5">
      <c r="A2180">
        <v>17404</v>
      </c>
      <c r="B2180">
        <v>71973</v>
      </c>
      <c r="C2180" t="s">
        <v>2237</v>
      </c>
      <c r="D2180" s="25">
        <v>26412</v>
      </c>
      <c r="E2180" t="s">
        <v>79</v>
      </c>
      <c r="F2180" t="s">
        <v>105</v>
      </c>
      <c r="G2180" t="s">
        <v>106</v>
      </c>
      <c r="H2180" s="25">
        <v>41687</v>
      </c>
      <c r="I2180" s="26" t="str">
        <f t="shared" si="272"/>
        <v>Mon</v>
      </c>
      <c r="J2180" s="1">
        <f t="shared" si="273"/>
        <v>165</v>
      </c>
      <c r="K2180" s="1" t="str">
        <f t="shared" si="274"/>
        <v>120D</v>
      </c>
      <c r="L2180" s="25">
        <v>41852</v>
      </c>
      <c r="M2180" s="26" t="str">
        <f t="shared" si="275"/>
        <v>Fri</v>
      </c>
      <c r="N2180" s="25">
        <v>41858</v>
      </c>
      <c r="O2180" s="1">
        <f t="shared" si="276"/>
        <v>6</v>
      </c>
      <c r="P2180" s="27">
        <f t="shared" si="277"/>
        <v>2014</v>
      </c>
      <c r="Q2180" s="1">
        <f t="shared" si="278"/>
        <v>8</v>
      </c>
      <c r="R2180" s="1">
        <f t="shared" si="279"/>
        <v>1</v>
      </c>
      <c r="S2180" t="s">
        <v>72</v>
      </c>
      <c r="T2180" s="2">
        <v>38038998.409999996</v>
      </c>
      <c r="U2180">
        <v>0</v>
      </c>
      <c r="V2180" s="2">
        <v>26219892.199999999</v>
      </c>
      <c r="W2180" s="2">
        <v>4896102.5199999996</v>
      </c>
      <c r="X2180" s="2">
        <v>0</v>
      </c>
      <c r="Y2180" s="2">
        <v>1398601.4</v>
      </c>
      <c r="Z2180" s="2">
        <v>5524402.29</v>
      </c>
      <c r="AA2180">
        <v>12</v>
      </c>
      <c r="AB2180">
        <v>0</v>
      </c>
      <c r="AC2180">
        <v>0</v>
      </c>
      <c r="AD2180">
        <v>0</v>
      </c>
      <c r="AE2180">
        <v>12</v>
      </c>
      <c r="AF2180">
        <v>12</v>
      </c>
      <c r="AG2180">
        <v>6</v>
      </c>
      <c r="AH2180" s="2">
        <v>4369982.03</v>
      </c>
    </row>
    <row r="2181" spans="1:34" x14ac:dyDescent="0.5">
      <c r="A2181">
        <v>17402</v>
      </c>
      <c r="B2181">
        <v>71971</v>
      </c>
      <c r="C2181" t="s">
        <v>2238</v>
      </c>
      <c r="D2181" s="25">
        <v>28043</v>
      </c>
      <c r="E2181" t="s">
        <v>79</v>
      </c>
      <c r="F2181" t="s">
        <v>105</v>
      </c>
      <c r="G2181" t="s">
        <v>106</v>
      </c>
      <c r="H2181" s="25">
        <v>41687</v>
      </c>
      <c r="I2181" s="26" t="str">
        <f t="shared" si="272"/>
        <v>Mon</v>
      </c>
      <c r="J2181" s="1">
        <f t="shared" si="273"/>
        <v>209</v>
      </c>
      <c r="K2181" s="1" t="str">
        <f t="shared" si="274"/>
        <v>120D</v>
      </c>
      <c r="L2181" s="25">
        <v>41896</v>
      </c>
      <c r="M2181" s="26" t="str">
        <f t="shared" si="275"/>
        <v>Sun</v>
      </c>
      <c r="N2181" s="25">
        <v>41902</v>
      </c>
      <c r="O2181" s="1">
        <f t="shared" si="276"/>
        <v>6</v>
      </c>
      <c r="P2181" s="27">
        <f t="shared" si="277"/>
        <v>2014</v>
      </c>
      <c r="Q2181" s="1">
        <f t="shared" si="278"/>
        <v>9</v>
      </c>
      <c r="R2181" s="1">
        <f t="shared" si="279"/>
        <v>14</v>
      </c>
      <c r="S2181" t="s">
        <v>72</v>
      </c>
      <c r="T2181" s="2">
        <v>22927291.039999999</v>
      </c>
      <c r="U2181">
        <v>3766051.8</v>
      </c>
      <c r="V2181" s="2">
        <v>4401733.7</v>
      </c>
      <c r="W2181" s="2">
        <v>8909413.6199999992</v>
      </c>
      <c r="X2181" s="2">
        <v>0</v>
      </c>
      <c r="Y2181" s="2">
        <v>6270814.3700000001</v>
      </c>
      <c r="Z2181" s="2">
        <v>3345329.35</v>
      </c>
      <c r="AA2181">
        <v>18</v>
      </c>
      <c r="AB2181">
        <v>0</v>
      </c>
      <c r="AC2181">
        <v>0</v>
      </c>
      <c r="AD2181">
        <v>0</v>
      </c>
      <c r="AE2181">
        <v>18</v>
      </c>
      <c r="AF2181">
        <v>18</v>
      </c>
      <c r="AG2181">
        <v>6</v>
      </c>
      <c r="AH2181" s="2">
        <v>733622.28</v>
      </c>
    </row>
    <row r="2182" spans="1:34" x14ac:dyDescent="0.5">
      <c r="A2182">
        <v>17272</v>
      </c>
      <c r="B2182">
        <v>71955</v>
      </c>
      <c r="C2182" t="s">
        <v>2227</v>
      </c>
      <c r="D2182" s="25">
        <v>23604</v>
      </c>
      <c r="E2182" t="s">
        <v>161</v>
      </c>
      <c r="F2182" t="s">
        <v>105</v>
      </c>
      <c r="G2182" t="s">
        <v>106</v>
      </c>
      <c r="H2182" s="25">
        <v>41687</v>
      </c>
      <c r="I2182" s="26" t="str">
        <f t="shared" si="272"/>
        <v>Mon</v>
      </c>
      <c r="J2182" s="1">
        <f t="shared" si="273"/>
        <v>129</v>
      </c>
      <c r="K2182" s="1" t="str">
        <f t="shared" si="274"/>
        <v>120D</v>
      </c>
      <c r="L2182" s="25">
        <v>41816</v>
      </c>
      <c r="M2182" s="26" t="str">
        <f t="shared" si="275"/>
        <v>Thu</v>
      </c>
      <c r="N2182" s="25">
        <v>41818</v>
      </c>
      <c r="O2182" s="1">
        <f t="shared" si="276"/>
        <v>2</v>
      </c>
      <c r="P2182" s="27">
        <f t="shared" si="277"/>
        <v>2014</v>
      </c>
      <c r="Q2182" s="1">
        <f t="shared" si="278"/>
        <v>6</v>
      </c>
      <c r="R2182" s="1">
        <f t="shared" si="279"/>
        <v>26</v>
      </c>
      <c r="S2182" t="s">
        <v>72</v>
      </c>
      <c r="T2182" s="2">
        <v>21094499.41</v>
      </c>
      <c r="U2182">
        <v>9328000</v>
      </c>
      <c r="V2182" s="2">
        <v>7225808</v>
      </c>
      <c r="W2182" s="2">
        <v>6824145.5</v>
      </c>
      <c r="X2182" s="2">
        <v>0</v>
      </c>
      <c r="Y2182" s="2">
        <v>3673959.39</v>
      </c>
      <c r="Z2182" s="2">
        <v>3370586.52</v>
      </c>
      <c r="AA2182">
        <v>16</v>
      </c>
      <c r="AB2182">
        <v>0</v>
      </c>
      <c r="AC2182">
        <v>0</v>
      </c>
      <c r="AD2182">
        <v>0</v>
      </c>
      <c r="AE2182">
        <v>16</v>
      </c>
      <c r="AF2182">
        <v>16</v>
      </c>
      <c r="AG2182">
        <v>8</v>
      </c>
      <c r="AH2182" s="2">
        <v>903226</v>
      </c>
    </row>
    <row r="2183" spans="1:34" x14ac:dyDescent="0.5">
      <c r="A2183">
        <v>17324</v>
      </c>
      <c r="B2183">
        <v>71852</v>
      </c>
      <c r="C2183" t="s">
        <v>2239</v>
      </c>
      <c r="D2183" s="25">
        <v>26709</v>
      </c>
      <c r="E2183" t="s">
        <v>79</v>
      </c>
      <c r="F2183" t="s">
        <v>105</v>
      </c>
      <c r="G2183" t="s">
        <v>106</v>
      </c>
      <c r="H2183" s="25">
        <v>41687</v>
      </c>
      <c r="I2183" s="26" t="str">
        <f t="shared" si="272"/>
        <v>Mon</v>
      </c>
      <c r="J2183" s="1">
        <f t="shared" si="273"/>
        <v>217</v>
      </c>
      <c r="K2183" s="1" t="str">
        <f t="shared" si="274"/>
        <v>120D</v>
      </c>
      <c r="L2183" s="25">
        <v>41904</v>
      </c>
      <c r="M2183" s="26" t="str">
        <f t="shared" si="275"/>
        <v>Mon</v>
      </c>
      <c r="N2183" s="25">
        <v>41910</v>
      </c>
      <c r="O2183" s="1">
        <f t="shared" si="276"/>
        <v>6</v>
      </c>
      <c r="P2183" s="27">
        <f t="shared" si="277"/>
        <v>2014</v>
      </c>
      <c r="Q2183" s="1">
        <f t="shared" si="278"/>
        <v>9</v>
      </c>
      <c r="R2183" s="1">
        <f t="shared" si="279"/>
        <v>22</v>
      </c>
      <c r="S2183" t="s">
        <v>72</v>
      </c>
      <c r="T2183" s="2">
        <v>10315802.4</v>
      </c>
      <c r="U2183">
        <v>9270800</v>
      </c>
      <c r="V2183" s="2">
        <v>7308179.6699999999</v>
      </c>
      <c r="W2183" s="2">
        <v>973688.5</v>
      </c>
      <c r="X2183" s="2">
        <v>0</v>
      </c>
      <c r="Y2183" s="2">
        <v>649351</v>
      </c>
      <c r="Z2183" s="2">
        <v>1384583.23</v>
      </c>
      <c r="AA2183">
        <v>16</v>
      </c>
      <c r="AB2183">
        <v>8</v>
      </c>
      <c r="AC2183">
        <v>8</v>
      </c>
      <c r="AD2183">
        <v>0</v>
      </c>
      <c r="AE2183">
        <v>24</v>
      </c>
      <c r="AF2183">
        <v>32</v>
      </c>
      <c r="AG2183">
        <v>8</v>
      </c>
      <c r="AH2183" s="2">
        <v>913522.46</v>
      </c>
    </row>
    <row r="2184" spans="1:34" x14ac:dyDescent="0.5">
      <c r="A2184">
        <v>17325</v>
      </c>
      <c r="B2184">
        <v>71854</v>
      </c>
      <c r="C2184" t="s">
        <v>2240</v>
      </c>
      <c r="D2184" s="25">
        <v>29750</v>
      </c>
      <c r="E2184" t="s">
        <v>69</v>
      </c>
      <c r="F2184" t="s">
        <v>75</v>
      </c>
      <c r="G2184" t="s">
        <v>91</v>
      </c>
      <c r="H2184" s="25">
        <v>41687</v>
      </c>
      <c r="I2184" s="26" t="str">
        <f t="shared" si="272"/>
        <v>Mon</v>
      </c>
      <c r="J2184" s="1">
        <f t="shared" si="273"/>
        <v>107</v>
      </c>
      <c r="K2184" s="1" t="str">
        <f t="shared" si="274"/>
        <v>120D</v>
      </c>
      <c r="L2184" s="25">
        <v>41794</v>
      </c>
      <c r="M2184" s="26" t="str">
        <f t="shared" si="275"/>
        <v>Wed</v>
      </c>
      <c r="N2184" s="25">
        <v>41800</v>
      </c>
      <c r="O2184" s="1">
        <f t="shared" si="276"/>
        <v>6</v>
      </c>
      <c r="P2184" s="27">
        <f t="shared" si="277"/>
        <v>2014</v>
      </c>
      <c r="Q2184" s="1">
        <f t="shared" si="278"/>
        <v>6</v>
      </c>
      <c r="R2184" s="1">
        <f t="shared" si="279"/>
        <v>4</v>
      </c>
      <c r="S2184" t="s">
        <v>72</v>
      </c>
      <c r="T2184" s="2">
        <v>2056000</v>
      </c>
      <c r="U2184">
        <v>0</v>
      </c>
      <c r="V2184" s="2">
        <v>1200000</v>
      </c>
      <c r="W2184" s="2">
        <v>259740.26</v>
      </c>
      <c r="X2184" s="2">
        <v>0</v>
      </c>
      <c r="Y2184" s="2">
        <v>320346.33</v>
      </c>
      <c r="Z2184" s="2">
        <v>275913.40999999997</v>
      </c>
      <c r="AA2184">
        <v>12</v>
      </c>
      <c r="AB2184">
        <v>0</v>
      </c>
      <c r="AC2184">
        <v>6</v>
      </c>
      <c r="AD2184">
        <v>0</v>
      </c>
      <c r="AE2184">
        <v>12</v>
      </c>
      <c r="AF2184">
        <v>18</v>
      </c>
      <c r="AG2184">
        <v>6</v>
      </c>
      <c r="AH2184" s="2">
        <v>200000</v>
      </c>
    </row>
    <row r="2185" spans="1:34" x14ac:dyDescent="0.5">
      <c r="A2185">
        <v>17409</v>
      </c>
      <c r="B2185">
        <v>71981</v>
      </c>
      <c r="C2185" t="s">
        <v>2241</v>
      </c>
      <c r="D2185" s="25">
        <v>17878</v>
      </c>
      <c r="E2185" t="s">
        <v>113</v>
      </c>
      <c r="F2185" t="s">
        <v>70</v>
      </c>
      <c r="G2185" t="s">
        <v>74</v>
      </c>
      <c r="H2185" s="25">
        <v>41687</v>
      </c>
      <c r="I2185" s="26" t="str">
        <f t="shared" si="272"/>
        <v>Mon</v>
      </c>
      <c r="J2185" s="1">
        <f t="shared" si="273"/>
        <v>60</v>
      </c>
      <c r="K2185" s="1" t="str">
        <f t="shared" si="274"/>
        <v>60D</v>
      </c>
      <c r="L2185" s="25">
        <v>41747</v>
      </c>
      <c r="M2185" s="26" t="str">
        <f t="shared" si="275"/>
        <v>Fri</v>
      </c>
      <c r="N2185" s="25">
        <v>41752</v>
      </c>
      <c r="O2185" s="1">
        <f t="shared" si="276"/>
        <v>5</v>
      </c>
      <c r="P2185" s="27">
        <f t="shared" si="277"/>
        <v>2014</v>
      </c>
      <c r="Q2185" s="1">
        <f t="shared" si="278"/>
        <v>4</v>
      </c>
      <c r="R2185" s="1">
        <f t="shared" si="279"/>
        <v>18</v>
      </c>
      <c r="S2185" t="s">
        <v>72</v>
      </c>
      <c r="T2185" s="2">
        <v>35326099.990000002</v>
      </c>
      <c r="U2185">
        <v>27858600</v>
      </c>
      <c r="V2185" s="2">
        <v>27957664</v>
      </c>
      <c r="W2185" s="2">
        <v>1965366.3</v>
      </c>
      <c r="X2185" s="2">
        <v>0</v>
      </c>
      <c r="Y2185" s="2">
        <v>662337.66</v>
      </c>
      <c r="Z2185" s="2">
        <v>4740732.03</v>
      </c>
      <c r="AA2185">
        <v>15</v>
      </c>
      <c r="AB2185">
        <v>0</v>
      </c>
      <c r="AC2185">
        <v>0</v>
      </c>
      <c r="AD2185">
        <v>0</v>
      </c>
      <c r="AE2185">
        <v>15</v>
      </c>
      <c r="AF2185">
        <v>15</v>
      </c>
      <c r="AG2185">
        <v>5</v>
      </c>
      <c r="AH2185" s="2">
        <v>5591532.7999999998</v>
      </c>
    </row>
    <row r="2186" spans="1:34" x14ac:dyDescent="0.5">
      <c r="A2186">
        <v>17354</v>
      </c>
      <c r="B2186">
        <v>71907</v>
      </c>
      <c r="C2186" t="s">
        <v>2242</v>
      </c>
      <c r="D2186" s="25">
        <v>24020</v>
      </c>
      <c r="E2186" t="s">
        <v>79</v>
      </c>
      <c r="F2186" t="s">
        <v>105</v>
      </c>
      <c r="G2186" t="s">
        <v>106</v>
      </c>
      <c r="H2186" s="25">
        <v>41687</v>
      </c>
      <c r="I2186" s="26" t="str">
        <f t="shared" si="272"/>
        <v>Mon</v>
      </c>
      <c r="J2186" s="1">
        <f t="shared" si="273"/>
        <v>147</v>
      </c>
      <c r="K2186" s="1" t="str">
        <f t="shared" si="274"/>
        <v>120D</v>
      </c>
      <c r="L2186" s="25">
        <v>41834</v>
      </c>
      <c r="M2186" s="26" t="str">
        <f t="shared" si="275"/>
        <v>Mon</v>
      </c>
      <c r="N2186" s="25">
        <v>41840</v>
      </c>
      <c r="O2186" s="1">
        <f t="shared" si="276"/>
        <v>6</v>
      </c>
      <c r="P2186" s="27">
        <f t="shared" si="277"/>
        <v>2014</v>
      </c>
      <c r="Q2186" s="1">
        <f t="shared" si="278"/>
        <v>7</v>
      </c>
      <c r="R2186" s="1">
        <f t="shared" si="279"/>
        <v>14</v>
      </c>
      <c r="S2186" t="s">
        <v>72</v>
      </c>
      <c r="T2186" s="2">
        <v>21744998.34</v>
      </c>
      <c r="U2186">
        <v>10535000</v>
      </c>
      <c r="V2186" s="2">
        <v>8276296</v>
      </c>
      <c r="W2186" s="2">
        <v>6481269.1900000004</v>
      </c>
      <c r="X2186" s="2">
        <v>0</v>
      </c>
      <c r="Y2186" s="2">
        <v>3130203.13</v>
      </c>
      <c r="Z2186" s="2">
        <v>3857230.02</v>
      </c>
      <c r="AA2186">
        <v>16</v>
      </c>
      <c r="AB2186">
        <v>0</v>
      </c>
      <c r="AC2186">
        <v>0</v>
      </c>
      <c r="AD2186">
        <v>0</v>
      </c>
      <c r="AE2186">
        <v>16</v>
      </c>
      <c r="AF2186">
        <v>16</v>
      </c>
      <c r="AG2186">
        <v>8</v>
      </c>
      <c r="AH2186" s="2">
        <v>1034537</v>
      </c>
    </row>
    <row r="2187" spans="1:34" x14ac:dyDescent="0.5">
      <c r="A2187">
        <v>17399</v>
      </c>
      <c r="B2187">
        <v>71968</v>
      </c>
      <c r="C2187" t="s">
        <v>2243</v>
      </c>
      <c r="D2187" s="25">
        <v>27169</v>
      </c>
      <c r="E2187" t="s">
        <v>79</v>
      </c>
      <c r="F2187" t="s">
        <v>105</v>
      </c>
      <c r="G2187" t="s">
        <v>106</v>
      </c>
      <c r="H2187" s="25">
        <v>41687</v>
      </c>
      <c r="I2187" s="26" t="str">
        <f t="shared" si="272"/>
        <v>Mon</v>
      </c>
      <c r="J2187" s="1">
        <f t="shared" si="273"/>
        <v>90</v>
      </c>
      <c r="K2187" s="1" t="str">
        <f t="shared" si="274"/>
        <v>90D</v>
      </c>
      <c r="L2187" s="25">
        <v>41777</v>
      </c>
      <c r="M2187" s="26" t="str">
        <f t="shared" si="275"/>
        <v>Sun</v>
      </c>
      <c r="N2187" s="25">
        <v>41783</v>
      </c>
      <c r="O2187" s="1">
        <f t="shared" si="276"/>
        <v>6</v>
      </c>
      <c r="P2187" s="27">
        <f t="shared" si="277"/>
        <v>2014</v>
      </c>
      <c r="Q2187" s="1">
        <f t="shared" si="278"/>
        <v>5</v>
      </c>
      <c r="R2187" s="1">
        <f t="shared" si="279"/>
        <v>18</v>
      </c>
      <c r="S2187" t="s">
        <v>72</v>
      </c>
      <c r="T2187" s="2">
        <v>23016179.100000001</v>
      </c>
      <c r="U2187">
        <v>0</v>
      </c>
      <c r="V2187" s="2">
        <v>5676319</v>
      </c>
      <c r="W2187" s="2">
        <v>6999999.25</v>
      </c>
      <c r="X2187" s="2">
        <v>0</v>
      </c>
      <c r="Y2187" s="2">
        <v>7251082.2400000002</v>
      </c>
      <c r="Z2187" s="2">
        <v>3088778.61</v>
      </c>
      <c r="AA2187">
        <v>12</v>
      </c>
      <c r="AB2187">
        <v>0</v>
      </c>
      <c r="AC2187">
        <v>6</v>
      </c>
      <c r="AD2187">
        <v>6</v>
      </c>
      <c r="AE2187">
        <v>12</v>
      </c>
      <c r="AF2187">
        <v>24</v>
      </c>
      <c r="AG2187">
        <v>6</v>
      </c>
      <c r="AH2187" s="2">
        <v>946053.17</v>
      </c>
    </row>
    <row r="2188" spans="1:34" x14ac:dyDescent="0.5">
      <c r="A2188">
        <v>17380</v>
      </c>
      <c r="B2188">
        <v>71936</v>
      </c>
      <c r="C2188" t="s">
        <v>2244</v>
      </c>
      <c r="D2188" s="25">
        <v>12517</v>
      </c>
      <c r="E2188" t="s">
        <v>79</v>
      </c>
      <c r="F2188" t="s">
        <v>105</v>
      </c>
      <c r="G2188" t="s">
        <v>106</v>
      </c>
      <c r="H2188" s="25">
        <v>41687</v>
      </c>
      <c r="I2188" s="26" t="str">
        <f t="shared" si="272"/>
        <v>Mon</v>
      </c>
      <c r="J2188" s="1">
        <f t="shared" si="273"/>
        <v>59</v>
      </c>
      <c r="K2188" s="1" t="str">
        <f t="shared" si="274"/>
        <v>60D</v>
      </c>
      <c r="L2188" s="25">
        <v>41746</v>
      </c>
      <c r="M2188" s="26" t="str">
        <f t="shared" si="275"/>
        <v>Thu</v>
      </c>
      <c r="N2188" s="25">
        <v>41752</v>
      </c>
      <c r="O2188" s="1">
        <f t="shared" si="276"/>
        <v>6</v>
      </c>
      <c r="P2188" s="27">
        <f t="shared" si="277"/>
        <v>2014</v>
      </c>
      <c r="Q2188" s="1">
        <f t="shared" si="278"/>
        <v>4</v>
      </c>
      <c r="R2188" s="1">
        <f t="shared" si="279"/>
        <v>17</v>
      </c>
      <c r="S2188" t="s">
        <v>72</v>
      </c>
      <c r="T2188" s="2">
        <v>7333897.5899999999</v>
      </c>
      <c r="U2188">
        <v>0</v>
      </c>
      <c r="V2188" s="2">
        <v>2184398.4</v>
      </c>
      <c r="W2188" s="2">
        <v>2541125.2000000002</v>
      </c>
      <c r="X2188" s="2">
        <v>0</v>
      </c>
      <c r="Y2188" s="2">
        <v>1420878.45</v>
      </c>
      <c r="Z2188" s="2">
        <v>1187495.54</v>
      </c>
      <c r="AA2188">
        <v>12</v>
      </c>
      <c r="AB2188">
        <v>0</v>
      </c>
      <c r="AC2188">
        <v>0</v>
      </c>
      <c r="AD2188">
        <v>0</v>
      </c>
      <c r="AE2188">
        <v>12</v>
      </c>
      <c r="AF2188">
        <v>12</v>
      </c>
      <c r="AG2188">
        <v>6</v>
      </c>
      <c r="AH2188" s="2">
        <v>364066.4</v>
      </c>
    </row>
    <row r="2189" spans="1:34" x14ac:dyDescent="0.5">
      <c r="A2189">
        <v>17340</v>
      </c>
      <c r="B2189">
        <v>71882</v>
      </c>
      <c r="C2189" t="s">
        <v>2245</v>
      </c>
      <c r="D2189" s="25">
        <v>19052</v>
      </c>
      <c r="E2189" t="s">
        <v>79</v>
      </c>
      <c r="F2189" t="s">
        <v>105</v>
      </c>
      <c r="G2189" t="s">
        <v>106</v>
      </c>
      <c r="H2189" s="25">
        <v>41687</v>
      </c>
      <c r="I2189" s="26" t="str">
        <f t="shared" si="272"/>
        <v>Mon</v>
      </c>
      <c r="J2189" s="1">
        <f t="shared" si="273"/>
        <v>133</v>
      </c>
      <c r="K2189" s="1" t="str">
        <f t="shared" si="274"/>
        <v>120D</v>
      </c>
      <c r="L2189" s="25">
        <v>41820</v>
      </c>
      <c r="M2189" s="26" t="str">
        <f t="shared" si="275"/>
        <v>Mon</v>
      </c>
      <c r="N2189" s="25">
        <v>41826</v>
      </c>
      <c r="O2189" s="1">
        <f t="shared" si="276"/>
        <v>6</v>
      </c>
      <c r="P2189" s="27">
        <f t="shared" si="277"/>
        <v>2014</v>
      </c>
      <c r="Q2189" s="1">
        <f t="shared" si="278"/>
        <v>6</v>
      </c>
      <c r="R2189" s="1">
        <f t="shared" si="279"/>
        <v>30</v>
      </c>
      <c r="S2189" t="s">
        <v>72</v>
      </c>
      <c r="T2189" s="2">
        <v>14848998.1</v>
      </c>
      <c r="U2189">
        <v>0</v>
      </c>
      <c r="V2189" s="2">
        <v>2750216.45</v>
      </c>
      <c r="W2189" s="2">
        <v>8753245.1300000008</v>
      </c>
      <c r="X2189" s="2">
        <v>0</v>
      </c>
      <c r="Y2189" s="2">
        <v>1172993.67</v>
      </c>
      <c r="Z2189" s="2">
        <v>2172542.85</v>
      </c>
      <c r="AA2189">
        <v>12</v>
      </c>
      <c r="AB2189">
        <v>0</v>
      </c>
      <c r="AC2189">
        <v>0</v>
      </c>
      <c r="AD2189">
        <v>0</v>
      </c>
      <c r="AE2189">
        <v>12</v>
      </c>
      <c r="AF2189">
        <v>12</v>
      </c>
      <c r="AG2189">
        <v>6</v>
      </c>
      <c r="AH2189" s="2">
        <v>458369.41</v>
      </c>
    </row>
    <row r="2190" spans="1:34" x14ac:dyDescent="0.5">
      <c r="A2190">
        <v>17272</v>
      </c>
      <c r="B2190">
        <v>79884</v>
      </c>
      <c r="C2190" t="s">
        <v>2232</v>
      </c>
      <c r="D2190" s="25">
        <v>22044</v>
      </c>
      <c r="E2190" t="s">
        <v>161</v>
      </c>
      <c r="F2190" t="s">
        <v>105</v>
      </c>
      <c r="G2190" t="s">
        <v>106</v>
      </c>
      <c r="H2190" s="25">
        <v>41687</v>
      </c>
      <c r="I2190" s="26" t="str">
        <f t="shared" si="272"/>
        <v>Mon</v>
      </c>
      <c r="J2190" s="1">
        <f t="shared" si="273"/>
        <v>129</v>
      </c>
      <c r="K2190" s="1" t="str">
        <f t="shared" si="274"/>
        <v>120D</v>
      </c>
      <c r="L2190" s="25">
        <v>41816</v>
      </c>
      <c r="M2190" s="26" t="str">
        <f t="shared" si="275"/>
        <v>Thu</v>
      </c>
      <c r="N2190" s="25">
        <v>41818</v>
      </c>
      <c r="O2190" s="1">
        <f t="shared" si="276"/>
        <v>2</v>
      </c>
      <c r="P2190" s="27">
        <f t="shared" si="277"/>
        <v>2014</v>
      </c>
      <c r="Q2190" s="1">
        <f t="shared" si="278"/>
        <v>6</v>
      </c>
      <c r="R2190" s="1">
        <f t="shared" si="279"/>
        <v>26</v>
      </c>
      <c r="S2190" t="s">
        <v>72</v>
      </c>
      <c r="T2190" s="2">
        <v>22392499.27</v>
      </c>
      <c r="U2190">
        <v>9328000</v>
      </c>
      <c r="V2190" s="2">
        <v>7225808</v>
      </c>
      <c r="W2190" s="2">
        <v>8049253.5899999999</v>
      </c>
      <c r="X2190" s="2">
        <v>0</v>
      </c>
      <c r="Y2190" s="2">
        <v>3572660.68</v>
      </c>
      <c r="Z2190" s="2">
        <v>3544777</v>
      </c>
      <c r="AA2190">
        <v>16</v>
      </c>
      <c r="AB2190">
        <v>0</v>
      </c>
      <c r="AC2190">
        <v>0</v>
      </c>
      <c r="AD2190">
        <v>0</v>
      </c>
      <c r="AE2190">
        <v>16</v>
      </c>
      <c r="AF2190">
        <v>16</v>
      </c>
      <c r="AG2190">
        <v>8</v>
      </c>
      <c r="AH2190" s="2">
        <v>903226</v>
      </c>
    </row>
    <row r="2191" spans="1:34" x14ac:dyDescent="0.5">
      <c r="A2191">
        <v>17319</v>
      </c>
      <c r="B2191">
        <v>71845</v>
      </c>
      <c r="C2191" t="s">
        <v>2246</v>
      </c>
      <c r="D2191" s="25">
        <v>17316</v>
      </c>
      <c r="E2191" t="s">
        <v>79</v>
      </c>
      <c r="F2191" t="s">
        <v>105</v>
      </c>
      <c r="G2191" t="s">
        <v>106</v>
      </c>
      <c r="H2191" s="25">
        <v>41687</v>
      </c>
      <c r="I2191" s="26" t="str">
        <f t="shared" si="272"/>
        <v>Mon</v>
      </c>
      <c r="J2191" s="1">
        <f t="shared" si="273"/>
        <v>257</v>
      </c>
      <c r="K2191" s="1" t="str">
        <f t="shared" si="274"/>
        <v>120D</v>
      </c>
      <c r="L2191" s="25">
        <v>41944</v>
      </c>
      <c r="M2191" s="26" t="str">
        <f t="shared" si="275"/>
        <v>Sat</v>
      </c>
      <c r="N2191" s="25">
        <v>41950</v>
      </c>
      <c r="O2191" s="1">
        <f t="shared" si="276"/>
        <v>6</v>
      </c>
      <c r="P2191" s="27">
        <f t="shared" si="277"/>
        <v>2014</v>
      </c>
      <c r="Q2191" s="1">
        <f t="shared" si="278"/>
        <v>11</v>
      </c>
      <c r="R2191" s="1">
        <f t="shared" si="279"/>
        <v>1</v>
      </c>
      <c r="S2191" t="s">
        <v>72</v>
      </c>
      <c r="T2191" s="2">
        <v>23719995.43</v>
      </c>
      <c r="U2191">
        <v>10570000</v>
      </c>
      <c r="V2191" s="2">
        <v>8303792</v>
      </c>
      <c r="W2191" s="2">
        <v>10648575.84</v>
      </c>
      <c r="X2191" s="2">
        <v>0</v>
      </c>
      <c r="Y2191" s="2">
        <v>1584415.58</v>
      </c>
      <c r="Z2191" s="2">
        <v>3183212.01</v>
      </c>
      <c r="AA2191">
        <v>16</v>
      </c>
      <c r="AB2191">
        <v>0</v>
      </c>
      <c r="AC2191">
        <v>0</v>
      </c>
      <c r="AD2191">
        <v>0</v>
      </c>
      <c r="AE2191">
        <v>16</v>
      </c>
      <c r="AF2191">
        <v>16</v>
      </c>
      <c r="AG2191">
        <v>8</v>
      </c>
      <c r="AH2191" s="2">
        <v>1037974</v>
      </c>
    </row>
    <row r="2192" spans="1:34" x14ac:dyDescent="0.5">
      <c r="A2192">
        <v>17308</v>
      </c>
      <c r="B2192">
        <v>90475</v>
      </c>
      <c r="C2192" t="s">
        <v>2247</v>
      </c>
      <c r="D2192" s="25">
        <v>22131</v>
      </c>
      <c r="E2192" t="s">
        <v>79</v>
      </c>
      <c r="F2192" t="s">
        <v>105</v>
      </c>
      <c r="G2192" t="s">
        <v>106</v>
      </c>
      <c r="H2192" s="25">
        <v>41687</v>
      </c>
      <c r="I2192" s="26" t="str">
        <f t="shared" si="272"/>
        <v>Mon</v>
      </c>
      <c r="J2192" s="1">
        <f t="shared" si="273"/>
        <v>194</v>
      </c>
      <c r="K2192" s="1" t="str">
        <f t="shared" si="274"/>
        <v>120D</v>
      </c>
      <c r="L2192" s="25">
        <v>41881</v>
      </c>
      <c r="M2192" s="26" t="str">
        <f t="shared" si="275"/>
        <v>Sat</v>
      </c>
      <c r="N2192" s="25">
        <v>41887</v>
      </c>
      <c r="O2192" s="1">
        <f t="shared" si="276"/>
        <v>6</v>
      </c>
      <c r="P2192" s="27">
        <f t="shared" si="277"/>
        <v>2014</v>
      </c>
      <c r="Q2192" s="1">
        <f t="shared" si="278"/>
        <v>8</v>
      </c>
      <c r="R2192" s="1">
        <f t="shared" si="279"/>
        <v>30</v>
      </c>
      <c r="S2192" t="s">
        <v>72</v>
      </c>
      <c r="T2192" s="2">
        <v>8528397.1899999995</v>
      </c>
      <c r="U2192">
        <v>0</v>
      </c>
      <c r="V2192" s="2">
        <v>2189594.4</v>
      </c>
      <c r="W2192" s="2">
        <v>3419910.98</v>
      </c>
      <c r="X2192" s="2">
        <v>0</v>
      </c>
      <c r="Y2192" s="2">
        <v>1535131.53</v>
      </c>
      <c r="Z2192" s="2">
        <v>1383760.28</v>
      </c>
      <c r="AA2192">
        <v>12</v>
      </c>
      <c r="AB2192">
        <v>0</v>
      </c>
      <c r="AC2192">
        <v>0</v>
      </c>
      <c r="AD2192">
        <v>0</v>
      </c>
      <c r="AE2192">
        <v>12</v>
      </c>
      <c r="AF2192">
        <v>12</v>
      </c>
      <c r="AG2192">
        <v>6</v>
      </c>
      <c r="AH2192" s="2">
        <v>364932.4</v>
      </c>
    </row>
    <row r="2193" spans="1:34" x14ac:dyDescent="0.5">
      <c r="A2193">
        <v>17413</v>
      </c>
      <c r="B2193">
        <v>71985</v>
      </c>
      <c r="C2193" t="s">
        <v>2248</v>
      </c>
      <c r="D2193" s="25">
        <v>17116</v>
      </c>
      <c r="E2193" t="s">
        <v>79</v>
      </c>
      <c r="F2193" t="s">
        <v>105</v>
      </c>
      <c r="G2193" t="s">
        <v>106</v>
      </c>
      <c r="H2193" s="25">
        <v>41687</v>
      </c>
      <c r="I2193" s="26" t="str">
        <f t="shared" si="272"/>
        <v>Mon</v>
      </c>
      <c r="J2193" s="1">
        <f t="shared" si="273"/>
        <v>95</v>
      </c>
      <c r="K2193" s="1" t="str">
        <f t="shared" si="274"/>
        <v>120D</v>
      </c>
      <c r="L2193" s="25">
        <v>41782</v>
      </c>
      <c r="M2193" s="26" t="str">
        <f t="shared" si="275"/>
        <v>Fri</v>
      </c>
      <c r="N2193" s="25">
        <v>41788</v>
      </c>
      <c r="O2193" s="1">
        <f t="shared" si="276"/>
        <v>6</v>
      </c>
      <c r="P2193" s="27">
        <f t="shared" si="277"/>
        <v>2014</v>
      </c>
      <c r="Q2193" s="1">
        <f t="shared" si="278"/>
        <v>5</v>
      </c>
      <c r="R2193" s="1">
        <f t="shared" si="279"/>
        <v>23</v>
      </c>
      <c r="S2193" t="s">
        <v>72</v>
      </c>
      <c r="T2193" s="2">
        <v>22447594.440000001</v>
      </c>
      <c r="U2193">
        <v>5825310</v>
      </c>
      <c r="V2193" s="2">
        <v>4770445.2</v>
      </c>
      <c r="W2193" s="2">
        <v>13199586.779999999</v>
      </c>
      <c r="X2193" s="2">
        <v>0</v>
      </c>
      <c r="Y2193" s="2">
        <v>1290871.17</v>
      </c>
      <c r="Z2193" s="2">
        <v>3186691.29</v>
      </c>
      <c r="AA2193">
        <v>14</v>
      </c>
      <c r="AB2193">
        <v>0</v>
      </c>
      <c r="AC2193">
        <v>0</v>
      </c>
      <c r="AD2193">
        <v>0</v>
      </c>
      <c r="AE2193">
        <v>14</v>
      </c>
      <c r="AF2193">
        <v>14</v>
      </c>
      <c r="AG2193">
        <v>7</v>
      </c>
      <c r="AH2193" s="2">
        <v>681492.17</v>
      </c>
    </row>
    <row r="2194" spans="1:34" x14ac:dyDescent="0.5">
      <c r="A2194">
        <v>17367</v>
      </c>
      <c r="B2194">
        <v>71922</v>
      </c>
      <c r="C2194" t="s">
        <v>2249</v>
      </c>
      <c r="D2194" s="25">
        <v>18371</v>
      </c>
      <c r="E2194" t="s">
        <v>79</v>
      </c>
      <c r="F2194" t="s">
        <v>105</v>
      </c>
      <c r="G2194" t="s">
        <v>106</v>
      </c>
      <c r="H2194" s="25">
        <v>41687</v>
      </c>
      <c r="I2194" s="26" t="str">
        <f t="shared" si="272"/>
        <v>Mon</v>
      </c>
      <c r="J2194" s="1">
        <f t="shared" si="273"/>
        <v>61</v>
      </c>
      <c r="K2194" s="1" t="str">
        <f t="shared" si="274"/>
        <v>90D</v>
      </c>
      <c r="L2194" s="25">
        <v>41748</v>
      </c>
      <c r="M2194" s="26" t="str">
        <f t="shared" si="275"/>
        <v>Sat</v>
      </c>
      <c r="N2194" s="25">
        <v>41754</v>
      </c>
      <c r="O2194" s="1">
        <f t="shared" si="276"/>
        <v>6</v>
      </c>
      <c r="P2194" s="27">
        <f t="shared" si="277"/>
        <v>2014</v>
      </c>
      <c r="Q2194" s="1">
        <f t="shared" si="278"/>
        <v>4</v>
      </c>
      <c r="R2194" s="1">
        <f t="shared" si="279"/>
        <v>19</v>
      </c>
      <c r="S2194" t="s">
        <v>72</v>
      </c>
      <c r="T2194" s="2">
        <v>14563776.390000001</v>
      </c>
      <c r="U2194">
        <v>4626600</v>
      </c>
      <c r="V2194" s="2">
        <v>3732614.7</v>
      </c>
      <c r="W2194" s="2">
        <v>8113440.1500000004</v>
      </c>
      <c r="X2194" s="2">
        <v>0</v>
      </c>
      <c r="Y2194" s="2">
        <v>764726.73</v>
      </c>
      <c r="Z2194" s="2">
        <v>1952994.81</v>
      </c>
      <c r="AA2194">
        <v>14</v>
      </c>
      <c r="AB2194">
        <v>0</v>
      </c>
      <c r="AC2194">
        <v>0</v>
      </c>
      <c r="AD2194">
        <v>0</v>
      </c>
      <c r="AE2194">
        <v>14</v>
      </c>
      <c r="AF2194">
        <v>14</v>
      </c>
      <c r="AG2194">
        <v>7</v>
      </c>
      <c r="AH2194" s="2">
        <v>533230.67000000004</v>
      </c>
    </row>
    <row r="2195" spans="1:34" x14ac:dyDescent="0.5">
      <c r="A2195">
        <v>17396</v>
      </c>
      <c r="B2195">
        <v>71965</v>
      </c>
      <c r="C2195" t="s">
        <v>2250</v>
      </c>
      <c r="D2195" s="25">
        <v>16856</v>
      </c>
      <c r="E2195" t="s">
        <v>79</v>
      </c>
      <c r="F2195" t="s">
        <v>105</v>
      </c>
      <c r="G2195" t="s">
        <v>106</v>
      </c>
      <c r="H2195" s="25">
        <v>41687</v>
      </c>
      <c r="I2195" s="26" t="str">
        <f t="shared" si="272"/>
        <v>Mon</v>
      </c>
      <c r="J2195" s="1">
        <f t="shared" si="273"/>
        <v>174</v>
      </c>
      <c r="K2195" s="1" t="str">
        <f t="shared" si="274"/>
        <v>120D</v>
      </c>
      <c r="L2195" s="25">
        <v>41861</v>
      </c>
      <c r="M2195" s="26" t="str">
        <f t="shared" si="275"/>
        <v>Sun</v>
      </c>
      <c r="N2195" s="25">
        <v>41867</v>
      </c>
      <c r="O2195" s="1">
        <f t="shared" si="276"/>
        <v>6</v>
      </c>
      <c r="P2195" s="27">
        <f t="shared" si="277"/>
        <v>2014</v>
      </c>
      <c r="Q2195" s="1">
        <f t="shared" si="278"/>
        <v>8</v>
      </c>
      <c r="R2195" s="1">
        <f t="shared" si="279"/>
        <v>10</v>
      </c>
      <c r="S2195" t="s">
        <v>72</v>
      </c>
      <c r="T2195" s="2">
        <v>9173399.6699999999</v>
      </c>
      <c r="U2195">
        <v>0</v>
      </c>
      <c r="V2195" s="2">
        <v>2189594.4</v>
      </c>
      <c r="W2195" s="2">
        <v>3831168.52</v>
      </c>
      <c r="X2195" s="2">
        <v>0</v>
      </c>
      <c r="Y2195" s="2">
        <v>1922077.92</v>
      </c>
      <c r="Z2195" s="2">
        <v>1230558.83</v>
      </c>
      <c r="AA2195">
        <v>12</v>
      </c>
      <c r="AB2195">
        <v>0</v>
      </c>
      <c r="AC2195">
        <v>0</v>
      </c>
      <c r="AD2195">
        <v>0</v>
      </c>
      <c r="AE2195">
        <v>12</v>
      </c>
      <c r="AF2195">
        <v>12</v>
      </c>
      <c r="AG2195">
        <v>6</v>
      </c>
      <c r="AH2195" s="2">
        <v>364932.4</v>
      </c>
    </row>
    <row r="2196" spans="1:34" x14ac:dyDescent="0.5">
      <c r="A2196">
        <v>16949</v>
      </c>
      <c r="B2196">
        <v>71884</v>
      </c>
      <c r="C2196" t="s">
        <v>2218</v>
      </c>
      <c r="D2196" s="25">
        <v>22005</v>
      </c>
      <c r="E2196" t="s">
        <v>79</v>
      </c>
      <c r="F2196" t="s">
        <v>105</v>
      </c>
      <c r="G2196" t="s">
        <v>106</v>
      </c>
      <c r="H2196" s="25">
        <v>41687</v>
      </c>
      <c r="I2196" s="26" t="str">
        <f t="shared" si="272"/>
        <v>Mon</v>
      </c>
      <c r="J2196" s="1">
        <f t="shared" si="273"/>
        <v>162</v>
      </c>
      <c r="K2196" s="1" t="str">
        <f t="shared" si="274"/>
        <v>120D</v>
      </c>
      <c r="L2196" s="25">
        <v>41849</v>
      </c>
      <c r="M2196" s="26" t="str">
        <f t="shared" si="275"/>
        <v>Tue</v>
      </c>
      <c r="N2196" s="25">
        <v>41851</v>
      </c>
      <c r="O2196" s="1">
        <f t="shared" si="276"/>
        <v>2</v>
      </c>
      <c r="P2196" s="27">
        <f t="shared" si="277"/>
        <v>2014</v>
      </c>
      <c r="Q2196" s="1">
        <f t="shared" si="278"/>
        <v>7</v>
      </c>
      <c r="R2196" s="1">
        <f t="shared" si="279"/>
        <v>29</v>
      </c>
      <c r="S2196" t="s">
        <v>72</v>
      </c>
      <c r="T2196" s="2">
        <v>10342999.210000001</v>
      </c>
      <c r="U2196">
        <v>8428000</v>
      </c>
      <c r="V2196" s="2">
        <v>6452055.4000000004</v>
      </c>
      <c r="W2196" s="2">
        <v>2502914.9900000002</v>
      </c>
      <c r="X2196" s="2">
        <v>0</v>
      </c>
      <c r="Y2196" s="2">
        <v>0</v>
      </c>
      <c r="Z2196" s="2">
        <v>1388028.82</v>
      </c>
      <c r="AA2196">
        <v>16</v>
      </c>
      <c r="AB2196">
        <v>0</v>
      </c>
      <c r="AC2196">
        <v>0</v>
      </c>
      <c r="AD2196">
        <v>0</v>
      </c>
      <c r="AE2196">
        <v>16</v>
      </c>
      <c r="AF2196">
        <v>16</v>
      </c>
      <c r="AG2196">
        <v>8</v>
      </c>
      <c r="AH2196" s="2">
        <v>806506.93</v>
      </c>
    </row>
    <row r="2197" spans="1:34" x14ac:dyDescent="0.5">
      <c r="A2197">
        <v>17407</v>
      </c>
      <c r="B2197">
        <v>71977</v>
      </c>
      <c r="C2197" t="s">
        <v>2251</v>
      </c>
      <c r="D2197" s="25">
        <v>13832</v>
      </c>
      <c r="E2197" t="s">
        <v>79</v>
      </c>
      <c r="F2197" t="s">
        <v>105</v>
      </c>
      <c r="G2197" t="s">
        <v>106</v>
      </c>
      <c r="H2197" s="25">
        <v>41687</v>
      </c>
      <c r="I2197" s="26" t="str">
        <f t="shared" si="272"/>
        <v>Mon</v>
      </c>
      <c r="J2197" s="1">
        <f t="shared" si="273"/>
        <v>245</v>
      </c>
      <c r="K2197" s="1" t="str">
        <f t="shared" si="274"/>
        <v>120D</v>
      </c>
      <c r="L2197" s="25">
        <v>41932</v>
      </c>
      <c r="M2197" s="26" t="str">
        <f t="shared" si="275"/>
        <v>Mon</v>
      </c>
      <c r="N2197" s="25">
        <v>41938</v>
      </c>
      <c r="O2197" s="1">
        <f t="shared" si="276"/>
        <v>6</v>
      </c>
      <c r="P2197" s="27">
        <f t="shared" si="277"/>
        <v>2014</v>
      </c>
      <c r="Q2197" s="1">
        <f t="shared" si="278"/>
        <v>10</v>
      </c>
      <c r="R2197" s="1">
        <f t="shared" si="279"/>
        <v>20</v>
      </c>
      <c r="S2197" t="s">
        <v>72</v>
      </c>
      <c r="T2197" s="2">
        <v>7698553.6100000003</v>
      </c>
      <c r="U2197">
        <v>0</v>
      </c>
      <c r="V2197" s="2">
        <v>2997402</v>
      </c>
      <c r="W2197" s="2">
        <v>549783.19999999995</v>
      </c>
      <c r="X2197" s="2">
        <v>0</v>
      </c>
      <c r="Y2197" s="2">
        <v>2758785.36</v>
      </c>
      <c r="Z2197" s="2">
        <v>1392583.05</v>
      </c>
      <c r="AA2197">
        <v>12</v>
      </c>
      <c r="AB2197">
        <v>0</v>
      </c>
      <c r="AC2197">
        <v>0</v>
      </c>
      <c r="AD2197">
        <v>0</v>
      </c>
      <c r="AE2197">
        <v>12</v>
      </c>
      <c r="AF2197">
        <v>12</v>
      </c>
      <c r="AG2197">
        <v>6</v>
      </c>
      <c r="AH2197" s="2">
        <v>499567</v>
      </c>
    </row>
    <row r="2198" spans="1:34" x14ac:dyDescent="0.5">
      <c r="A2198">
        <v>17318</v>
      </c>
      <c r="B2198">
        <v>71842</v>
      </c>
      <c r="C2198" t="s">
        <v>2252</v>
      </c>
      <c r="D2198" s="25">
        <v>25433</v>
      </c>
      <c r="E2198" t="s">
        <v>79</v>
      </c>
      <c r="F2198" t="s">
        <v>105</v>
      </c>
      <c r="G2198" t="s">
        <v>106</v>
      </c>
      <c r="H2198" s="25">
        <v>41687</v>
      </c>
      <c r="I2198" s="26" t="str">
        <f t="shared" si="272"/>
        <v>Mon</v>
      </c>
      <c r="J2198" s="1">
        <f t="shared" si="273"/>
        <v>220</v>
      </c>
      <c r="K2198" s="1" t="str">
        <f t="shared" si="274"/>
        <v>120D</v>
      </c>
      <c r="L2198" s="25">
        <v>41907</v>
      </c>
      <c r="M2198" s="26" t="str">
        <f t="shared" si="275"/>
        <v>Thu</v>
      </c>
      <c r="N2198" s="25">
        <v>41913</v>
      </c>
      <c r="O2198" s="1">
        <f t="shared" si="276"/>
        <v>6</v>
      </c>
      <c r="P2198" s="27">
        <f t="shared" si="277"/>
        <v>2014</v>
      </c>
      <c r="Q2198" s="1">
        <f t="shared" si="278"/>
        <v>9</v>
      </c>
      <c r="R2198" s="1">
        <f t="shared" si="279"/>
        <v>25</v>
      </c>
      <c r="S2198" t="s">
        <v>72</v>
      </c>
      <c r="T2198" s="2">
        <v>9163839.3000000007</v>
      </c>
      <c r="U2198">
        <v>0</v>
      </c>
      <c r="V2198" s="2">
        <v>5691428.4000000004</v>
      </c>
      <c r="W2198" s="2">
        <v>987012.37</v>
      </c>
      <c r="X2198" s="2">
        <v>0</v>
      </c>
      <c r="Y2198" s="2">
        <v>1015651.02</v>
      </c>
      <c r="Z2198" s="2">
        <v>1469747.51</v>
      </c>
      <c r="AA2198">
        <v>12</v>
      </c>
      <c r="AB2198">
        <v>6</v>
      </c>
      <c r="AC2198">
        <v>0</v>
      </c>
      <c r="AD2198">
        <v>0</v>
      </c>
      <c r="AE2198">
        <v>18</v>
      </c>
      <c r="AF2198">
        <v>18</v>
      </c>
      <c r="AG2198">
        <v>6</v>
      </c>
      <c r="AH2198" s="2">
        <v>948571.4</v>
      </c>
    </row>
    <row r="2199" spans="1:34" x14ac:dyDescent="0.5">
      <c r="A2199">
        <v>17308</v>
      </c>
      <c r="B2199">
        <v>71832</v>
      </c>
      <c r="C2199" t="s">
        <v>2253</v>
      </c>
      <c r="D2199" s="25">
        <v>19968</v>
      </c>
      <c r="E2199" t="s">
        <v>79</v>
      </c>
      <c r="F2199" t="s">
        <v>105</v>
      </c>
      <c r="G2199" t="s">
        <v>106</v>
      </c>
      <c r="H2199" s="25">
        <v>41687</v>
      </c>
      <c r="I2199" s="26" t="str">
        <f t="shared" si="272"/>
        <v>Mon</v>
      </c>
      <c r="J2199" s="1">
        <f t="shared" si="273"/>
        <v>194</v>
      </c>
      <c r="K2199" s="1" t="str">
        <f t="shared" si="274"/>
        <v>120D</v>
      </c>
      <c r="L2199" s="25">
        <v>41881</v>
      </c>
      <c r="M2199" s="26" t="str">
        <f t="shared" si="275"/>
        <v>Sat</v>
      </c>
      <c r="N2199" s="25">
        <v>41887</v>
      </c>
      <c r="O2199" s="1">
        <f t="shared" si="276"/>
        <v>6</v>
      </c>
      <c r="P2199" s="27">
        <f t="shared" si="277"/>
        <v>2014</v>
      </c>
      <c r="Q2199" s="1">
        <f t="shared" si="278"/>
        <v>8</v>
      </c>
      <c r="R2199" s="1">
        <f t="shared" si="279"/>
        <v>30</v>
      </c>
      <c r="S2199" t="s">
        <v>72</v>
      </c>
      <c r="T2199" s="2">
        <v>10318397.949999999</v>
      </c>
      <c r="U2199">
        <v>0</v>
      </c>
      <c r="V2199" s="2">
        <v>2189594.4</v>
      </c>
      <c r="W2199" s="2">
        <v>3021643.25</v>
      </c>
      <c r="X2199" s="2">
        <v>0</v>
      </c>
      <c r="Y2199" s="2">
        <v>3013653.02</v>
      </c>
      <c r="Z2199" s="2">
        <v>2093507.28</v>
      </c>
      <c r="AA2199">
        <v>12</v>
      </c>
      <c r="AB2199">
        <v>0</v>
      </c>
      <c r="AC2199">
        <v>0</v>
      </c>
      <c r="AD2199">
        <v>0</v>
      </c>
      <c r="AE2199">
        <v>12</v>
      </c>
      <c r="AF2199">
        <v>12</v>
      </c>
      <c r="AG2199">
        <v>6</v>
      </c>
      <c r="AH2199" s="2">
        <v>364932.4</v>
      </c>
    </row>
    <row r="2200" spans="1:34" x14ac:dyDescent="0.5">
      <c r="A2200">
        <v>17287</v>
      </c>
      <c r="B2200">
        <v>71801</v>
      </c>
      <c r="C2200" t="s">
        <v>2254</v>
      </c>
      <c r="D2200" s="25">
        <v>20354</v>
      </c>
      <c r="E2200" t="s">
        <v>79</v>
      </c>
      <c r="F2200" t="s">
        <v>105</v>
      </c>
      <c r="G2200" t="s">
        <v>106</v>
      </c>
      <c r="H2200" s="25">
        <v>41687</v>
      </c>
      <c r="I2200" s="26" t="str">
        <f t="shared" si="272"/>
        <v>Mon</v>
      </c>
      <c r="J2200" s="1">
        <f t="shared" si="273"/>
        <v>134</v>
      </c>
      <c r="K2200" s="1" t="str">
        <f t="shared" si="274"/>
        <v>120D</v>
      </c>
      <c r="L2200" s="25">
        <v>41821</v>
      </c>
      <c r="M2200" s="26" t="str">
        <f t="shared" si="275"/>
        <v>Tue</v>
      </c>
      <c r="N2200" s="25">
        <v>41827</v>
      </c>
      <c r="O2200" s="1">
        <f t="shared" si="276"/>
        <v>6</v>
      </c>
      <c r="P2200" s="27">
        <f t="shared" si="277"/>
        <v>2014</v>
      </c>
      <c r="Q2200" s="1">
        <f t="shared" si="278"/>
        <v>7</v>
      </c>
      <c r="R2200" s="1">
        <f t="shared" si="279"/>
        <v>1</v>
      </c>
      <c r="S2200" t="s">
        <v>72</v>
      </c>
      <c r="T2200" s="2">
        <v>4781782.09</v>
      </c>
      <c r="U2200">
        <v>0</v>
      </c>
      <c r="V2200" s="2">
        <v>2203104</v>
      </c>
      <c r="W2200" s="2">
        <v>1935064.16</v>
      </c>
      <c r="X2200" s="2">
        <v>0</v>
      </c>
      <c r="Y2200" s="2">
        <v>2530</v>
      </c>
      <c r="Z2200" s="2">
        <v>641083.93000000005</v>
      </c>
      <c r="AA2200">
        <v>12</v>
      </c>
      <c r="AB2200">
        <v>0</v>
      </c>
      <c r="AC2200">
        <v>0</v>
      </c>
      <c r="AD2200">
        <v>0</v>
      </c>
      <c r="AE2200">
        <v>12</v>
      </c>
      <c r="AF2200">
        <v>12</v>
      </c>
      <c r="AG2200">
        <v>6</v>
      </c>
      <c r="AH2200" s="2">
        <v>367184</v>
      </c>
    </row>
    <row r="2201" spans="1:34" x14ac:dyDescent="0.5">
      <c r="A2201">
        <v>17426</v>
      </c>
      <c r="B2201">
        <v>72026</v>
      </c>
      <c r="C2201" t="s">
        <v>934</v>
      </c>
      <c r="D2201" s="25">
        <v>12836</v>
      </c>
      <c r="E2201" t="s">
        <v>79</v>
      </c>
      <c r="F2201" t="s">
        <v>105</v>
      </c>
      <c r="G2201" t="s">
        <v>106</v>
      </c>
      <c r="H2201" s="25">
        <v>41688</v>
      </c>
      <c r="I2201" s="26" t="str">
        <f t="shared" si="272"/>
        <v>Tue</v>
      </c>
      <c r="J2201" s="1">
        <f t="shared" si="273"/>
        <v>188</v>
      </c>
      <c r="K2201" s="1" t="str">
        <f t="shared" si="274"/>
        <v>120D</v>
      </c>
      <c r="L2201" s="25">
        <v>41876</v>
      </c>
      <c r="M2201" s="26" t="str">
        <f t="shared" si="275"/>
        <v>Mon</v>
      </c>
      <c r="N2201" s="25">
        <v>41881</v>
      </c>
      <c r="O2201" s="1">
        <f t="shared" si="276"/>
        <v>5</v>
      </c>
      <c r="P2201" s="27">
        <f t="shared" si="277"/>
        <v>2014</v>
      </c>
      <c r="Q2201" s="1">
        <f t="shared" si="278"/>
        <v>8</v>
      </c>
      <c r="R2201" s="1">
        <f t="shared" si="279"/>
        <v>25</v>
      </c>
      <c r="S2201" t="s">
        <v>72</v>
      </c>
      <c r="T2201" s="2">
        <v>9861478.8399999999</v>
      </c>
      <c r="U2201">
        <v>6028880</v>
      </c>
      <c r="V2201" s="2">
        <v>4069915.6</v>
      </c>
      <c r="W2201" s="2">
        <v>2008703.5</v>
      </c>
      <c r="X2201" s="2">
        <v>0</v>
      </c>
      <c r="Y2201" s="2">
        <v>1981955.4</v>
      </c>
      <c r="Z2201" s="2">
        <v>1800904.34</v>
      </c>
      <c r="AA2201">
        <v>24</v>
      </c>
      <c r="AB2201">
        <v>0</v>
      </c>
      <c r="AC2201">
        <v>0</v>
      </c>
      <c r="AD2201">
        <v>0</v>
      </c>
      <c r="AE2201">
        <v>24</v>
      </c>
      <c r="AF2201">
        <v>24</v>
      </c>
      <c r="AG2201">
        <v>12</v>
      </c>
      <c r="AH2201" s="2">
        <v>339159.63</v>
      </c>
    </row>
    <row r="2202" spans="1:34" x14ac:dyDescent="0.5">
      <c r="A2202">
        <v>17434</v>
      </c>
      <c r="B2202">
        <v>72040</v>
      </c>
      <c r="C2202" t="s">
        <v>2255</v>
      </c>
      <c r="D2202" s="25">
        <v>23603</v>
      </c>
      <c r="E2202" t="s">
        <v>79</v>
      </c>
      <c r="F2202" t="s">
        <v>105</v>
      </c>
      <c r="G2202" t="s">
        <v>106</v>
      </c>
      <c r="H2202" s="25">
        <v>41688</v>
      </c>
      <c r="I2202" s="26" t="str">
        <f t="shared" si="272"/>
        <v>Tue</v>
      </c>
      <c r="J2202" s="1">
        <f t="shared" si="273"/>
        <v>297</v>
      </c>
      <c r="K2202" s="1" t="str">
        <f t="shared" si="274"/>
        <v>120D</v>
      </c>
      <c r="L2202" s="25">
        <v>41985</v>
      </c>
      <c r="M2202" s="26" t="str">
        <f t="shared" si="275"/>
        <v>Fri</v>
      </c>
      <c r="N2202" s="25">
        <v>41991</v>
      </c>
      <c r="O2202" s="1">
        <f t="shared" si="276"/>
        <v>6</v>
      </c>
      <c r="P2202" s="27">
        <f t="shared" si="277"/>
        <v>2014</v>
      </c>
      <c r="Q2202" s="1">
        <f t="shared" si="278"/>
        <v>12</v>
      </c>
      <c r="R2202" s="1">
        <f t="shared" si="279"/>
        <v>12</v>
      </c>
      <c r="S2202" t="s">
        <v>72</v>
      </c>
      <c r="T2202" s="2">
        <v>14173999.6</v>
      </c>
      <c r="U2202">
        <v>0</v>
      </c>
      <c r="V2202" s="2">
        <v>7709592</v>
      </c>
      <c r="W2202" s="2">
        <v>3783549.46</v>
      </c>
      <c r="X2202" s="2">
        <v>0</v>
      </c>
      <c r="Y2202" s="2">
        <v>779220.78</v>
      </c>
      <c r="Z2202" s="2">
        <v>1901637.36</v>
      </c>
      <c r="AA2202">
        <v>18</v>
      </c>
      <c r="AB2202">
        <v>0</v>
      </c>
      <c r="AC2202">
        <v>0</v>
      </c>
      <c r="AD2202">
        <v>0</v>
      </c>
      <c r="AE2202">
        <v>18</v>
      </c>
      <c r="AF2202">
        <v>18</v>
      </c>
      <c r="AG2202">
        <v>6</v>
      </c>
      <c r="AH2202" s="2">
        <v>1284932</v>
      </c>
    </row>
    <row r="2203" spans="1:34" x14ac:dyDescent="0.5">
      <c r="A2203">
        <v>17427</v>
      </c>
      <c r="B2203">
        <v>72027</v>
      </c>
      <c r="C2203" t="s">
        <v>2256</v>
      </c>
      <c r="D2203" s="25">
        <v>21491</v>
      </c>
      <c r="E2203" t="s">
        <v>79</v>
      </c>
      <c r="F2203" t="s">
        <v>105</v>
      </c>
      <c r="G2203" t="s">
        <v>106</v>
      </c>
      <c r="H2203" s="25">
        <v>41688</v>
      </c>
      <c r="I2203" s="26" t="str">
        <f t="shared" si="272"/>
        <v>Tue</v>
      </c>
      <c r="J2203" s="1">
        <f t="shared" si="273"/>
        <v>283</v>
      </c>
      <c r="K2203" s="1" t="str">
        <f t="shared" si="274"/>
        <v>120D</v>
      </c>
      <c r="L2203" s="25">
        <v>41971</v>
      </c>
      <c r="M2203" s="26" t="str">
        <f t="shared" si="275"/>
        <v>Fri</v>
      </c>
      <c r="N2203" s="25">
        <v>41977</v>
      </c>
      <c r="O2203" s="1">
        <f t="shared" si="276"/>
        <v>6</v>
      </c>
      <c r="P2203" s="27">
        <f t="shared" si="277"/>
        <v>2014</v>
      </c>
      <c r="Q2203" s="1">
        <f t="shared" si="278"/>
        <v>11</v>
      </c>
      <c r="R2203" s="1">
        <f t="shared" si="279"/>
        <v>28</v>
      </c>
      <c r="S2203" t="s">
        <v>72</v>
      </c>
      <c r="T2203" s="2">
        <v>13348999.25</v>
      </c>
      <c r="U2203">
        <v>79924</v>
      </c>
      <c r="V2203" s="2">
        <v>7640480</v>
      </c>
      <c r="W2203" s="2">
        <v>1247893.56</v>
      </c>
      <c r="X2203" s="2">
        <v>0</v>
      </c>
      <c r="Y2203" s="2">
        <v>2667370.65</v>
      </c>
      <c r="Z2203" s="2">
        <v>1793255.04</v>
      </c>
      <c r="AA2203">
        <v>18</v>
      </c>
      <c r="AB2203">
        <v>0</v>
      </c>
      <c r="AC2203">
        <v>0</v>
      </c>
      <c r="AD2203">
        <v>0</v>
      </c>
      <c r="AE2203">
        <v>18</v>
      </c>
      <c r="AF2203">
        <v>18</v>
      </c>
      <c r="AG2203">
        <v>6</v>
      </c>
      <c r="AH2203" s="2">
        <v>1273413.33</v>
      </c>
    </row>
    <row r="2204" spans="1:34" x14ac:dyDescent="0.5">
      <c r="A2204">
        <v>17488</v>
      </c>
      <c r="B2204">
        <v>72120</v>
      </c>
      <c r="C2204" t="s">
        <v>2257</v>
      </c>
      <c r="D2204" s="25">
        <v>24095</v>
      </c>
      <c r="E2204" t="s">
        <v>79</v>
      </c>
      <c r="F2204" t="s">
        <v>105</v>
      </c>
      <c r="G2204" t="s">
        <v>106</v>
      </c>
      <c r="H2204" s="25">
        <v>41688</v>
      </c>
      <c r="I2204" s="26" t="str">
        <f t="shared" si="272"/>
        <v>Tue</v>
      </c>
      <c r="J2204" s="1">
        <f t="shared" si="273"/>
        <v>170</v>
      </c>
      <c r="K2204" s="1" t="str">
        <f t="shared" si="274"/>
        <v>120D</v>
      </c>
      <c r="L2204" s="25">
        <v>41858</v>
      </c>
      <c r="M2204" s="26" t="str">
        <f t="shared" si="275"/>
        <v>Thu</v>
      </c>
      <c r="N2204" s="25">
        <v>41864</v>
      </c>
      <c r="O2204" s="1">
        <f t="shared" si="276"/>
        <v>6</v>
      </c>
      <c r="P2204" s="27">
        <f t="shared" si="277"/>
        <v>2014</v>
      </c>
      <c r="Q2204" s="1">
        <f t="shared" si="278"/>
        <v>8</v>
      </c>
      <c r="R2204" s="1">
        <f t="shared" si="279"/>
        <v>7</v>
      </c>
      <c r="S2204" t="s">
        <v>72</v>
      </c>
      <c r="T2204" s="2">
        <v>7598399.7000000002</v>
      </c>
      <c r="U2204">
        <v>0</v>
      </c>
      <c r="V2204" s="2">
        <v>2189594.4</v>
      </c>
      <c r="W2204" s="2">
        <v>3610389.37</v>
      </c>
      <c r="X2204" s="2">
        <v>0</v>
      </c>
      <c r="Y2204" s="2">
        <v>599400.6</v>
      </c>
      <c r="Z2204" s="2">
        <v>1199015.33</v>
      </c>
      <c r="AA2204">
        <v>12</v>
      </c>
      <c r="AB2204">
        <v>0</v>
      </c>
      <c r="AC2204">
        <v>0</v>
      </c>
      <c r="AD2204">
        <v>0</v>
      </c>
      <c r="AE2204">
        <v>12</v>
      </c>
      <c r="AF2204">
        <v>12</v>
      </c>
      <c r="AG2204">
        <v>6</v>
      </c>
      <c r="AH2204" s="2">
        <v>364932.4</v>
      </c>
    </row>
    <row r="2205" spans="1:34" x14ac:dyDescent="0.5">
      <c r="A2205">
        <v>17547</v>
      </c>
      <c r="B2205">
        <v>77244</v>
      </c>
      <c r="C2205" t="s">
        <v>2258</v>
      </c>
      <c r="D2205" s="25">
        <v>25337</v>
      </c>
      <c r="E2205" t="s">
        <v>79</v>
      </c>
      <c r="F2205" t="s">
        <v>105</v>
      </c>
      <c r="G2205" t="s">
        <v>106</v>
      </c>
      <c r="H2205" s="25">
        <v>41688</v>
      </c>
      <c r="I2205" s="26" t="str">
        <f t="shared" si="272"/>
        <v>Tue</v>
      </c>
      <c r="J2205" s="1">
        <f t="shared" si="273"/>
        <v>132</v>
      </c>
      <c r="K2205" s="1" t="str">
        <f t="shared" si="274"/>
        <v>120D</v>
      </c>
      <c r="L2205" s="25">
        <v>41820</v>
      </c>
      <c r="M2205" s="26" t="str">
        <f t="shared" si="275"/>
        <v>Mon</v>
      </c>
      <c r="N2205" s="25">
        <v>41826</v>
      </c>
      <c r="O2205" s="1">
        <f t="shared" si="276"/>
        <v>6</v>
      </c>
      <c r="P2205" s="27">
        <f t="shared" si="277"/>
        <v>2014</v>
      </c>
      <c r="Q2205" s="1">
        <f t="shared" si="278"/>
        <v>6</v>
      </c>
      <c r="R2205" s="1">
        <f t="shared" si="279"/>
        <v>30</v>
      </c>
      <c r="S2205" t="s">
        <v>72</v>
      </c>
      <c r="T2205" s="2">
        <v>12256784.16</v>
      </c>
      <c r="U2205">
        <v>0</v>
      </c>
      <c r="V2205" s="2">
        <v>5726754</v>
      </c>
      <c r="W2205" s="2">
        <v>4668730.88</v>
      </c>
      <c r="X2205" s="2">
        <v>0</v>
      </c>
      <c r="Y2205" s="2">
        <v>216450.2</v>
      </c>
      <c r="Z2205" s="2">
        <v>1644849.08</v>
      </c>
      <c r="AA2205">
        <v>12</v>
      </c>
      <c r="AB2205">
        <v>0</v>
      </c>
      <c r="AC2205">
        <v>6</v>
      </c>
      <c r="AD2205">
        <v>0</v>
      </c>
      <c r="AE2205">
        <v>12</v>
      </c>
      <c r="AF2205">
        <v>18</v>
      </c>
      <c r="AG2205">
        <v>6</v>
      </c>
      <c r="AH2205" s="2">
        <v>954459</v>
      </c>
    </row>
    <row r="2206" spans="1:34" x14ac:dyDescent="0.5">
      <c r="A2206">
        <v>16733</v>
      </c>
      <c r="B2206">
        <v>72166</v>
      </c>
      <c r="C2206" t="s">
        <v>2259</v>
      </c>
      <c r="D2206" s="25">
        <v>19003</v>
      </c>
      <c r="E2206" t="s">
        <v>79</v>
      </c>
      <c r="F2206" t="s">
        <v>105</v>
      </c>
      <c r="G2206" t="s">
        <v>106</v>
      </c>
      <c r="H2206" s="25">
        <v>41688</v>
      </c>
      <c r="I2206" s="26" t="str">
        <f t="shared" si="272"/>
        <v>Tue</v>
      </c>
      <c r="J2206" s="1">
        <f t="shared" si="273"/>
        <v>2</v>
      </c>
      <c r="K2206" s="1" t="str">
        <f t="shared" si="274"/>
        <v>7D</v>
      </c>
      <c r="L2206" s="25">
        <v>41690</v>
      </c>
      <c r="M2206" s="26" t="str">
        <f t="shared" si="275"/>
        <v>Thu</v>
      </c>
      <c r="N2206" s="25">
        <v>41695</v>
      </c>
      <c r="O2206" s="1">
        <f t="shared" si="276"/>
        <v>5</v>
      </c>
      <c r="P2206" s="27">
        <f t="shared" si="277"/>
        <v>2014</v>
      </c>
      <c r="Q2206" s="1">
        <f t="shared" si="278"/>
        <v>2</v>
      </c>
      <c r="R2206" s="1">
        <f t="shared" si="279"/>
        <v>20</v>
      </c>
      <c r="S2206" t="s">
        <v>72</v>
      </c>
      <c r="T2206" s="2">
        <v>9849399.9800000004</v>
      </c>
      <c r="U2206">
        <v>4624400</v>
      </c>
      <c r="V2206" s="2">
        <v>3730839.8</v>
      </c>
      <c r="W2206" s="2">
        <v>1541447.85</v>
      </c>
      <c r="X2206" s="2">
        <v>0</v>
      </c>
      <c r="Y2206" s="2">
        <v>3255411.26</v>
      </c>
      <c r="Z2206" s="2">
        <v>1321701.07</v>
      </c>
      <c r="AA2206">
        <v>2</v>
      </c>
      <c r="AB2206">
        <v>0</v>
      </c>
      <c r="AC2206">
        <v>0</v>
      </c>
      <c r="AD2206">
        <v>0</v>
      </c>
      <c r="AE2206">
        <v>2</v>
      </c>
      <c r="AF2206">
        <v>2</v>
      </c>
      <c r="AG2206">
        <v>1</v>
      </c>
      <c r="AH2206" s="2">
        <v>3730839.8</v>
      </c>
    </row>
    <row r="2207" spans="1:34" x14ac:dyDescent="0.5">
      <c r="A2207">
        <v>17432</v>
      </c>
      <c r="B2207">
        <v>72036</v>
      </c>
      <c r="C2207" t="s">
        <v>2260</v>
      </c>
      <c r="D2207" s="25">
        <v>17084</v>
      </c>
      <c r="E2207" t="s">
        <v>79</v>
      </c>
      <c r="F2207" t="s">
        <v>105</v>
      </c>
      <c r="G2207" t="s">
        <v>106</v>
      </c>
      <c r="H2207" s="25">
        <v>41688</v>
      </c>
      <c r="I2207" s="26" t="str">
        <f t="shared" si="272"/>
        <v>Tue</v>
      </c>
      <c r="J2207" s="1">
        <f t="shared" si="273"/>
        <v>270</v>
      </c>
      <c r="K2207" s="1" t="str">
        <f t="shared" si="274"/>
        <v>120D</v>
      </c>
      <c r="L2207" s="25">
        <v>41958</v>
      </c>
      <c r="M2207" s="26" t="str">
        <f t="shared" si="275"/>
        <v>Sat</v>
      </c>
      <c r="N2207" s="25">
        <v>41964</v>
      </c>
      <c r="O2207" s="1">
        <f t="shared" si="276"/>
        <v>6</v>
      </c>
      <c r="P2207" s="27">
        <f t="shared" si="277"/>
        <v>2014</v>
      </c>
      <c r="Q2207" s="1">
        <f t="shared" si="278"/>
        <v>11</v>
      </c>
      <c r="R2207" s="1">
        <f t="shared" si="279"/>
        <v>15</v>
      </c>
      <c r="S2207" t="s">
        <v>72</v>
      </c>
      <c r="T2207" s="2">
        <v>13302995.66</v>
      </c>
      <c r="U2207">
        <v>0</v>
      </c>
      <c r="V2207" s="2">
        <v>2997402</v>
      </c>
      <c r="W2207" s="2">
        <v>6896100.1299999999</v>
      </c>
      <c r="X2207" s="2">
        <v>0</v>
      </c>
      <c r="Y2207" s="2">
        <v>1624242.43</v>
      </c>
      <c r="Z2207" s="2">
        <v>1785251.1</v>
      </c>
      <c r="AA2207">
        <v>12</v>
      </c>
      <c r="AB2207">
        <v>0</v>
      </c>
      <c r="AC2207">
        <v>0</v>
      </c>
      <c r="AD2207">
        <v>0</v>
      </c>
      <c r="AE2207">
        <v>12</v>
      </c>
      <c r="AF2207">
        <v>12</v>
      </c>
      <c r="AG2207">
        <v>6</v>
      </c>
      <c r="AH2207" s="2">
        <v>499567</v>
      </c>
    </row>
    <row r="2208" spans="1:34" x14ac:dyDescent="0.5">
      <c r="A2208">
        <v>17354</v>
      </c>
      <c r="B2208">
        <v>71907</v>
      </c>
      <c r="C2208" t="s">
        <v>2242</v>
      </c>
      <c r="D2208" s="25">
        <v>24020</v>
      </c>
      <c r="E2208" t="s">
        <v>79</v>
      </c>
      <c r="F2208" t="s">
        <v>105</v>
      </c>
      <c r="G2208" t="s">
        <v>106</v>
      </c>
      <c r="H2208" s="25">
        <v>41688</v>
      </c>
      <c r="I2208" s="26" t="str">
        <f t="shared" si="272"/>
        <v>Tue</v>
      </c>
      <c r="J2208" s="1">
        <f t="shared" si="273"/>
        <v>152</v>
      </c>
      <c r="K2208" s="1" t="str">
        <f t="shared" si="274"/>
        <v>120D</v>
      </c>
      <c r="L2208" s="25">
        <v>41840</v>
      </c>
      <c r="M2208" s="26" t="str">
        <f t="shared" si="275"/>
        <v>Sun</v>
      </c>
      <c r="N2208" s="25">
        <v>41842</v>
      </c>
      <c r="O2208" s="1">
        <f t="shared" si="276"/>
        <v>2</v>
      </c>
      <c r="P2208" s="27">
        <f t="shared" si="277"/>
        <v>2014</v>
      </c>
      <c r="Q2208" s="1">
        <f t="shared" si="278"/>
        <v>7</v>
      </c>
      <c r="R2208" s="1">
        <f t="shared" si="279"/>
        <v>20</v>
      </c>
      <c r="S2208" t="s">
        <v>72</v>
      </c>
      <c r="T2208" s="2">
        <v>21744998.34</v>
      </c>
      <c r="U2208">
        <v>10535000</v>
      </c>
      <c r="V2208" s="2">
        <v>8276296</v>
      </c>
      <c r="W2208" s="2">
        <v>6481269.1900000004</v>
      </c>
      <c r="X2208" s="2">
        <v>0</v>
      </c>
      <c r="Y2208" s="2">
        <v>3130203.13</v>
      </c>
      <c r="Z2208" s="2">
        <v>3857230.02</v>
      </c>
      <c r="AA2208">
        <v>16</v>
      </c>
      <c r="AB2208">
        <v>0</v>
      </c>
      <c r="AC2208">
        <v>0</v>
      </c>
      <c r="AD2208">
        <v>0</v>
      </c>
      <c r="AE2208">
        <v>16</v>
      </c>
      <c r="AF2208">
        <v>16</v>
      </c>
      <c r="AG2208">
        <v>8</v>
      </c>
      <c r="AH2208" s="2">
        <v>1034537</v>
      </c>
    </row>
    <row r="2209" spans="1:34" x14ac:dyDescent="0.5">
      <c r="A2209">
        <v>16885</v>
      </c>
      <c r="B2209">
        <v>72058</v>
      </c>
      <c r="C2209" t="s">
        <v>2261</v>
      </c>
      <c r="D2209" s="25">
        <v>19091</v>
      </c>
      <c r="E2209" t="s">
        <v>79</v>
      </c>
      <c r="F2209" t="s">
        <v>105</v>
      </c>
      <c r="G2209" t="s">
        <v>106</v>
      </c>
      <c r="H2209" s="25">
        <v>41688</v>
      </c>
      <c r="I2209" s="26" t="str">
        <f t="shared" si="272"/>
        <v>Tue</v>
      </c>
      <c r="J2209" s="1">
        <f t="shared" si="273"/>
        <v>137</v>
      </c>
      <c r="K2209" s="1" t="str">
        <f t="shared" si="274"/>
        <v>120D</v>
      </c>
      <c r="L2209" s="25">
        <v>41825</v>
      </c>
      <c r="M2209" s="26" t="str">
        <f t="shared" si="275"/>
        <v>Sat</v>
      </c>
      <c r="N2209" s="25">
        <v>41826</v>
      </c>
      <c r="O2209" s="1">
        <f t="shared" si="276"/>
        <v>1</v>
      </c>
      <c r="P2209" s="27">
        <f t="shared" si="277"/>
        <v>2014</v>
      </c>
      <c r="Q2209" s="1">
        <f t="shared" si="278"/>
        <v>7</v>
      </c>
      <c r="R2209" s="1">
        <f t="shared" si="279"/>
        <v>5</v>
      </c>
      <c r="S2209" t="s">
        <v>72</v>
      </c>
      <c r="T2209" s="2">
        <v>5284999.82</v>
      </c>
      <c r="U2209">
        <v>4240000</v>
      </c>
      <c r="V2209" s="2">
        <v>3245932</v>
      </c>
      <c r="W2209" s="2">
        <v>1329821.75</v>
      </c>
      <c r="X2209" s="2">
        <v>0</v>
      </c>
      <c r="Y2209" s="2">
        <v>0</v>
      </c>
      <c r="Z2209" s="2">
        <v>709246.07</v>
      </c>
      <c r="AA2209">
        <v>2</v>
      </c>
      <c r="AB2209">
        <v>0</v>
      </c>
      <c r="AC2209">
        <v>0</v>
      </c>
      <c r="AD2209">
        <v>0</v>
      </c>
      <c r="AE2209">
        <v>2</v>
      </c>
      <c r="AF2209">
        <v>2</v>
      </c>
      <c r="AG2209">
        <v>1</v>
      </c>
      <c r="AH2209" s="2">
        <v>3245932</v>
      </c>
    </row>
    <row r="2210" spans="1:34" x14ac:dyDescent="0.5">
      <c r="A2210">
        <v>17483</v>
      </c>
      <c r="B2210">
        <v>72114</v>
      </c>
      <c r="C2210" t="s">
        <v>2262</v>
      </c>
      <c r="D2210" s="25">
        <v>20841</v>
      </c>
      <c r="E2210" t="s">
        <v>79</v>
      </c>
      <c r="F2210" t="s">
        <v>105</v>
      </c>
      <c r="G2210" t="s">
        <v>106</v>
      </c>
      <c r="H2210" s="25">
        <v>41688</v>
      </c>
      <c r="I2210" s="26" t="str">
        <f t="shared" si="272"/>
        <v>Tue</v>
      </c>
      <c r="J2210" s="1">
        <f t="shared" si="273"/>
        <v>295</v>
      </c>
      <c r="K2210" s="1" t="str">
        <f t="shared" si="274"/>
        <v>120D</v>
      </c>
      <c r="L2210" s="25">
        <v>41983</v>
      </c>
      <c r="M2210" s="26" t="str">
        <f t="shared" si="275"/>
        <v>Wed</v>
      </c>
      <c r="N2210" s="25">
        <v>41989</v>
      </c>
      <c r="O2210" s="1">
        <f t="shared" si="276"/>
        <v>6</v>
      </c>
      <c r="P2210" s="27">
        <f t="shared" si="277"/>
        <v>2014</v>
      </c>
      <c r="Q2210" s="1">
        <f t="shared" si="278"/>
        <v>12</v>
      </c>
      <c r="R2210" s="1">
        <f t="shared" si="279"/>
        <v>10</v>
      </c>
      <c r="S2210" t="s">
        <v>72</v>
      </c>
      <c r="T2210" s="2">
        <v>15653993.710000001</v>
      </c>
      <c r="U2210">
        <v>0</v>
      </c>
      <c r="V2210" s="2">
        <v>2203104</v>
      </c>
      <c r="W2210" s="2">
        <v>10571423.18</v>
      </c>
      <c r="X2210" s="2">
        <v>0</v>
      </c>
      <c r="Y2210" s="2">
        <v>779220.78</v>
      </c>
      <c r="Z2210" s="2">
        <v>2100245.75</v>
      </c>
      <c r="AA2210">
        <v>12</v>
      </c>
      <c r="AB2210">
        <v>0</v>
      </c>
      <c r="AC2210">
        <v>0</v>
      </c>
      <c r="AD2210">
        <v>0</v>
      </c>
      <c r="AE2210">
        <v>12</v>
      </c>
      <c r="AF2210">
        <v>12</v>
      </c>
      <c r="AG2210">
        <v>6</v>
      </c>
      <c r="AH2210" s="2">
        <v>367184</v>
      </c>
    </row>
    <row r="2211" spans="1:34" x14ac:dyDescent="0.5">
      <c r="A2211">
        <v>17489</v>
      </c>
      <c r="B2211">
        <v>72121</v>
      </c>
      <c r="C2211" t="s">
        <v>2263</v>
      </c>
      <c r="D2211" s="25">
        <v>11105</v>
      </c>
      <c r="E2211" t="s">
        <v>79</v>
      </c>
      <c r="F2211" t="s">
        <v>105</v>
      </c>
      <c r="G2211" t="s">
        <v>106</v>
      </c>
      <c r="H2211" s="25">
        <v>41688</v>
      </c>
      <c r="I2211" s="26" t="str">
        <f t="shared" si="272"/>
        <v>Tue</v>
      </c>
      <c r="J2211" s="1">
        <f t="shared" si="273"/>
        <v>31</v>
      </c>
      <c r="K2211" s="1" t="str">
        <f t="shared" si="274"/>
        <v>45D</v>
      </c>
      <c r="L2211" s="25">
        <v>41719</v>
      </c>
      <c r="M2211" s="26" t="str">
        <f t="shared" si="275"/>
        <v>Fri</v>
      </c>
      <c r="N2211" s="25">
        <v>41725</v>
      </c>
      <c r="O2211" s="1">
        <f t="shared" si="276"/>
        <v>6</v>
      </c>
      <c r="P2211" s="27">
        <f t="shared" si="277"/>
        <v>2014</v>
      </c>
      <c r="Q2211" s="1">
        <f t="shared" si="278"/>
        <v>3</v>
      </c>
      <c r="R2211" s="1">
        <f t="shared" si="279"/>
        <v>21</v>
      </c>
      <c r="S2211" t="s">
        <v>72</v>
      </c>
      <c r="T2211" s="2">
        <v>13421139.460000001</v>
      </c>
      <c r="U2211">
        <v>0</v>
      </c>
      <c r="V2211" s="2">
        <v>2184259.84</v>
      </c>
      <c r="W2211" s="2">
        <v>9436276.5700000003</v>
      </c>
      <c r="X2211" s="2">
        <v>0</v>
      </c>
      <c r="Y2211" s="2">
        <v>0</v>
      </c>
      <c r="Z2211" s="2">
        <v>1800603.05</v>
      </c>
      <c r="AA2211">
        <v>12</v>
      </c>
      <c r="AB2211">
        <v>0</v>
      </c>
      <c r="AC2211">
        <v>0</v>
      </c>
      <c r="AD2211">
        <v>0</v>
      </c>
      <c r="AE2211">
        <v>12</v>
      </c>
      <c r="AF2211">
        <v>12</v>
      </c>
      <c r="AG2211">
        <v>6</v>
      </c>
      <c r="AH2211" s="2">
        <v>364043.31</v>
      </c>
    </row>
    <row r="2212" spans="1:34" x14ac:dyDescent="0.5">
      <c r="A2212">
        <v>17530</v>
      </c>
      <c r="B2212">
        <v>72200</v>
      </c>
      <c r="C2212" t="s">
        <v>2264</v>
      </c>
      <c r="D2212" s="25">
        <v>19494</v>
      </c>
      <c r="E2212" t="s">
        <v>79</v>
      </c>
      <c r="F2212" t="s">
        <v>105</v>
      </c>
      <c r="G2212" t="s">
        <v>106</v>
      </c>
      <c r="H2212" s="25">
        <v>41688</v>
      </c>
      <c r="I2212" s="26" t="str">
        <f t="shared" si="272"/>
        <v>Tue</v>
      </c>
      <c r="J2212" s="1">
        <f t="shared" si="273"/>
        <v>141</v>
      </c>
      <c r="K2212" s="1" t="str">
        <f t="shared" si="274"/>
        <v>120D</v>
      </c>
      <c r="L2212" s="25">
        <v>41829</v>
      </c>
      <c r="M2212" s="26" t="str">
        <f t="shared" si="275"/>
        <v>Wed</v>
      </c>
      <c r="N2212" s="25">
        <v>41835</v>
      </c>
      <c r="O2212" s="1">
        <f t="shared" si="276"/>
        <v>6</v>
      </c>
      <c r="P2212" s="27">
        <f t="shared" si="277"/>
        <v>2014</v>
      </c>
      <c r="Q2212" s="1">
        <f t="shared" si="278"/>
        <v>7</v>
      </c>
      <c r="R2212" s="1">
        <f t="shared" si="279"/>
        <v>9</v>
      </c>
      <c r="S2212" t="s">
        <v>72</v>
      </c>
      <c r="T2212" s="2">
        <v>13491102.630000001</v>
      </c>
      <c r="U2212">
        <v>0</v>
      </c>
      <c r="V2212" s="2">
        <v>7679287</v>
      </c>
      <c r="W2212" s="2">
        <v>3952381.43</v>
      </c>
      <c r="X2212" s="2">
        <v>0</v>
      </c>
      <c r="Y2212" s="2">
        <v>51911</v>
      </c>
      <c r="Z2212" s="2">
        <v>1807523.2</v>
      </c>
      <c r="AA2212">
        <v>18</v>
      </c>
      <c r="AB2212">
        <v>0</v>
      </c>
      <c r="AC2212">
        <v>0</v>
      </c>
      <c r="AD2212">
        <v>0</v>
      </c>
      <c r="AE2212">
        <v>18</v>
      </c>
      <c r="AF2212">
        <v>18</v>
      </c>
      <c r="AG2212">
        <v>6</v>
      </c>
      <c r="AH2212" s="2">
        <v>1279881.17</v>
      </c>
    </row>
    <row r="2213" spans="1:34" x14ac:dyDescent="0.5">
      <c r="A2213">
        <v>17495</v>
      </c>
      <c r="B2213">
        <v>72133</v>
      </c>
      <c r="C2213" t="s">
        <v>2265</v>
      </c>
      <c r="D2213" s="25">
        <v>19308</v>
      </c>
      <c r="E2213" t="s">
        <v>79</v>
      </c>
      <c r="F2213" t="s">
        <v>105</v>
      </c>
      <c r="G2213" t="s">
        <v>106</v>
      </c>
      <c r="H2213" s="25">
        <v>41688</v>
      </c>
      <c r="I2213" s="26" t="str">
        <f t="shared" si="272"/>
        <v>Tue</v>
      </c>
      <c r="J2213" s="1">
        <f t="shared" si="273"/>
        <v>231</v>
      </c>
      <c r="K2213" s="1" t="str">
        <f t="shared" si="274"/>
        <v>120D</v>
      </c>
      <c r="L2213" s="25">
        <v>41919</v>
      </c>
      <c r="M2213" s="26" t="str">
        <f t="shared" si="275"/>
        <v>Tue</v>
      </c>
      <c r="N2213" s="25">
        <v>41925</v>
      </c>
      <c r="O2213" s="1">
        <f t="shared" si="276"/>
        <v>6</v>
      </c>
      <c r="P2213" s="27">
        <f t="shared" si="277"/>
        <v>2014</v>
      </c>
      <c r="Q2213" s="1">
        <f t="shared" si="278"/>
        <v>10</v>
      </c>
      <c r="R2213" s="1">
        <f t="shared" si="279"/>
        <v>7</v>
      </c>
      <c r="S2213" t="s">
        <v>72</v>
      </c>
      <c r="T2213" s="2">
        <v>20608472.210000001</v>
      </c>
      <c r="U2213">
        <v>0</v>
      </c>
      <c r="V2213" s="2">
        <v>2863192.5</v>
      </c>
      <c r="W2213" s="2">
        <v>11030298.84</v>
      </c>
      <c r="X2213" s="2">
        <v>0</v>
      </c>
      <c r="Y2213" s="2">
        <v>3591897.23</v>
      </c>
      <c r="Z2213" s="2">
        <v>3123083.64</v>
      </c>
      <c r="AA2213">
        <v>22</v>
      </c>
      <c r="AB2213">
        <v>0</v>
      </c>
      <c r="AC2213">
        <v>0</v>
      </c>
      <c r="AD2213">
        <v>0</v>
      </c>
      <c r="AE2213">
        <v>22</v>
      </c>
      <c r="AF2213">
        <v>22</v>
      </c>
      <c r="AG2213">
        <v>11</v>
      </c>
      <c r="AH2213" s="2">
        <v>260290.23</v>
      </c>
    </row>
    <row r="2214" spans="1:34" x14ac:dyDescent="0.5">
      <c r="A2214">
        <v>17425</v>
      </c>
      <c r="B2214">
        <v>72021</v>
      </c>
      <c r="C2214" t="s">
        <v>2266</v>
      </c>
      <c r="D2214" s="25">
        <v>18637</v>
      </c>
      <c r="E2214" t="s">
        <v>79</v>
      </c>
      <c r="F2214" t="s">
        <v>105</v>
      </c>
      <c r="G2214" t="s">
        <v>106</v>
      </c>
      <c r="H2214" s="25">
        <v>41688</v>
      </c>
      <c r="I2214" s="26" t="str">
        <f t="shared" si="272"/>
        <v>Tue</v>
      </c>
      <c r="J2214" s="1">
        <f t="shared" si="273"/>
        <v>125</v>
      </c>
      <c r="K2214" s="1" t="str">
        <f t="shared" si="274"/>
        <v>120D</v>
      </c>
      <c r="L2214" s="25">
        <v>41813</v>
      </c>
      <c r="M2214" s="26" t="str">
        <f t="shared" si="275"/>
        <v>Mon</v>
      </c>
      <c r="N2214" s="25">
        <v>41819</v>
      </c>
      <c r="O2214" s="1">
        <f t="shared" si="276"/>
        <v>6</v>
      </c>
      <c r="P2214" s="27">
        <f t="shared" si="277"/>
        <v>2014</v>
      </c>
      <c r="Q2214" s="1">
        <f t="shared" si="278"/>
        <v>6</v>
      </c>
      <c r="R2214" s="1">
        <f t="shared" si="279"/>
        <v>23</v>
      </c>
      <c r="S2214" t="s">
        <v>72</v>
      </c>
      <c r="T2214" s="2">
        <v>4979749.9800000004</v>
      </c>
      <c r="U2214">
        <v>0</v>
      </c>
      <c r="V2214" s="2">
        <v>2400000</v>
      </c>
      <c r="W2214" s="2">
        <v>1695021.63</v>
      </c>
      <c r="X2214" s="2">
        <v>0</v>
      </c>
      <c r="Y2214" s="2">
        <v>216450.22</v>
      </c>
      <c r="Z2214" s="2">
        <v>668278.13</v>
      </c>
      <c r="AA2214">
        <v>12</v>
      </c>
      <c r="AB2214">
        <v>0</v>
      </c>
      <c r="AC2214">
        <v>0</v>
      </c>
      <c r="AD2214">
        <v>0</v>
      </c>
      <c r="AE2214">
        <v>12</v>
      </c>
      <c r="AF2214">
        <v>12</v>
      </c>
      <c r="AG2214">
        <v>6</v>
      </c>
      <c r="AH2214" s="2">
        <v>400000</v>
      </c>
    </row>
    <row r="2215" spans="1:34" x14ac:dyDescent="0.5">
      <c r="A2215">
        <v>17503</v>
      </c>
      <c r="B2215">
        <v>85014</v>
      </c>
      <c r="C2215" t="s">
        <v>2267</v>
      </c>
      <c r="D2215" s="25">
        <v>30229</v>
      </c>
      <c r="E2215" t="s">
        <v>69</v>
      </c>
      <c r="F2215" t="s">
        <v>84</v>
      </c>
      <c r="G2215" t="s">
        <v>112</v>
      </c>
      <c r="H2215" s="25">
        <v>41688</v>
      </c>
      <c r="I2215" s="26" t="str">
        <f t="shared" si="272"/>
        <v>Tue</v>
      </c>
      <c r="J2215" s="1">
        <f t="shared" si="273"/>
        <v>121</v>
      </c>
      <c r="K2215" s="1" t="str">
        <f t="shared" si="274"/>
        <v>120D</v>
      </c>
      <c r="L2215" s="25">
        <v>41809</v>
      </c>
      <c r="M2215" s="26" t="str">
        <f t="shared" si="275"/>
        <v>Thu</v>
      </c>
      <c r="N2215" s="25">
        <v>41813</v>
      </c>
      <c r="O2215" s="1">
        <f t="shared" si="276"/>
        <v>4</v>
      </c>
      <c r="P2215" s="27">
        <f t="shared" si="277"/>
        <v>2014</v>
      </c>
      <c r="Q2215" s="1">
        <f t="shared" si="278"/>
        <v>6</v>
      </c>
      <c r="R2215" s="1">
        <f t="shared" si="279"/>
        <v>19</v>
      </c>
      <c r="S2215" t="s">
        <v>72</v>
      </c>
      <c r="T2215" s="2">
        <v>21969299.989999998</v>
      </c>
      <c r="U2215">
        <v>20432000</v>
      </c>
      <c r="V2215" s="2">
        <v>15495237.140000001</v>
      </c>
      <c r="W2215" s="2">
        <v>3525798.52</v>
      </c>
      <c r="X2215" s="2">
        <v>0</v>
      </c>
      <c r="Y2215" s="2">
        <v>0</v>
      </c>
      <c r="Z2215" s="2">
        <v>2948264.33</v>
      </c>
      <c r="AA2215">
        <v>7</v>
      </c>
      <c r="AB2215">
        <v>0</v>
      </c>
      <c r="AC2215">
        <v>0</v>
      </c>
      <c r="AD2215">
        <v>4</v>
      </c>
      <c r="AE2215">
        <v>7</v>
      </c>
      <c r="AF2215">
        <v>11</v>
      </c>
      <c r="AG2215">
        <v>4</v>
      </c>
      <c r="AH2215" s="2">
        <v>3873809.29</v>
      </c>
    </row>
    <row r="2216" spans="1:34" x14ac:dyDescent="0.5">
      <c r="A2216">
        <v>17422</v>
      </c>
      <c r="B2216">
        <v>72013</v>
      </c>
      <c r="C2216" t="s">
        <v>2268</v>
      </c>
      <c r="D2216" s="25">
        <v>20811</v>
      </c>
      <c r="E2216" t="s">
        <v>79</v>
      </c>
      <c r="F2216" t="s">
        <v>105</v>
      </c>
      <c r="G2216" t="s">
        <v>106</v>
      </c>
      <c r="H2216" s="25">
        <v>41688</v>
      </c>
      <c r="I2216" s="26" t="str">
        <f t="shared" si="272"/>
        <v>Tue</v>
      </c>
      <c r="J2216" s="1">
        <f t="shared" si="273"/>
        <v>171</v>
      </c>
      <c r="K2216" s="1" t="str">
        <f t="shared" si="274"/>
        <v>120D</v>
      </c>
      <c r="L2216" s="25">
        <v>41859</v>
      </c>
      <c r="M2216" s="26" t="str">
        <f t="shared" si="275"/>
        <v>Fri</v>
      </c>
      <c r="N2216" s="25">
        <v>41864</v>
      </c>
      <c r="O2216" s="1">
        <f t="shared" si="276"/>
        <v>5</v>
      </c>
      <c r="P2216" s="27">
        <f t="shared" si="277"/>
        <v>2014</v>
      </c>
      <c r="Q2216" s="1">
        <f t="shared" si="278"/>
        <v>8</v>
      </c>
      <c r="R2216" s="1">
        <f t="shared" si="279"/>
        <v>8</v>
      </c>
      <c r="S2216" t="s">
        <v>72</v>
      </c>
      <c r="T2216" s="2">
        <v>11193398.220000001</v>
      </c>
      <c r="U2216">
        <v>0</v>
      </c>
      <c r="V2216" s="2">
        <v>2189594.4</v>
      </c>
      <c r="W2216" s="2">
        <v>2956708.43</v>
      </c>
      <c r="X2216" s="2">
        <v>0</v>
      </c>
      <c r="Y2216" s="2">
        <v>3976023.98</v>
      </c>
      <c r="Z2216" s="2">
        <v>2071071.41</v>
      </c>
      <c r="AA2216">
        <v>10</v>
      </c>
      <c r="AB2216">
        <v>0</v>
      </c>
      <c r="AC2216">
        <v>0</v>
      </c>
      <c r="AD2216">
        <v>0</v>
      </c>
      <c r="AE2216">
        <v>10</v>
      </c>
      <c r="AF2216">
        <v>10</v>
      </c>
      <c r="AG2216">
        <v>5</v>
      </c>
      <c r="AH2216" s="2">
        <v>437918.88</v>
      </c>
    </row>
    <row r="2217" spans="1:34" x14ac:dyDescent="0.5">
      <c r="A2217">
        <v>17517</v>
      </c>
      <c r="B2217">
        <v>72177</v>
      </c>
      <c r="C2217" t="s">
        <v>2269</v>
      </c>
      <c r="D2217" s="25">
        <v>27505</v>
      </c>
      <c r="E2217" t="s">
        <v>69</v>
      </c>
      <c r="F2217" t="s">
        <v>84</v>
      </c>
      <c r="G2217" t="s">
        <v>112</v>
      </c>
      <c r="H2217" s="25">
        <v>41688</v>
      </c>
      <c r="I2217" s="26" t="str">
        <f t="shared" si="272"/>
        <v>Tue</v>
      </c>
      <c r="J2217" s="1">
        <f t="shared" si="273"/>
        <v>95</v>
      </c>
      <c r="K2217" s="1" t="str">
        <f t="shared" si="274"/>
        <v>120D</v>
      </c>
      <c r="L2217" s="25">
        <v>41783</v>
      </c>
      <c r="M2217" s="26" t="str">
        <f t="shared" si="275"/>
        <v>Sat</v>
      </c>
      <c r="N2217" s="25">
        <v>41787</v>
      </c>
      <c r="O2217" s="1">
        <f t="shared" si="276"/>
        <v>4</v>
      </c>
      <c r="P2217" s="27">
        <f t="shared" si="277"/>
        <v>2014</v>
      </c>
      <c r="Q2217" s="1">
        <f t="shared" si="278"/>
        <v>5</v>
      </c>
      <c r="R2217" s="1">
        <f t="shared" si="279"/>
        <v>24</v>
      </c>
      <c r="S2217" t="s">
        <v>72</v>
      </c>
      <c r="T2217" s="2">
        <v>11270999.810000001</v>
      </c>
      <c r="U2217">
        <v>10056000</v>
      </c>
      <c r="V2217" s="2">
        <v>8308224</v>
      </c>
      <c r="W2217" s="2">
        <v>1450215.19</v>
      </c>
      <c r="X2217" s="2">
        <v>0</v>
      </c>
      <c r="Y2217" s="2">
        <v>0</v>
      </c>
      <c r="Z2217" s="2">
        <v>1512560.62</v>
      </c>
      <c r="AA2217">
        <v>8</v>
      </c>
      <c r="AB2217">
        <v>0</v>
      </c>
      <c r="AC2217">
        <v>4</v>
      </c>
      <c r="AD2217">
        <v>4</v>
      </c>
      <c r="AE2217">
        <v>8</v>
      </c>
      <c r="AF2217">
        <v>16</v>
      </c>
      <c r="AG2217">
        <v>4</v>
      </c>
      <c r="AH2217" s="2">
        <v>2077056</v>
      </c>
    </row>
    <row r="2218" spans="1:34" x14ac:dyDescent="0.5">
      <c r="A2218">
        <v>17547</v>
      </c>
      <c r="B2218">
        <v>72221</v>
      </c>
      <c r="C2218" t="s">
        <v>2270</v>
      </c>
      <c r="D2218" s="25">
        <v>25723</v>
      </c>
      <c r="E2218" t="s">
        <v>79</v>
      </c>
      <c r="F2218" t="s">
        <v>105</v>
      </c>
      <c r="G2218" t="s">
        <v>106</v>
      </c>
      <c r="H2218" s="25">
        <v>41688</v>
      </c>
      <c r="I2218" s="26" t="str">
        <f t="shared" si="272"/>
        <v>Tue</v>
      </c>
      <c r="J2218" s="1">
        <f t="shared" si="273"/>
        <v>132</v>
      </c>
      <c r="K2218" s="1" t="str">
        <f t="shared" si="274"/>
        <v>120D</v>
      </c>
      <c r="L2218" s="25">
        <v>41820</v>
      </c>
      <c r="M2218" s="26" t="str">
        <f t="shared" si="275"/>
        <v>Mon</v>
      </c>
      <c r="N2218" s="25">
        <v>41826</v>
      </c>
      <c r="O2218" s="1">
        <f t="shared" si="276"/>
        <v>6</v>
      </c>
      <c r="P2218" s="27">
        <f t="shared" si="277"/>
        <v>2014</v>
      </c>
      <c r="Q2218" s="1">
        <f t="shared" si="278"/>
        <v>6</v>
      </c>
      <c r="R2218" s="1">
        <f t="shared" si="279"/>
        <v>30</v>
      </c>
      <c r="S2218" t="s">
        <v>72</v>
      </c>
      <c r="T2218" s="2">
        <v>12250833.880000001</v>
      </c>
      <c r="U2218">
        <v>0</v>
      </c>
      <c r="V2218" s="2">
        <v>5726724</v>
      </c>
      <c r="W2218" s="2">
        <v>4447128.9800000004</v>
      </c>
      <c r="X2218" s="2">
        <v>0</v>
      </c>
      <c r="Y2218" s="2">
        <v>432900.4</v>
      </c>
      <c r="Z2218" s="2">
        <v>1644080.5</v>
      </c>
      <c r="AA2218">
        <v>12</v>
      </c>
      <c r="AB2218">
        <v>0</v>
      </c>
      <c r="AC2218">
        <v>6</v>
      </c>
      <c r="AD2218">
        <v>0</v>
      </c>
      <c r="AE2218">
        <v>12</v>
      </c>
      <c r="AF2218">
        <v>18</v>
      </c>
      <c r="AG2218">
        <v>6</v>
      </c>
      <c r="AH2218" s="2">
        <v>954454</v>
      </c>
    </row>
    <row r="2219" spans="1:34" x14ac:dyDescent="0.5">
      <c r="A2219">
        <v>17535</v>
      </c>
      <c r="B2219">
        <v>72205</v>
      </c>
      <c r="C2219" t="s">
        <v>2271</v>
      </c>
      <c r="D2219" s="25">
        <v>22775</v>
      </c>
      <c r="E2219" t="s">
        <v>79</v>
      </c>
      <c r="F2219" t="s">
        <v>105</v>
      </c>
      <c r="G2219" t="s">
        <v>106</v>
      </c>
      <c r="H2219" s="25">
        <v>41688</v>
      </c>
      <c r="I2219" s="26" t="str">
        <f t="shared" si="272"/>
        <v>Tue</v>
      </c>
      <c r="J2219" s="1">
        <f t="shared" si="273"/>
        <v>78</v>
      </c>
      <c r="K2219" s="1" t="str">
        <f t="shared" si="274"/>
        <v>90D</v>
      </c>
      <c r="L2219" s="25">
        <v>41766</v>
      </c>
      <c r="M2219" s="26" t="str">
        <f t="shared" si="275"/>
        <v>Wed</v>
      </c>
      <c r="N2219" s="25">
        <v>41772</v>
      </c>
      <c r="O2219" s="1">
        <f t="shared" si="276"/>
        <v>6</v>
      </c>
      <c r="P2219" s="27">
        <f t="shared" si="277"/>
        <v>2014</v>
      </c>
      <c r="Q2219" s="1">
        <f t="shared" si="278"/>
        <v>5</v>
      </c>
      <c r="R2219" s="1">
        <f t="shared" si="279"/>
        <v>7</v>
      </c>
      <c r="S2219" t="s">
        <v>72</v>
      </c>
      <c r="T2219" s="2">
        <v>19508742.43</v>
      </c>
      <c r="U2219">
        <v>0</v>
      </c>
      <c r="V2219" s="2">
        <v>7643527.0999999996</v>
      </c>
      <c r="W2219" s="2">
        <v>3741162.3</v>
      </c>
      <c r="X2219" s="2">
        <v>0</v>
      </c>
      <c r="Y2219" s="2">
        <v>5326673.33</v>
      </c>
      <c r="Z2219" s="2">
        <v>2797379.7</v>
      </c>
      <c r="AA2219">
        <v>18</v>
      </c>
      <c r="AB2219">
        <v>0</v>
      </c>
      <c r="AC2219">
        <v>0</v>
      </c>
      <c r="AD2219">
        <v>0</v>
      </c>
      <c r="AE2219">
        <v>18</v>
      </c>
      <c r="AF2219">
        <v>18</v>
      </c>
      <c r="AG2219">
        <v>6</v>
      </c>
      <c r="AH2219" s="2">
        <v>1273921.18</v>
      </c>
    </row>
    <row r="2220" spans="1:34" x14ac:dyDescent="0.5">
      <c r="A2220">
        <v>17488</v>
      </c>
      <c r="B2220">
        <v>72123</v>
      </c>
      <c r="C2220" t="s">
        <v>2272</v>
      </c>
      <c r="D2220" s="25">
        <v>23970</v>
      </c>
      <c r="E2220" t="s">
        <v>79</v>
      </c>
      <c r="F2220" t="s">
        <v>105</v>
      </c>
      <c r="G2220" t="s">
        <v>106</v>
      </c>
      <c r="H2220" s="25">
        <v>41688</v>
      </c>
      <c r="I2220" s="26" t="str">
        <f t="shared" si="272"/>
        <v>Tue</v>
      </c>
      <c r="J2220" s="1">
        <f t="shared" si="273"/>
        <v>170</v>
      </c>
      <c r="K2220" s="1" t="str">
        <f t="shared" si="274"/>
        <v>120D</v>
      </c>
      <c r="L2220" s="25">
        <v>41858</v>
      </c>
      <c r="M2220" s="26" t="str">
        <f t="shared" si="275"/>
        <v>Thu</v>
      </c>
      <c r="N2220" s="25">
        <v>41864</v>
      </c>
      <c r="O2220" s="1">
        <f t="shared" si="276"/>
        <v>6</v>
      </c>
      <c r="P2220" s="27">
        <f t="shared" si="277"/>
        <v>2014</v>
      </c>
      <c r="Q2220" s="1">
        <f t="shared" si="278"/>
        <v>8</v>
      </c>
      <c r="R2220" s="1">
        <f t="shared" si="279"/>
        <v>7</v>
      </c>
      <c r="S2220" t="s">
        <v>72</v>
      </c>
      <c r="T2220" s="2">
        <v>7958399.7699999996</v>
      </c>
      <c r="U2220">
        <v>0</v>
      </c>
      <c r="V2220" s="2">
        <v>2189594.4</v>
      </c>
      <c r="W2220" s="2">
        <v>2190476</v>
      </c>
      <c r="X2220" s="2">
        <v>0</v>
      </c>
      <c r="Y2220" s="2">
        <v>1931401.93</v>
      </c>
      <c r="Z2220" s="2">
        <v>1646927.44</v>
      </c>
      <c r="AA2220">
        <v>12</v>
      </c>
      <c r="AB2220">
        <v>0</v>
      </c>
      <c r="AC2220">
        <v>0</v>
      </c>
      <c r="AD2220">
        <v>0</v>
      </c>
      <c r="AE2220">
        <v>12</v>
      </c>
      <c r="AF2220">
        <v>12</v>
      </c>
      <c r="AG2220">
        <v>6</v>
      </c>
      <c r="AH2220" s="2">
        <v>364932.4</v>
      </c>
    </row>
    <row r="2221" spans="1:34" x14ac:dyDescent="0.5">
      <c r="A2221">
        <v>17451</v>
      </c>
      <c r="B2221">
        <v>72067</v>
      </c>
      <c r="C2221" t="s">
        <v>2273</v>
      </c>
      <c r="D2221" s="25">
        <v>22876</v>
      </c>
      <c r="E2221" t="s">
        <v>161</v>
      </c>
      <c r="F2221" t="s">
        <v>105</v>
      </c>
      <c r="G2221" t="s">
        <v>106</v>
      </c>
      <c r="H2221" s="25">
        <v>41688</v>
      </c>
      <c r="I2221" s="26" t="str">
        <f t="shared" si="272"/>
        <v>Tue</v>
      </c>
      <c r="J2221" s="1">
        <f t="shared" si="273"/>
        <v>200</v>
      </c>
      <c r="K2221" s="1" t="str">
        <f t="shared" si="274"/>
        <v>120D</v>
      </c>
      <c r="L2221" s="25">
        <v>41888</v>
      </c>
      <c r="M2221" s="26" t="str">
        <f t="shared" si="275"/>
        <v>Sat</v>
      </c>
      <c r="N2221" s="25">
        <v>41894</v>
      </c>
      <c r="O2221" s="1">
        <f t="shared" si="276"/>
        <v>6</v>
      </c>
      <c r="P2221" s="27">
        <f t="shared" si="277"/>
        <v>2014</v>
      </c>
      <c r="Q2221" s="1">
        <f t="shared" si="278"/>
        <v>9</v>
      </c>
      <c r="R2221" s="1">
        <f t="shared" si="279"/>
        <v>6</v>
      </c>
      <c r="S2221" t="s">
        <v>72</v>
      </c>
      <c r="T2221" s="2">
        <v>13274998.460000001</v>
      </c>
      <c r="U2221">
        <v>5775000</v>
      </c>
      <c r="V2221" s="2">
        <v>3375758</v>
      </c>
      <c r="W2221" s="2">
        <v>5814716.8799999999</v>
      </c>
      <c r="X2221" s="2">
        <v>0</v>
      </c>
      <c r="Y2221" s="2">
        <v>2303030.2999999998</v>
      </c>
      <c r="Z2221" s="2">
        <v>1781493.28</v>
      </c>
      <c r="AA2221">
        <v>14</v>
      </c>
      <c r="AB2221">
        <v>0</v>
      </c>
      <c r="AC2221">
        <v>0</v>
      </c>
      <c r="AD2221">
        <v>0</v>
      </c>
      <c r="AE2221">
        <v>14</v>
      </c>
      <c r="AF2221">
        <v>14</v>
      </c>
      <c r="AG2221">
        <v>7</v>
      </c>
      <c r="AH2221" s="2">
        <v>482251.14</v>
      </c>
    </row>
    <row r="2222" spans="1:34" x14ac:dyDescent="0.5">
      <c r="A2222">
        <v>17439</v>
      </c>
      <c r="B2222">
        <v>72053</v>
      </c>
      <c r="C2222" t="s">
        <v>2274</v>
      </c>
      <c r="D2222" s="25">
        <v>22538</v>
      </c>
      <c r="E2222" t="s">
        <v>79</v>
      </c>
      <c r="F2222" t="s">
        <v>105</v>
      </c>
      <c r="G2222" t="s">
        <v>106</v>
      </c>
      <c r="H2222" s="25">
        <v>41688</v>
      </c>
      <c r="I2222" s="26" t="str">
        <f t="shared" si="272"/>
        <v>Tue</v>
      </c>
      <c r="J2222" s="1">
        <f t="shared" si="273"/>
        <v>240</v>
      </c>
      <c r="K2222" s="1" t="str">
        <f t="shared" si="274"/>
        <v>120D</v>
      </c>
      <c r="L2222" s="25">
        <v>41928</v>
      </c>
      <c r="M2222" s="26" t="str">
        <f t="shared" si="275"/>
        <v>Thu</v>
      </c>
      <c r="N2222" s="25">
        <v>41934</v>
      </c>
      <c r="O2222" s="1">
        <f t="shared" si="276"/>
        <v>6</v>
      </c>
      <c r="P2222" s="27">
        <f t="shared" si="277"/>
        <v>2014</v>
      </c>
      <c r="Q2222" s="1">
        <f t="shared" si="278"/>
        <v>10</v>
      </c>
      <c r="R2222" s="1">
        <f t="shared" si="279"/>
        <v>16</v>
      </c>
      <c r="S2222" t="s">
        <v>72</v>
      </c>
      <c r="T2222" s="2">
        <v>10775198.84</v>
      </c>
      <c r="U2222">
        <v>9275200</v>
      </c>
      <c r="V2222" s="2">
        <v>7184907.2000000002</v>
      </c>
      <c r="W2222" s="2">
        <v>2144008.2999999998</v>
      </c>
      <c r="X2222" s="2">
        <v>0</v>
      </c>
      <c r="Y2222" s="2">
        <v>0</v>
      </c>
      <c r="Z2222" s="2">
        <v>1446283.34</v>
      </c>
      <c r="AA2222">
        <v>16</v>
      </c>
      <c r="AB2222">
        <v>0</v>
      </c>
      <c r="AC2222">
        <v>0</v>
      </c>
      <c r="AD2222">
        <v>0</v>
      </c>
      <c r="AE2222">
        <v>16</v>
      </c>
      <c r="AF2222">
        <v>16</v>
      </c>
      <c r="AG2222">
        <v>8</v>
      </c>
      <c r="AH2222" s="2">
        <v>898113.4</v>
      </c>
    </row>
    <row r="2223" spans="1:34" x14ac:dyDescent="0.5">
      <c r="A2223">
        <v>24378</v>
      </c>
      <c r="B2223">
        <v>72053</v>
      </c>
      <c r="C2223" t="s">
        <v>2274</v>
      </c>
      <c r="D2223" s="25">
        <v>22538</v>
      </c>
      <c r="E2223" t="s">
        <v>79</v>
      </c>
      <c r="F2223" t="s">
        <v>70</v>
      </c>
      <c r="G2223" t="s">
        <v>74</v>
      </c>
      <c r="H2223" s="25">
        <v>41688</v>
      </c>
      <c r="I2223" s="26" t="str">
        <f t="shared" si="272"/>
        <v>Tue</v>
      </c>
      <c r="J2223" s="1">
        <f t="shared" si="273"/>
        <v>246</v>
      </c>
      <c r="K2223" s="1" t="str">
        <f t="shared" si="274"/>
        <v>120D</v>
      </c>
      <c r="L2223" s="25">
        <v>41934</v>
      </c>
      <c r="M2223" s="26" t="str">
        <f t="shared" si="275"/>
        <v>Wed</v>
      </c>
      <c r="N2223" s="25">
        <v>41936</v>
      </c>
      <c r="O2223" s="1">
        <f t="shared" si="276"/>
        <v>2</v>
      </c>
      <c r="P2223" s="27">
        <f t="shared" si="277"/>
        <v>2014</v>
      </c>
      <c r="Q2223" s="1">
        <f t="shared" si="278"/>
        <v>10</v>
      </c>
      <c r="R2223" s="1">
        <f t="shared" si="279"/>
        <v>22</v>
      </c>
      <c r="S2223" t="s">
        <v>72</v>
      </c>
      <c r="T2223" s="2">
        <v>10775198.84</v>
      </c>
      <c r="U2223">
        <v>9275200</v>
      </c>
      <c r="V2223" s="2">
        <v>7184907.2000000002</v>
      </c>
      <c r="W2223" s="2">
        <v>2144008.2999999998</v>
      </c>
      <c r="X2223" s="2">
        <v>0</v>
      </c>
      <c r="Y2223" s="2">
        <v>0</v>
      </c>
      <c r="Z2223" s="2">
        <v>1446283.34</v>
      </c>
      <c r="AA2223">
        <v>16</v>
      </c>
      <c r="AB2223">
        <v>0</v>
      </c>
      <c r="AC2223">
        <v>0</v>
      </c>
      <c r="AD2223">
        <v>0</v>
      </c>
      <c r="AE2223">
        <v>16</v>
      </c>
      <c r="AF2223">
        <v>16</v>
      </c>
      <c r="AG2223">
        <v>8</v>
      </c>
      <c r="AH2223" s="2">
        <v>898113.4</v>
      </c>
    </row>
    <row r="2224" spans="1:34" x14ac:dyDescent="0.5">
      <c r="A2224">
        <v>17584</v>
      </c>
      <c r="B2224">
        <v>72287</v>
      </c>
      <c r="C2224" t="s">
        <v>2275</v>
      </c>
      <c r="D2224" s="25">
        <v>25671</v>
      </c>
      <c r="E2224" t="s">
        <v>79</v>
      </c>
      <c r="F2224" t="s">
        <v>105</v>
      </c>
      <c r="G2224" t="s">
        <v>106</v>
      </c>
      <c r="H2224" s="25">
        <v>41689</v>
      </c>
      <c r="I2224" s="26" t="str">
        <f t="shared" si="272"/>
        <v>Wed</v>
      </c>
      <c r="J2224" s="1">
        <f t="shared" si="273"/>
        <v>49</v>
      </c>
      <c r="K2224" s="1" t="str">
        <f t="shared" si="274"/>
        <v>60D</v>
      </c>
      <c r="L2224" s="25">
        <v>41738</v>
      </c>
      <c r="M2224" s="26" t="str">
        <f t="shared" si="275"/>
        <v>Wed</v>
      </c>
      <c r="N2224" s="25">
        <v>41744</v>
      </c>
      <c r="O2224" s="1">
        <f t="shared" si="276"/>
        <v>6</v>
      </c>
      <c r="P2224" s="27">
        <f t="shared" si="277"/>
        <v>2014</v>
      </c>
      <c r="Q2224" s="1">
        <f t="shared" si="278"/>
        <v>4</v>
      </c>
      <c r="R2224" s="1">
        <f t="shared" si="279"/>
        <v>9</v>
      </c>
      <c r="S2224" t="s">
        <v>72</v>
      </c>
      <c r="T2224" s="2">
        <v>47274187.210000001</v>
      </c>
      <c r="U2224">
        <v>0</v>
      </c>
      <c r="V2224" s="2">
        <v>13318886.699999999</v>
      </c>
      <c r="W2224" s="2">
        <v>15236665.619999999</v>
      </c>
      <c r="X2224" s="2">
        <v>0</v>
      </c>
      <c r="Y2224" s="2">
        <v>12019733.16</v>
      </c>
      <c r="Z2224" s="2">
        <v>6698901.7300000004</v>
      </c>
      <c r="AA2224">
        <v>12</v>
      </c>
      <c r="AB2224">
        <v>6</v>
      </c>
      <c r="AC2224">
        <v>0</v>
      </c>
      <c r="AD2224">
        <v>6</v>
      </c>
      <c r="AE2224">
        <v>18</v>
      </c>
      <c r="AF2224">
        <v>24</v>
      </c>
      <c r="AG2224">
        <v>6</v>
      </c>
      <c r="AH2224" s="2">
        <v>2219814.4500000002</v>
      </c>
    </row>
    <row r="2225" spans="1:34" x14ac:dyDescent="0.5">
      <c r="A2225">
        <v>17679</v>
      </c>
      <c r="B2225">
        <v>72437</v>
      </c>
      <c r="C2225" t="s">
        <v>2276</v>
      </c>
      <c r="D2225" s="25">
        <v>19470</v>
      </c>
      <c r="E2225" t="s">
        <v>79</v>
      </c>
      <c r="F2225" t="s">
        <v>105</v>
      </c>
      <c r="G2225" t="s">
        <v>106</v>
      </c>
      <c r="H2225" s="25">
        <v>41689</v>
      </c>
      <c r="I2225" s="26" t="str">
        <f t="shared" si="272"/>
        <v>Wed</v>
      </c>
      <c r="J2225" s="1">
        <f t="shared" si="273"/>
        <v>90</v>
      </c>
      <c r="K2225" s="1" t="str">
        <f t="shared" si="274"/>
        <v>90D</v>
      </c>
      <c r="L2225" s="25">
        <v>41779</v>
      </c>
      <c r="M2225" s="26" t="str">
        <f t="shared" si="275"/>
        <v>Tue</v>
      </c>
      <c r="N2225" s="25">
        <v>41785</v>
      </c>
      <c r="O2225" s="1">
        <f t="shared" si="276"/>
        <v>6</v>
      </c>
      <c r="P2225" s="27">
        <f t="shared" si="277"/>
        <v>2014</v>
      </c>
      <c r="Q2225" s="1">
        <f t="shared" si="278"/>
        <v>5</v>
      </c>
      <c r="R2225" s="1">
        <f t="shared" si="279"/>
        <v>20</v>
      </c>
      <c r="S2225" t="s">
        <v>72</v>
      </c>
      <c r="T2225" s="2">
        <v>25835729.190000001</v>
      </c>
      <c r="U2225">
        <v>0</v>
      </c>
      <c r="V2225" s="2">
        <v>7537395.7999999998</v>
      </c>
      <c r="W2225" s="2">
        <v>14649349.91</v>
      </c>
      <c r="X2225" s="2">
        <v>0</v>
      </c>
      <c r="Y2225" s="2">
        <v>181818.18</v>
      </c>
      <c r="Z2225" s="2">
        <v>3467165.3</v>
      </c>
      <c r="AA2225">
        <v>12</v>
      </c>
      <c r="AB2225">
        <v>0</v>
      </c>
      <c r="AC2225">
        <v>0</v>
      </c>
      <c r="AD2225">
        <v>0</v>
      </c>
      <c r="AE2225">
        <v>12</v>
      </c>
      <c r="AF2225">
        <v>12</v>
      </c>
      <c r="AG2225">
        <v>6</v>
      </c>
      <c r="AH2225" s="2">
        <v>1256232.6299999999</v>
      </c>
    </row>
    <row r="2226" spans="1:34" x14ac:dyDescent="0.5">
      <c r="A2226">
        <v>17645</v>
      </c>
      <c r="B2226">
        <v>89172</v>
      </c>
      <c r="C2226" t="s">
        <v>2277</v>
      </c>
      <c r="D2226" s="25">
        <v>31497</v>
      </c>
      <c r="E2226" t="s">
        <v>961</v>
      </c>
      <c r="F2226" t="s">
        <v>105</v>
      </c>
      <c r="G2226" t="s">
        <v>106</v>
      </c>
      <c r="H2226" s="25">
        <v>41689</v>
      </c>
      <c r="I2226" s="26" t="str">
        <f t="shared" si="272"/>
        <v>Wed</v>
      </c>
      <c r="J2226" s="1">
        <f t="shared" si="273"/>
        <v>139</v>
      </c>
      <c r="K2226" s="1" t="str">
        <f t="shared" si="274"/>
        <v>120D</v>
      </c>
      <c r="L2226" s="25">
        <v>41828</v>
      </c>
      <c r="M2226" s="26" t="str">
        <f t="shared" si="275"/>
        <v>Tue</v>
      </c>
      <c r="N2226" s="25">
        <v>41834</v>
      </c>
      <c r="O2226" s="1">
        <f t="shared" si="276"/>
        <v>6</v>
      </c>
      <c r="P2226" s="27">
        <f t="shared" si="277"/>
        <v>2014</v>
      </c>
      <c r="Q2226" s="1">
        <f t="shared" si="278"/>
        <v>7</v>
      </c>
      <c r="R2226" s="1">
        <f t="shared" si="279"/>
        <v>8</v>
      </c>
      <c r="S2226" t="s">
        <v>72</v>
      </c>
      <c r="T2226" s="2">
        <v>36577009.490000002</v>
      </c>
      <c r="U2226">
        <v>0</v>
      </c>
      <c r="V2226" s="2">
        <v>15337391.300000001</v>
      </c>
      <c r="W2226" s="2">
        <v>8073194.6299999999</v>
      </c>
      <c r="X2226" s="2">
        <v>0</v>
      </c>
      <c r="Y2226" s="2">
        <v>8258008.6699999999</v>
      </c>
      <c r="Z2226" s="2">
        <v>4908414.8899999997</v>
      </c>
      <c r="AA2226">
        <v>12</v>
      </c>
      <c r="AB2226">
        <v>6</v>
      </c>
      <c r="AC2226">
        <v>0</v>
      </c>
      <c r="AD2226">
        <v>0</v>
      </c>
      <c r="AE2226">
        <v>18</v>
      </c>
      <c r="AF2226">
        <v>18</v>
      </c>
      <c r="AG2226">
        <v>6</v>
      </c>
      <c r="AH2226" s="2">
        <v>2556231.88</v>
      </c>
    </row>
    <row r="2227" spans="1:34" x14ac:dyDescent="0.5">
      <c r="A2227">
        <v>17567</v>
      </c>
      <c r="B2227">
        <v>72257</v>
      </c>
      <c r="C2227" t="s">
        <v>2278</v>
      </c>
      <c r="D2227" s="25">
        <v>26715</v>
      </c>
      <c r="E2227" t="s">
        <v>79</v>
      </c>
      <c r="F2227" t="s">
        <v>105</v>
      </c>
      <c r="G2227" t="s">
        <v>106</v>
      </c>
      <c r="H2227" s="25">
        <v>41689</v>
      </c>
      <c r="I2227" s="26" t="str">
        <f t="shared" si="272"/>
        <v>Wed</v>
      </c>
      <c r="J2227" s="1">
        <f t="shared" si="273"/>
        <v>287</v>
      </c>
      <c r="K2227" s="1" t="str">
        <f t="shared" si="274"/>
        <v>120D</v>
      </c>
      <c r="L2227" s="25">
        <v>41976</v>
      </c>
      <c r="M2227" s="26" t="str">
        <f t="shared" si="275"/>
        <v>Wed</v>
      </c>
      <c r="N2227" s="25">
        <v>41982</v>
      </c>
      <c r="O2227" s="1">
        <f t="shared" si="276"/>
        <v>6</v>
      </c>
      <c r="P2227" s="27">
        <f t="shared" si="277"/>
        <v>2014</v>
      </c>
      <c r="Q2227" s="1">
        <f t="shared" si="278"/>
        <v>12</v>
      </c>
      <c r="R2227" s="1">
        <f t="shared" si="279"/>
        <v>3</v>
      </c>
      <c r="S2227" t="s">
        <v>72</v>
      </c>
      <c r="T2227" s="2">
        <v>2416800</v>
      </c>
      <c r="U2227">
        <v>0</v>
      </c>
      <c r="V2227" s="2">
        <v>2092440</v>
      </c>
      <c r="W2227" s="2">
        <v>0</v>
      </c>
      <c r="X2227" s="2">
        <v>0</v>
      </c>
      <c r="Y2227" s="2">
        <v>0</v>
      </c>
      <c r="Z2227" s="2">
        <v>324360</v>
      </c>
      <c r="AA2227">
        <v>12</v>
      </c>
      <c r="AB2227">
        <v>0</v>
      </c>
      <c r="AC2227">
        <v>6</v>
      </c>
      <c r="AD2227">
        <v>0</v>
      </c>
      <c r="AE2227">
        <v>12</v>
      </c>
      <c r="AF2227">
        <v>18</v>
      </c>
      <c r="AG2227">
        <v>6</v>
      </c>
      <c r="AH2227" s="2">
        <v>348740</v>
      </c>
    </row>
    <row r="2228" spans="1:34" x14ac:dyDescent="0.5">
      <c r="A2228">
        <v>17561</v>
      </c>
      <c r="B2228">
        <v>72249</v>
      </c>
      <c r="C2228" t="s">
        <v>2279</v>
      </c>
      <c r="D2228" s="25">
        <v>18255</v>
      </c>
      <c r="E2228" t="s">
        <v>79</v>
      </c>
      <c r="F2228" t="s">
        <v>105</v>
      </c>
      <c r="G2228" t="s">
        <v>106</v>
      </c>
      <c r="H2228" s="25">
        <v>41689</v>
      </c>
      <c r="I2228" s="26" t="str">
        <f t="shared" si="272"/>
        <v>Wed</v>
      </c>
      <c r="J2228" s="1">
        <f t="shared" si="273"/>
        <v>200</v>
      </c>
      <c r="K2228" s="1" t="str">
        <f t="shared" si="274"/>
        <v>120D</v>
      </c>
      <c r="L2228" s="25">
        <v>41889</v>
      </c>
      <c r="M2228" s="26" t="str">
        <f t="shared" si="275"/>
        <v>Sun</v>
      </c>
      <c r="N2228" s="25">
        <v>41895</v>
      </c>
      <c r="O2228" s="1">
        <f t="shared" si="276"/>
        <v>6</v>
      </c>
      <c r="P2228" s="27">
        <f t="shared" si="277"/>
        <v>2014</v>
      </c>
      <c r="Q2228" s="1">
        <f t="shared" si="278"/>
        <v>9</v>
      </c>
      <c r="R2228" s="1">
        <f t="shared" si="279"/>
        <v>7</v>
      </c>
      <c r="S2228" t="s">
        <v>72</v>
      </c>
      <c r="T2228" s="2">
        <v>21406198.649999999</v>
      </c>
      <c r="U2228">
        <v>13906200</v>
      </c>
      <c r="V2228" s="2">
        <v>10772248.199999999</v>
      </c>
      <c r="W2228" s="2">
        <v>4254372.33</v>
      </c>
      <c r="X2228" s="2">
        <v>0</v>
      </c>
      <c r="Y2228" s="2">
        <v>3146853.15</v>
      </c>
      <c r="Z2228" s="2">
        <v>3232724.97</v>
      </c>
      <c r="AA2228">
        <v>18</v>
      </c>
      <c r="AB2228">
        <v>0</v>
      </c>
      <c r="AC2228">
        <v>0</v>
      </c>
      <c r="AD2228">
        <v>0</v>
      </c>
      <c r="AE2228">
        <v>18</v>
      </c>
      <c r="AF2228">
        <v>18</v>
      </c>
      <c r="AG2228">
        <v>9</v>
      </c>
      <c r="AH2228" s="2">
        <v>1196916.47</v>
      </c>
    </row>
    <row r="2229" spans="1:34" x14ac:dyDescent="0.5">
      <c r="A2229">
        <v>17276</v>
      </c>
      <c r="B2229">
        <v>72166</v>
      </c>
      <c r="C2229" t="s">
        <v>2259</v>
      </c>
      <c r="D2229" s="25">
        <v>19003</v>
      </c>
      <c r="E2229" t="s">
        <v>79</v>
      </c>
      <c r="F2229" t="s">
        <v>105</v>
      </c>
      <c r="G2229" t="s">
        <v>106</v>
      </c>
      <c r="H2229" s="25">
        <v>41689</v>
      </c>
      <c r="I2229" s="26" t="str">
        <f t="shared" si="272"/>
        <v>Wed</v>
      </c>
      <c r="J2229" s="1">
        <f t="shared" si="273"/>
        <v>14</v>
      </c>
      <c r="K2229" s="1" t="str">
        <f t="shared" si="274"/>
        <v>14D</v>
      </c>
      <c r="L2229" s="25">
        <v>41703</v>
      </c>
      <c r="M2229" s="26" t="str">
        <f t="shared" si="275"/>
        <v>Wed</v>
      </c>
      <c r="N2229" s="25">
        <v>41704</v>
      </c>
      <c r="O2229" s="1">
        <f t="shared" si="276"/>
        <v>1</v>
      </c>
      <c r="P2229" s="27">
        <f t="shared" si="277"/>
        <v>2014</v>
      </c>
      <c r="Q2229" s="1">
        <f t="shared" si="278"/>
        <v>3</v>
      </c>
      <c r="R2229" s="1">
        <f t="shared" si="279"/>
        <v>5</v>
      </c>
      <c r="S2229" t="s">
        <v>72</v>
      </c>
      <c r="T2229" s="2">
        <v>9849399.9800000004</v>
      </c>
      <c r="U2229">
        <v>4624400</v>
      </c>
      <c r="V2229" s="2">
        <v>3730839.8</v>
      </c>
      <c r="W2229" s="2">
        <v>1541447.85</v>
      </c>
      <c r="X2229" s="2">
        <v>0</v>
      </c>
      <c r="Y2229" s="2">
        <v>3255411.26</v>
      </c>
      <c r="Z2229" s="2">
        <v>1321701.07</v>
      </c>
      <c r="AA2229">
        <v>2</v>
      </c>
      <c r="AB2229">
        <v>0</v>
      </c>
      <c r="AC2229">
        <v>0</v>
      </c>
      <c r="AD2229">
        <v>0</v>
      </c>
      <c r="AE2229">
        <v>2</v>
      </c>
      <c r="AF2229">
        <v>2</v>
      </c>
      <c r="AG2229">
        <v>1</v>
      </c>
      <c r="AH2229" s="2">
        <v>3730839.8</v>
      </c>
    </row>
    <row r="2230" spans="1:34" x14ac:dyDescent="0.5">
      <c r="A2230">
        <v>17554</v>
      </c>
      <c r="B2230">
        <v>72235</v>
      </c>
      <c r="C2230" t="s">
        <v>2280</v>
      </c>
      <c r="D2230" s="25">
        <v>27621</v>
      </c>
      <c r="E2230" t="s">
        <v>79</v>
      </c>
      <c r="F2230" t="s">
        <v>105</v>
      </c>
      <c r="G2230" t="s">
        <v>106</v>
      </c>
      <c r="H2230" s="25">
        <v>41689</v>
      </c>
      <c r="I2230" s="26" t="str">
        <f t="shared" si="272"/>
        <v>Wed</v>
      </c>
      <c r="J2230" s="1">
        <f t="shared" si="273"/>
        <v>253</v>
      </c>
      <c r="K2230" s="1" t="str">
        <f t="shared" si="274"/>
        <v>120D</v>
      </c>
      <c r="L2230" s="25">
        <v>41942</v>
      </c>
      <c r="M2230" s="26" t="str">
        <f t="shared" si="275"/>
        <v>Thu</v>
      </c>
      <c r="N2230" s="25">
        <v>41948</v>
      </c>
      <c r="O2230" s="1">
        <f t="shared" si="276"/>
        <v>6</v>
      </c>
      <c r="P2230" s="27">
        <f t="shared" si="277"/>
        <v>2014</v>
      </c>
      <c r="Q2230" s="1">
        <f t="shared" si="278"/>
        <v>10</v>
      </c>
      <c r="R2230" s="1">
        <f t="shared" si="279"/>
        <v>30</v>
      </c>
      <c r="S2230" t="s">
        <v>72</v>
      </c>
      <c r="T2230" s="2">
        <v>24146195.739999998</v>
      </c>
      <c r="U2230">
        <v>0</v>
      </c>
      <c r="V2230" s="2">
        <v>7687772.4000000004</v>
      </c>
      <c r="W2230" s="2">
        <v>10101641.35</v>
      </c>
      <c r="X2230" s="2">
        <v>0</v>
      </c>
      <c r="Y2230" s="2">
        <v>2397602.4</v>
      </c>
      <c r="Z2230" s="2">
        <v>3959179.59</v>
      </c>
      <c r="AA2230">
        <v>18</v>
      </c>
      <c r="AB2230">
        <v>0</v>
      </c>
      <c r="AC2230">
        <v>0</v>
      </c>
      <c r="AD2230">
        <v>0</v>
      </c>
      <c r="AE2230">
        <v>18</v>
      </c>
      <c r="AF2230">
        <v>18</v>
      </c>
      <c r="AG2230">
        <v>6</v>
      </c>
      <c r="AH2230" s="2">
        <v>1281295.3999999999</v>
      </c>
    </row>
    <row r="2231" spans="1:34" x14ac:dyDescent="0.5">
      <c r="A2231">
        <v>16973</v>
      </c>
      <c r="B2231">
        <v>72326</v>
      </c>
      <c r="C2231" t="s">
        <v>2209</v>
      </c>
      <c r="D2231" s="25">
        <v>18240</v>
      </c>
      <c r="E2231" t="s">
        <v>161</v>
      </c>
      <c r="F2231" t="s">
        <v>105</v>
      </c>
      <c r="G2231" t="s">
        <v>106</v>
      </c>
      <c r="H2231" s="25">
        <v>41689</v>
      </c>
      <c r="I2231" s="26" t="str">
        <f t="shared" si="272"/>
        <v>Wed</v>
      </c>
      <c r="J2231" s="1">
        <f t="shared" si="273"/>
        <v>55</v>
      </c>
      <c r="K2231" s="1" t="str">
        <f t="shared" si="274"/>
        <v>60D</v>
      </c>
      <c r="L2231" s="25">
        <v>41744</v>
      </c>
      <c r="M2231" s="26" t="str">
        <f t="shared" si="275"/>
        <v>Tue</v>
      </c>
      <c r="N2231" s="25">
        <v>41747</v>
      </c>
      <c r="O2231" s="1">
        <f t="shared" si="276"/>
        <v>3</v>
      </c>
      <c r="P2231" s="27">
        <f t="shared" si="277"/>
        <v>2014</v>
      </c>
      <c r="Q2231" s="1">
        <f t="shared" si="278"/>
        <v>4</v>
      </c>
      <c r="R2231" s="1">
        <f t="shared" si="279"/>
        <v>15</v>
      </c>
      <c r="S2231" t="s">
        <v>72</v>
      </c>
      <c r="T2231" s="2">
        <v>51960201.229999997</v>
      </c>
      <c r="U2231">
        <v>13873200</v>
      </c>
      <c r="V2231" s="2">
        <v>11192519.4</v>
      </c>
      <c r="W2231" s="2">
        <v>19083652.620000001</v>
      </c>
      <c r="X2231" s="2">
        <v>0</v>
      </c>
      <c r="Y2231" s="2">
        <v>13068897.779999999</v>
      </c>
      <c r="Z2231" s="2">
        <v>8615131.4299999997</v>
      </c>
      <c r="AA2231">
        <v>18</v>
      </c>
      <c r="AB2231">
        <v>0</v>
      </c>
      <c r="AC2231">
        <v>0</v>
      </c>
      <c r="AD2231">
        <v>0</v>
      </c>
      <c r="AE2231">
        <v>18</v>
      </c>
      <c r="AF2231">
        <v>18</v>
      </c>
      <c r="AG2231">
        <v>9</v>
      </c>
      <c r="AH2231" s="2">
        <v>1243613.27</v>
      </c>
    </row>
    <row r="2232" spans="1:34" x14ac:dyDescent="0.5">
      <c r="A2232">
        <v>17598</v>
      </c>
      <c r="B2232">
        <v>72307</v>
      </c>
      <c r="C2232" t="s">
        <v>2281</v>
      </c>
      <c r="D2232" s="25">
        <v>17740</v>
      </c>
      <c r="E2232" t="s">
        <v>79</v>
      </c>
      <c r="F2232" t="s">
        <v>105</v>
      </c>
      <c r="G2232" t="s">
        <v>106</v>
      </c>
      <c r="H2232" s="25">
        <v>41689</v>
      </c>
      <c r="I2232" s="26" t="str">
        <f t="shared" si="272"/>
        <v>Wed</v>
      </c>
      <c r="J2232" s="1">
        <f t="shared" si="273"/>
        <v>163</v>
      </c>
      <c r="K2232" s="1" t="str">
        <f t="shared" si="274"/>
        <v>120D</v>
      </c>
      <c r="L2232" s="25">
        <v>41852</v>
      </c>
      <c r="M2232" s="26" t="str">
        <f t="shared" si="275"/>
        <v>Fri</v>
      </c>
      <c r="N2232" s="25">
        <v>41858</v>
      </c>
      <c r="O2232" s="1">
        <f t="shared" si="276"/>
        <v>6</v>
      </c>
      <c r="P2232" s="27">
        <f t="shared" si="277"/>
        <v>2014</v>
      </c>
      <c r="Q2232" s="1">
        <f t="shared" si="278"/>
        <v>8</v>
      </c>
      <c r="R2232" s="1">
        <f t="shared" si="279"/>
        <v>1</v>
      </c>
      <c r="S2232" t="s">
        <v>72</v>
      </c>
      <c r="T2232" s="2">
        <v>10271649.779999999</v>
      </c>
      <c r="U2232">
        <v>4635400</v>
      </c>
      <c r="V2232" s="2">
        <v>3590749.4</v>
      </c>
      <c r="W2232" s="2">
        <v>3010981.47</v>
      </c>
      <c r="X2232" s="2">
        <v>0</v>
      </c>
      <c r="Y2232" s="2">
        <v>2291341.9900000002</v>
      </c>
      <c r="Z2232" s="2">
        <v>1378576.92</v>
      </c>
      <c r="AA2232">
        <v>14</v>
      </c>
      <c r="AB2232">
        <v>0</v>
      </c>
      <c r="AC2232">
        <v>0</v>
      </c>
      <c r="AD2232">
        <v>0</v>
      </c>
      <c r="AE2232">
        <v>14</v>
      </c>
      <c r="AF2232">
        <v>14</v>
      </c>
      <c r="AG2232">
        <v>7</v>
      </c>
      <c r="AH2232" s="2">
        <v>512964.2</v>
      </c>
    </row>
    <row r="2233" spans="1:34" x14ac:dyDescent="0.5">
      <c r="A2233">
        <v>17678</v>
      </c>
      <c r="B2233">
        <v>72434</v>
      </c>
      <c r="C2233" t="s">
        <v>2282</v>
      </c>
      <c r="D2233" s="25">
        <v>39806</v>
      </c>
      <c r="E2233" t="s">
        <v>79</v>
      </c>
      <c r="F2233" t="s">
        <v>105</v>
      </c>
      <c r="G2233" t="s">
        <v>106</v>
      </c>
      <c r="H2233" s="25">
        <v>41689</v>
      </c>
      <c r="I2233" s="26" t="str">
        <f t="shared" si="272"/>
        <v>Wed</v>
      </c>
      <c r="J2233" s="1">
        <f t="shared" si="273"/>
        <v>29</v>
      </c>
      <c r="K2233" s="1" t="str">
        <f t="shared" si="274"/>
        <v>30D</v>
      </c>
      <c r="L2233" s="25">
        <v>41718</v>
      </c>
      <c r="M2233" s="26" t="str">
        <f t="shared" si="275"/>
        <v>Thu</v>
      </c>
      <c r="N2233" s="25">
        <v>41724</v>
      </c>
      <c r="O2233" s="1">
        <f t="shared" si="276"/>
        <v>6</v>
      </c>
      <c r="P2233" s="27">
        <f t="shared" si="277"/>
        <v>2014</v>
      </c>
      <c r="Q2233" s="1">
        <f t="shared" si="278"/>
        <v>3</v>
      </c>
      <c r="R2233" s="1">
        <f t="shared" si="279"/>
        <v>20</v>
      </c>
      <c r="S2233" t="s">
        <v>72</v>
      </c>
      <c r="T2233" s="2">
        <v>16391086.57</v>
      </c>
      <c r="U2233">
        <v>0</v>
      </c>
      <c r="V2233" s="2">
        <v>2184259.84</v>
      </c>
      <c r="W2233" s="2">
        <v>8200732.9800000004</v>
      </c>
      <c r="X2233" s="2">
        <v>0</v>
      </c>
      <c r="Y2233" s="2">
        <v>3806926.42</v>
      </c>
      <c r="Z2233" s="2">
        <v>2199167.33</v>
      </c>
      <c r="AA2233">
        <v>12</v>
      </c>
      <c r="AB2233">
        <v>0</v>
      </c>
      <c r="AC2233">
        <v>0</v>
      </c>
      <c r="AD2233">
        <v>0</v>
      </c>
      <c r="AE2233">
        <v>12</v>
      </c>
      <c r="AF2233">
        <v>12</v>
      </c>
      <c r="AG2233">
        <v>6</v>
      </c>
      <c r="AH2233" s="2">
        <v>364043.31</v>
      </c>
    </row>
    <row r="2234" spans="1:34" x14ac:dyDescent="0.5">
      <c r="A2234">
        <v>17413</v>
      </c>
      <c r="B2234">
        <v>71985</v>
      </c>
      <c r="C2234" t="s">
        <v>2248</v>
      </c>
      <c r="D2234" s="25">
        <v>17116</v>
      </c>
      <c r="E2234" t="s">
        <v>79</v>
      </c>
      <c r="F2234" t="s">
        <v>105</v>
      </c>
      <c r="G2234" t="s">
        <v>106</v>
      </c>
      <c r="H2234" s="25">
        <v>41689</v>
      </c>
      <c r="I2234" s="26" t="str">
        <f t="shared" si="272"/>
        <v>Wed</v>
      </c>
      <c r="J2234" s="1">
        <f t="shared" si="273"/>
        <v>99</v>
      </c>
      <c r="K2234" s="1" t="str">
        <f t="shared" si="274"/>
        <v>120D</v>
      </c>
      <c r="L2234" s="25">
        <v>41788</v>
      </c>
      <c r="M2234" s="26" t="str">
        <f t="shared" si="275"/>
        <v>Thu</v>
      </c>
      <c r="N2234" s="25">
        <v>41789</v>
      </c>
      <c r="O2234" s="1">
        <f t="shared" si="276"/>
        <v>1</v>
      </c>
      <c r="P2234" s="27">
        <f t="shared" si="277"/>
        <v>2014</v>
      </c>
      <c r="Q2234" s="1">
        <f t="shared" si="278"/>
        <v>5</v>
      </c>
      <c r="R2234" s="1">
        <f t="shared" si="279"/>
        <v>29</v>
      </c>
      <c r="S2234" t="s">
        <v>72</v>
      </c>
      <c r="T2234" s="2">
        <v>22447594.440000001</v>
      </c>
      <c r="U2234">
        <v>5825310</v>
      </c>
      <c r="V2234" s="2">
        <v>4770445.2</v>
      </c>
      <c r="W2234" s="2">
        <v>13199586.779999999</v>
      </c>
      <c r="X2234" s="2">
        <v>0</v>
      </c>
      <c r="Y2234" s="2">
        <v>1290871.17</v>
      </c>
      <c r="Z2234" s="2">
        <v>3186691.29</v>
      </c>
      <c r="AA2234">
        <v>14</v>
      </c>
      <c r="AB2234">
        <v>0</v>
      </c>
      <c r="AC2234">
        <v>0</v>
      </c>
      <c r="AD2234">
        <v>0</v>
      </c>
      <c r="AE2234">
        <v>14</v>
      </c>
      <c r="AF2234">
        <v>14</v>
      </c>
      <c r="AG2234">
        <v>7</v>
      </c>
      <c r="AH2234" s="2">
        <v>681492.17</v>
      </c>
    </row>
    <row r="2235" spans="1:34" x14ac:dyDescent="0.5">
      <c r="A2235">
        <v>17685</v>
      </c>
      <c r="B2235">
        <v>72447</v>
      </c>
      <c r="C2235" t="s">
        <v>2283</v>
      </c>
      <c r="D2235" s="25">
        <v>21376</v>
      </c>
      <c r="E2235" t="s">
        <v>79</v>
      </c>
      <c r="F2235" t="s">
        <v>105</v>
      </c>
      <c r="G2235" t="s">
        <v>106</v>
      </c>
      <c r="H2235" s="25">
        <v>41689</v>
      </c>
      <c r="I2235" s="26" t="str">
        <f t="shared" si="272"/>
        <v>Wed</v>
      </c>
      <c r="J2235" s="1">
        <f t="shared" si="273"/>
        <v>216</v>
      </c>
      <c r="K2235" s="1" t="str">
        <f t="shared" si="274"/>
        <v>120D</v>
      </c>
      <c r="L2235" s="25">
        <v>41905</v>
      </c>
      <c r="M2235" s="26" t="str">
        <f t="shared" si="275"/>
        <v>Tue</v>
      </c>
      <c r="N2235" s="25">
        <v>41911</v>
      </c>
      <c r="O2235" s="1">
        <f t="shared" si="276"/>
        <v>6</v>
      </c>
      <c r="P2235" s="27">
        <f t="shared" si="277"/>
        <v>2014</v>
      </c>
      <c r="Q2235" s="1">
        <f t="shared" si="278"/>
        <v>9</v>
      </c>
      <c r="R2235" s="1">
        <f t="shared" si="279"/>
        <v>23</v>
      </c>
      <c r="S2235" t="s">
        <v>72</v>
      </c>
      <c r="T2235" s="2">
        <v>15405818.6</v>
      </c>
      <c r="U2235">
        <v>0</v>
      </c>
      <c r="V2235" s="2">
        <v>7771037.4000000004</v>
      </c>
      <c r="W2235" s="2">
        <v>5567098.3799999999</v>
      </c>
      <c r="X2235" s="2">
        <v>0</v>
      </c>
      <c r="Y2235" s="2">
        <v>0</v>
      </c>
      <c r="Z2235" s="2">
        <v>2067682.82</v>
      </c>
      <c r="AA2235">
        <v>12</v>
      </c>
      <c r="AB2235">
        <v>6</v>
      </c>
      <c r="AC2235">
        <v>6</v>
      </c>
      <c r="AD2235">
        <v>0</v>
      </c>
      <c r="AE2235">
        <v>18</v>
      </c>
      <c r="AF2235">
        <v>24</v>
      </c>
      <c r="AG2235">
        <v>6</v>
      </c>
      <c r="AH2235" s="2">
        <v>1295172.8999999999</v>
      </c>
    </row>
    <row r="2236" spans="1:34" x14ac:dyDescent="0.5">
      <c r="A2236">
        <v>17650</v>
      </c>
      <c r="B2236">
        <v>72389</v>
      </c>
      <c r="C2236" t="s">
        <v>2284</v>
      </c>
      <c r="D2236" s="25">
        <v>22306</v>
      </c>
      <c r="E2236" t="s">
        <v>79</v>
      </c>
      <c r="F2236" t="s">
        <v>105</v>
      </c>
      <c r="G2236" t="s">
        <v>106</v>
      </c>
      <c r="H2236" s="25">
        <v>41689</v>
      </c>
      <c r="I2236" s="26" t="str">
        <f t="shared" si="272"/>
        <v>Wed</v>
      </c>
      <c r="J2236" s="1">
        <f t="shared" si="273"/>
        <v>124</v>
      </c>
      <c r="K2236" s="1" t="str">
        <f t="shared" si="274"/>
        <v>120D</v>
      </c>
      <c r="L2236" s="25">
        <v>41813</v>
      </c>
      <c r="M2236" s="26" t="str">
        <f t="shared" si="275"/>
        <v>Mon</v>
      </c>
      <c r="N2236" s="25">
        <v>41819</v>
      </c>
      <c r="O2236" s="1">
        <f t="shared" si="276"/>
        <v>6</v>
      </c>
      <c r="P2236" s="27">
        <f t="shared" si="277"/>
        <v>2014</v>
      </c>
      <c r="Q2236" s="1">
        <f t="shared" si="278"/>
        <v>6</v>
      </c>
      <c r="R2236" s="1">
        <f t="shared" si="279"/>
        <v>23</v>
      </c>
      <c r="S2236" t="s">
        <v>72</v>
      </c>
      <c r="T2236" s="2">
        <v>14207999.98</v>
      </c>
      <c r="U2236">
        <v>6353000</v>
      </c>
      <c r="V2236" s="2">
        <v>5076191</v>
      </c>
      <c r="W2236" s="2">
        <v>2445887</v>
      </c>
      <c r="X2236" s="2">
        <v>0</v>
      </c>
      <c r="Y2236" s="2">
        <v>4419580.42</v>
      </c>
      <c r="Z2236" s="2">
        <v>2266341.56</v>
      </c>
      <c r="AA2236">
        <v>14</v>
      </c>
      <c r="AB2236">
        <v>0</v>
      </c>
      <c r="AC2236">
        <v>0</v>
      </c>
      <c r="AD2236">
        <v>0</v>
      </c>
      <c r="AE2236">
        <v>14</v>
      </c>
      <c r="AF2236">
        <v>14</v>
      </c>
      <c r="AG2236">
        <v>7</v>
      </c>
      <c r="AH2236" s="2">
        <v>725170.14</v>
      </c>
    </row>
    <row r="2237" spans="1:34" x14ac:dyDescent="0.5">
      <c r="A2237">
        <v>17684</v>
      </c>
      <c r="B2237">
        <v>72444</v>
      </c>
      <c r="C2237" t="s">
        <v>2285</v>
      </c>
      <c r="D2237" s="25">
        <v>23133</v>
      </c>
      <c r="E2237" t="s">
        <v>161</v>
      </c>
      <c r="F2237" t="s">
        <v>105</v>
      </c>
      <c r="G2237" t="s">
        <v>106</v>
      </c>
      <c r="H2237" s="25">
        <v>41689</v>
      </c>
      <c r="I2237" s="26" t="str">
        <f t="shared" si="272"/>
        <v>Wed</v>
      </c>
      <c r="J2237" s="1">
        <f t="shared" si="273"/>
        <v>137</v>
      </c>
      <c r="K2237" s="1" t="str">
        <f t="shared" si="274"/>
        <v>120D</v>
      </c>
      <c r="L2237" s="25">
        <v>41826</v>
      </c>
      <c r="M2237" s="26" t="str">
        <f t="shared" si="275"/>
        <v>Sun</v>
      </c>
      <c r="N2237" s="25">
        <v>41832</v>
      </c>
      <c r="O2237" s="1">
        <f t="shared" si="276"/>
        <v>6</v>
      </c>
      <c r="P2237" s="27">
        <f t="shared" si="277"/>
        <v>2014</v>
      </c>
      <c r="Q2237" s="1">
        <f t="shared" si="278"/>
        <v>7</v>
      </c>
      <c r="R2237" s="1">
        <f t="shared" si="279"/>
        <v>6</v>
      </c>
      <c r="S2237" t="s">
        <v>72</v>
      </c>
      <c r="T2237" s="2">
        <v>60130725.43</v>
      </c>
      <c r="U2237">
        <v>79924</v>
      </c>
      <c r="V2237" s="2">
        <v>36903063.700000003</v>
      </c>
      <c r="W2237" s="2">
        <v>13436634.76</v>
      </c>
      <c r="X2237" s="2">
        <v>0</v>
      </c>
      <c r="Y2237" s="2">
        <v>1719318.7</v>
      </c>
      <c r="Z2237" s="2">
        <v>8071708.2699999996</v>
      </c>
      <c r="AA2237">
        <v>18</v>
      </c>
      <c r="AB2237">
        <v>0</v>
      </c>
      <c r="AC2237">
        <v>0</v>
      </c>
      <c r="AD2237">
        <v>0</v>
      </c>
      <c r="AE2237">
        <v>18</v>
      </c>
      <c r="AF2237">
        <v>18</v>
      </c>
      <c r="AG2237">
        <v>6</v>
      </c>
      <c r="AH2237" s="2">
        <v>6150510.6200000001</v>
      </c>
    </row>
    <row r="2238" spans="1:34" x14ac:dyDescent="0.5">
      <c r="A2238">
        <v>17738</v>
      </c>
      <c r="B2238">
        <v>11773</v>
      </c>
      <c r="C2238" t="s">
        <v>381</v>
      </c>
      <c r="D2238" s="25">
        <v>20373</v>
      </c>
      <c r="E2238" t="s">
        <v>79</v>
      </c>
      <c r="F2238" t="s">
        <v>105</v>
      </c>
      <c r="G2238" t="s">
        <v>106</v>
      </c>
      <c r="H2238" s="25">
        <v>41690</v>
      </c>
      <c r="I2238" s="26" t="str">
        <f t="shared" si="272"/>
        <v>Thu</v>
      </c>
      <c r="J2238" s="1">
        <f t="shared" si="273"/>
        <v>240</v>
      </c>
      <c r="K2238" s="1" t="str">
        <f t="shared" si="274"/>
        <v>120D</v>
      </c>
      <c r="L2238" s="25">
        <v>41930</v>
      </c>
      <c r="M2238" s="26" t="str">
        <f t="shared" si="275"/>
        <v>Sat</v>
      </c>
      <c r="N2238" s="25">
        <v>41936</v>
      </c>
      <c r="O2238" s="1">
        <f t="shared" si="276"/>
        <v>6</v>
      </c>
      <c r="P2238" s="27">
        <f t="shared" si="277"/>
        <v>2014</v>
      </c>
      <c r="Q2238" s="1">
        <f t="shared" si="278"/>
        <v>10</v>
      </c>
      <c r="R2238" s="1">
        <f t="shared" si="279"/>
        <v>18</v>
      </c>
      <c r="S2238" t="s">
        <v>72</v>
      </c>
      <c r="T2238" s="2">
        <v>55568422.380000003</v>
      </c>
      <c r="U2238">
        <v>0</v>
      </c>
      <c r="V2238" s="2">
        <v>2185264.4</v>
      </c>
      <c r="W2238" s="2">
        <v>39928758.18</v>
      </c>
      <c r="X2238" s="2">
        <v>0</v>
      </c>
      <c r="Y2238" s="2">
        <v>5997876.25</v>
      </c>
      <c r="Z2238" s="2">
        <v>7456523.5499999998</v>
      </c>
      <c r="AA2238">
        <v>56</v>
      </c>
      <c r="AB2238">
        <v>0</v>
      </c>
      <c r="AC2238">
        <v>0</v>
      </c>
      <c r="AD2238">
        <v>0</v>
      </c>
      <c r="AE2238">
        <v>56</v>
      </c>
      <c r="AF2238">
        <v>56</v>
      </c>
      <c r="AG2238">
        <v>28</v>
      </c>
      <c r="AH2238" s="2">
        <v>78045.16</v>
      </c>
    </row>
    <row r="2239" spans="1:34" x14ac:dyDescent="0.5">
      <c r="A2239">
        <v>17764</v>
      </c>
      <c r="B2239">
        <v>89287</v>
      </c>
      <c r="C2239" t="s">
        <v>2286</v>
      </c>
      <c r="D2239" s="25">
        <v>30079</v>
      </c>
      <c r="E2239" t="s">
        <v>69</v>
      </c>
      <c r="F2239" t="s">
        <v>84</v>
      </c>
      <c r="G2239" t="s">
        <v>112</v>
      </c>
      <c r="H2239" s="25">
        <v>41690</v>
      </c>
      <c r="I2239" s="26" t="str">
        <f t="shared" si="272"/>
        <v>Thu</v>
      </c>
      <c r="J2239" s="1">
        <f t="shared" si="273"/>
        <v>135</v>
      </c>
      <c r="K2239" s="1" t="str">
        <f t="shared" si="274"/>
        <v>120D</v>
      </c>
      <c r="L2239" s="25">
        <v>41825</v>
      </c>
      <c r="M2239" s="26" t="str">
        <f t="shared" si="275"/>
        <v>Sat</v>
      </c>
      <c r="N2239" s="25">
        <v>41829</v>
      </c>
      <c r="O2239" s="1">
        <f t="shared" si="276"/>
        <v>4</v>
      </c>
      <c r="P2239" s="27">
        <f t="shared" si="277"/>
        <v>2014</v>
      </c>
      <c r="Q2239" s="1">
        <f t="shared" si="278"/>
        <v>7</v>
      </c>
      <c r="R2239" s="1">
        <f t="shared" si="279"/>
        <v>5</v>
      </c>
      <c r="S2239" t="s">
        <v>72</v>
      </c>
      <c r="T2239" s="2">
        <v>21712000</v>
      </c>
      <c r="U2239">
        <v>20112000</v>
      </c>
      <c r="V2239" s="2">
        <v>15361902</v>
      </c>
      <c r="W2239" s="2">
        <v>3436362</v>
      </c>
      <c r="X2239" s="2">
        <v>0</v>
      </c>
      <c r="Y2239" s="2">
        <v>0</v>
      </c>
      <c r="Z2239" s="2">
        <v>2913736</v>
      </c>
      <c r="AA2239">
        <v>11</v>
      </c>
      <c r="AB2239">
        <v>0</v>
      </c>
      <c r="AC2239">
        <v>4</v>
      </c>
      <c r="AD2239">
        <v>4</v>
      </c>
      <c r="AE2239">
        <v>11</v>
      </c>
      <c r="AF2239">
        <v>19</v>
      </c>
      <c r="AG2239">
        <v>5</v>
      </c>
      <c r="AH2239" s="2">
        <v>3072380.4</v>
      </c>
    </row>
    <row r="2240" spans="1:34" x14ac:dyDescent="0.5">
      <c r="A2240">
        <v>17719</v>
      </c>
      <c r="B2240">
        <v>78529</v>
      </c>
      <c r="C2240" t="s">
        <v>2287</v>
      </c>
      <c r="D2240" s="25">
        <v>32491</v>
      </c>
      <c r="E2240" t="s">
        <v>69</v>
      </c>
      <c r="F2240" t="s">
        <v>94</v>
      </c>
      <c r="G2240" t="s">
        <v>141</v>
      </c>
      <c r="H2240" s="25">
        <v>41690</v>
      </c>
      <c r="I2240" s="26" t="str">
        <f t="shared" ref="I2240:I2303" si="280">TEXT(H2240,"ddd")</f>
        <v>Thu</v>
      </c>
      <c r="J2240" s="1">
        <f t="shared" ref="J2240:J2303" si="281">L2240-H2240</f>
        <v>52</v>
      </c>
      <c r="K2240" s="1" t="str">
        <f t="shared" ref="K2240:K2303" si="282">IF(J2240&lt;=7,"7D",IF(J2240&lt;=14,"14D",IF(J2240&lt;=30,"30D",IF(J2240&lt;=45,"45D",IF(J2240&lt;=60,"60D",IF(J2240&lt;=90,"90D","120D"))))))</f>
        <v>60D</v>
      </c>
      <c r="L2240" s="25">
        <v>41742</v>
      </c>
      <c r="M2240" s="26" t="str">
        <f t="shared" ref="M2240:M2303" si="283">TEXT(L2240,"ddd")</f>
        <v>Sun</v>
      </c>
      <c r="N2240" s="25">
        <v>41755</v>
      </c>
      <c r="O2240" s="1">
        <f t="shared" ref="O2240:O2303" si="284">N2240-L2240</f>
        <v>13</v>
      </c>
      <c r="P2240" s="27">
        <f t="shared" ref="P2240:P2303" si="285">YEAR(L2240)</f>
        <v>2014</v>
      </c>
      <c r="Q2240" s="1">
        <f t="shared" ref="Q2240:Q2303" si="286">MONTH(L2240)</f>
        <v>4</v>
      </c>
      <c r="R2240" s="1">
        <f t="shared" ref="R2240:R2303" si="287">DAY(L2240)</f>
        <v>13</v>
      </c>
      <c r="S2240" t="s">
        <v>72</v>
      </c>
      <c r="T2240" s="2">
        <v>208300</v>
      </c>
      <c r="U2240">
        <v>0</v>
      </c>
      <c r="V2240" s="2">
        <v>180346.32</v>
      </c>
      <c r="W2240" s="2">
        <v>0</v>
      </c>
      <c r="X2240" s="2">
        <v>0</v>
      </c>
      <c r="Y2240" s="2">
        <v>0</v>
      </c>
      <c r="Z2240" s="2">
        <v>27953.68</v>
      </c>
      <c r="AA2240">
        <v>21</v>
      </c>
      <c r="AB2240">
        <v>0</v>
      </c>
      <c r="AC2240">
        <v>0</v>
      </c>
      <c r="AD2240">
        <v>0</v>
      </c>
      <c r="AE2240">
        <v>21</v>
      </c>
      <c r="AF2240">
        <v>21</v>
      </c>
      <c r="AG2240">
        <v>13</v>
      </c>
      <c r="AH2240" s="2">
        <v>13872.79</v>
      </c>
    </row>
    <row r="2241" spans="1:34" x14ac:dyDescent="0.5">
      <c r="A2241">
        <v>17785</v>
      </c>
      <c r="B2241">
        <v>72723</v>
      </c>
      <c r="C2241" t="s">
        <v>2288</v>
      </c>
      <c r="D2241" s="25">
        <v>21906</v>
      </c>
      <c r="E2241" t="s">
        <v>79</v>
      </c>
      <c r="F2241" t="s">
        <v>105</v>
      </c>
      <c r="G2241" t="s">
        <v>106</v>
      </c>
      <c r="H2241" s="25">
        <v>41690</v>
      </c>
      <c r="I2241" s="26" t="str">
        <f t="shared" si="280"/>
        <v>Thu</v>
      </c>
      <c r="J2241" s="1">
        <f t="shared" si="281"/>
        <v>75</v>
      </c>
      <c r="K2241" s="1" t="str">
        <f t="shared" si="282"/>
        <v>90D</v>
      </c>
      <c r="L2241" s="25">
        <v>41765</v>
      </c>
      <c r="M2241" s="26" t="str">
        <f t="shared" si="283"/>
        <v>Tue</v>
      </c>
      <c r="N2241" s="25">
        <v>41771</v>
      </c>
      <c r="O2241" s="1">
        <f t="shared" si="284"/>
        <v>6</v>
      </c>
      <c r="P2241" s="27">
        <f t="shared" si="285"/>
        <v>2014</v>
      </c>
      <c r="Q2241" s="1">
        <f t="shared" si="286"/>
        <v>5</v>
      </c>
      <c r="R2241" s="1">
        <f t="shared" si="287"/>
        <v>6</v>
      </c>
      <c r="S2241" t="s">
        <v>72</v>
      </c>
      <c r="T2241" s="2">
        <v>14950849.960000001</v>
      </c>
      <c r="U2241">
        <v>0</v>
      </c>
      <c r="V2241" s="2">
        <v>7643224.0499999998</v>
      </c>
      <c r="W2241" s="2">
        <v>1376623.35</v>
      </c>
      <c r="X2241" s="2">
        <v>0</v>
      </c>
      <c r="Y2241" s="2">
        <v>3925108.21</v>
      </c>
      <c r="Z2241" s="2">
        <v>2005894.35</v>
      </c>
      <c r="AA2241">
        <v>18</v>
      </c>
      <c r="AB2241">
        <v>0</v>
      </c>
      <c r="AC2241">
        <v>0</v>
      </c>
      <c r="AD2241">
        <v>0</v>
      </c>
      <c r="AE2241">
        <v>18</v>
      </c>
      <c r="AF2241">
        <v>18</v>
      </c>
      <c r="AG2241">
        <v>6</v>
      </c>
      <c r="AH2241" s="2">
        <v>1273870.68</v>
      </c>
    </row>
    <row r="2242" spans="1:34" x14ac:dyDescent="0.5">
      <c r="A2242">
        <v>17734</v>
      </c>
      <c r="B2242">
        <v>72573</v>
      </c>
      <c r="C2242" t="s">
        <v>2289</v>
      </c>
      <c r="D2242" s="25">
        <v>20931</v>
      </c>
      <c r="E2242" t="s">
        <v>79</v>
      </c>
      <c r="F2242" t="s">
        <v>105</v>
      </c>
      <c r="G2242" t="s">
        <v>106</v>
      </c>
      <c r="H2242" s="25">
        <v>41690</v>
      </c>
      <c r="I2242" s="26" t="str">
        <f t="shared" si="280"/>
        <v>Thu</v>
      </c>
      <c r="J2242" s="1">
        <f t="shared" si="281"/>
        <v>48</v>
      </c>
      <c r="K2242" s="1" t="str">
        <f t="shared" si="282"/>
        <v>60D</v>
      </c>
      <c r="L2242" s="25">
        <v>41738</v>
      </c>
      <c r="M2242" s="26" t="str">
        <f t="shared" si="283"/>
        <v>Wed</v>
      </c>
      <c r="N2242" s="25">
        <v>41744</v>
      </c>
      <c r="O2242" s="1">
        <f t="shared" si="284"/>
        <v>6</v>
      </c>
      <c r="P2242" s="27">
        <f t="shared" si="285"/>
        <v>2014</v>
      </c>
      <c r="Q2242" s="1">
        <f t="shared" si="286"/>
        <v>4</v>
      </c>
      <c r="R2242" s="1">
        <f t="shared" si="287"/>
        <v>9</v>
      </c>
      <c r="S2242" t="s">
        <v>72</v>
      </c>
      <c r="T2242" s="2">
        <v>20403854.239999998</v>
      </c>
      <c r="U2242">
        <v>4624400</v>
      </c>
      <c r="V2242" s="2">
        <v>3730839.8</v>
      </c>
      <c r="W2242" s="2">
        <v>1097638.3799999999</v>
      </c>
      <c r="X2242" s="2">
        <v>0</v>
      </c>
      <c r="Y2242" s="2">
        <v>12533467.720000001</v>
      </c>
      <c r="Z2242" s="2">
        <v>3041908.34</v>
      </c>
      <c r="AA2242">
        <v>14</v>
      </c>
      <c r="AB2242">
        <v>0</v>
      </c>
      <c r="AC2242">
        <v>0</v>
      </c>
      <c r="AD2242">
        <v>0</v>
      </c>
      <c r="AE2242">
        <v>14</v>
      </c>
      <c r="AF2242">
        <v>14</v>
      </c>
      <c r="AG2242">
        <v>7</v>
      </c>
      <c r="AH2242" s="2">
        <v>532977.11</v>
      </c>
    </row>
    <row r="2243" spans="1:34" x14ac:dyDescent="0.5">
      <c r="A2243">
        <v>17774</v>
      </c>
      <c r="B2243">
        <v>72695</v>
      </c>
      <c r="C2243" t="s">
        <v>2290</v>
      </c>
      <c r="D2243" s="25">
        <v>22103</v>
      </c>
      <c r="E2243" t="s">
        <v>161</v>
      </c>
      <c r="F2243" t="s">
        <v>105</v>
      </c>
      <c r="G2243" t="s">
        <v>106</v>
      </c>
      <c r="H2243" s="25">
        <v>41690</v>
      </c>
      <c r="I2243" s="26" t="str">
        <f t="shared" si="280"/>
        <v>Thu</v>
      </c>
      <c r="J2243" s="1">
        <f t="shared" si="281"/>
        <v>174</v>
      </c>
      <c r="K2243" s="1" t="str">
        <f t="shared" si="282"/>
        <v>120D</v>
      </c>
      <c r="L2243" s="25">
        <v>41864</v>
      </c>
      <c r="M2243" s="26" t="str">
        <f t="shared" si="283"/>
        <v>Wed</v>
      </c>
      <c r="N2243" s="25">
        <v>41870</v>
      </c>
      <c r="O2243" s="1">
        <f t="shared" si="284"/>
        <v>6</v>
      </c>
      <c r="P2243" s="27">
        <f t="shared" si="285"/>
        <v>2014</v>
      </c>
      <c r="Q2243" s="1">
        <f t="shared" si="286"/>
        <v>8</v>
      </c>
      <c r="R2243" s="1">
        <f t="shared" si="287"/>
        <v>13</v>
      </c>
      <c r="S2243" t="s">
        <v>72</v>
      </c>
      <c r="T2243" s="2">
        <v>10000301.99</v>
      </c>
      <c r="U2243">
        <v>0</v>
      </c>
      <c r="V2243" s="2">
        <v>2528400</v>
      </c>
      <c r="W2243" s="2">
        <v>2874458.88</v>
      </c>
      <c r="X2243" s="2">
        <v>0</v>
      </c>
      <c r="Y2243" s="2">
        <v>3255411.26</v>
      </c>
      <c r="Z2243" s="2">
        <v>1342031.8500000001</v>
      </c>
      <c r="AA2243">
        <v>12</v>
      </c>
      <c r="AB2243">
        <v>0</v>
      </c>
      <c r="AC2243">
        <v>0</v>
      </c>
      <c r="AD2243">
        <v>0</v>
      </c>
      <c r="AE2243">
        <v>12</v>
      </c>
      <c r="AF2243">
        <v>12</v>
      </c>
      <c r="AG2243">
        <v>6</v>
      </c>
      <c r="AH2243" s="2">
        <v>421400</v>
      </c>
    </row>
    <row r="2244" spans="1:34" x14ac:dyDescent="0.5">
      <c r="A2244">
        <v>17719</v>
      </c>
      <c r="B2244">
        <v>78537</v>
      </c>
      <c r="C2244" t="s">
        <v>2291</v>
      </c>
      <c r="D2244" s="25">
        <v>31529</v>
      </c>
      <c r="E2244" t="s">
        <v>69</v>
      </c>
      <c r="F2244" t="s">
        <v>94</v>
      </c>
      <c r="G2244" t="s">
        <v>141</v>
      </c>
      <c r="H2244" s="25">
        <v>41690</v>
      </c>
      <c r="I2244" s="26" t="str">
        <f t="shared" si="280"/>
        <v>Thu</v>
      </c>
      <c r="J2244" s="1">
        <f t="shared" si="281"/>
        <v>52</v>
      </c>
      <c r="K2244" s="1" t="str">
        <f t="shared" si="282"/>
        <v>60D</v>
      </c>
      <c r="L2244" s="25">
        <v>41742</v>
      </c>
      <c r="M2244" s="26" t="str">
        <f t="shared" si="283"/>
        <v>Sun</v>
      </c>
      <c r="N2244" s="25">
        <v>41755</v>
      </c>
      <c r="O2244" s="1">
        <f t="shared" si="284"/>
        <v>13</v>
      </c>
      <c r="P2244" s="27">
        <f t="shared" si="285"/>
        <v>2014</v>
      </c>
      <c r="Q2244" s="1">
        <f t="shared" si="286"/>
        <v>4</v>
      </c>
      <c r="R2244" s="1">
        <f t="shared" si="287"/>
        <v>13</v>
      </c>
      <c r="S2244" t="s">
        <v>72</v>
      </c>
      <c r="T2244" s="2">
        <v>4108618</v>
      </c>
      <c r="U2244">
        <v>0</v>
      </c>
      <c r="V2244" s="2">
        <v>1819369.23</v>
      </c>
      <c r="W2244" s="2">
        <v>780000</v>
      </c>
      <c r="X2244" s="2">
        <v>0</v>
      </c>
      <c r="Y2244" s="2">
        <v>961289.07</v>
      </c>
      <c r="Z2244" s="2">
        <v>547959.69999999995</v>
      </c>
      <c r="AA2244">
        <v>19</v>
      </c>
      <c r="AB2244">
        <v>0</v>
      </c>
      <c r="AC2244">
        <v>0</v>
      </c>
      <c r="AD2244">
        <v>0</v>
      </c>
      <c r="AE2244">
        <v>19</v>
      </c>
      <c r="AF2244">
        <v>19</v>
      </c>
      <c r="AG2244">
        <v>13</v>
      </c>
      <c r="AH2244" s="2">
        <v>139951.48000000001</v>
      </c>
    </row>
    <row r="2245" spans="1:34" x14ac:dyDescent="0.5">
      <c r="A2245">
        <v>17719</v>
      </c>
      <c r="B2245">
        <v>78535</v>
      </c>
      <c r="C2245" t="s">
        <v>2292</v>
      </c>
      <c r="D2245" s="25">
        <v>31911</v>
      </c>
      <c r="E2245" t="s">
        <v>69</v>
      </c>
      <c r="F2245" t="s">
        <v>94</v>
      </c>
      <c r="G2245" t="s">
        <v>141</v>
      </c>
      <c r="H2245" s="25">
        <v>41690</v>
      </c>
      <c r="I2245" s="26" t="str">
        <f t="shared" si="280"/>
        <v>Thu</v>
      </c>
      <c r="J2245" s="1">
        <f t="shared" si="281"/>
        <v>52</v>
      </c>
      <c r="K2245" s="1" t="str">
        <f t="shared" si="282"/>
        <v>60D</v>
      </c>
      <c r="L2245" s="25">
        <v>41742</v>
      </c>
      <c r="M2245" s="26" t="str">
        <f t="shared" si="283"/>
        <v>Sun</v>
      </c>
      <c r="N2245" s="25">
        <v>41755</v>
      </c>
      <c r="O2245" s="1">
        <f t="shared" si="284"/>
        <v>13</v>
      </c>
      <c r="P2245" s="27">
        <f t="shared" si="285"/>
        <v>2014</v>
      </c>
      <c r="Q2245" s="1">
        <f t="shared" si="286"/>
        <v>4</v>
      </c>
      <c r="R2245" s="1">
        <f t="shared" si="287"/>
        <v>13</v>
      </c>
      <c r="S2245" t="s">
        <v>72</v>
      </c>
      <c r="T2245" s="2">
        <v>210000</v>
      </c>
      <c r="U2245">
        <v>0</v>
      </c>
      <c r="V2245" s="2">
        <v>181818.18</v>
      </c>
      <c r="W2245" s="2">
        <v>0</v>
      </c>
      <c r="X2245" s="2">
        <v>0</v>
      </c>
      <c r="Y2245" s="2">
        <v>0</v>
      </c>
      <c r="Z2245" s="2">
        <v>28181.82</v>
      </c>
      <c r="AA2245">
        <v>15</v>
      </c>
      <c r="AB2245">
        <v>0</v>
      </c>
      <c r="AC2245">
        <v>0</v>
      </c>
      <c r="AD2245">
        <v>0</v>
      </c>
      <c r="AE2245">
        <v>15</v>
      </c>
      <c r="AF2245">
        <v>15</v>
      </c>
      <c r="AG2245">
        <v>13</v>
      </c>
      <c r="AH2245" s="2">
        <v>13986.01</v>
      </c>
    </row>
    <row r="2246" spans="1:34" x14ac:dyDescent="0.5">
      <c r="A2246">
        <v>17726</v>
      </c>
      <c r="B2246">
        <v>72561</v>
      </c>
      <c r="C2246" t="s">
        <v>2293</v>
      </c>
      <c r="D2246" s="25">
        <v>22507</v>
      </c>
      <c r="E2246" t="s">
        <v>79</v>
      </c>
      <c r="F2246" t="s">
        <v>105</v>
      </c>
      <c r="G2246" t="s">
        <v>106</v>
      </c>
      <c r="H2246" s="25">
        <v>41690</v>
      </c>
      <c r="I2246" s="26" t="str">
        <f t="shared" si="280"/>
        <v>Thu</v>
      </c>
      <c r="J2246" s="1">
        <f t="shared" si="281"/>
        <v>134</v>
      </c>
      <c r="K2246" s="1" t="str">
        <f t="shared" si="282"/>
        <v>120D</v>
      </c>
      <c r="L2246" s="25">
        <v>41824</v>
      </c>
      <c r="M2246" s="26" t="str">
        <f t="shared" si="283"/>
        <v>Fri</v>
      </c>
      <c r="N2246" s="25">
        <v>41830</v>
      </c>
      <c r="O2246" s="1">
        <f t="shared" si="284"/>
        <v>6</v>
      </c>
      <c r="P2246" s="27">
        <f t="shared" si="285"/>
        <v>2014</v>
      </c>
      <c r="Q2246" s="1">
        <f t="shared" si="286"/>
        <v>7</v>
      </c>
      <c r="R2246" s="1">
        <f t="shared" si="287"/>
        <v>4</v>
      </c>
      <c r="S2246" t="s">
        <v>72</v>
      </c>
      <c r="T2246" s="2">
        <v>17997524.399999999</v>
      </c>
      <c r="U2246">
        <v>0</v>
      </c>
      <c r="V2246" s="2">
        <v>5726544</v>
      </c>
      <c r="W2246" s="2">
        <v>8813849.0500000007</v>
      </c>
      <c r="X2246" s="2">
        <v>0</v>
      </c>
      <c r="Y2246" s="2">
        <v>1041805.36</v>
      </c>
      <c r="Z2246" s="2">
        <v>2415325.9900000002</v>
      </c>
      <c r="AA2246">
        <v>12</v>
      </c>
      <c r="AB2246">
        <v>6</v>
      </c>
      <c r="AC2246">
        <v>0</v>
      </c>
      <c r="AD2246">
        <v>0</v>
      </c>
      <c r="AE2246">
        <v>18</v>
      </c>
      <c r="AF2246">
        <v>18</v>
      </c>
      <c r="AG2246">
        <v>6</v>
      </c>
      <c r="AH2246" s="2">
        <v>954424</v>
      </c>
    </row>
    <row r="2247" spans="1:34" x14ac:dyDescent="0.5">
      <c r="A2247">
        <v>17748</v>
      </c>
      <c r="B2247">
        <v>72639</v>
      </c>
      <c r="C2247" t="s">
        <v>2294</v>
      </c>
      <c r="D2247" s="25">
        <v>20670</v>
      </c>
      <c r="E2247" t="s">
        <v>79</v>
      </c>
      <c r="F2247" t="s">
        <v>105</v>
      </c>
      <c r="G2247" t="s">
        <v>106</v>
      </c>
      <c r="H2247" s="25">
        <v>41690</v>
      </c>
      <c r="I2247" s="26" t="str">
        <f t="shared" si="280"/>
        <v>Thu</v>
      </c>
      <c r="J2247" s="1">
        <f t="shared" si="281"/>
        <v>185</v>
      </c>
      <c r="K2247" s="1" t="str">
        <f t="shared" si="282"/>
        <v>120D</v>
      </c>
      <c r="L2247" s="25">
        <v>41875</v>
      </c>
      <c r="M2247" s="26" t="str">
        <f t="shared" si="283"/>
        <v>Sun</v>
      </c>
      <c r="N2247" s="25">
        <v>41881</v>
      </c>
      <c r="O2247" s="1">
        <f t="shared" si="284"/>
        <v>6</v>
      </c>
      <c r="P2247" s="27">
        <f t="shared" si="285"/>
        <v>2014</v>
      </c>
      <c r="Q2247" s="1">
        <f t="shared" si="286"/>
        <v>8</v>
      </c>
      <c r="R2247" s="1">
        <f t="shared" si="287"/>
        <v>24</v>
      </c>
      <c r="S2247" t="s">
        <v>72</v>
      </c>
      <c r="T2247" s="2">
        <v>15247498.060000001</v>
      </c>
      <c r="U2247">
        <v>5267500</v>
      </c>
      <c r="V2247" s="2">
        <v>4138148</v>
      </c>
      <c r="W2247" s="2">
        <v>6985222.3700000001</v>
      </c>
      <c r="X2247" s="2">
        <v>0</v>
      </c>
      <c r="Y2247" s="2">
        <v>1598401.6</v>
      </c>
      <c r="Z2247" s="2">
        <v>2525726.09</v>
      </c>
      <c r="AA2247">
        <v>14</v>
      </c>
      <c r="AB2247">
        <v>0</v>
      </c>
      <c r="AC2247">
        <v>0</v>
      </c>
      <c r="AD2247">
        <v>0</v>
      </c>
      <c r="AE2247">
        <v>14</v>
      </c>
      <c r="AF2247">
        <v>14</v>
      </c>
      <c r="AG2247">
        <v>7</v>
      </c>
      <c r="AH2247" s="2">
        <v>591164</v>
      </c>
    </row>
    <row r="2248" spans="1:34" x14ac:dyDescent="0.5">
      <c r="A2248">
        <v>17812</v>
      </c>
      <c r="B2248">
        <v>72817</v>
      </c>
      <c r="C2248" t="s">
        <v>2295</v>
      </c>
      <c r="D2248" s="25">
        <v>19347</v>
      </c>
      <c r="E2248" t="s">
        <v>79</v>
      </c>
      <c r="F2248" t="s">
        <v>105</v>
      </c>
      <c r="G2248" t="s">
        <v>106</v>
      </c>
      <c r="H2248" s="25">
        <v>41691</v>
      </c>
      <c r="I2248" s="26" t="str">
        <f t="shared" si="280"/>
        <v>Fri</v>
      </c>
      <c r="J2248" s="1">
        <f t="shared" si="281"/>
        <v>166</v>
      </c>
      <c r="K2248" s="1" t="str">
        <f t="shared" si="282"/>
        <v>120D</v>
      </c>
      <c r="L2248" s="25">
        <v>41857</v>
      </c>
      <c r="M2248" s="26" t="str">
        <f t="shared" si="283"/>
        <v>Wed</v>
      </c>
      <c r="N2248" s="25">
        <v>41863</v>
      </c>
      <c r="O2248" s="1">
        <f t="shared" si="284"/>
        <v>6</v>
      </c>
      <c r="P2248" s="27">
        <f t="shared" si="285"/>
        <v>2014</v>
      </c>
      <c r="Q2248" s="1">
        <f t="shared" si="286"/>
        <v>8</v>
      </c>
      <c r="R2248" s="1">
        <f t="shared" si="287"/>
        <v>6</v>
      </c>
      <c r="S2248" t="s">
        <v>72</v>
      </c>
      <c r="T2248" s="2">
        <v>69799007.060000002</v>
      </c>
      <c r="U2248">
        <v>10535000</v>
      </c>
      <c r="V2248" s="2">
        <v>47825528.799999997</v>
      </c>
      <c r="W2248" s="2">
        <v>9696203.1500000004</v>
      </c>
      <c r="X2248" s="2">
        <v>0</v>
      </c>
      <c r="Y2248" s="2">
        <v>2550316.36</v>
      </c>
      <c r="Z2248" s="2">
        <v>9726958.75</v>
      </c>
      <c r="AA2248">
        <v>16</v>
      </c>
      <c r="AB2248">
        <v>0</v>
      </c>
      <c r="AC2248">
        <v>0</v>
      </c>
      <c r="AD2248">
        <v>0</v>
      </c>
      <c r="AE2248">
        <v>16</v>
      </c>
      <c r="AF2248">
        <v>16</v>
      </c>
      <c r="AG2248">
        <v>8</v>
      </c>
      <c r="AH2248" s="2">
        <v>5978191.0999999996</v>
      </c>
    </row>
    <row r="2249" spans="1:34" x14ac:dyDescent="0.5">
      <c r="A2249">
        <v>17812</v>
      </c>
      <c r="B2249">
        <v>72817</v>
      </c>
      <c r="C2249" t="s">
        <v>2295</v>
      </c>
      <c r="D2249" s="25">
        <v>19347</v>
      </c>
      <c r="E2249" t="s">
        <v>79</v>
      </c>
      <c r="F2249" t="s">
        <v>105</v>
      </c>
      <c r="G2249" t="s">
        <v>106</v>
      </c>
      <c r="H2249" s="25">
        <v>41691</v>
      </c>
      <c r="I2249" s="26" t="str">
        <f t="shared" si="280"/>
        <v>Fri</v>
      </c>
      <c r="J2249" s="1">
        <f t="shared" si="281"/>
        <v>172</v>
      </c>
      <c r="K2249" s="1" t="str">
        <f t="shared" si="282"/>
        <v>120D</v>
      </c>
      <c r="L2249" s="25">
        <v>41863</v>
      </c>
      <c r="M2249" s="26" t="str">
        <f t="shared" si="283"/>
        <v>Tue</v>
      </c>
      <c r="N2249" s="25">
        <v>41865</v>
      </c>
      <c r="O2249" s="1">
        <f t="shared" si="284"/>
        <v>2</v>
      </c>
      <c r="P2249" s="27">
        <f t="shared" si="285"/>
        <v>2014</v>
      </c>
      <c r="Q2249" s="1">
        <f t="shared" si="286"/>
        <v>8</v>
      </c>
      <c r="R2249" s="1">
        <f t="shared" si="287"/>
        <v>12</v>
      </c>
      <c r="S2249" t="s">
        <v>72</v>
      </c>
      <c r="T2249" s="2">
        <v>69799007.060000002</v>
      </c>
      <c r="U2249">
        <v>10535000</v>
      </c>
      <c r="V2249" s="2">
        <v>47825528.799999997</v>
      </c>
      <c r="W2249" s="2">
        <v>9696203.1500000004</v>
      </c>
      <c r="X2249" s="2">
        <v>0</v>
      </c>
      <c r="Y2249" s="2">
        <v>2550316.36</v>
      </c>
      <c r="Z2249" s="2">
        <v>9726958.75</v>
      </c>
      <c r="AA2249">
        <v>16</v>
      </c>
      <c r="AB2249">
        <v>0</v>
      </c>
      <c r="AC2249">
        <v>0</v>
      </c>
      <c r="AD2249">
        <v>0</v>
      </c>
      <c r="AE2249">
        <v>16</v>
      </c>
      <c r="AF2249">
        <v>16</v>
      </c>
      <c r="AG2249">
        <v>8</v>
      </c>
      <c r="AH2249" s="2">
        <v>5978191.0999999996</v>
      </c>
    </row>
    <row r="2250" spans="1:34" x14ac:dyDescent="0.5">
      <c r="A2250">
        <v>17821</v>
      </c>
      <c r="B2250">
        <v>72899</v>
      </c>
      <c r="C2250" t="s">
        <v>2296</v>
      </c>
      <c r="D2250" s="25">
        <v>20435</v>
      </c>
      <c r="E2250" t="s">
        <v>113</v>
      </c>
      <c r="F2250" t="s">
        <v>80</v>
      </c>
      <c r="G2250" t="s">
        <v>81</v>
      </c>
      <c r="H2250" s="25">
        <v>41691</v>
      </c>
      <c r="I2250" s="26" t="str">
        <f t="shared" si="280"/>
        <v>Fri</v>
      </c>
      <c r="J2250" s="1">
        <f t="shared" si="281"/>
        <v>58</v>
      </c>
      <c r="K2250" s="1" t="str">
        <f t="shared" si="282"/>
        <v>60D</v>
      </c>
      <c r="L2250" s="25">
        <v>41749</v>
      </c>
      <c r="M2250" s="26" t="str">
        <f t="shared" si="283"/>
        <v>Sun</v>
      </c>
      <c r="N2250" s="25">
        <v>41753</v>
      </c>
      <c r="O2250" s="1">
        <f t="shared" si="284"/>
        <v>4</v>
      </c>
      <c r="P2250" s="27">
        <f t="shared" si="285"/>
        <v>2014</v>
      </c>
      <c r="Q2250" s="1">
        <f t="shared" si="286"/>
        <v>4</v>
      </c>
      <c r="R2250" s="1">
        <f t="shared" si="287"/>
        <v>20</v>
      </c>
      <c r="S2250" t="s">
        <v>72</v>
      </c>
      <c r="T2250" s="2">
        <v>45243999.939999998</v>
      </c>
      <c r="U2250">
        <v>36382500</v>
      </c>
      <c r="V2250" s="2">
        <v>30391776</v>
      </c>
      <c r="W2250" s="2">
        <v>8061903.6100000003</v>
      </c>
      <c r="X2250" s="2">
        <v>0</v>
      </c>
      <c r="Y2250" s="2">
        <v>718614.72</v>
      </c>
      <c r="Z2250" s="2">
        <v>6071705.6100000003</v>
      </c>
      <c r="AA2250">
        <v>8</v>
      </c>
      <c r="AB2250">
        <v>0</v>
      </c>
      <c r="AC2250">
        <v>0</v>
      </c>
      <c r="AD2250">
        <v>0</v>
      </c>
      <c r="AE2250">
        <v>8</v>
      </c>
      <c r="AF2250">
        <v>8</v>
      </c>
      <c r="AG2250">
        <v>4</v>
      </c>
      <c r="AH2250" s="2">
        <v>7597944</v>
      </c>
    </row>
    <row r="2251" spans="1:34" x14ac:dyDescent="0.5">
      <c r="A2251">
        <v>17872</v>
      </c>
      <c r="B2251">
        <v>72988</v>
      </c>
      <c r="C2251" t="s">
        <v>2297</v>
      </c>
      <c r="D2251" s="25">
        <v>31666</v>
      </c>
      <c r="E2251" t="s">
        <v>79</v>
      </c>
      <c r="F2251" t="s">
        <v>105</v>
      </c>
      <c r="G2251" t="s">
        <v>106</v>
      </c>
      <c r="H2251" s="25">
        <v>41691</v>
      </c>
      <c r="I2251" s="26" t="str">
        <f t="shared" si="280"/>
        <v>Fri</v>
      </c>
      <c r="J2251" s="1">
        <f t="shared" si="281"/>
        <v>274</v>
      </c>
      <c r="K2251" s="1" t="str">
        <f t="shared" si="282"/>
        <v>120D</v>
      </c>
      <c r="L2251" s="25">
        <v>41965</v>
      </c>
      <c r="M2251" s="26" t="str">
        <f t="shared" si="283"/>
        <v>Sat</v>
      </c>
      <c r="N2251" s="25">
        <v>41970</v>
      </c>
      <c r="O2251" s="1">
        <f t="shared" si="284"/>
        <v>5</v>
      </c>
      <c r="P2251" s="27">
        <f t="shared" si="285"/>
        <v>2014</v>
      </c>
      <c r="Q2251" s="1">
        <f t="shared" si="286"/>
        <v>11</v>
      </c>
      <c r="R2251" s="1">
        <f t="shared" si="287"/>
        <v>22</v>
      </c>
      <c r="S2251" t="s">
        <v>72</v>
      </c>
      <c r="T2251" s="2">
        <v>8280498.25</v>
      </c>
      <c r="U2251">
        <v>0</v>
      </c>
      <c r="V2251" s="2">
        <v>2203104</v>
      </c>
      <c r="W2251" s="2">
        <v>2484846.98</v>
      </c>
      <c r="X2251" s="2">
        <v>0</v>
      </c>
      <c r="Y2251" s="2">
        <v>2002297.7</v>
      </c>
      <c r="Z2251" s="2">
        <v>1590249.57</v>
      </c>
      <c r="AA2251">
        <v>10</v>
      </c>
      <c r="AB2251">
        <v>0</v>
      </c>
      <c r="AC2251">
        <v>0</v>
      </c>
      <c r="AD2251">
        <v>0</v>
      </c>
      <c r="AE2251">
        <v>10</v>
      </c>
      <c r="AF2251">
        <v>10</v>
      </c>
      <c r="AG2251">
        <v>5</v>
      </c>
      <c r="AH2251" s="2">
        <v>440620.79999999999</v>
      </c>
    </row>
    <row r="2252" spans="1:34" x14ac:dyDescent="0.5">
      <c r="A2252">
        <v>17209</v>
      </c>
      <c r="B2252">
        <v>72754</v>
      </c>
      <c r="C2252" t="s">
        <v>2230</v>
      </c>
      <c r="D2252" s="25">
        <v>25326</v>
      </c>
      <c r="E2252" t="s">
        <v>79</v>
      </c>
      <c r="F2252" t="s">
        <v>105</v>
      </c>
      <c r="G2252" t="s">
        <v>106</v>
      </c>
      <c r="H2252" s="25">
        <v>41691</v>
      </c>
      <c r="I2252" s="26" t="str">
        <f t="shared" si="280"/>
        <v>Fri</v>
      </c>
      <c r="J2252" s="1">
        <f t="shared" si="281"/>
        <v>160</v>
      </c>
      <c r="K2252" s="1" t="str">
        <f t="shared" si="282"/>
        <v>120D</v>
      </c>
      <c r="L2252" s="25">
        <v>41851</v>
      </c>
      <c r="M2252" s="26" t="str">
        <f t="shared" si="283"/>
        <v>Thu</v>
      </c>
      <c r="N2252" s="25">
        <v>41852</v>
      </c>
      <c r="O2252" s="1">
        <f t="shared" si="284"/>
        <v>1</v>
      </c>
      <c r="P2252" s="27">
        <f t="shared" si="285"/>
        <v>2014</v>
      </c>
      <c r="Q2252" s="1">
        <f t="shared" si="286"/>
        <v>7</v>
      </c>
      <c r="R2252" s="1">
        <f t="shared" si="287"/>
        <v>31</v>
      </c>
      <c r="S2252" t="s">
        <v>72</v>
      </c>
      <c r="T2252" s="2">
        <v>8975397.5800000001</v>
      </c>
      <c r="U2252">
        <v>4635400</v>
      </c>
      <c r="V2252" s="2">
        <v>3590749.4</v>
      </c>
      <c r="W2252" s="2">
        <v>4180027.19</v>
      </c>
      <c r="X2252" s="2">
        <v>0</v>
      </c>
      <c r="Y2252" s="2">
        <v>0</v>
      </c>
      <c r="Z2252" s="2">
        <v>1204620.99</v>
      </c>
      <c r="AA2252">
        <v>14</v>
      </c>
      <c r="AB2252">
        <v>0</v>
      </c>
      <c r="AC2252">
        <v>0</v>
      </c>
      <c r="AD2252">
        <v>0</v>
      </c>
      <c r="AE2252">
        <v>14</v>
      </c>
      <c r="AF2252">
        <v>14</v>
      </c>
      <c r="AG2252">
        <v>7</v>
      </c>
      <c r="AH2252" s="2">
        <v>512964.2</v>
      </c>
    </row>
    <row r="2253" spans="1:34" x14ac:dyDescent="0.5">
      <c r="A2253">
        <v>17878</v>
      </c>
      <c r="B2253">
        <v>72994</v>
      </c>
      <c r="C2253" t="s">
        <v>2298</v>
      </c>
      <c r="D2253" s="25">
        <v>20795</v>
      </c>
      <c r="E2253" t="s">
        <v>79</v>
      </c>
      <c r="F2253" t="s">
        <v>105</v>
      </c>
      <c r="G2253" t="s">
        <v>106</v>
      </c>
      <c r="H2253" s="25">
        <v>41691</v>
      </c>
      <c r="I2253" s="26" t="str">
        <f t="shared" si="280"/>
        <v>Fri</v>
      </c>
      <c r="J2253" s="1">
        <f t="shared" si="281"/>
        <v>198</v>
      </c>
      <c r="K2253" s="1" t="str">
        <f t="shared" si="282"/>
        <v>120D</v>
      </c>
      <c r="L2253" s="25">
        <v>41889</v>
      </c>
      <c r="M2253" s="26" t="str">
        <f t="shared" si="283"/>
        <v>Sun</v>
      </c>
      <c r="N2253" s="25">
        <v>41895</v>
      </c>
      <c r="O2253" s="1">
        <f t="shared" si="284"/>
        <v>6</v>
      </c>
      <c r="P2253" s="27">
        <f t="shared" si="285"/>
        <v>2014</v>
      </c>
      <c r="Q2253" s="1">
        <f t="shared" si="286"/>
        <v>9</v>
      </c>
      <c r="R2253" s="1">
        <f t="shared" si="287"/>
        <v>7</v>
      </c>
      <c r="S2253" t="s">
        <v>72</v>
      </c>
      <c r="T2253" s="2">
        <v>8903399.9700000007</v>
      </c>
      <c r="U2253">
        <v>0</v>
      </c>
      <c r="V2253" s="2">
        <v>2189594.4</v>
      </c>
      <c r="W2253" s="2">
        <v>3255411.24</v>
      </c>
      <c r="X2253" s="2">
        <v>0</v>
      </c>
      <c r="Y2253" s="2">
        <v>1784548.79</v>
      </c>
      <c r="Z2253" s="2">
        <v>1673845.54</v>
      </c>
      <c r="AA2253">
        <v>12</v>
      </c>
      <c r="AB2253">
        <v>0</v>
      </c>
      <c r="AC2253">
        <v>0</v>
      </c>
      <c r="AD2253">
        <v>0</v>
      </c>
      <c r="AE2253">
        <v>12</v>
      </c>
      <c r="AF2253">
        <v>12</v>
      </c>
      <c r="AG2253">
        <v>6</v>
      </c>
      <c r="AH2253" s="2">
        <v>364932.4</v>
      </c>
    </row>
    <row r="2254" spans="1:34" x14ac:dyDescent="0.5">
      <c r="A2254">
        <v>17809</v>
      </c>
      <c r="B2254">
        <v>72803</v>
      </c>
      <c r="C2254" t="s">
        <v>2299</v>
      </c>
      <c r="D2254" s="25">
        <v>23628</v>
      </c>
      <c r="E2254" t="s">
        <v>79</v>
      </c>
      <c r="F2254" t="s">
        <v>105</v>
      </c>
      <c r="G2254" t="s">
        <v>106</v>
      </c>
      <c r="H2254" s="25">
        <v>41691</v>
      </c>
      <c r="I2254" s="26" t="str">
        <f t="shared" si="280"/>
        <v>Fri</v>
      </c>
      <c r="J2254" s="1">
        <f t="shared" si="281"/>
        <v>72</v>
      </c>
      <c r="K2254" s="1" t="str">
        <f t="shared" si="282"/>
        <v>90D</v>
      </c>
      <c r="L2254" s="25">
        <v>41763</v>
      </c>
      <c r="M2254" s="26" t="str">
        <f t="shared" si="283"/>
        <v>Sun</v>
      </c>
      <c r="N2254" s="25">
        <v>41769</v>
      </c>
      <c r="O2254" s="1">
        <f t="shared" si="284"/>
        <v>6</v>
      </c>
      <c r="P2254" s="27">
        <f t="shared" si="285"/>
        <v>2014</v>
      </c>
      <c r="Q2254" s="1">
        <f t="shared" si="286"/>
        <v>5</v>
      </c>
      <c r="R2254" s="1">
        <f t="shared" si="287"/>
        <v>4</v>
      </c>
      <c r="S2254" t="s">
        <v>72</v>
      </c>
      <c r="T2254" s="2">
        <v>11401499.59</v>
      </c>
      <c r="U2254">
        <v>0</v>
      </c>
      <c r="V2254" s="2">
        <v>2183619</v>
      </c>
      <c r="W2254" s="2">
        <v>6363636.0300000003</v>
      </c>
      <c r="X2254" s="2">
        <v>0</v>
      </c>
      <c r="Y2254" s="2">
        <v>1144855.1499999999</v>
      </c>
      <c r="Z2254" s="2">
        <v>1709389.41</v>
      </c>
      <c r="AA2254">
        <v>12</v>
      </c>
      <c r="AB2254">
        <v>0</v>
      </c>
      <c r="AC2254">
        <v>0</v>
      </c>
      <c r="AD2254">
        <v>0</v>
      </c>
      <c r="AE2254">
        <v>12</v>
      </c>
      <c r="AF2254">
        <v>12</v>
      </c>
      <c r="AG2254">
        <v>6</v>
      </c>
      <c r="AH2254" s="2">
        <v>363936.5</v>
      </c>
    </row>
    <row r="2255" spans="1:34" x14ac:dyDescent="0.5">
      <c r="A2255">
        <v>17802</v>
      </c>
      <c r="B2255">
        <v>72764</v>
      </c>
      <c r="C2255" t="s">
        <v>2300</v>
      </c>
      <c r="D2255" s="25">
        <v>17842</v>
      </c>
      <c r="E2255" t="s">
        <v>140</v>
      </c>
      <c r="F2255" t="s">
        <v>80</v>
      </c>
      <c r="G2255" t="s">
        <v>89</v>
      </c>
      <c r="H2255" s="25">
        <v>41691</v>
      </c>
      <c r="I2255" s="26" t="str">
        <f t="shared" si="280"/>
        <v>Fri</v>
      </c>
      <c r="J2255" s="1">
        <f t="shared" si="281"/>
        <v>37</v>
      </c>
      <c r="K2255" s="1" t="str">
        <f t="shared" si="282"/>
        <v>45D</v>
      </c>
      <c r="L2255" s="25">
        <v>41728</v>
      </c>
      <c r="M2255" s="26" t="str">
        <f t="shared" si="283"/>
        <v>Sun</v>
      </c>
      <c r="N2255" s="25">
        <v>41732</v>
      </c>
      <c r="O2255" s="1">
        <f t="shared" si="284"/>
        <v>4</v>
      </c>
      <c r="P2255" s="27">
        <f t="shared" si="285"/>
        <v>2014</v>
      </c>
      <c r="Q2255" s="1">
        <f t="shared" si="286"/>
        <v>3</v>
      </c>
      <c r="R2255" s="1">
        <f t="shared" si="287"/>
        <v>30</v>
      </c>
      <c r="S2255" t="s">
        <v>72</v>
      </c>
      <c r="T2255" s="2">
        <v>7709799.9400000004</v>
      </c>
      <c r="U2255">
        <v>0</v>
      </c>
      <c r="V2255" s="2">
        <v>1600000</v>
      </c>
      <c r="W2255" s="2">
        <v>4209350.6100000003</v>
      </c>
      <c r="X2255" s="2">
        <v>0</v>
      </c>
      <c r="Y2255" s="2">
        <v>865800.87</v>
      </c>
      <c r="Z2255" s="2">
        <v>1034648.46</v>
      </c>
      <c r="AA2255">
        <v>8</v>
      </c>
      <c r="AB2255">
        <v>0</v>
      </c>
      <c r="AC2255">
        <v>4</v>
      </c>
      <c r="AD2255">
        <v>0</v>
      </c>
      <c r="AE2255">
        <v>8</v>
      </c>
      <c r="AF2255">
        <v>12</v>
      </c>
      <c r="AG2255">
        <v>4</v>
      </c>
      <c r="AH2255" s="2">
        <v>400000</v>
      </c>
    </row>
    <row r="2256" spans="1:34" x14ac:dyDescent="0.5">
      <c r="A2256">
        <v>17873</v>
      </c>
      <c r="B2256">
        <v>72987</v>
      </c>
      <c r="C2256" t="s">
        <v>2301</v>
      </c>
      <c r="D2256" s="25">
        <v>28404</v>
      </c>
      <c r="E2256" t="s">
        <v>79</v>
      </c>
      <c r="F2256" t="s">
        <v>105</v>
      </c>
      <c r="G2256" t="s">
        <v>106</v>
      </c>
      <c r="H2256" s="25">
        <v>41691</v>
      </c>
      <c r="I2256" s="26" t="str">
        <f t="shared" si="280"/>
        <v>Fri</v>
      </c>
      <c r="J2256" s="1">
        <f t="shared" si="281"/>
        <v>72</v>
      </c>
      <c r="K2256" s="1" t="str">
        <f t="shared" si="282"/>
        <v>90D</v>
      </c>
      <c r="L2256" s="25">
        <v>41763</v>
      </c>
      <c r="M2256" s="26" t="str">
        <f t="shared" si="283"/>
        <v>Sun</v>
      </c>
      <c r="N2256" s="25">
        <v>41769</v>
      </c>
      <c r="O2256" s="1">
        <f t="shared" si="284"/>
        <v>6</v>
      </c>
      <c r="P2256" s="27">
        <f t="shared" si="285"/>
        <v>2014</v>
      </c>
      <c r="Q2256" s="1">
        <f t="shared" si="286"/>
        <v>5</v>
      </c>
      <c r="R2256" s="1">
        <f t="shared" si="287"/>
        <v>4</v>
      </c>
      <c r="S2256" t="s">
        <v>72</v>
      </c>
      <c r="T2256" s="2">
        <v>17420349.489999998</v>
      </c>
      <c r="U2256">
        <v>0</v>
      </c>
      <c r="V2256" s="2">
        <v>5675896.5</v>
      </c>
      <c r="W2256" s="2">
        <v>4904285.3099999996</v>
      </c>
      <c r="X2256" s="2">
        <v>0</v>
      </c>
      <c r="Y2256" s="2">
        <v>4502164.5</v>
      </c>
      <c r="Z2256" s="2">
        <v>2338003.1800000002</v>
      </c>
      <c r="AA2256">
        <v>12</v>
      </c>
      <c r="AB2256">
        <v>6</v>
      </c>
      <c r="AC2256">
        <v>0</v>
      </c>
      <c r="AD2256">
        <v>6</v>
      </c>
      <c r="AE2256">
        <v>18</v>
      </c>
      <c r="AF2256">
        <v>24</v>
      </c>
      <c r="AG2256">
        <v>6</v>
      </c>
      <c r="AH2256" s="2">
        <v>945982.75</v>
      </c>
    </row>
    <row r="2257" spans="1:34" x14ac:dyDescent="0.5">
      <c r="A2257">
        <v>17867</v>
      </c>
      <c r="B2257">
        <v>72979</v>
      </c>
      <c r="C2257" t="s">
        <v>2302</v>
      </c>
      <c r="D2257" s="25">
        <v>21439</v>
      </c>
      <c r="E2257" t="s">
        <v>79</v>
      </c>
      <c r="F2257" t="s">
        <v>105</v>
      </c>
      <c r="G2257" t="s">
        <v>106</v>
      </c>
      <c r="H2257" s="25">
        <v>41691</v>
      </c>
      <c r="I2257" s="26" t="str">
        <f t="shared" si="280"/>
        <v>Fri</v>
      </c>
      <c r="J2257" s="1">
        <f t="shared" si="281"/>
        <v>216</v>
      </c>
      <c r="K2257" s="1" t="str">
        <f t="shared" si="282"/>
        <v>120D</v>
      </c>
      <c r="L2257" s="25">
        <v>41907</v>
      </c>
      <c r="M2257" s="26" t="str">
        <f t="shared" si="283"/>
        <v>Thu</v>
      </c>
      <c r="N2257" s="25">
        <v>41913</v>
      </c>
      <c r="O2257" s="1">
        <f t="shared" si="284"/>
        <v>6</v>
      </c>
      <c r="P2257" s="27">
        <f t="shared" si="285"/>
        <v>2014</v>
      </c>
      <c r="Q2257" s="1">
        <f t="shared" si="286"/>
        <v>9</v>
      </c>
      <c r="R2257" s="1">
        <f t="shared" si="287"/>
        <v>25</v>
      </c>
      <c r="S2257" t="s">
        <v>72</v>
      </c>
      <c r="T2257" s="2">
        <v>11684398.050000001</v>
      </c>
      <c r="U2257">
        <v>0</v>
      </c>
      <c r="V2257" s="2">
        <v>7662316.2000000002</v>
      </c>
      <c r="W2257" s="2">
        <v>1805193.12</v>
      </c>
      <c r="X2257" s="2">
        <v>0</v>
      </c>
      <c r="Y2257" s="2">
        <v>649350.65</v>
      </c>
      <c r="Z2257" s="2">
        <v>1567538.08</v>
      </c>
      <c r="AA2257">
        <v>18</v>
      </c>
      <c r="AB2257">
        <v>0</v>
      </c>
      <c r="AC2257">
        <v>0</v>
      </c>
      <c r="AD2257">
        <v>0</v>
      </c>
      <c r="AE2257">
        <v>18</v>
      </c>
      <c r="AF2257">
        <v>18</v>
      </c>
      <c r="AG2257">
        <v>6</v>
      </c>
      <c r="AH2257" s="2">
        <v>1277052.7</v>
      </c>
    </row>
    <row r="2258" spans="1:34" x14ac:dyDescent="0.5">
      <c r="A2258">
        <v>17719</v>
      </c>
      <c r="B2258">
        <v>72797</v>
      </c>
      <c r="C2258" t="s">
        <v>2303</v>
      </c>
      <c r="D2258" s="25">
        <v>29205</v>
      </c>
      <c r="E2258" t="s">
        <v>69</v>
      </c>
      <c r="F2258" t="s">
        <v>94</v>
      </c>
      <c r="G2258" t="s">
        <v>141</v>
      </c>
      <c r="H2258" s="25">
        <v>41691</v>
      </c>
      <c r="I2258" s="26" t="str">
        <f t="shared" si="280"/>
        <v>Fri</v>
      </c>
      <c r="J2258" s="1">
        <f t="shared" si="281"/>
        <v>51</v>
      </c>
      <c r="K2258" s="1" t="str">
        <f t="shared" si="282"/>
        <v>60D</v>
      </c>
      <c r="L2258" s="25">
        <v>41742</v>
      </c>
      <c r="M2258" s="26" t="str">
        <f t="shared" si="283"/>
        <v>Sun</v>
      </c>
      <c r="N2258" s="25">
        <v>41755</v>
      </c>
      <c r="O2258" s="1">
        <f t="shared" si="284"/>
        <v>13</v>
      </c>
      <c r="P2258" s="27">
        <f t="shared" si="285"/>
        <v>2014</v>
      </c>
      <c r="Q2258" s="1">
        <f t="shared" si="286"/>
        <v>4</v>
      </c>
      <c r="R2258" s="1">
        <f t="shared" si="287"/>
        <v>13</v>
      </c>
      <c r="S2258" t="s">
        <v>72</v>
      </c>
      <c r="T2258" s="2">
        <v>1198100</v>
      </c>
      <c r="U2258">
        <v>0</v>
      </c>
      <c r="V2258" s="2">
        <v>1000867.75</v>
      </c>
      <c r="W2258" s="2">
        <v>0</v>
      </c>
      <c r="X2258" s="2">
        <v>0</v>
      </c>
      <c r="Y2258" s="2">
        <v>36363.64</v>
      </c>
      <c r="Z2258" s="2">
        <v>160868.60999999999</v>
      </c>
      <c r="AA2258">
        <v>26</v>
      </c>
      <c r="AB2258">
        <v>0</v>
      </c>
      <c r="AC2258">
        <v>0</v>
      </c>
      <c r="AD2258">
        <v>0</v>
      </c>
      <c r="AE2258">
        <v>26</v>
      </c>
      <c r="AF2258">
        <v>26</v>
      </c>
      <c r="AG2258">
        <v>13</v>
      </c>
      <c r="AH2258" s="2">
        <v>76989.83</v>
      </c>
    </row>
    <row r="2259" spans="1:34" x14ac:dyDescent="0.5">
      <c r="A2259">
        <v>17876</v>
      </c>
      <c r="B2259">
        <v>72993</v>
      </c>
      <c r="C2259" t="s">
        <v>2304</v>
      </c>
      <c r="D2259" s="25">
        <v>24790</v>
      </c>
      <c r="E2259" t="s">
        <v>100</v>
      </c>
      <c r="F2259" t="s">
        <v>84</v>
      </c>
      <c r="G2259" t="s">
        <v>143</v>
      </c>
      <c r="H2259" s="25">
        <v>41691</v>
      </c>
      <c r="I2259" s="26" t="str">
        <f t="shared" si="280"/>
        <v>Fri</v>
      </c>
      <c r="J2259" s="1">
        <f t="shared" si="281"/>
        <v>27</v>
      </c>
      <c r="K2259" s="1" t="str">
        <f t="shared" si="282"/>
        <v>30D</v>
      </c>
      <c r="L2259" s="25">
        <v>41718</v>
      </c>
      <c r="M2259" s="26" t="str">
        <f t="shared" si="283"/>
        <v>Thu</v>
      </c>
      <c r="N2259" s="25">
        <v>41724</v>
      </c>
      <c r="O2259" s="1">
        <f t="shared" si="284"/>
        <v>6</v>
      </c>
      <c r="P2259" s="27">
        <f t="shared" si="285"/>
        <v>2014</v>
      </c>
      <c r="Q2259" s="1">
        <f t="shared" si="286"/>
        <v>3</v>
      </c>
      <c r="R2259" s="1">
        <f t="shared" si="287"/>
        <v>20</v>
      </c>
      <c r="S2259" t="s">
        <v>72</v>
      </c>
      <c r="T2259" s="2">
        <v>24058897.300000001</v>
      </c>
      <c r="U2259">
        <v>0</v>
      </c>
      <c r="V2259" s="2">
        <v>10502165</v>
      </c>
      <c r="W2259" s="2">
        <v>8631079.9199999999</v>
      </c>
      <c r="X2259" s="2">
        <v>0</v>
      </c>
      <c r="Y2259" s="2">
        <v>1696969.71</v>
      </c>
      <c r="Z2259" s="2">
        <v>3228682.67</v>
      </c>
      <c r="AA2259">
        <v>12</v>
      </c>
      <c r="AB2259">
        <v>6</v>
      </c>
      <c r="AC2259">
        <v>0</v>
      </c>
      <c r="AD2259">
        <v>12</v>
      </c>
      <c r="AE2259">
        <v>18</v>
      </c>
      <c r="AF2259">
        <v>30</v>
      </c>
      <c r="AG2259">
        <v>6</v>
      </c>
      <c r="AH2259" s="2">
        <v>1750360.83</v>
      </c>
    </row>
    <row r="2260" spans="1:34" x14ac:dyDescent="0.5">
      <c r="A2260">
        <v>17901</v>
      </c>
      <c r="B2260">
        <v>11773</v>
      </c>
      <c r="C2260" t="s">
        <v>381</v>
      </c>
      <c r="D2260" s="25">
        <v>20373</v>
      </c>
      <c r="E2260" t="s">
        <v>79</v>
      </c>
      <c r="F2260" t="s">
        <v>105</v>
      </c>
      <c r="G2260" t="s">
        <v>106</v>
      </c>
      <c r="H2260" s="25">
        <v>41692</v>
      </c>
      <c r="I2260" s="26" t="str">
        <f t="shared" si="280"/>
        <v>Sat</v>
      </c>
      <c r="J2260" s="1">
        <f t="shared" si="281"/>
        <v>91</v>
      </c>
      <c r="K2260" s="1" t="str">
        <f t="shared" si="282"/>
        <v>120D</v>
      </c>
      <c r="L2260" s="25">
        <v>41783</v>
      </c>
      <c r="M2260" s="26" t="str">
        <f t="shared" si="283"/>
        <v>Sat</v>
      </c>
      <c r="N2260" s="25">
        <v>41789</v>
      </c>
      <c r="O2260" s="1">
        <f t="shared" si="284"/>
        <v>6</v>
      </c>
      <c r="P2260" s="27">
        <f t="shared" si="285"/>
        <v>2014</v>
      </c>
      <c r="Q2260" s="1">
        <f t="shared" si="286"/>
        <v>5</v>
      </c>
      <c r="R2260" s="1">
        <f t="shared" si="287"/>
        <v>24</v>
      </c>
      <c r="S2260" t="s">
        <v>72</v>
      </c>
      <c r="T2260" s="2">
        <v>55568422.380000003</v>
      </c>
      <c r="U2260">
        <v>0</v>
      </c>
      <c r="V2260" s="2">
        <v>2185264.4</v>
      </c>
      <c r="W2260" s="2">
        <v>39928758.18</v>
      </c>
      <c r="X2260" s="2">
        <v>0</v>
      </c>
      <c r="Y2260" s="2">
        <v>5997876.25</v>
      </c>
      <c r="Z2260" s="2">
        <v>7456523.5499999998</v>
      </c>
      <c r="AA2260">
        <v>56</v>
      </c>
      <c r="AB2260">
        <v>0</v>
      </c>
      <c r="AC2260">
        <v>0</v>
      </c>
      <c r="AD2260">
        <v>0</v>
      </c>
      <c r="AE2260">
        <v>56</v>
      </c>
      <c r="AF2260">
        <v>56</v>
      </c>
      <c r="AG2260">
        <v>28</v>
      </c>
      <c r="AH2260" s="2">
        <v>78045.16</v>
      </c>
    </row>
    <row r="2261" spans="1:34" x14ac:dyDescent="0.5">
      <c r="A2261">
        <v>17918</v>
      </c>
      <c r="B2261">
        <v>73070</v>
      </c>
      <c r="C2261" t="s">
        <v>2305</v>
      </c>
      <c r="D2261" s="25">
        <v>24972</v>
      </c>
      <c r="E2261" t="s">
        <v>79</v>
      </c>
      <c r="F2261" t="s">
        <v>105</v>
      </c>
      <c r="G2261" t="s">
        <v>106</v>
      </c>
      <c r="H2261" s="25">
        <v>41692</v>
      </c>
      <c r="I2261" s="26" t="str">
        <f t="shared" si="280"/>
        <v>Sat</v>
      </c>
      <c r="J2261" s="1">
        <f t="shared" si="281"/>
        <v>153</v>
      </c>
      <c r="K2261" s="1" t="str">
        <f t="shared" si="282"/>
        <v>120D</v>
      </c>
      <c r="L2261" s="25">
        <v>41845</v>
      </c>
      <c r="M2261" s="26" t="str">
        <f t="shared" si="283"/>
        <v>Fri</v>
      </c>
      <c r="N2261" s="25">
        <v>41846</v>
      </c>
      <c r="O2261" s="1">
        <f t="shared" si="284"/>
        <v>1</v>
      </c>
      <c r="P2261" s="27">
        <f t="shared" si="285"/>
        <v>2014</v>
      </c>
      <c r="Q2261" s="1">
        <f t="shared" si="286"/>
        <v>7</v>
      </c>
      <c r="R2261" s="1">
        <f t="shared" si="287"/>
        <v>25</v>
      </c>
      <c r="S2261" t="s">
        <v>72</v>
      </c>
      <c r="T2261" s="2">
        <v>16029965.380000001</v>
      </c>
      <c r="U2261">
        <v>4635400</v>
      </c>
      <c r="V2261" s="2">
        <v>3590749.4</v>
      </c>
      <c r="W2261" s="2">
        <v>9441845.6699999999</v>
      </c>
      <c r="X2261" s="2">
        <v>0</v>
      </c>
      <c r="Y2261" s="2">
        <v>846061.32</v>
      </c>
      <c r="Z2261" s="2">
        <v>2151308.9900000002</v>
      </c>
      <c r="AA2261">
        <v>2</v>
      </c>
      <c r="AB2261">
        <v>0</v>
      </c>
      <c r="AC2261">
        <v>0</v>
      </c>
      <c r="AD2261">
        <v>0</v>
      </c>
      <c r="AE2261">
        <v>2</v>
      </c>
      <c r="AF2261">
        <v>2</v>
      </c>
      <c r="AG2261">
        <v>1</v>
      </c>
      <c r="AH2261" s="2">
        <v>3590749.4</v>
      </c>
    </row>
    <row r="2262" spans="1:34" x14ac:dyDescent="0.5">
      <c r="A2262">
        <v>16981</v>
      </c>
      <c r="B2262">
        <v>73060</v>
      </c>
      <c r="C2262" t="s">
        <v>2206</v>
      </c>
      <c r="D2262" s="25">
        <v>21132</v>
      </c>
      <c r="E2262" t="s">
        <v>79</v>
      </c>
      <c r="F2262" t="s">
        <v>105</v>
      </c>
      <c r="G2262" t="s">
        <v>106</v>
      </c>
      <c r="H2262" s="25">
        <v>41692</v>
      </c>
      <c r="I2262" s="26" t="str">
        <f t="shared" si="280"/>
        <v>Sat</v>
      </c>
      <c r="J2262" s="1">
        <f t="shared" si="281"/>
        <v>6</v>
      </c>
      <c r="K2262" s="1" t="str">
        <f t="shared" si="282"/>
        <v>7D</v>
      </c>
      <c r="L2262" s="25">
        <v>41698</v>
      </c>
      <c r="M2262" s="26" t="str">
        <f t="shared" si="283"/>
        <v>Fri</v>
      </c>
      <c r="N2262" s="25">
        <v>41699</v>
      </c>
      <c r="O2262" s="1">
        <f t="shared" si="284"/>
        <v>1</v>
      </c>
      <c r="P2262" s="27">
        <f t="shared" si="285"/>
        <v>2014</v>
      </c>
      <c r="Q2262" s="1">
        <f t="shared" si="286"/>
        <v>2</v>
      </c>
      <c r="R2262" s="1">
        <f t="shared" si="287"/>
        <v>28</v>
      </c>
      <c r="S2262" t="s">
        <v>72</v>
      </c>
      <c r="T2262" s="2">
        <v>13678799.9</v>
      </c>
      <c r="U2262">
        <v>4624400</v>
      </c>
      <c r="V2262" s="2">
        <v>3730839.8</v>
      </c>
      <c r="W2262" s="2">
        <v>5683785.6699999999</v>
      </c>
      <c r="X2262" s="2">
        <v>0</v>
      </c>
      <c r="Y2262" s="2">
        <v>1868131.87</v>
      </c>
      <c r="Z2262" s="2">
        <v>2396042.56</v>
      </c>
      <c r="AA2262">
        <v>14</v>
      </c>
      <c r="AB2262">
        <v>0</v>
      </c>
      <c r="AC2262">
        <v>0</v>
      </c>
      <c r="AD2262">
        <v>0</v>
      </c>
      <c r="AE2262">
        <v>14</v>
      </c>
      <c r="AF2262">
        <v>14</v>
      </c>
      <c r="AG2262">
        <v>7</v>
      </c>
      <c r="AH2262" s="2">
        <v>532977.11</v>
      </c>
    </row>
    <row r="2263" spans="1:34" x14ac:dyDescent="0.5">
      <c r="A2263">
        <v>17734</v>
      </c>
      <c r="B2263">
        <v>72573</v>
      </c>
      <c r="C2263" t="s">
        <v>2289</v>
      </c>
      <c r="D2263" s="25">
        <v>20931</v>
      </c>
      <c r="E2263" t="s">
        <v>79</v>
      </c>
      <c r="F2263" t="s">
        <v>105</v>
      </c>
      <c r="G2263" t="s">
        <v>106</v>
      </c>
      <c r="H2263" s="25">
        <v>41692</v>
      </c>
      <c r="I2263" s="26" t="str">
        <f t="shared" si="280"/>
        <v>Sat</v>
      </c>
      <c r="J2263" s="1">
        <f t="shared" si="281"/>
        <v>52</v>
      </c>
      <c r="K2263" s="1" t="str">
        <f t="shared" si="282"/>
        <v>60D</v>
      </c>
      <c r="L2263" s="25">
        <v>41744</v>
      </c>
      <c r="M2263" s="26" t="str">
        <f t="shared" si="283"/>
        <v>Tue</v>
      </c>
      <c r="N2263" s="25">
        <v>41745</v>
      </c>
      <c r="O2263" s="1">
        <f t="shared" si="284"/>
        <v>1</v>
      </c>
      <c r="P2263" s="27">
        <f t="shared" si="285"/>
        <v>2014</v>
      </c>
      <c r="Q2263" s="1">
        <f t="shared" si="286"/>
        <v>4</v>
      </c>
      <c r="R2263" s="1">
        <f t="shared" si="287"/>
        <v>15</v>
      </c>
      <c r="S2263" t="s">
        <v>72</v>
      </c>
      <c r="T2263" s="2">
        <v>20403854.239999998</v>
      </c>
      <c r="U2263">
        <v>4624400</v>
      </c>
      <c r="V2263" s="2">
        <v>3730839.8</v>
      </c>
      <c r="W2263" s="2">
        <v>1097638.3799999999</v>
      </c>
      <c r="X2263" s="2">
        <v>0</v>
      </c>
      <c r="Y2263" s="2">
        <v>12533467.720000001</v>
      </c>
      <c r="Z2263" s="2">
        <v>3041908.34</v>
      </c>
      <c r="AA2263">
        <v>14</v>
      </c>
      <c r="AB2263">
        <v>0</v>
      </c>
      <c r="AC2263">
        <v>0</v>
      </c>
      <c r="AD2263">
        <v>0</v>
      </c>
      <c r="AE2263">
        <v>14</v>
      </c>
      <c r="AF2263">
        <v>14</v>
      </c>
      <c r="AG2263">
        <v>7</v>
      </c>
      <c r="AH2263" s="2">
        <v>532977.11</v>
      </c>
    </row>
    <row r="2264" spans="1:34" x14ac:dyDescent="0.5">
      <c r="A2264">
        <v>17911</v>
      </c>
      <c r="B2264">
        <v>73058</v>
      </c>
      <c r="C2264" t="s">
        <v>2306</v>
      </c>
      <c r="D2264" s="25">
        <v>24093</v>
      </c>
      <c r="E2264" t="s">
        <v>161</v>
      </c>
      <c r="F2264" t="s">
        <v>105</v>
      </c>
      <c r="G2264" t="s">
        <v>106</v>
      </c>
      <c r="H2264" s="25">
        <v>41692</v>
      </c>
      <c r="I2264" s="26" t="str">
        <f t="shared" si="280"/>
        <v>Sat</v>
      </c>
      <c r="J2264" s="1">
        <f t="shared" si="281"/>
        <v>48</v>
      </c>
      <c r="K2264" s="1" t="str">
        <f t="shared" si="282"/>
        <v>60D</v>
      </c>
      <c r="L2264" s="25">
        <v>41740</v>
      </c>
      <c r="M2264" s="26" t="str">
        <f t="shared" si="283"/>
        <v>Fri</v>
      </c>
      <c r="N2264" s="25">
        <v>41746</v>
      </c>
      <c r="O2264" s="1">
        <f t="shared" si="284"/>
        <v>6</v>
      </c>
      <c r="P2264" s="27">
        <f t="shared" si="285"/>
        <v>2014</v>
      </c>
      <c r="Q2264" s="1">
        <f t="shared" si="286"/>
        <v>4</v>
      </c>
      <c r="R2264" s="1">
        <f t="shared" si="287"/>
        <v>11</v>
      </c>
      <c r="S2264" t="s">
        <v>72</v>
      </c>
      <c r="T2264" s="2">
        <v>10993499.91</v>
      </c>
      <c r="U2264">
        <v>0</v>
      </c>
      <c r="V2264" s="2">
        <v>2184052</v>
      </c>
      <c r="W2264" s="2">
        <v>6073592.9900000002</v>
      </c>
      <c r="X2264" s="2">
        <v>0</v>
      </c>
      <c r="Y2264" s="2">
        <v>1261038.97</v>
      </c>
      <c r="Z2264" s="2">
        <v>1474815.95</v>
      </c>
      <c r="AA2264">
        <v>12</v>
      </c>
      <c r="AB2264">
        <v>0</v>
      </c>
      <c r="AC2264">
        <v>0</v>
      </c>
      <c r="AD2264">
        <v>0</v>
      </c>
      <c r="AE2264">
        <v>12</v>
      </c>
      <c r="AF2264">
        <v>12</v>
      </c>
      <c r="AG2264">
        <v>6</v>
      </c>
      <c r="AH2264" s="2">
        <v>364008.67</v>
      </c>
    </row>
    <row r="2265" spans="1:34" x14ac:dyDescent="0.5">
      <c r="A2265">
        <v>17906</v>
      </c>
      <c r="B2265">
        <v>73046</v>
      </c>
      <c r="C2265" t="s">
        <v>2307</v>
      </c>
      <c r="D2265" s="25">
        <v>25591</v>
      </c>
      <c r="E2265" t="s">
        <v>69</v>
      </c>
      <c r="F2265" t="s">
        <v>70</v>
      </c>
      <c r="G2265" t="s">
        <v>74</v>
      </c>
      <c r="H2265" s="25">
        <v>41692</v>
      </c>
      <c r="I2265" s="26" t="str">
        <f t="shared" si="280"/>
        <v>Sat</v>
      </c>
      <c r="J2265" s="1">
        <f t="shared" si="281"/>
        <v>2</v>
      </c>
      <c r="K2265" s="1" t="str">
        <f t="shared" si="282"/>
        <v>7D</v>
      </c>
      <c r="L2265" s="25">
        <v>41694</v>
      </c>
      <c r="M2265" s="26" t="str">
        <f t="shared" si="283"/>
        <v>Mon</v>
      </c>
      <c r="N2265" s="25">
        <v>41696</v>
      </c>
      <c r="O2265" s="1">
        <f t="shared" si="284"/>
        <v>2</v>
      </c>
      <c r="P2265" s="27">
        <f t="shared" si="285"/>
        <v>2014</v>
      </c>
      <c r="Q2265" s="1">
        <f t="shared" si="286"/>
        <v>2</v>
      </c>
      <c r="R2265" s="1">
        <f t="shared" si="287"/>
        <v>24</v>
      </c>
      <c r="S2265" t="s">
        <v>72</v>
      </c>
      <c r="T2265" s="2">
        <v>5313000</v>
      </c>
      <c r="U2265">
        <v>5313000</v>
      </c>
      <c r="V2265" s="2">
        <v>4045888</v>
      </c>
      <c r="W2265" s="2">
        <v>554112</v>
      </c>
      <c r="X2265" s="2">
        <v>0</v>
      </c>
      <c r="Y2265" s="2">
        <v>0</v>
      </c>
      <c r="Z2265" s="2">
        <v>713000</v>
      </c>
      <c r="AA2265">
        <v>6</v>
      </c>
      <c r="AB2265">
        <v>0</v>
      </c>
      <c r="AC2265">
        <v>0</v>
      </c>
      <c r="AD2265">
        <v>0</v>
      </c>
      <c r="AE2265">
        <v>6</v>
      </c>
      <c r="AF2265">
        <v>6</v>
      </c>
      <c r="AG2265">
        <v>3</v>
      </c>
      <c r="AH2265" s="2">
        <v>1348629.33</v>
      </c>
    </row>
    <row r="2266" spans="1:34" x14ac:dyDescent="0.5">
      <c r="A2266">
        <v>17899</v>
      </c>
      <c r="B2266">
        <v>73031</v>
      </c>
      <c r="C2266" t="s">
        <v>2308</v>
      </c>
      <c r="D2266" s="25">
        <v>27128</v>
      </c>
      <c r="E2266" t="s">
        <v>100</v>
      </c>
      <c r="F2266" t="s">
        <v>84</v>
      </c>
      <c r="G2266" t="s">
        <v>143</v>
      </c>
      <c r="H2266" s="25">
        <v>41692</v>
      </c>
      <c r="I2266" s="26" t="str">
        <f t="shared" si="280"/>
        <v>Sat</v>
      </c>
      <c r="J2266" s="1">
        <f t="shared" si="281"/>
        <v>28</v>
      </c>
      <c r="K2266" s="1" t="str">
        <f t="shared" si="282"/>
        <v>30D</v>
      </c>
      <c r="L2266" s="25">
        <v>41720</v>
      </c>
      <c r="M2266" s="26" t="str">
        <f t="shared" si="283"/>
        <v>Sat</v>
      </c>
      <c r="N2266" s="25">
        <v>41726</v>
      </c>
      <c r="O2266" s="1">
        <f t="shared" si="284"/>
        <v>6</v>
      </c>
      <c r="P2266" s="27">
        <f t="shared" si="285"/>
        <v>2014</v>
      </c>
      <c r="Q2266" s="1">
        <f t="shared" si="286"/>
        <v>3</v>
      </c>
      <c r="R2266" s="1">
        <f t="shared" si="287"/>
        <v>22</v>
      </c>
      <c r="S2266" t="s">
        <v>72</v>
      </c>
      <c r="T2266" s="2">
        <v>28573859.989999998</v>
      </c>
      <c r="U2266">
        <v>21543860</v>
      </c>
      <c r="V2266" s="2">
        <v>18377537.280000001</v>
      </c>
      <c r="W2266" s="2">
        <v>5625891.1299999999</v>
      </c>
      <c r="X2266" s="2">
        <v>0</v>
      </c>
      <c r="Y2266" s="2">
        <v>735931.3</v>
      </c>
      <c r="Z2266" s="2">
        <v>3834500.28</v>
      </c>
      <c r="AA2266">
        <v>12</v>
      </c>
      <c r="AB2266">
        <v>6</v>
      </c>
      <c r="AC2266">
        <v>6</v>
      </c>
      <c r="AD2266">
        <v>0</v>
      </c>
      <c r="AE2266">
        <v>18</v>
      </c>
      <c r="AF2266">
        <v>24</v>
      </c>
      <c r="AG2266">
        <v>6</v>
      </c>
      <c r="AH2266" s="2">
        <v>3062922.88</v>
      </c>
    </row>
    <row r="2267" spans="1:34" x14ac:dyDescent="0.5">
      <c r="A2267">
        <v>17895</v>
      </c>
      <c r="B2267">
        <v>73027</v>
      </c>
      <c r="C2267" t="s">
        <v>2309</v>
      </c>
      <c r="D2267" s="25">
        <v>17408</v>
      </c>
      <c r="E2267" t="s">
        <v>79</v>
      </c>
      <c r="F2267" t="s">
        <v>105</v>
      </c>
      <c r="G2267" t="s">
        <v>106</v>
      </c>
      <c r="H2267" s="25">
        <v>41692</v>
      </c>
      <c r="I2267" s="26" t="str">
        <f t="shared" si="280"/>
        <v>Sat</v>
      </c>
      <c r="J2267" s="1">
        <f t="shared" si="281"/>
        <v>169</v>
      </c>
      <c r="K2267" s="1" t="str">
        <f t="shared" si="282"/>
        <v>120D</v>
      </c>
      <c r="L2267" s="25">
        <v>41861</v>
      </c>
      <c r="M2267" s="26" t="str">
        <f t="shared" si="283"/>
        <v>Sun</v>
      </c>
      <c r="N2267" s="25">
        <v>41867</v>
      </c>
      <c r="O2267" s="1">
        <f t="shared" si="284"/>
        <v>6</v>
      </c>
      <c r="P2267" s="27">
        <f t="shared" si="285"/>
        <v>2014</v>
      </c>
      <c r="Q2267" s="1">
        <f t="shared" si="286"/>
        <v>8</v>
      </c>
      <c r="R2267" s="1">
        <f t="shared" si="287"/>
        <v>10</v>
      </c>
      <c r="S2267" t="s">
        <v>72</v>
      </c>
      <c r="T2267" s="2">
        <v>6761687.5300000003</v>
      </c>
      <c r="U2267">
        <v>0</v>
      </c>
      <c r="V2267" s="2">
        <v>2189594.4</v>
      </c>
      <c r="W2267" s="2">
        <v>2883115.63</v>
      </c>
      <c r="X2267" s="2">
        <v>0</v>
      </c>
      <c r="Y2267" s="2">
        <v>602390.6</v>
      </c>
      <c r="Z2267" s="2">
        <v>1086586.8999999999</v>
      </c>
      <c r="AA2267">
        <v>12</v>
      </c>
      <c r="AB2267">
        <v>0</v>
      </c>
      <c r="AC2267">
        <v>0</v>
      </c>
      <c r="AD2267">
        <v>0</v>
      </c>
      <c r="AE2267">
        <v>12</v>
      </c>
      <c r="AF2267">
        <v>12</v>
      </c>
      <c r="AG2267">
        <v>6</v>
      </c>
      <c r="AH2267" s="2">
        <v>364932.4</v>
      </c>
    </row>
    <row r="2268" spans="1:34" x14ac:dyDescent="0.5">
      <c r="A2268">
        <v>17918</v>
      </c>
      <c r="B2268">
        <v>91166</v>
      </c>
      <c r="C2268" t="s">
        <v>2310</v>
      </c>
      <c r="D2268" s="25">
        <v>23966</v>
      </c>
      <c r="E2268" t="s">
        <v>113</v>
      </c>
      <c r="F2268" t="s">
        <v>105</v>
      </c>
      <c r="G2268" t="s">
        <v>106</v>
      </c>
      <c r="H2268" s="25">
        <v>41692</v>
      </c>
      <c r="I2268" s="26" t="str">
        <f t="shared" si="280"/>
        <v>Sat</v>
      </c>
      <c r="J2268" s="1">
        <f t="shared" si="281"/>
        <v>147</v>
      </c>
      <c r="K2268" s="1" t="str">
        <f t="shared" si="282"/>
        <v>120D</v>
      </c>
      <c r="L2268" s="25">
        <v>41839</v>
      </c>
      <c r="M2268" s="26" t="str">
        <f t="shared" si="283"/>
        <v>Sat</v>
      </c>
      <c r="N2268" s="25">
        <v>41845</v>
      </c>
      <c r="O2268" s="1">
        <f t="shared" si="284"/>
        <v>6</v>
      </c>
      <c r="P2268" s="27">
        <f t="shared" si="285"/>
        <v>2014</v>
      </c>
      <c r="Q2268" s="1">
        <f t="shared" si="286"/>
        <v>7</v>
      </c>
      <c r="R2268" s="1">
        <f t="shared" si="287"/>
        <v>19</v>
      </c>
      <c r="S2268" t="s">
        <v>72</v>
      </c>
      <c r="T2268" s="2">
        <v>13832668.27</v>
      </c>
      <c r="U2268">
        <v>4635400</v>
      </c>
      <c r="V2268" s="2">
        <v>3590749.4</v>
      </c>
      <c r="W2268" s="2">
        <v>8383620.7400000002</v>
      </c>
      <c r="X2268" s="2">
        <v>0</v>
      </c>
      <c r="Y2268" s="2">
        <v>1927.4</v>
      </c>
      <c r="Z2268" s="2">
        <v>1856370.73</v>
      </c>
      <c r="AA2268">
        <v>14</v>
      </c>
      <c r="AB2268">
        <v>0</v>
      </c>
      <c r="AC2268">
        <v>0</v>
      </c>
      <c r="AD2268">
        <v>0</v>
      </c>
      <c r="AE2268">
        <v>14</v>
      </c>
      <c r="AF2268">
        <v>14</v>
      </c>
      <c r="AG2268">
        <v>7</v>
      </c>
      <c r="AH2268" s="2">
        <v>512964.2</v>
      </c>
    </row>
    <row r="2269" spans="1:34" x14ac:dyDescent="0.5">
      <c r="A2269">
        <v>17918</v>
      </c>
      <c r="B2269">
        <v>91166</v>
      </c>
      <c r="C2269" t="s">
        <v>2310</v>
      </c>
      <c r="D2269" s="25">
        <v>23966</v>
      </c>
      <c r="E2269" t="s">
        <v>113</v>
      </c>
      <c r="F2269" t="s">
        <v>105</v>
      </c>
      <c r="G2269" t="s">
        <v>106</v>
      </c>
      <c r="H2269" s="25">
        <v>41692</v>
      </c>
      <c r="I2269" s="26" t="str">
        <f t="shared" si="280"/>
        <v>Sat</v>
      </c>
      <c r="J2269" s="1">
        <f t="shared" si="281"/>
        <v>153</v>
      </c>
      <c r="K2269" s="1" t="str">
        <f t="shared" si="282"/>
        <v>120D</v>
      </c>
      <c r="L2269" s="25">
        <v>41845</v>
      </c>
      <c r="M2269" s="26" t="str">
        <f t="shared" si="283"/>
        <v>Fri</v>
      </c>
      <c r="N2269" s="25">
        <v>41846</v>
      </c>
      <c r="O2269" s="1">
        <f t="shared" si="284"/>
        <v>1</v>
      </c>
      <c r="P2269" s="27">
        <f t="shared" si="285"/>
        <v>2014</v>
      </c>
      <c r="Q2269" s="1">
        <f t="shared" si="286"/>
        <v>7</v>
      </c>
      <c r="R2269" s="1">
        <f t="shared" si="287"/>
        <v>25</v>
      </c>
      <c r="S2269" t="s">
        <v>72</v>
      </c>
      <c r="T2269" s="2">
        <v>13832668.27</v>
      </c>
      <c r="U2269">
        <v>4635400</v>
      </c>
      <c r="V2269" s="2">
        <v>3590749.4</v>
      </c>
      <c r="W2269" s="2">
        <v>8383620.7400000002</v>
      </c>
      <c r="X2269" s="2">
        <v>0</v>
      </c>
      <c r="Y2269" s="2">
        <v>1927.4</v>
      </c>
      <c r="Z2269" s="2">
        <v>1856370.73</v>
      </c>
      <c r="AA2269">
        <v>14</v>
      </c>
      <c r="AB2269">
        <v>0</v>
      </c>
      <c r="AC2269">
        <v>0</v>
      </c>
      <c r="AD2269">
        <v>0</v>
      </c>
      <c r="AE2269">
        <v>14</v>
      </c>
      <c r="AF2269">
        <v>14</v>
      </c>
      <c r="AG2269">
        <v>7</v>
      </c>
      <c r="AH2269" s="2">
        <v>512964.2</v>
      </c>
    </row>
    <row r="2270" spans="1:34" x14ac:dyDescent="0.5">
      <c r="A2270">
        <v>17927</v>
      </c>
      <c r="B2270">
        <v>73086</v>
      </c>
      <c r="C2270" t="s">
        <v>2311</v>
      </c>
      <c r="D2270" s="25">
        <v>21576</v>
      </c>
      <c r="E2270" t="s">
        <v>140</v>
      </c>
      <c r="F2270" t="s">
        <v>75</v>
      </c>
      <c r="G2270" t="s">
        <v>91</v>
      </c>
      <c r="H2270" s="25">
        <v>41692</v>
      </c>
      <c r="I2270" s="26" t="str">
        <f t="shared" si="280"/>
        <v>Sat</v>
      </c>
      <c r="J2270" s="1">
        <f t="shared" si="281"/>
        <v>14</v>
      </c>
      <c r="K2270" s="1" t="str">
        <f t="shared" si="282"/>
        <v>14D</v>
      </c>
      <c r="L2270" s="25">
        <v>41706</v>
      </c>
      <c r="M2270" s="26" t="str">
        <f t="shared" si="283"/>
        <v>Sat</v>
      </c>
      <c r="N2270" s="25">
        <v>41708</v>
      </c>
      <c r="O2270" s="1">
        <f t="shared" si="284"/>
        <v>2</v>
      </c>
      <c r="P2270" s="27">
        <f t="shared" si="285"/>
        <v>2014</v>
      </c>
      <c r="Q2270" s="1">
        <f t="shared" si="286"/>
        <v>3</v>
      </c>
      <c r="R2270" s="1">
        <f t="shared" si="287"/>
        <v>8</v>
      </c>
      <c r="S2270" t="s">
        <v>72</v>
      </c>
      <c r="T2270" s="2">
        <v>3226000</v>
      </c>
      <c r="U2270">
        <v>0</v>
      </c>
      <c r="V2270" s="2">
        <v>2200000</v>
      </c>
      <c r="W2270" s="2">
        <v>593073.59</v>
      </c>
      <c r="X2270" s="2">
        <v>0</v>
      </c>
      <c r="Y2270" s="2">
        <v>0</v>
      </c>
      <c r="Z2270" s="2">
        <v>432926.41</v>
      </c>
      <c r="AA2270">
        <v>6</v>
      </c>
      <c r="AB2270">
        <v>0</v>
      </c>
      <c r="AC2270">
        <v>0</v>
      </c>
      <c r="AD2270">
        <v>0</v>
      </c>
      <c r="AE2270">
        <v>6</v>
      </c>
      <c r="AF2270">
        <v>6</v>
      </c>
      <c r="AG2270">
        <v>2</v>
      </c>
      <c r="AH2270" s="2">
        <v>1100000</v>
      </c>
    </row>
    <row r="2271" spans="1:34" x14ac:dyDescent="0.5">
      <c r="A2271">
        <v>17989</v>
      </c>
      <c r="B2271">
        <v>73231</v>
      </c>
      <c r="C2271" t="s">
        <v>2312</v>
      </c>
      <c r="D2271" s="25">
        <v>25769</v>
      </c>
      <c r="E2271" t="s">
        <v>79</v>
      </c>
      <c r="F2271" t="s">
        <v>105</v>
      </c>
      <c r="G2271" t="s">
        <v>106</v>
      </c>
      <c r="H2271" s="25">
        <v>41694</v>
      </c>
      <c r="I2271" s="26" t="str">
        <f t="shared" si="280"/>
        <v>Mon</v>
      </c>
      <c r="J2271" s="1">
        <f t="shared" si="281"/>
        <v>102</v>
      </c>
      <c r="K2271" s="1" t="str">
        <f t="shared" si="282"/>
        <v>120D</v>
      </c>
      <c r="L2271" s="25">
        <v>41796</v>
      </c>
      <c r="M2271" s="26" t="str">
        <f t="shared" si="283"/>
        <v>Fri</v>
      </c>
      <c r="N2271" s="25">
        <v>41802</v>
      </c>
      <c r="O2271" s="1">
        <f t="shared" si="284"/>
        <v>6</v>
      </c>
      <c r="P2271" s="27">
        <f t="shared" si="285"/>
        <v>2014</v>
      </c>
      <c r="Q2271" s="1">
        <f t="shared" si="286"/>
        <v>6</v>
      </c>
      <c r="R2271" s="1">
        <f t="shared" si="287"/>
        <v>6</v>
      </c>
      <c r="S2271" t="s">
        <v>72</v>
      </c>
      <c r="T2271" s="2">
        <v>3014899.91</v>
      </c>
      <c r="U2271">
        <v>0</v>
      </c>
      <c r="V2271" s="2">
        <v>2186563.4</v>
      </c>
      <c r="W2271" s="2">
        <v>424242.35</v>
      </c>
      <c r="X2271" s="2">
        <v>0</v>
      </c>
      <c r="Y2271" s="2">
        <v>0</v>
      </c>
      <c r="Z2271" s="2">
        <v>404094.16</v>
      </c>
      <c r="AA2271">
        <v>12</v>
      </c>
      <c r="AB2271">
        <v>0</v>
      </c>
      <c r="AC2271">
        <v>0</v>
      </c>
      <c r="AD2271">
        <v>0</v>
      </c>
      <c r="AE2271">
        <v>12</v>
      </c>
      <c r="AF2271">
        <v>12</v>
      </c>
      <c r="AG2271">
        <v>6</v>
      </c>
      <c r="AH2271" s="2">
        <v>364427.23</v>
      </c>
    </row>
    <row r="2272" spans="1:34" x14ac:dyDescent="0.5">
      <c r="A2272">
        <v>17931</v>
      </c>
      <c r="B2272">
        <v>73115</v>
      </c>
      <c r="C2272" t="s">
        <v>2313</v>
      </c>
      <c r="D2272" s="25">
        <v>33871</v>
      </c>
      <c r="E2272" t="s">
        <v>113</v>
      </c>
      <c r="F2272" t="s">
        <v>105</v>
      </c>
      <c r="G2272" t="s">
        <v>106</v>
      </c>
      <c r="H2272" s="25">
        <v>41694</v>
      </c>
      <c r="I2272" s="26" t="str">
        <f t="shared" si="280"/>
        <v>Mon</v>
      </c>
      <c r="J2272" s="1">
        <f t="shared" si="281"/>
        <v>175</v>
      </c>
      <c r="K2272" s="1" t="str">
        <f t="shared" si="282"/>
        <v>120D</v>
      </c>
      <c r="L2272" s="25">
        <v>41869</v>
      </c>
      <c r="M2272" s="26" t="str">
        <f t="shared" si="283"/>
        <v>Mon</v>
      </c>
      <c r="N2272" s="25">
        <v>41875</v>
      </c>
      <c r="O2272" s="1">
        <f t="shared" si="284"/>
        <v>6</v>
      </c>
      <c r="P2272" s="27">
        <f t="shared" si="285"/>
        <v>2014</v>
      </c>
      <c r="Q2272" s="1">
        <f t="shared" si="286"/>
        <v>8</v>
      </c>
      <c r="R2272" s="1">
        <f t="shared" si="287"/>
        <v>18</v>
      </c>
      <c r="S2272" t="s">
        <v>72</v>
      </c>
      <c r="T2272" s="2">
        <v>14551797.59</v>
      </c>
      <c r="U2272">
        <v>0</v>
      </c>
      <c r="V2272" s="2">
        <v>4379188.8</v>
      </c>
      <c r="W2272" s="2">
        <v>7965365.8799999999</v>
      </c>
      <c r="X2272" s="2">
        <v>0</v>
      </c>
      <c r="Y2272" s="2">
        <v>255411.25</v>
      </c>
      <c r="Z2272" s="2">
        <v>1951831.66</v>
      </c>
      <c r="AA2272">
        <v>12</v>
      </c>
      <c r="AB2272">
        <v>0</v>
      </c>
      <c r="AC2272">
        <v>0</v>
      </c>
      <c r="AD2272">
        <v>0</v>
      </c>
      <c r="AE2272">
        <v>12</v>
      </c>
      <c r="AF2272">
        <v>12</v>
      </c>
      <c r="AG2272">
        <v>6</v>
      </c>
      <c r="AH2272" s="2">
        <v>729864.8</v>
      </c>
    </row>
    <row r="2273" spans="1:34" x14ac:dyDescent="0.5">
      <c r="A2273">
        <v>17942</v>
      </c>
      <c r="B2273">
        <v>73147</v>
      </c>
      <c r="C2273" t="s">
        <v>2314</v>
      </c>
      <c r="D2273" s="25">
        <v>20534</v>
      </c>
      <c r="E2273" t="s">
        <v>113</v>
      </c>
      <c r="F2273" t="s">
        <v>105</v>
      </c>
      <c r="G2273" t="s">
        <v>106</v>
      </c>
      <c r="H2273" s="25">
        <v>41694</v>
      </c>
      <c r="I2273" s="26" t="str">
        <f t="shared" si="280"/>
        <v>Mon</v>
      </c>
      <c r="J2273" s="1">
        <f t="shared" si="281"/>
        <v>191</v>
      </c>
      <c r="K2273" s="1" t="str">
        <f t="shared" si="282"/>
        <v>120D</v>
      </c>
      <c r="L2273" s="25">
        <v>41885</v>
      </c>
      <c r="M2273" s="26" t="str">
        <f t="shared" si="283"/>
        <v>Wed</v>
      </c>
      <c r="N2273" s="25">
        <v>41891</v>
      </c>
      <c r="O2273" s="1">
        <f t="shared" si="284"/>
        <v>6</v>
      </c>
      <c r="P2273" s="27">
        <f t="shared" si="285"/>
        <v>2014</v>
      </c>
      <c r="Q2273" s="1">
        <f t="shared" si="286"/>
        <v>9</v>
      </c>
      <c r="R2273" s="1">
        <f t="shared" si="287"/>
        <v>3</v>
      </c>
      <c r="S2273" t="s">
        <v>72</v>
      </c>
      <c r="T2273" s="2">
        <v>10490398.630000001</v>
      </c>
      <c r="U2273">
        <v>4635400</v>
      </c>
      <c r="V2273" s="2">
        <v>3590749.4</v>
      </c>
      <c r="W2273" s="2">
        <v>3673534.6</v>
      </c>
      <c r="X2273" s="2">
        <v>0</v>
      </c>
      <c r="Y2273" s="2">
        <v>1398601.4</v>
      </c>
      <c r="Z2273" s="2">
        <v>1827513.23</v>
      </c>
      <c r="AA2273">
        <v>14</v>
      </c>
      <c r="AB2273">
        <v>0</v>
      </c>
      <c r="AC2273">
        <v>0</v>
      </c>
      <c r="AD2273">
        <v>0</v>
      </c>
      <c r="AE2273">
        <v>14</v>
      </c>
      <c r="AF2273">
        <v>14</v>
      </c>
      <c r="AG2273">
        <v>7</v>
      </c>
      <c r="AH2273" s="2">
        <v>512964.2</v>
      </c>
    </row>
    <row r="2274" spans="1:34" x14ac:dyDescent="0.5">
      <c r="A2274">
        <v>17942</v>
      </c>
      <c r="B2274">
        <v>73147</v>
      </c>
      <c r="C2274" t="s">
        <v>2314</v>
      </c>
      <c r="D2274" s="25">
        <v>20534</v>
      </c>
      <c r="E2274" t="s">
        <v>113</v>
      </c>
      <c r="F2274" t="s">
        <v>105</v>
      </c>
      <c r="G2274" t="s">
        <v>106</v>
      </c>
      <c r="H2274" s="25">
        <v>41694</v>
      </c>
      <c r="I2274" s="26" t="str">
        <f t="shared" si="280"/>
        <v>Mon</v>
      </c>
      <c r="J2274" s="1">
        <f t="shared" si="281"/>
        <v>197</v>
      </c>
      <c r="K2274" s="1" t="str">
        <f t="shared" si="282"/>
        <v>120D</v>
      </c>
      <c r="L2274" s="25">
        <v>41891</v>
      </c>
      <c r="M2274" s="26" t="str">
        <f t="shared" si="283"/>
        <v>Tue</v>
      </c>
      <c r="N2274" s="25">
        <v>41892</v>
      </c>
      <c r="O2274" s="1">
        <f t="shared" si="284"/>
        <v>1</v>
      </c>
      <c r="P2274" s="27">
        <f t="shared" si="285"/>
        <v>2014</v>
      </c>
      <c r="Q2274" s="1">
        <f t="shared" si="286"/>
        <v>9</v>
      </c>
      <c r="R2274" s="1">
        <f t="shared" si="287"/>
        <v>9</v>
      </c>
      <c r="S2274" t="s">
        <v>72</v>
      </c>
      <c r="T2274" s="2">
        <v>10490398.630000001</v>
      </c>
      <c r="U2274">
        <v>4635400</v>
      </c>
      <c r="V2274" s="2">
        <v>3590749.4</v>
      </c>
      <c r="W2274" s="2">
        <v>3673534.6</v>
      </c>
      <c r="X2274" s="2">
        <v>0</v>
      </c>
      <c r="Y2274" s="2">
        <v>1398601.4</v>
      </c>
      <c r="Z2274" s="2">
        <v>1827513.23</v>
      </c>
      <c r="AA2274">
        <v>14</v>
      </c>
      <c r="AB2274">
        <v>0</v>
      </c>
      <c r="AC2274">
        <v>0</v>
      </c>
      <c r="AD2274">
        <v>0</v>
      </c>
      <c r="AE2274">
        <v>14</v>
      </c>
      <c r="AF2274">
        <v>14</v>
      </c>
      <c r="AG2274">
        <v>7</v>
      </c>
      <c r="AH2274" s="2">
        <v>512964.2</v>
      </c>
    </row>
    <row r="2275" spans="1:34" x14ac:dyDescent="0.5">
      <c r="A2275">
        <v>17970</v>
      </c>
      <c r="B2275">
        <v>73194</v>
      </c>
      <c r="C2275" t="s">
        <v>2315</v>
      </c>
      <c r="D2275" s="25">
        <v>29997</v>
      </c>
      <c r="E2275" t="s">
        <v>79</v>
      </c>
      <c r="F2275" t="s">
        <v>105</v>
      </c>
      <c r="G2275" t="s">
        <v>106</v>
      </c>
      <c r="H2275" s="25">
        <v>41694</v>
      </c>
      <c r="I2275" s="26" t="str">
        <f t="shared" si="280"/>
        <v>Mon</v>
      </c>
      <c r="J2275" s="1">
        <f t="shared" si="281"/>
        <v>132</v>
      </c>
      <c r="K2275" s="1" t="str">
        <f t="shared" si="282"/>
        <v>120D</v>
      </c>
      <c r="L2275" s="25">
        <v>41826</v>
      </c>
      <c r="M2275" s="26" t="str">
        <f t="shared" si="283"/>
        <v>Sun</v>
      </c>
      <c r="N2275" s="25">
        <v>41832</v>
      </c>
      <c r="O2275" s="1">
        <f t="shared" si="284"/>
        <v>6</v>
      </c>
      <c r="P2275" s="27">
        <f t="shared" si="285"/>
        <v>2014</v>
      </c>
      <c r="Q2275" s="1">
        <f t="shared" si="286"/>
        <v>7</v>
      </c>
      <c r="R2275" s="1">
        <f t="shared" si="287"/>
        <v>6</v>
      </c>
      <c r="S2275" t="s">
        <v>72</v>
      </c>
      <c r="T2275" s="2">
        <v>7904722.0099999998</v>
      </c>
      <c r="U2275">
        <v>0</v>
      </c>
      <c r="V2275" s="2">
        <v>2201198.7999999998</v>
      </c>
      <c r="W2275" s="2">
        <v>4164500.82</v>
      </c>
      <c r="X2275" s="2">
        <v>0</v>
      </c>
      <c r="Y2275" s="2">
        <v>479151.3</v>
      </c>
      <c r="Z2275" s="2">
        <v>1059871.0900000001</v>
      </c>
      <c r="AA2275">
        <v>12</v>
      </c>
      <c r="AB2275">
        <v>0</v>
      </c>
      <c r="AC2275">
        <v>0</v>
      </c>
      <c r="AD2275">
        <v>0</v>
      </c>
      <c r="AE2275">
        <v>12</v>
      </c>
      <c r="AF2275">
        <v>12</v>
      </c>
      <c r="AG2275">
        <v>6</v>
      </c>
      <c r="AH2275" s="2">
        <v>366866.47</v>
      </c>
    </row>
    <row r="2276" spans="1:34" x14ac:dyDescent="0.5">
      <c r="A2276">
        <v>17997</v>
      </c>
      <c r="B2276">
        <v>73243</v>
      </c>
      <c r="C2276" t="s">
        <v>2316</v>
      </c>
      <c r="D2276" s="25">
        <v>27748</v>
      </c>
      <c r="E2276" t="s">
        <v>79</v>
      </c>
      <c r="F2276" t="s">
        <v>105</v>
      </c>
      <c r="G2276" t="s">
        <v>106</v>
      </c>
      <c r="H2276" s="25">
        <v>41694</v>
      </c>
      <c r="I2276" s="26" t="str">
        <f t="shared" si="280"/>
        <v>Mon</v>
      </c>
      <c r="J2276" s="1">
        <f t="shared" si="281"/>
        <v>219</v>
      </c>
      <c r="K2276" s="1" t="str">
        <f t="shared" si="282"/>
        <v>120D</v>
      </c>
      <c r="L2276" s="25">
        <v>41913</v>
      </c>
      <c r="M2276" s="26" t="str">
        <f t="shared" si="283"/>
        <v>Wed</v>
      </c>
      <c r="N2276" s="25">
        <v>41919</v>
      </c>
      <c r="O2276" s="1">
        <f t="shared" si="284"/>
        <v>6</v>
      </c>
      <c r="P2276" s="27">
        <f t="shared" si="285"/>
        <v>2014</v>
      </c>
      <c r="Q2276" s="1">
        <f t="shared" si="286"/>
        <v>10</v>
      </c>
      <c r="R2276" s="1">
        <f t="shared" si="287"/>
        <v>1</v>
      </c>
      <c r="S2276" t="s">
        <v>72</v>
      </c>
      <c r="T2276" s="2">
        <v>14624338.6</v>
      </c>
      <c r="U2276">
        <v>0</v>
      </c>
      <c r="V2276" s="2">
        <v>5691428.4000000004</v>
      </c>
      <c r="W2276" s="2">
        <v>3437661.13</v>
      </c>
      <c r="X2276" s="2">
        <v>0</v>
      </c>
      <c r="Y2276" s="2">
        <v>3532467.55</v>
      </c>
      <c r="Z2276" s="2">
        <v>1962781.52</v>
      </c>
      <c r="AA2276">
        <v>12</v>
      </c>
      <c r="AB2276">
        <v>6</v>
      </c>
      <c r="AC2276">
        <v>0</v>
      </c>
      <c r="AD2276">
        <v>6</v>
      </c>
      <c r="AE2276">
        <v>18</v>
      </c>
      <c r="AF2276">
        <v>24</v>
      </c>
      <c r="AG2276">
        <v>6</v>
      </c>
      <c r="AH2276" s="2">
        <v>948571.4</v>
      </c>
    </row>
    <row r="2277" spans="1:34" x14ac:dyDescent="0.5">
      <c r="A2277">
        <v>17998</v>
      </c>
      <c r="B2277">
        <v>73244</v>
      </c>
      <c r="C2277" t="s">
        <v>2317</v>
      </c>
      <c r="D2277" s="25">
        <v>23574</v>
      </c>
      <c r="E2277" t="s">
        <v>79</v>
      </c>
      <c r="F2277" t="s">
        <v>105</v>
      </c>
      <c r="G2277" t="s">
        <v>106</v>
      </c>
      <c r="H2277" s="25">
        <v>41694</v>
      </c>
      <c r="I2277" s="26" t="str">
        <f t="shared" si="280"/>
        <v>Mon</v>
      </c>
      <c r="J2277" s="1">
        <f t="shared" si="281"/>
        <v>127</v>
      </c>
      <c r="K2277" s="1" t="str">
        <f t="shared" si="282"/>
        <v>120D</v>
      </c>
      <c r="L2277" s="25">
        <v>41821</v>
      </c>
      <c r="M2277" s="26" t="str">
        <f t="shared" si="283"/>
        <v>Tue</v>
      </c>
      <c r="N2277" s="25">
        <v>41827</v>
      </c>
      <c r="O2277" s="1">
        <f t="shared" si="284"/>
        <v>6</v>
      </c>
      <c r="P2277" s="27">
        <f t="shared" si="285"/>
        <v>2014</v>
      </c>
      <c r="Q2277" s="1">
        <f t="shared" si="286"/>
        <v>7</v>
      </c>
      <c r="R2277" s="1">
        <f t="shared" si="287"/>
        <v>1</v>
      </c>
      <c r="S2277" t="s">
        <v>72</v>
      </c>
      <c r="T2277" s="2">
        <v>18140597.870000001</v>
      </c>
      <c r="U2277">
        <v>0</v>
      </c>
      <c r="V2277" s="2">
        <v>7709592</v>
      </c>
      <c r="W2277" s="2">
        <v>7347703.79</v>
      </c>
      <c r="X2277" s="2">
        <v>0</v>
      </c>
      <c r="Y2277" s="2">
        <v>649350.65</v>
      </c>
      <c r="Z2277" s="2">
        <v>2433951.4300000002</v>
      </c>
      <c r="AA2277">
        <v>18</v>
      </c>
      <c r="AB2277">
        <v>0</v>
      </c>
      <c r="AC2277">
        <v>0</v>
      </c>
      <c r="AD2277">
        <v>0</v>
      </c>
      <c r="AE2277">
        <v>18</v>
      </c>
      <c r="AF2277">
        <v>18</v>
      </c>
      <c r="AG2277">
        <v>6</v>
      </c>
      <c r="AH2277" s="2">
        <v>1284932</v>
      </c>
    </row>
    <row r="2278" spans="1:34" x14ac:dyDescent="0.5">
      <c r="A2278">
        <v>17967</v>
      </c>
      <c r="B2278">
        <v>73190</v>
      </c>
      <c r="C2278" t="s">
        <v>2318</v>
      </c>
      <c r="D2278" s="25">
        <v>26782</v>
      </c>
      <c r="E2278" t="s">
        <v>101</v>
      </c>
      <c r="F2278" t="s">
        <v>70</v>
      </c>
      <c r="G2278" t="s">
        <v>74</v>
      </c>
      <c r="H2278" s="25">
        <v>41694</v>
      </c>
      <c r="I2278" s="26" t="str">
        <f t="shared" si="280"/>
        <v>Mon</v>
      </c>
      <c r="J2278" s="1">
        <f t="shared" si="281"/>
        <v>115</v>
      </c>
      <c r="K2278" s="1" t="str">
        <f t="shared" si="282"/>
        <v>120D</v>
      </c>
      <c r="L2278" s="25">
        <v>41809</v>
      </c>
      <c r="M2278" s="26" t="str">
        <f t="shared" si="283"/>
        <v>Thu</v>
      </c>
      <c r="N2278" s="25">
        <v>41811</v>
      </c>
      <c r="O2278" s="1">
        <f t="shared" si="284"/>
        <v>2</v>
      </c>
      <c r="P2278" s="27">
        <f t="shared" si="285"/>
        <v>2014</v>
      </c>
      <c r="Q2278" s="1">
        <f t="shared" si="286"/>
        <v>6</v>
      </c>
      <c r="R2278" s="1">
        <f t="shared" si="287"/>
        <v>19</v>
      </c>
      <c r="S2278" t="s">
        <v>72</v>
      </c>
      <c r="T2278" s="2">
        <v>25002999.780000001</v>
      </c>
      <c r="U2278">
        <v>20790000</v>
      </c>
      <c r="V2278" s="2">
        <v>17606062</v>
      </c>
      <c r="W2278" s="2">
        <v>4041556.86</v>
      </c>
      <c r="X2278" s="2">
        <v>0</v>
      </c>
      <c r="Y2278" s="2">
        <v>0</v>
      </c>
      <c r="Z2278" s="2">
        <v>3355380.92</v>
      </c>
      <c r="AA2278">
        <v>4</v>
      </c>
      <c r="AB2278">
        <v>2</v>
      </c>
      <c r="AC2278">
        <v>0</v>
      </c>
      <c r="AD2278">
        <v>0</v>
      </c>
      <c r="AE2278">
        <v>6</v>
      </c>
      <c r="AF2278">
        <v>6</v>
      </c>
      <c r="AG2278">
        <v>2</v>
      </c>
      <c r="AH2278" s="2">
        <v>8803031</v>
      </c>
    </row>
    <row r="2279" spans="1:34" x14ac:dyDescent="0.5">
      <c r="A2279">
        <v>17974</v>
      </c>
      <c r="B2279">
        <v>73201</v>
      </c>
      <c r="C2279" t="s">
        <v>2319</v>
      </c>
      <c r="D2279" s="25">
        <v>22678</v>
      </c>
      <c r="E2279" t="s">
        <v>961</v>
      </c>
      <c r="F2279" t="s">
        <v>105</v>
      </c>
      <c r="G2279" t="s">
        <v>106</v>
      </c>
      <c r="H2279" s="25">
        <v>41694</v>
      </c>
      <c r="I2279" s="26" t="str">
        <f t="shared" si="280"/>
        <v>Mon</v>
      </c>
      <c r="J2279" s="1">
        <f t="shared" si="281"/>
        <v>127</v>
      </c>
      <c r="K2279" s="1" t="str">
        <f t="shared" si="282"/>
        <v>120D</v>
      </c>
      <c r="L2279" s="25">
        <v>41821</v>
      </c>
      <c r="M2279" s="26" t="str">
        <f t="shared" si="283"/>
        <v>Tue</v>
      </c>
      <c r="N2279" s="25">
        <v>41827</v>
      </c>
      <c r="O2279" s="1">
        <f t="shared" si="284"/>
        <v>6</v>
      </c>
      <c r="P2279" s="27">
        <f t="shared" si="285"/>
        <v>2014</v>
      </c>
      <c r="Q2279" s="1">
        <f t="shared" si="286"/>
        <v>7</v>
      </c>
      <c r="R2279" s="1">
        <f t="shared" si="287"/>
        <v>1</v>
      </c>
      <c r="S2279" t="s">
        <v>72</v>
      </c>
      <c r="T2279" s="2">
        <v>12413432.689999999</v>
      </c>
      <c r="U2279">
        <v>0</v>
      </c>
      <c r="V2279" s="2">
        <v>5726544</v>
      </c>
      <c r="W2279" s="2">
        <v>5020807.55</v>
      </c>
      <c r="X2279" s="2">
        <v>0</v>
      </c>
      <c r="Y2279" s="2">
        <v>0</v>
      </c>
      <c r="Z2279" s="2">
        <v>1666081.14</v>
      </c>
      <c r="AA2279">
        <v>12</v>
      </c>
      <c r="AB2279">
        <v>0</v>
      </c>
      <c r="AC2279">
        <v>0</v>
      </c>
      <c r="AD2279">
        <v>0</v>
      </c>
      <c r="AE2279">
        <v>12</v>
      </c>
      <c r="AF2279">
        <v>12</v>
      </c>
      <c r="AG2279">
        <v>6</v>
      </c>
      <c r="AH2279" s="2">
        <v>954424</v>
      </c>
    </row>
    <row r="2280" spans="1:34" x14ac:dyDescent="0.5">
      <c r="A2280">
        <v>17932</v>
      </c>
      <c r="B2280">
        <v>73118</v>
      </c>
      <c r="C2280" t="s">
        <v>2320</v>
      </c>
      <c r="D2280" s="25">
        <v>26057</v>
      </c>
      <c r="E2280" t="s">
        <v>79</v>
      </c>
      <c r="F2280" t="s">
        <v>105</v>
      </c>
      <c r="G2280" t="s">
        <v>106</v>
      </c>
      <c r="H2280" s="25">
        <v>41694</v>
      </c>
      <c r="I2280" s="26" t="str">
        <f t="shared" si="280"/>
        <v>Mon</v>
      </c>
      <c r="J2280" s="1">
        <f t="shared" si="281"/>
        <v>46</v>
      </c>
      <c r="K2280" s="1" t="str">
        <f t="shared" si="282"/>
        <v>60D</v>
      </c>
      <c r="L2280" s="25">
        <v>41740</v>
      </c>
      <c r="M2280" s="26" t="str">
        <f t="shared" si="283"/>
        <v>Fri</v>
      </c>
      <c r="N2280" s="25">
        <v>41746</v>
      </c>
      <c r="O2280" s="1">
        <f t="shared" si="284"/>
        <v>6</v>
      </c>
      <c r="P2280" s="27">
        <f t="shared" si="285"/>
        <v>2014</v>
      </c>
      <c r="Q2280" s="1">
        <f t="shared" si="286"/>
        <v>4</v>
      </c>
      <c r="R2280" s="1">
        <f t="shared" si="287"/>
        <v>11</v>
      </c>
      <c r="S2280" t="s">
        <v>72</v>
      </c>
      <c r="T2280" s="2">
        <v>24258098.920000002</v>
      </c>
      <c r="U2280">
        <v>0</v>
      </c>
      <c r="V2280" s="2">
        <v>7751367</v>
      </c>
      <c r="W2280" s="2">
        <v>3952380.03</v>
      </c>
      <c r="X2280" s="2">
        <v>0</v>
      </c>
      <c r="Y2280" s="2">
        <v>9298701.3000000007</v>
      </c>
      <c r="Z2280" s="2">
        <v>3255650.59</v>
      </c>
      <c r="AA2280">
        <v>12</v>
      </c>
      <c r="AB2280">
        <v>6</v>
      </c>
      <c r="AC2280">
        <v>6</v>
      </c>
      <c r="AD2280">
        <v>0</v>
      </c>
      <c r="AE2280">
        <v>18</v>
      </c>
      <c r="AF2280">
        <v>24</v>
      </c>
      <c r="AG2280">
        <v>6</v>
      </c>
      <c r="AH2280" s="2">
        <v>1291894.5</v>
      </c>
    </row>
    <row r="2281" spans="1:34" x14ac:dyDescent="0.5">
      <c r="A2281">
        <v>17936</v>
      </c>
      <c r="B2281">
        <v>89122</v>
      </c>
      <c r="C2281" t="s">
        <v>2321</v>
      </c>
      <c r="D2281" s="25">
        <v>26316</v>
      </c>
      <c r="E2281" t="s">
        <v>79</v>
      </c>
      <c r="F2281" t="s">
        <v>105</v>
      </c>
      <c r="G2281" t="s">
        <v>106</v>
      </c>
      <c r="H2281" s="25">
        <v>41694</v>
      </c>
      <c r="I2281" s="26" t="str">
        <f t="shared" si="280"/>
        <v>Mon</v>
      </c>
      <c r="J2281" s="1">
        <f t="shared" si="281"/>
        <v>172</v>
      </c>
      <c r="K2281" s="1" t="str">
        <f t="shared" si="282"/>
        <v>120D</v>
      </c>
      <c r="L2281" s="25">
        <v>41866</v>
      </c>
      <c r="M2281" s="26" t="str">
        <f t="shared" si="283"/>
        <v>Fri</v>
      </c>
      <c r="N2281" s="25">
        <v>41872</v>
      </c>
      <c r="O2281" s="1">
        <f t="shared" si="284"/>
        <v>6</v>
      </c>
      <c r="P2281" s="27">
        <f t="shared" si="285"/>
        <v>2014</v>
      </c>
      <c r="Q2281" s="1">
        <f t="shared" si="286"/>
        <v>8</v>
      </c>
      <c r="R2281" s="1">
        <f t="shared" si="287"/>
        <v>15</v>
      </c>
      <c r="S2281" t="s">
        <v>72</v>
      </c>
      <c r="T2281" s="2">
        <v>18604899.18</v>
      </c>
      <c r="U2281">
        <v>0</v>
      </c>
      <c r="V2281" s="2">
        <v>6002591.0499999998</v>
      </c>
      <c r="W2281" s="2">
        <v>3316016.62</v>
      </c>
      <c r="X2281" s="2">
        <v>0</v>
      </c>
      <c r="Y2281" s="2">
        <v>6279686.96</v>
      </c>
      <c r="Z2281" s="2">
        <v>3006604.55</v>
      </c>
      <c r="AA2281">
        <v>28</v>
      </c>
      <c r="AB2281">
        <v>0</v>
      </c>
      <c r="AC2281">
        <v>0</v>
      </c>
      <c r="AD2281">
        <v>0</v>
      </c>
      <c r="AE2281">
        <v>28</v>
      </c>
      <c r="AF2281">
        <v>28</v>
      </c>
      <c r="AG2281">
        <v>14</v>
      </c>
      <c r="AH2281" s="2">
        <v>428756.5</v>
      </c>
    </row>
    <row r="2282" spans="1:34" x14ac:dyDescent="0.5">
      <c r="A2282">
        <v>17987</v>
      </c>
      <c r="B2282">
        <v>73224</v>
      </c>
      <c r="C2282" t="s">
        <v>2322</v>
      </c>
      <c r="D2282" s="25">
        <v>26498</v>
      </c>
      <c r="E2282" t="s">
        <v>79</v>
      </c>
      <c r="F2282" t="s">
        <v>105</v>
      </c>
      <c r="G2282" t="s">
        <v>106</v>
      </c>
      <c r="H2282" s="25">
        <v>41694</v>
      </c>
      <c r="I2282" s="26" t="str">
        <f t="shared" si="280"/>
        <v>Mon</v>
      </c>
      <c r="J2282" s="1">
        <f t="shared" si="281"/>
        <v>129</v>
      </c>
      <c r="K2282" s="1" t="str">
        <f t="shared" si="282"/>
        <v>120D</v>
      </c>
      <c r="L2282" s="25">
        <v>41823</v>
      </c>
      <c r="M2282" s="26" t="str">
        <f t="shared" si="283"/>
        <v>Thu</v>
      </c>
      <c r="N2282" s="25">
        <v>41829</v>
      </c>
      <c r="O2282" s="1">
        <f t="shared" si="284"/>
        <v>6</v>
      </c>
      <c r="P2282" s="27">
        <f t="shared" si="285"/>
        <v>2014</v>
      </c>
      <c r="Q2282" s="1">
        <f t="shared" si="286"/>
        <v>7</v>
      </c>
      <c r="R2282" s="1">
        <f t="shared" si="287"/>
        <v>3</v>
      </c>
      <c r="S2282" t="s">
        <v>72</v>
      </c>
      <c r="T2282" s="2">
        <v>12439839.029999999</v>
      </c>
      <c r="U2282">
        <v>0</v>
      </c>
      <c r="V2282" s="2">
        <v>2092440</v>
      </c>
      <c r="W2282" s="2">
        <v>7638994.8099999996</v>
      </c>
      <c r="X2282" s="2">
        <v>0</v>
      </c>
      <c r="Y2282" s="2">
        <v>799200.8</v>
      </c>
      <c r="Z2282" s="2">
        <v>1909203.42</v>
      </c>
      <c r="AA2282">
        <v>12</v>
      </c>
      <c r="AB2282">
        <v>0</v>
      </c>
      <c r="AC2282">
        <v>6</v>
      </c>
      <c r="AD2282">
        <v>0</v>
      </c>
      <c r="AE2282">
        <v>12</v>
      </c>
      <c r="AF2282">
        <v>18</v>
      </c>
      <c r="AG2282">
        <v>6</v>
      </c>
      <c r="AH2282" s="2">
        <v>348740</v>
      </c>
    </row>
    <row r="2283" spans="1:34" x14ac:dyDescent="0.5">
      <c r="A2283">
        <v>17944</v>
      </c>
      <c r="B2283">
        <v>73151</v>
      </c>
      <c r="C2283" t="s">
        <v>2323</v>
      </c>
      <c r="D2283" s="25">
        <v>21947</v>
      </c>
      <c r="E2283" t="s">
        <v>79</v>
      </c>
      <c r="F2283" t="s">
        <v>105</v>
      </c>
      <c r="G2283" t="s">
        <v>106</v>
      </c>
      <c r="H2283" s="25">
        <v>41694</v>
      </c>
      <c r="I2283" s="26" t="str">
        <f t="shared" si="280"/>
        <v>Mon</v>
      </c>
      <c r="J2283" s="1">
        <f t="shared" si="281"/>
        <v>122</v>
      </c>
      <c r="K2283" s="1" t="str">
        <f t="shared" si="282"/>
        <v>120D</v>
      </c>
      <c r="L2283" s="25">
        <v>41816</v>
      </c>
      <c r="M2283" s="26" t="str">
        <f t="shared" si="283"/>
        <v>Thu</v>
      </c>
      <c r="N2283" s="25">
        <v>41822</v>
      </c>
      <c r="O2283" s="1">
        <f t="shared" si="284"/>
        <v>6</v>
      </c>
      <c r="P2283" s="27">
        <f t="shared" si="285"/>
        <v>2014</v>
      </c>
      <c r="Q2283" s="1">
        <f t="shared" si="286"/>
        <v>6</v>
      </c>
      <c r="R2283" s="1">
        <f t="shared" si="287"/>
        <v>26</v>
      </c>
      <c r="S2283" t="s">
        <v>72</v>
      </c>
      <c r="T2283" s="2">
        <v>16489000.5</v>
      </c>
      <c r="U2283">
        <v>0</v>
      </c>
      <c r="V2283" s="2">
        <v>7709592</v>
      </c>
      <c r="W2283" s="2">
        <v>3008658.45</v>
      </c>
      <c r="X2283" s="2">
        <v>0</v>
      </c>
      <c r="Y2283" s="2">
        <v>3558441.56</v>
      </c>
      <c r="Z2283" s="2">
        <v>2212308.4900000002</v>
      </c>
      <c r="AA2283">
        <v>18</v>
      </c>
      <c r="AB2283">
        <v>0</v>
      </c>
      <c r="AC2283">
        <v>0</v>
      </c>
      <c r="AD2283">
        <v>0</v>
      </c>
      <c r="AE2283">
        <v>18</v>
      </c>
      <c r="AF2283">
        <v>18</v>
      </c>
      <c r="AG2283">
        <v>6</v>
      </c>
      <c r="AH2283" s="2">
        <v>1284932</v>
      </c>
    </row>
    <row r="2284" spans="1:34" x14ac:dyDescent="0.5">
      <c r="A2284">
        <v>17935</v>
      </c>
      <c r="B2284">
        <v>73124</v>
      </c>
      <c r="C2284" t="s">
        <v>2324</v>
      </c>
      <c r="D2284" s="25">
        <v>25034</v>
      </c>
      <c r="E2284" t="s">
        <v>69</v>
      </c>
      <c r="F2284" t="s">
        <v>84</v>
      </c>
      <c r="G2284" t="s">
        <v>112</v>
      </c>
      <c r="H2284" s="25">
        <v>41694</v>
      </c>
      <c r="I2284" s="26" t="str">
        <f t="shared" si="280"/>
        <v>Mon</v>
      </c>
      <c r="J2284" s="1">
        <f t="shared" si="281"/>
        <v>65</v>
      </c>
      <c r="K2284" s="1" t="str">
        <f t="shared" si="282"/>
        <v>90D</v>
      </c>
      <c r="L2284" s="25">
        <v>41759</v>
      </c>
      <c r="M2284" s="26" t="str">
        <f t="shared" si="283"/>
        <v>Wed</v>
      </c>
      <c r="N2284" s="25">
        <v>41762</v>
      </c>
      <c r="O2284" s="1">
        <f t="shared" si="284"/>
        <v>3</v>
      </c>
      <c r="P2284" s="27">
        <f t="shared" si="285"/>
        <v>2014</v>
      </c>
      <c r="Q2284" s="1">
        <f t="shared" si="286"/>
        <v>4</v>
      </c>
      <c r="R2284" s="1">
        <f t="shared" si="287"/>
        <v>30</v>
      </c>
      <c r="S2284" t="s">
        <v>72</v>
      </c>
      <c r="T2284" s="2">
        <v>21108600</v>
      </c>
      <c r="U2284">
        <v>20160000</v>
      </c>
      <c r="V2284" s="2">
        <v>16623378</v>
      </c>
      <c r="W2284" s="2">
        <v>1652466.7</v>
      </c>
      <c r="X2284" s="2">
        <v>0</v>
      </c>
      <c r="Y2284" s="2">
        <v>0</v>
      </c>
      <c r="Z2284" s="2">
        <v>2832755.3</v>
      </c>
      <c r="AA2284">
        <v>6</v>
      </c>
      <c r="AB2284">
        <v>0</v>
      </c>
      <c r="AC2284">
        <v>0</v>
      </c>
      <c r="AD2284">
        <v>0</v>
      </c>
      <c r="AE2284">
        <v>6</v>
      </c>
      <c r="AF2284">
        <v>6</v>
      </c>
      <c r="AG2284">
        <v>3</v>
      </c>
      <c r="AH2284" s="2">
        <v>5541126</v>
      </c>
    </row>
    <row r="2285" spans="1:34" x14ac:dyDescent="0.5">
      <c r="A2285">
        <v>17946</v>
      </c>
      <c r="B2285">
        <v>73159</v>
      </c>
      <c r="C2285" t="s">
        <v>2325</v>
      </c>
      <c r="D2285" s="25">
        <v>23939</v>
      </c>
      <c r="E2285" t="s">
        <v>79</v>
      </c>
      <c r="F2285" t="s">
        <v>105</v>
      </c>
      <c r="G2285" t="s">
        <v>106</v>
      </c>
      <c r="H2285" s="25">
        <v>41694</v>
      </c>
      <c r="I2285" s="26" t="str">
        <f t="shared" si="280"/>
        <v>Mon</v>
      </c>
      <c r="J2285" s="1">
        <f t="shared" si="281"/>
        <v>34</v>
      </c>
      <c r="K2285" s="1" t="str">
        <f t="shared" si="282"/>
        <v>45D</v>
      </c>
      <c r="L2285" s="25">
        <v>41728</v>
      </c>
      <c r="M2285" s="26" t="str">
        <f t="shared" si="283"/>
        <v>Sun</v>
      </c>
      <c r="N2285" s="25">
        <v>41734</v>
      </c>
      <c r="O2285" s="1">
        <f t="shared" si="284"/>
        <v>6</v>
      </c>
      <c r="P2285" s="27">
        <f t="shared" si="285"/>
        <v>2014</v>
      </c>
      <c r="Q2285" s="1">
        <f t="shared" si="286"/>
        <v>3</v>
      </c>
      <c r="R2285" s="1">
        <f t="shared" si="287"/>
        <v>30</v>
      </c>
      <c r="S2285" t="s">
        <v>72</v>
      </c>
      <c r="T2285" s="2">
        <v>11564599.85</v>
      </c>
      <c r="U2285">
        <v>0</v>
      </c>
      <c r="V2285" s="2">
        <v>2184571.6</v>
      </c>
      <c r="W2285" s="2">
        <v>6341991.2400000002</v>
      </c>
      <c r="X2285" s="2">
        <v>0</v>
      </c>
      <c r="Y2285" s="2">
        <v>1486580.1</v>
      </c>
      <c r="Z2285" s="2">
        <v>1551456.91</v>
      </c>
      <c r="AA2285">
        <v>12</v>
      </c>
      <c r="AB2285">
        <v>0</v>
      </c>
      <c r="AC2285">
        <v>0</v>
      </c>
      <c r="AD2285">
        <v>0</v>
      </c>
      <c r="AE2285">
        <v>12</v>
      </c>
      <c r="AF2285">
        <v>12</v>
      </c>
      <c r="AG2285">
        <v>6</v>
      </c>
      <c r="AH2285" s="2">
        <v>364095.27</v>
      </c>
    </row>
    <row r="2286" spans="1:34" x14ac:dyDescent="0.5">
      <c r="A2286">
        <v>17976</v>
      </c>
      <c r="B2286">
        <v>73206</v>
      </c>
      <c r="C2286" t="s">
        <v>2326</v>
      </c>
      <c r="D2286" s="25">
        <v>19502</v>
      </c>
      <c r="E2286" t="s">
        <v>79</v>
      </c>
      <c r="F2286" t="s">
        <v>105</v>
      </c>
      <c r="G2286" t="s">
        <v>106</v>
      </c>
      <c r="H2286" s="25">
        <v>41694</v>
      </c>
      <c r="I2286" s="26" t="str">
        <f t="shared" si="280"/>
        <v>Mon</v>
      </c>
      <c r="J2286" s="1">
        <f t="shared" si="281"/>
        <v>124</v>
      </c>
      <c r="K2286" s="1" t="str">
        <f t="shared" si="282"/>
        <v>120D</v>
      </c>
      <c r="L2286" s="25">
        <v>41818</v>
      </c>
      <c r="M2286" s="26" t="str">
        <f t="shared" si="283"/>
        <v>Sat</v>
      </c>
      <c r="N2286" s="25">
        <v>41824</v>
      </c>
      <c r="O2286" s="1">
        <f t="shared" si="284"/>
        <v>6</v>
      </c>
      <c r="P2286" s="27">
        <f t="shared" si="285"/>
        <v>2014</v>
      </c>
      <c r="Q2286" s="1">
        <f t="shared" si="286"/>
        <v>6</v>
      </c>
      <c r="R2286" s="1">
        <f t="shared" si="287"/>
        <v>28</v>
      </c>
      <c r="S2286" t="s">
        <v>72</v>
      </c>
      <c r="T2286" s="2">
        <v>5919197.5999999996</v>
      </c>
      <c r="U2286">
        <v>0</v>
      </c>
      <c r="V2286" s="2">
        <v>2092440</v>
      </c>
      <c r="W2286" s="2">
        <v>3032378.88</v>
      </c>
      <c r="X2286" s="2">
        <v>0</v>
      </c>
      <c r="Y2286" s="2">
        <v>0</v>
      </c>
      <c r="Z2286" s="2">
        <v>794378.72</v>
      </c>
      <c r="AA2286">
        <v>12</v>
      </c>
      <c r="AB2286">
        <v>0</v>
      </c>
      <c r="AC2286">
        <v>6</v>
      </c>
      <c r="AD2286">
        <v>0</v>
      </c>
      <c r="AE2286">
        <v>12</v>
      </c>
      <c r="AF2286">
        <v>18</v>
      </c>
      <c r="AG2286">
        <v>6</v>
      </c>
      <c r="AH2286" s="2">
        <v>348740</v>
      </c>
    </row>
    <row r="2287" spans="1:34" x14ac:dyDescent="0.5">
      <c r="A2287">
        <v>18057</v>
      </c>
      <c r="B2287">
        <v>73348</v>
      </c>
      <c r="C2287" t="s">
        <v>2327</v>
      </c>
      <c r="D2287" s="25">
        <v>24385</v>
      </c>
      <c r="E2287" t="s">
        <v>79</v>
      </c>
      <c r="F2287" t="s">
        <v>105</v>
      </c>
      <c r="G2287" t="s">
        <v>106</v>
      </c>
      <c r="H2287" s="25">
        <v>41695</v>
      </c>
      <c r="I2287" s="26" t="str">
        <f t="shared" si="280"/>
        <v>Tue</v>
      </c>
      <c r="J2287" s="1">
        <f t="shared" si="281"/>
        <v>120</v>
      </c>
      <c r="K2287" s="1" t="str">
        <f t="shared" si="282"/>
        <v>120D</v>
      </c>
      <c r="L2287" s="25">
        <v>41815</v>
      </c>
      <c r="M2287" s="26" t="str">
        <f t="shared" si="283"/>
        <v>Wed</v>
      </c>
      <c r="N2287" s="25">
        <v>41821</v>
      </c>
      <c r="O2287" s="1">
        <f t="shared" si="284"/>
        <v>6</v>
      </c>
      <c r="P2287" s="27">
        <f t="shared" si="285"/>
        <v>2014</v>
      </c>
      <c r="Q2287" s="1">
        <f t="shared" si="286"/>
        <v>6</v>
      </c>
      <c r="R2287" s="1">
        <f t="shared" si="287"/>
        <v>25</v>
      </c>
      <c r="S2287" t="s">
        <v>72</v>
      </c>
      <c r="T2287" s="2">
        <v>4226799.93</v>
      </c>
      <c r="U2287">
        <v>0</v>
      </c>
      <c r="V2287" s="2">
        <v>2092440</v>
      </c>
      <c r="W2287" s="2">
        <v>1350649.3</v>
      </c>
      <c r="X2287" s="2">
        <v>0</v>
      </c>
      <c r="Y2287" s="2">
        <v>216450.22</v>
      </c>
      <c r="Z2287" s="2">
        <v>567260.41</v>
      </c>
      <c r="AA2287">
        <v>12</v>
      </c>
      <c r="AB2287">
        <v>0</v>
      </c>
      <c r="AC2287">
        <v>6</v>
      </c>
      <c r="AD2287">
        <v>0</v>
      </c>
      <c r="AE2287">
        <v>12</v>
      </c>
      <c r="AF2287">
        <v>18</v>
      </c>
      <c r="AG2287">
        <v>6</v>
      </c>
      <c r="AH2287" s="2">
        <v>348740</v>
      </c>
    </row>
    <row r="2288" spans="1:34" x14ac:dyDescent="0.5">
      <c r="A2288">
        <v>18020</v>
      </c>
      <c r="B2288">
        <v>73353</v>
      </c>
      <c r="C2288" t="s">
        <v>2328</v>
      </c>
      <c r="D2288" s="25">
        <v>28074</v>
      </c>
      <c r="E2288" t="s">
        <v>140</v>
      </c>
      <c r="F2288" t="s">
        <v>75</v>
      </c>
      <c r="G2288" t="s">
        <v>91</v>
      </c>
      <c r="H2288" s="25">
        <v>41695</v>
      </c>
      <c r="I2288" s="26" t="str">
        <f t="shared" si="280"/>
        <v>Tue</v>
      </c>
      <c r="J2288" s="1">
        <f t="shared" si="281"/>
        <v>5</v>
      </c>
      <c r="K2288" s="1" t="str">
        <f t="shared" si="282"/>
        <v>7D</v>
      </c>
      <c r="L2288" s="25">
        <v>41700</v>
      </c>
      <c r="M2288" s="26" t="str">
        <f t="shared" si="283"/>
        <v>Sun</v>
      </c>
      <c r="N2288" s="25">
        <v>41704</v>
      </c>
      <c r="O2288" s="1">
        <f t="shared" si="284"/>
        <v>4</v>
      </c>
      <c r="P2288" s="27">
        <f t="shared" si="285"/>
        <v>2014</v>
      </c>
      <c r="Q2288" s="1">
        <f t="shared" si="286"/>
        <v>3</v>
      </c>
      <c r="R2288" s="1">
        <f t="shared" si="287"/>
        <v>2</v>
      </c>
      <c r="S2288" t="s">
        <v>72</v>
      </c>
      <c r="T2288" s="2">
        <v>316000</v>
      </c>
      <c r="U2288">
        <v>0</v>
      </c>
      <c r="V2288" s="2">
        <v>200000</v>
      </c>
      <c r="W2288" s="2">
        <v>73593.070000000007</v>
      </c>
      <c r="X2288" s="2">
        <v>0</v>
      </c>
      <c r="Y2288" s="2">
        <v>0</v>
      </c>
      <c r="Z2288" s="2">
        <v>42406.93</v>
      </c>
      <c r="AA2288">
        <v>5</v>
      </c>
      <c r="AB2288">
        <v>0</v>
      </c>
      <c r="AC2288">
        <v>0</v>
      </c>
      <c r="AD2288">
        <v>0</v>
      </c>
      <c r="AE2288">
        <v>5</v>
      </c>
      <c r="AF2288">
        <v>5</v>
      </c>
      <c r="AG2288">
        <v>4</v>
      </c>
      <c r="AH2288" s="2">
        <v>50000</v>
      </c>
    </row>
    <row r="2289" spans="1:34" x14ac:dyDescent="0.5">
      <c r="A2289">
        <v>18020</v>
      </c>
      <c r="B2289">
        <v>73356</v>
      </c>
      <c r="C2289" t="s">
        <v>2329</v>
      </c>
      <c r="D2289" s="25">
        <v>28520</v>
      </c>
      <c r="E2289" t="s">
        <v>140</v>
      </c>
      <c r="F2289" t="s">
        <v>75</v>
      </c>
      <c r="G2289" t="s">
        <v>91</v>
      </c>
      <c r="H2289" s="25">
        <v>41695</v>
      </c>
      <c r="I2289" s="26" t="str">
        <f t="shared" si="280"/>
        <v>Tue</v>
      </c>
      <c r="J2289" s="1">
        <f t="shared" si="281"/>
        <v>5</v>
      </c>
      <c r="K2289" s="1" t="str">
        <f t="shared" si="282"/>
        <v>7D</v>
      </c>
      <c r="L2289" s="25">
        <v>41700</v>
      </c>
      <c r="M2289" s="26" t="str">
        <f t="shared" si="283"/>
        <v>Sun</v>
      </c>
      <c r="N2289" s="25">
        <v>41704</v>
      </c>
      <c r="O2289" s="1">
        <f t="shared" si="284"/>
        <v>4</v>
      </c>
      <c r="P2289" s="27">
        <f t="shared" si="285"/>
        <v>2014</v>
      </c>
      <c r="Q2289" s="1">
        <f t="shared" si="286"/>
        <v>3</v>
      </c>
      <c r="R2289" s="1">
        <f t="shared" si="287"/>
        <v>2</v>
      </c>
      <c r="S2289" t="s">
        <v>72</v>
      </c>
      <c r="T2289" s="2">
        <v>4967000</v>
      </c>
      <c r="U2289">
        <v>4389000</v>
      </c>
      <c r="V2289" s="2">
        <v>4300432.9000000004</v>
      </c>
      <c r="W2289" s="2">
        <v>0</v>
      </c>
      <c r="X2289" s="2">
        <v>0</v>
      </c>
      <c r="Y2289" s="2">
        <v>0</v>
      </c>
      <c r="Z2289" s="2">
        <v>666567.1</v>
      </c>
      <c r="AA2289">
        <v>4</v>
      </c>
      <c r="AB2289">
        <v>0</v>
      </c>
      <c r="AC2289">
        <v>0</v>
      </c>
      <c r="AD2289">
        <v>0</v>
      </c>
      <c r="AE2289">
        <v>4</v>
      </c>
      <c r="AF2289">
        <v>4</v>
      </c>
      <c r="AG2289">
        <v>4</v>
      </c>
      <c r="AH2289" s="2">
        <v>1075108.23</v>
      </c>
    </row>
    <row r="2290" spans="1:34" x14ac:dyDescent="0.5">
      <c r="A2290">
        <v>17982</v>
      </c>
      <c r="B2290">
        <v>73313</v>
      </c>
      <c r="C2290" t="s">
        <v>2330</v>
      </c>
      <c r="D2290" s="25">
        <v>24382</v>
      </c>
      <c r="E2290" t="s">
        <v>2331</v>
      </c>
      <c r="F2290" t="s">
        <v>70</v>
      </c>
      <c r="G2290" t="s">
        <v>74</v>
      </c>
      <c r="H2290" s="25">
        <v>41695</v>
      </c>
      <c r="I2290" s="26" t="str">
        <f t="shared" si="280"/>
        <v>Tue</v>
      </c>
      <c r="J2290" s="1">
        <f t="shared" si="281"/>
        <v>1</v>
      </c>
      <c r="K2290" s="1" t="str">
        <f t="shared" si="282"/>
        <v>7D</v>
      </c>
      <c r="L2290" s="25">
        <v>41696</v>
      </c>
      <c r="M2290" s="26" t="str">
        <f t="shared" si="283"/>
        <v>Wed</v>
      </c>
      <c r="N2290" s="25">
        <v>41697</v>
      </c>
      <c r="O2290" s="1">
        <f t="shared" si="284"/>
        <v>1</v>
      </c>
      <c r="P2290" s="27">
        <f t="shared" si="285"/>
        <v>2014</v>
      </c>
      <c r="Q2290" s="1">
        <f t="shared" si="286"/>
        <v>2</v>
      </c>
      <c r="R2290" s="1">
        <f t="shared" si="287"/>
        <v>26</v>
      </c>
      <c r="S2290" t="s">
        <v>72</v>
      </c>
      <c r="T2290" s="2">
        <v>24750000.010000002</v>
      </c>
      <c r="U2290">
        <v>22869000</v>
      </c>
      <c r="V2290" s="2">
        <v>19168832</v>
      </c>
      <c r="W2290" s="2">
        <v>831168</v>
      </c>
      <c r="X2290" s="2">
        <v>0</v>
      </c>
      <c r="Y2290" s="2">
        <v>1098901.1000000001</v>
      </c>
      <c r="Z2290" s="2">
        <v>3651098.91</v>
      </c>
      <c r="AA2290">
        <v>1</v>
      </c>
      <c r="AB2290">
        <v>0</v>
      </c>
      <c r="AC2290">
        <v>0</v>
      </c>
      <c r="AD2290">
        <v>0</v>
      </c>
      <c r="AE2290">
        <v>1</v>
      </c>
      <c r="AF2290">
        <v>1</v>
      </c>
      <c r="AG2290">
        <v>1</v>
      </c>
      <c r="AH2290" s="2">
        <v>19168832</v>
      </c>
    </row>
    <row r="2291" spans="1:34" x14ac:dyDescent="0.5">
      <c r="A2291">
        <v>18046</v>
      </c>
      <c r="B2291">
        <v>73321</v>
      </c>
      <c r="C2291" t="s">
        <v>2332</v>
      </c>
      <c r="D2291" s="25">
        <v>23223</v>
      </c>
      <c r="E2291" t="s">
        <v>79</v>
      </c>
      <c r="F2291" t="s">
        <v>105</v>
      </c>
      <c r="G2291" t="s">
        <v>106</v>
      </c>
      <c r="H2291" s="25">
        <v>41695</v>
      </c>
      <c r="I2291" s="26" t="str">
        <f t="shared" si="280"/>
        <v>Tue</v>
      </c>
      <c r="J2291" s="1">
        <f t="shared" si="281"/>
        <v>133</v>
      </c>
      <c r="K2291" s="1" t="str">
        <f t="shared" si="282"/>
        <v>120D</v>
      </c>
      <c r="L2291" s="25">
        <v>41828</v>
      </c>
      <c r="M2291" s="26" t="str">
        <f t="shared" si="283"/>
        <v>Tue</v>
      </c>
      <c r="N2291" s="25">
        <v>41834</v>
      </c>
      <c r="O2291" s="1">
        <f t="shared" si="284"/>
        <v>6</v>
      </c>
      <c r="P2291" s="27">
        <f t="shared" si="285"/>
        <v>2014</v>
      </c>
      <c r="Q2291" s="1">
        <f t="shared" si="286"/>
        <v>7</v>
      </c>
      <c r="R2291" s="1">
        <f t="shared" si="287"/>
        <v>8</v>
      </c>
      <c r="S2291" t="s">
        <v>72</v>
      </c>
      <c r="T2291" s="2">
        <v>8019653.54</v>
      </c>
      <c r="U2291">
        <v>0</v>
      </c>
      <c r="V2291" s="2">
        <v>2086353.5</v>
      </c>
      <c r="W2291" s="2">
        <v>3818080.97</v>
      </c>
      <c r="X2291" s="2">
        <v>0</v>
      </c>
      <c r="Y2291" s="2">
        <v>799200.8</v>
      </c>
      <c r="Z2291" s="2">
        <v>1316018.27</v>
      </c>
      <c r="AA2291">
        <v>12</v>
      </c>
      <c r="AB2291">
        <v>0</v>
      </c>
      <c r="AC2291">
        <v>6</v>
      </c>
      <c r="AD2291">
        <v>0</v>
      </c>
      <c r="AE2291">
        <v>12</v>
      </c>
      <c r="AF2291">
        <v>18</v>
      </c>
      <c r="AG2291">
        <v>6</v>
      </c>
      <c r="AH2291" s="2">
        <v>347725.58</v>
      </c>
    </row>
    <row r="2292" spans="1:34" x14ac:dyDescent="0.5">
      <c r="A2292">
        <v>18030</v>
      </c>
      <c r="B2292">
        <v>73295</v>
      </c>
      <c r="C2292" t="s">
        <v>2333</v>
      </c>
      <c r="D2292" s="25">
        <v>29656</v>
      </c>
      <c r="E2292" t="s">
        <v>69</v>
      </c>
      <c r="F2292" t="s">
        <v>84</v>
      </c>
      <c r="G2292" t="s">
        <v>112</v>
      </c>
      <c r="H2292" s="25">
        <v>41695</v>
      </c>
      <c r="I2292" s="26" t="str">
        <f t="shared" si="280"/>
        <v>Tue</v>
      </c>
      <c r="J2292" s="1">
        <f t="shared" si="281"/>
        <v>155</v>
      </c>
      <c r="K2292" s="1" t="str">
        <f t="shared" si="282"/>
        <v>120D</v>
      </c>
      <c r="L2292" s="25">
        <v>41850</v>
      </c>
      <c r="M2292" s="26" t="str">
        <f t="shared" si="283"/>
        <v>Wed</v>
      </c>
      <c r="N2292" s="25">
        <v>41854</v>
      </c>
      <c r="O2292" s="1">
        <f t="shared" si="284"/>
        <v>4</v>
      </c>
      <c r="P2292" s="27">
        <f t="shared" si="285"/>
        <v>2014</v>
      </c>
      <c r="Q2292" s="1">
        <f t="shared" si="286"/>
        <v>7</v>
      </c>
      <c r="R2292" s="1">
        <f t="shared" si="287"/>
        <v>30</v>
      </c>
      <c r="S2292" t="s">
        <v>72</v>
      </c>
      <c r="T2292" s="2">
        <v>14056000</v>
      </c>
      <c r="U2292">
        <v>10056000</v>
      </c>
      <c r="V2292" s="2">
        <v>10006060</v>
      </c>
      <c r="W2292" s="2">
        <v>2163636</v>
      </c>
      <c r="X2292" s="2">
        <v>0</v>
      </c>
      <c r="Y2292" s="2">
        <v>0</v>
      </c>
      <c r="Z2292" s="2">
        <v>1886304</v>
      </c>
      <c r="AA2292">
        <v>8</v>
      </c>
      <c r="AB2292">
        <v>4</v>
      </c>
      <c r="AC2292">
        <v>4</v>
      </c>
      <c r="AD2292">
        <v>0</v>
      </c>
      <c r="AE2292">
        <v>12</v>
      </c>
      <c r="AF2292">
        <v>16</v>
      </c>
      <c r="AG2292">
        <v>4</v>
      </c>
      <c r="AH2292" s="2">
        <v>2501515</v>
      </c>
    </row>
    <row r="2293" spans="1:34" x14ac:dyDescent="0.5">
      <c r="A2293">
        <v>18004</v>
      </c>
      <c r="B2293">
        <v>81984</v>
      </c>
      <c r="C2293" t="s">
        <v>2334</v>
      </c>
      <c r="D2293" s="25">
        <v>27032</v>
      </c>
      <c r="E2293" t="s">
        <v>69</v>
      </c>
      <c r="F2293" t="s">
        <v>75</v>
      </c>
      <c r="G2293" t="s">
        <v>91</v>
      </c>
      <c r="H2293" s="25">
        <v>41695</v>
      </c>
      <c r="I2293" s="26" t="str">
        <f t="shared" si="280"/>
        <v>Tue</v>
      </c>
      <c r="J2293" s="1">
        <f t="shared" si="281"/>
        <v>130</v>
      </c>
      <c r="K2293" s="1" t="str">
        <f t="shared" si="282"/>
        <v>120D</v>
      </c>
      <c r="L2293" s="25">
        <v>41825</v>
      </c>
      <c r="M2293" s="26" t="str">
        <f t="shared" si="283"/>
        <v>Sat</v>
      </c>
      <c r="N2293" s="25">
        <v>41831</v>
      </c>
      <c r="O2293" s="1">
        <f t="shared" si="284"/>
        <v>6</v>
      </c>
      <c r="P2293" s="27">
        <f t="shared" si="285"/>
        <v>2014</v>
      </c>
      <c r="Q2293" s="1">
        <f t="shared" si="286"/>
        <v>7</v>
      </c>
      <c r="R2293" s="1">
        <f t="shared" si="287"/>
        <v>5</v>
      </c>
      <c r="S2293" t="s">
        <v>72</v>
      </c>
      <c r="T2293" s="2">
        <v>3361750</v>
      </c>
      <c r="U2293">
        <v>0</v>
      </c>
      <c r="V2293" s="2">
        <v>2850000</v>
      </c>
      <c r="W2293" s="2">
        <v>60606.06</v>
      </c>
      <c r="X2293" s="2">
        <v>0</v>
      </c>
      <c r="Y2293" s="2">
        <v>0</v>
      </c>
      <c r="Z2293" s="2">
        <v>451143.94</v>
      </c>
      <c r="AA2293">
        <v>18</v>
      </c>
      <c r="AB2293">
        <v>0</v>
      </c>
      <c r="AC2293">
        <v>0</v>
      </c>
      <c r="AD2293">
        <v>6</v>
      </c>
      <c r="AE2293">
        <v>18</v>
      </c>
      <c r="AF2293">
        <v>24</v>
      </c>
      <c r="AG2293">
        <v>6</v>
      </c>
      <c r="AH2293" s="2">
        <v>475000</v>
      </c>
    </row>
    <row r="2294" spans="1:34" x14ac:dyDescent="0.5">
      <c r="A2294">
        <v>18050</v>
      </c>
      <c r="B2294">
        <v>73331</v>
      </c>
      <c r="C2294" t="s">
        <v>2335</v>
      </c>
      <c r="D2294" s="25">
        <v>21993</v>
      </c>
      <c r="E2294" t="s">
        <v>79</v>
      </c>
      <c r="F2294" t="s">
        <v>105</v>
      </c>
      <c r="G2294" t="s">
        <v>106</v>
      </c>
      <c r="H2294" s="25">
        <v>41695</v>
      </c>
      <c r="I2294" s="26" t="str">
        <f t="shared" si="280"/>
        <v>Tue</v>
      </c>
      <c r="J2294" s="1">
        <f t="shared" si="281"/>
        <v>77</v>
      </c>
      <c r="K2294" s="1" t="str">
        <f t="shared" si="282"/>
        <v>90D</v>
      </c>
      <c r="L2294" s="25">
        <v>41772</v>
      </c>
      <c r="M2294" s="26" t="str">
        <f t="shared" si="283"/>
        <v>Tue</v>
      </c>
      <c r="N2294" s="25">
        <v>41778</v>
      </c>
      <c r="O2294" s="1">
        <f t="shared" si="284"/>
        <v>6</v>
      </c>
      <c r="P2294" s="27">
        <f t="shared" si="285"/>
        <v>2014</v>
      </c>
      <c r="Q2294" s="1">
        <f t="shared" si="286"/>
        <v>5</v>
      </c>
      <c r="R2294" s="1">
        <f t="shared" si="287"/>
        <v>13</v>
      </c>
      <c r="S2294" t="s">
        <v>72</v>
      </c>
      <c r="T2294" s="2">
        <v>18478100.120000001</v>
      </c>
      <c r="U2294">
        <v>0</v>
      </c>
      <c r="V2294" s="2">
        <v>2185870.6</v>
      </c>
      <c r="W2294" s="2">
        <v>9246753.2899999991</v>
      </c>
      <c r="X2294" s="2">
        <v>0</v>
      </c>
      <c r="Y2294" s="2">
        <v>4566233.75</v>
      </c>
      <c r="Z2294" s="2">
        <v>2479242.48</v>
      </c>
      <c r="AA2294">
        <v>12</v>
      </c>
      <c r="AB2294">
        <v>0</v>
      </c>
      <c r="AC2294">
        <v>0</v>
      </c>
      <c r="AD2294">
        <v>0</v>
      </c>
      <c r="AE2294">
        <v>12</v>
      </c>
      <c r="AF2294">
        <v>12</v>
      </c>
      <c r="AG2294">
        <v>6</v>
      </c>
      <c r="AH2294" s="2">
        <v>364311.77</v>
      </c>
    </row>
    <row r="2295" spans="1:34" x14ac:dyDescent="0.5">
      <c r="A2295">
        <v>18027</v>
      </c>
      <c r="B2295">
        <v>73291</v>
      </c>
      <c r="C2295" t="s">
        <v>2336</v>
      </c>
      <c r="D2295" s="25">
        <v>26391</v>
      </c>
      <c r="E2295" t="s">
        <v>79</v>
      </c>
      <c r="F2295" t="s">
        <v>105</v>
      </c>
      <c r="G2295" t="s">
        <v>106</v>
      </c>
      <c r="H2295" s="25">
        <v>41695</v>
      </c>
      <c r="I2295" s="26" t="str">
        <f t="shared" si="280"/>
        <v>Tue</v>
      </c>
      <c r="J2295" s="1">
        <f t="shared" si="281"/>
        <v>154</v>
      </c>
      <c r="K2295" s="1" t="str">
        <f t="shared" si="282"/>
        <v>120D</v>
      </c>
      <c r="L2295" s="25">
        <v>41849</v>
      </c>
      <c r="M2295" s="26" t="str">
        <f t="shared" si="283"/>
        <v>Tue</v>
      </c>
      <c r="N2295" s="25">
        <v>41855</v>
      </c>
      <c r="O2295" s="1">
        <f t="shared" si="284"/>
        <v>6</v>
      </c>
      <c r="P2295" s="27">
        <f t="shared" si="285"/>
        <v>2014</v>
      </c>
      <c r="Q2295" s="1">
        <f t="shared" si="286"/>
        <v>7</v>
      </c>
      <c r="R2295" s="1">
        <f t="shared" si="287"/>
        <v>29</v>
      </c>
      <c r="S2295" t="s">
        <v>72</v>
      </c>
      <c r="T2295" s="2">
        <v>15847817.5</v>
      </c>
      <c r="U2295">
        <v>0</v>
      </c>
      <c r="V2295" s="2">
        <v>7771037.4000000004</v>
      </c>
      <c r="W2295" s="2">
        <v>5421642.8700000001</v>
      </c>
      <c r="X2295" s="2">
        <v>0</v>
      </c>
      <c r="Y2295" s="2">
        <v>528138.53</v>
      </c>
      <c r="Z2295" s="2">
        <v>2126998.7000000002</v>
      </c>
      <c r="AA2295">
        <v>12</v>
      </c>
      <c r="AB2295">
        <v>6</v>
      </c>
      <c r="AC2295">
        <v>6</v>
      </c>
      <c r="AD2295">
        <v>0</v>
      </c>
      <c r="AE2295">
        <v>18</v>
      </c>
      <c r="AF2295">
        <v>24</v>
      </c>
      <c r="AG2295">
        <v>6</v>
      </c>
      <c r="AH2295" s="2">
        <v>1295172.8999999999</v>
      </c>
    </row>
    <row r="2296" spans="1:34" x14ac:dyDescent="0.5">
      <c r="A2296">
        <v>18020</v>
      </c>
      <c r="B2296">
        <v>73355</v>
      </c>
      <c r="C2296" t="s">
        <v>2337</v>
      </c>
      <c r="D2296" s="25">
        <v>25934</v>
      </c>
      <c r="E2296" t="s">
        <v>140</v>
      </c>
      <c r="F2296" t="s">
        <v>75</v>
      </c>
      <c r="G2296" t="s">
        <v>91</v>
      </c>
      <c r="H2296" s="25">
        <v>41695</v>
      </c>
      <c r="I2296" s="26" t="str">
        <f t="shared" si="280"/>
        <v>Tue</v>
      </c>
      <c r="J2296" s="1">
        <f t="shared" si="281"/>
        <v>5</v>
      </c>
      <c r="K2296" s="1" t="str">
        <f t="shared" si="282"/>
        <v>7D</v>
      </c>
      <c r="L2296" s="25">
        <v>41700</v>
      </c>
      <c r="M2296" s="26" t="str">
        <f t="shared" si="283"/>
        <v>Sun</v>
      </c>
      <c r="N2296" s="25">
        <v>41704</v>
      </c>
      <c r="O2296" s="1">
        <f t="shared" si="284"/>
        <v>4</v>
      </c>
      <c r="P2296" s="27">
        <f t="shared" si="285"/>
        <v>2014</v>
      </c>
      <c r="Q2296" s="1">
        <f t="shared" si="286"/>
        <v>3</v>
      </c>
      <c r="R2296" s="1">
        <f t="shared" si="287"/>
        <v>2</v>
      </c>
      <c r="S2296" t="s">
        <v>72</v>
      </c>
      <c r="T2296" s="2">
        <v>461000</v>
      </c>
      <c r="U2296">
        <v>0</v>
      </c>
      <c r="V2296" s="2">
        <v>200000</v>
      </c>
      <c r="W2296" s="2">
        <v>199134.2</v>
      </c>
      <c r="X2296" s="2">
        <v>0</v>
      </c>
      <c r="Y2296" s="2">
        <v>0</v>
      </c>
      <c r="Z2296" s="2">
        <v>61865.8</v>
      </c>
      <c r="AA2296">
        <v>5</v>
      </c>
      <c r="AB2296">
        <v>0</v>
      </c>
      <c r="AC2296">
        <v>0</v>
      </c>
      <c r="AD2296">
        <v>0</v>
      </c>
      <c r="AE2296">
        <v>5</v>
      </c>
      <c r="AF2296">
        <v>5</v>
      </c>
      <c r="AG2296">
        <v>4</v>
      </c>
      <c r="AH2296" s="2">
        <v>50000</v>
      </c>
    </row>
    <row r="2297" spans="1:34" x14ac:dyDescent="0.5">
      <c r="A2297">
        <v>18020</v>
      </c>
      <c r="B2297">
        <v>73354</v>
      </c>
      <c r="C2297" t="s">
        <v>2338</v>
      </c>
      <c r="D2297" s="25">
        <v>27694</v>
      </c>
      <c r="E2297" t="s">
        <v>140</v>
      </c>
      <c r="F2297" t="s">
        <v>75</v>
      </c>
      <c r="G2297" t="s">
        <v>91</v>
      </c>
      <c r="H2297" s="25">
        <v>41695</v>
      </c>
      <c r="I2297" s="26" t="str">
        <f t="shared" si="280"/>
        <v>Tue</v>
      </c>
      <c r="J2297" s="1">
        <f t="shared" si="281"/>
        <v>5</v>
      </c>
      <c r="K2297" s="1" t="str">
        <f t="shared" si="282"/>
        <v>7D</v>
      </c>
      <c r="L2297" s="25">
        <v>41700</v>
      </c>
      <c r="M2297" s="26" t="str">
        <f t="shared" si="283"/>
        <v>Sun</v>
      </c>
      <c r="N2297" s="25">
        <v>41704</v>
      </c>
      <c r="O2297" s="1">
        <f t="shared" si="284"/>
        <v>4</v>
      </c>
      <c r="P2297" s="27">
        <f t="shared" si="285"/>
        <v>2014</v>
      </c>
      <c r="Q2297" s="1">
        <f t="shared" si="286"/>
        <v>3</v>
      </c>
      <c r="R2297" s="1">
        <f t="shared" si="287"/>
        <v>2</v>
      </c>
      <c r="S2297" t="s">
        <v>72</v>
      </c>
      <c r="T2297" s="2">
        <v>631000</v>
      </c>
      <c r="U2297">
        <v>0</v>
      </c>
      <c r="V2297" s="2">
        <v>200000</v>
      </c>
      <c r="W2297" s="2">
        <v>346320.35</v>
      </c>
      <c r="X2297" s="2">
        <v>0</v>
      </c>
      <c r="Y2297" s="2">
        <v>0</v>
      </c>
      <c r="Z2297" s="2">
        <v>84679.65</v>
      </c>
      <c r="AA2297">
        <v>5</v>
      </c>
      <c r="AB2297">
        <v>0</v>
      </c>
      <c r="AC2297">
        <v>0</v>
      </c>
      <c r="AD2297">
        <v>0</v>
      </c>
      <c r="AE2297">
        <v>5</v>
      </c>
      <c r="AF2297">
        <v>5</v>
      </c>
      <c r="AG2297">
        <v>4</v>
      </c>
      <c r="AH2297" s="2">
        <v>50000</v>
      </c>
    </row>
    <row r="2298" spans="1:34" x14ac:dyDescent="0.5">
      <c r="A2298">
        <v>18062</v>
      </c>
      <c r="B2298">
        <v>73526</v>
      </c>
      <c r="C2298" t="s">
        <v>2339</v>
      </c>
      <c r="D2298" s="25">
        <v>26134</v>
      </c>
      <c r="E2298" t="s">
        <v>79</v>
      </c>
      <c r="F2298" t="s">
        <v>105</v>
      </c>
      <c r="G2298" t="s">
        <v>106</v>
      </c>
      <c r="H2298" s="25">
        <v>41696</v>
      </c>
      <c r="I2298" s="26" t="str">
        <f t="shared" si="280"/>
        <v>Wed</v>
      </c>
      <c r="J2298" s="1">
        <f t="shared" si="281"/>
        <v>126</v>
      </c>
      <c r="K2298" s="1" t="str">
        <f t="shared" si="282"/>
        <v>120D</v>
      </c>
      <c r="L2298" s="25">
        <v>41822</v>
      </c>
      <c r="M2298" s="26" t="str">
        <f t="shared" si="283"/>
        <v>Wed</v>
      </c>
      <c r="N2298" s="25">
        <v>41828</v>
      </c>
      <c r="O2298" s="1">
        <f t="shared" si="284"/>
        <v>6</v>
      </c>
      <c r="P2298" s="27">
        <f t="shared" si="285"/>
        <v>2014</v>
      </c>
      <c r="Q2298" s="1">
        <f t="shared" si="286"/>
        <v>7</v>
      </c>
      <c r="R2298" s="1">
        <f t="shared" si="287"/>
        <v>2</v>
      </c>
      <c r="S2298" t="s">
        <v>72</v>
      </c>
      <c r="T2298" s="2">
        <v>19046699.670000002</v>
      </c>
      <c r="U2298">
        <v>3789288</v>
      </c>
      <c r="V2298" s="2">
        <v>12247876</v>
      </c>
      <c r="W2298" s="2">
        <v>2988613.37</v>
      </c>
      <c r="X2298" s="2">
        <v>0</v>
      </c>
      <c r="Y2298" s="2">
        <v>1161144</v>
      </c>
      <c r="Z2298" s="2">
        <v>2649066.2999999998</v>
      </c>
      <c r="AA2298">
        <v>18</v>
      </c>
      <c r="AB2298">
        <v>0</v>
      </c>
      <c r="AC2298">
        <v>0</v>
      </c>
      <c r="AD2298">
        <v>6</v>
      </c>
      <c r="AE2298">
        <v>18</v>
      </c>
      <c r="AF2298">
        <v>24</v>
      </c>
      <c r="AG2298">
        <v>6</v>
      </c>
      <c r="AH2298" s="2">
        <v>2041312.67</v>
      </c>
    </row>
    <row r="2299" spans="1:34" x14ac:dyDescent="0.5">
      <c r="A2299">
        <v>17324</v>
      </c>
      <c r="B2299">
        <v>71852</v>
      </c>
      <c r="C2299" t="s">
        <v>2239</v>
      </c>
      <c r="D2299" s="25">
        <v>26709</v>
      </c>
      <c r="E2299" t="s">
        <v>79</v>
      </c>
      <c r="F2299" t="s">
        <v>105</v>
      </c>
      <c r="G2299" t="s">
        <v>106</v>
      </c>
      <c r="H2299" s="25">
        <v>41696</v>
      </c>
      <c r="I2299" s="26" t="str">
        <f t="shared" si="280"/>
        <v>Wed</v>
      </c>
      <c r="J2299" s="1">
        <f t="shared" si="281"/>
        <v>214</v>
      </c>
      <c r="K2299" s="1" t="str">
        <f t="shared" si="282"/>
        <v>120D</v>
      </c>
      <c r="L2299" s="25">
        <v>41910</v>
      </c>
      <c r="M2299" s="26" t="str">
        <f t="shared" si="283"/>
        <v>Sun</v>
      </c>
      <c r="N2299" s="25">
        <v>41912</v>
      </c>
      <c r="O2299" s="1">
        <f t="shared" si="284"/>
        <v>2</v>
      </c>
      <c r="P2299" s="27">
        <f t="shared" si="285"/>
        <v>2014</v>
      </c>
      <c r="Q2299" s="1">
        <f t="shared" si="286"/>
        <v>9</v>
      </c>
      <c r="R2299" s="1">
        <f t="shared" si="287"/>
        <v>28</v>
      </c>
      <c r="S2299" t="s">
        <v>72</v>
      </c>
      <c r="T2299" s="2">
        <v>10315802.4</v>
      </c>
      <c r="U2299">
        <v>9270800</v>
      </c>
      <c r="V2299" s="2">
        <v>7308179.6699999999</v>
      </c>
      <c r="W2299" s="2">
        <v>973688.5</v>
      </c>
      <c r="X2299" s="2">
        <v>0</v>
      </c>
      <c r="Y2299" s="2">
        <v>649351</v>
      </c>
      <c r="Z2299" s="2">
        <v>1384583.23</v>
      </c>
      <c r="AA2299">
        <v>16</v>
      </c>
      <c r="AB2299">
        <v>8</v>
      </c>
      <c r="AC2299">
        <v>8</v>
      </c>
      <c r="AD2299">
        <v>0</v>
      </c>
      <c r="AE2299">
        <v>24</v>
      </c>
      <c r="AF2299">
        <v>32</v>
      </c>
      <c r="AG2299">
        <v>8</v>
      </c>
      <c r="AH2299" s="2">
        <v>913522.46</v>
      </c>
    </row>
    <row r="2300" spans="1:34" x14ac:dyDescent="0.5">
      <c r="A2300">
        <v>18067</v>
      </c>
      <c r="B2300">
        <v>73541</v>
      </c>
      <c r="C2300" t="s">
        <v>2340</v>
      </c>
      <c r="D2300" s="25">
        <v>15292</v>
      </c>
      <c r="E2300" t="s">
        <v>113</v>
      </c>
      <c r="F2300" t="s">
        <v>105</v>
      </c>
      <c r="G2300" t="s">
        <v>106</v>
      </c>
      <c r="H2300" s="25">
        <v>41696</v>
      </c>
      <c r="I2300" s="26" t="str">
        <f t="shared" si="280"/>
        <v>Wed</v>
      </c>
      <c r="J2300" s="1">
        <f t="shared" si="281"/>
        <v>224</v>
      </c>
      <c r="K2300" s="1" t="str">
        <f t="shared" si="282"/>
        <v>120D</v>
      </c>
      <c r="L2300" s="25">
        <v>41920</v>
      </c>
      <c r="M2300" s="26" t="str">
        <f t="shared" si="283"/>
        <v>Wed</v>
      </c>
      <c r="N2300" s="25">
        <v>41926</v>
      </c>
      <c r="O2300" s="1">
        <f t="shared" si="284"/>
        <v>6</v>
      </c>
      <c r="P2300" s="27">
        <f t="shared" si="285"/>
        <v>2014</v>
      </c>
      <c r="Q2300" s="1">
        <f t="shared" si="286"/>
        <v>10</v>
      </c>
      <c r="R2300" s="1">
        <f t="shared" si="287"/>
        <v>8</v>
      </c>
      <c r="S2300" t="s">
        <v>72</v>
      </c>
      <c r="T2300" s="2">
        <v>14724598.67</v>
      </c>
      <c r="U2300">
        <v>0</v>
      </c>
      <c r="V2300" s="2">
        <v>2190633.6</v>
      </c>
      <c r="W2300" s="2">
        <v>6800864.6299999999</v>
      </c>
      <c r="X2300" s="2">
        <v>0</v>
      </c>
      <c r="Y2300" s="2">
        <v>2940392.95</v>
      </c>
      <c r="Z2300" s="2">
        <v>2792707.49</v>
      </c>
      <c r="AA2300">
        <v>12</v>
      </c>
      <c r="AB2300">
        <v>0</v>
      </c>
      <c r="AC2300">
        <v>0</v>
      </c>
      <c r="AD2300">
        <v>0</v>
      </c>
      <c r="AE2300">
        <v>12</v>
      </c>
      <c r="AF2300">
        <v>12</v>
      </c>
      <c r="AG2300">
        <v>6</v>
      </c>
      <c r="AH2300" s="2">
        <v>365105.6</v>
      </c>
    </row>
    <row r="2301" spans="1:34" x14ac:dyDescent="0.5">
      <c r="A2301">
        <v>18162</v>
      </c>
      <c r="B2301">
        <v>73695</v>
      </c>
      <c r="C2301" t="s">
        <v>2341</v>
      </c>
      <c r="D2301" s="25">
        <v>16186</v>
      </c>
      <c r="E2301" t="s">
        <v>79</v>
      </c>
      <c r="F2301" t="s">
        <v>105</v>
      </c>
      <c r="G2301" t="s">
        <v>106</v>
      </c>
      <c r="H2301" s="25">
        <v>41697</v>
      </c>
      <c r="I2301" s="26" t="str">
        <f t="shared" si="280"/>
        <v>Thu</v>
      </c>
      <c r="J2301" s="1">
        <f t="shared" si="281"/>
        <v>276</v>
      </c>
      <c r="K2301" s="1" t="str">
        <f t="shared" si="282"/>
        <v>120D</v>
      </c>
      <c r="L2301" s="25">
        <v>41973</v>
      </c>
      <c r="M2301" s="26" t="str">
        <f t="shared" si="283"/>
        <v>Sun</v>
      </c>
      <c r="N2301" s="25">
        <v>41979</v>
      </c>
      <c r="O2301" s="1">
        <f t="shared" si="284"/>
        <v>6</v>
      </c>
      <c r="P2301" s="27">
        <f t="shared" si="285"/>
        <v>2014</v>
      </c>
      <c r="Q2301" s="1">
        <f t="shared" si="286"/>
        <v>11</v>
      </c>
      <c r="R2301" s="1">
        <f t="shared" si="287"/>
        <v>30</v>
      </c>
      <c r="S2301" t="s">
        <v>72</v>
      </c>
      <c r="T2301" s="2">
        <v>5748318.3600000003</v>
      </c>
      <c r="U2301">
        <v>0</v>
      </c>
      <c r="V2301" s="2">
        <v>2544000</v>
      </c>
      <c r="W2301" s="2">
        <v>2432899.02</v>
      </c>
      <c r="X2301" s="2">
        <v>0</v>
      </c>
      <c r="Y2301" s="2">
        <v>0</v>
      </c>
      <c r="Z2301" s="2">
        <v>771419.34</v>
      </c>
      <c r="AA2301">
        <v>12</v>
      </c>
      <c r="AB2301">
        <v>0</v>
      </c>
      <c r="AC2301">
        <v>0</v>
      </c>
      <c r="AD2301">
        <v>0</v>
      </c>
      <c r="AE2301">
        <v>12</v>
      </c>
      <c r="AF2301">
        <v>12</v>
      </c>
      <c r="AG2301">
        <v>6</v>
      </c>
      <c r="AH2301" s="2">
        <v>424000</v>
      </c>
    </row>
    <row r="2302" spans="1:34" x14ac:dyDescent="0.5">
      <c r="A2302">
        <v>18157</v>
      </c>
      <c r="B2302">
        <v>101708</v>
      </c>
      <c r="C2302" t="s">
        <v>2342</v>
      </c>
      <c r="D2302" s="25">
        <v>17908</v>
      </c>
      <c r="E2302" t="s">
        <v>161</v>
      </c>
      <c r="F2302" t="s">
        <v>105</v>
      </c>
      <c r="G2302" t="s">
        <v>106</v>
      </c>
      <c r="H2302" s="25">
        <v>41697</v>
      </c>
      <c r="I2302" s="26" t="str">
        <f t="shared" si="280"/>
        <v>Thu</v>
      </c>
      <c r="J2302" s="1">
        <f t="shared" si="281"/>
        <v>249</v>
      </c>
      <c r="K2302" s="1" t="str">
        <f t="shared" si="282"/>
        <v>120D</v>
      </c>
      <c r="L2302" s="25">
        <v>41946</v>
      </c>
      <c r="M2302" s="26" t="str">
        <f t="shared" si="283"/>
        <v>Mon</v>
      </c>
      <c r="N2302" s="25">
        <v>41952</v>
      </c>
      <c r="O2302" s="1">
        <f t="shared" si="284"/>
        <v>6</v>
      </c>
      <c r="P2302" s="27">
        <f t="shared" si="285"/>
        <v>2014</v>
      </c>
      <c r="Q2302" s="1">
        <f t="shared" si="286"/>
        <v>11</v>
      </c>
      <c r="R2302" s="1">
        <f t="shared" si="287"/>
        <v>3</v>
      </c>
      <c r="S2302" t="s">
        <v>72</v>
      </c>
      <c r="T2302" s="2">
        <v>16398798.09</v>
      </c>
      <c r="U2302">
        <v>0</v>
      </c>
      <c r="V2302" s="2">
        <v>7687772.4000000004</v>
      </c>
      <c r="W2302" s="2">
        <v>2796534.66</v>
      </c>
      <c r="X2302" s="2">
        <v>0</v>
      </c>
      <c r="Y2302" s="2">
        <v>3714285.78</v>
      </c>
      <c r="Z2302" s="2">
        <v>2200205.25</v>
      </c>
      <c r="AA2302">
        <v>18</v>
      </c>
      <c r="AB2302">
        <v>0</v>
      </c>
      <c r="AC2302">
        <v>0</v>
      </c>
      <c r="AD2302">
        <v>0</v>
      </c>
      <c r="AE2302">
        <v>18</v>
      </c>
      <c r="AF2302">
        <v>18</v>
      </c>
      <c r="AG2302">
        <v>6</v>
      </c>
      <c r="AH2302" s="2">
        <v>1281295.3999999999</v>
      </c>
    </row>
    <row r="2303" spans="1:34" x14ac:dyDescent="0.5">
      <c r="A2303">
        <v>18120</v>
      </c>
      <c r="B2303">
        <v>73620</v>
      </c>
      <c r="C2303" t="s">
        <v>2343</v>
      </c>
      <c r="D2303" s="25">
        <v>17807</v>
      </c>
      <c r="E2303" t="s">
        <v>100</v>
      </c>
      <c r="F2303" t="s">
        <v>105</v>
      </c>
      <c r="G2303" t="s">
        <v>106</v>
      </c>
      <c r="H2303" s="25">
        <v>41697</v>
      </c>
      <c r="I2303" s="26" t="str">
        <f t="shared" si="280"/>
        <v>Thu</v>
      </c>
      <c r="J2303" s="1">
        <f t="shared" si="281"/>
        <v>164</v>
      </c>
      <c r="K2303" s="1" t="str">
        <f t="shared" si="282"/>
        <v>120D</v>
      </c>
      <c r="L2303" s="25">
        <v>41861</v>
      </c>
      <c r="M2303" s="26" t="str">
        <f t="shared" si="283"/>
        <v>Sun</v>
      </c>
      <c r="N2303" s="25">
        <v>41867</v>
      </c>
      <c r="O2303" s="1">
        <f t="shared" si="284"/>
        <v>6</v>
      </c>
      <c r="P2303" s="27">
        <f t="shared" si="285"/>
        <v>2014</v>
      </c>
      <c r="Q2303" s="1">
        <f t="shared" si="286"/>
        <v>8</v>
      </c>
      <c r="R2303" s="1">
        <f t="shared" si="287"/>
        <v>10</v>
      </c>
      <c r="S2303" t="s">
        <v>72</v>
      </c>
      <c r="T2303" s="2">
        <v>11457742.439999999</v>
      </c>
      <c r="U2303">
        <v>0</v>
      </c>
      <c r="V2303" s="2">
        <v>2189594.4</v>
      </c>
      <c r="W2303" s="2">
        <v>2668743.7000000002</v>
      </c>
      <c r="X2303" s="2">
        <v>0</v>
      </c>
      <c r="Y2303" s="2">
        <v>4584843.74</v>
      </c>
      <c r="Z2303" s="2">
        <v>2014560.6</v>
      </c>
      <c r="AA2303">
        <v>12</v>
      </c>
      <c r="AB2303">
        <v>0</v>
      </c>
      <c r="AC2303">
        <v>0</v>
      </c>
      <c r="AD2303">
        <v>0</v>
      </c>
      <c r="AE2303">
        <v>12</v>
      </c>
      <c r="AF2303">
        <v>12</v>
      </c>
      <c r="AG2303">
        <v>6</v>
      </c>
      <c r="AH2303" s="2">
        <v>364932.4</v>
      </c>
    </row>
    <row r="2304" spans="1:34" x14ac:dyDescent="0.5">
      <c r="A2304">
        <v>18164</v>
      </c>
      <c r="B2304">
        <v>73762</v>
      </c>
      <c r="C2304" t="s">
        <v>2344</v>
      </c>
      <c r="D2304" s="25">
        <v>37940</v>
      </c>
      <c r="E2304" t="s">
        <v>79</v>
      </c>
      <c r="F2304" t="s">
        <v>105</v>
      </c>
      <c r="G2304" t="s">
        <v>106</v>
      </c>
      <c r="H2304" s="25">
        <v>41697</v>
      </c>
      <c r="I2304" s="26" t="str">
        <f t="shared" ref="I2304:I2367" si="288">TEXT(H2304,"ddd")</f>
        <v>Thu</v>
      </c>
      <c r="J2304" s="1">
        <f t="shared" ref="J2304:J2367" si="289">L2304-H2304</f>
        <v>169</v>
      </c>
      <c r="K2304" s="1" t="str">
        <f t="shared" ref="K2304:K2367" si="290">IF(J2304&lt;=7,"7D",IF(J2304&lt;=14,"14D",IF(J2304&lt;=30,"30D",IF(J2304&lt;=45,"45D",IF(J2304&lt;=60,"60D",IF(J2304&lt;=90,"90D","120D"))))))</f>
        <v>120D</v>
      </c>
      <c r="L2304" s="25">
        <v>41866</v>
      </c>
      <c r="M2304" s="26" t="str">
        <f t="shared" ref="M2304:M2367" si="291">TEXT(L2304,"ddd")</f>
        <v>Fri</v>
      </c>
      <c r="N2304" s="25">
        <v>41872</v>
      </c>
      <c r="O2304" s="1">
        <f t="shared" ref="O2304:O2367" si="292">N2304-L2304</f>
        <v>6</v>
      </c>
      <c r="P2304" s="27">
        <f t="shared" ref="P2304:P2367" si="293">YEAR(L2304)</f>
        <v>2014</v>
      </c>
      <c r="Q2304" s="1">
        <f t="shared" ref="Q2304:Q2367" si="294">MONTH(L2304)</f>
        <v>8</v>
      </c>
      <c r="R2304" s="1">
        <f t="shared" ref="R2304:R2367" si="295">DAY(L2304)</f>
        <v>15</v>
      </c>
      <c r="S2304" t="s">
        <v>72</v>
      </c>
      <c r="T2304" s="2">
        <v>5856979.0700000003</v>
      </c>
      <c r="U2304">
        <v>0</v>
      </c>
      <c r="V2304" s="2">
        <v>2079609</v>
      </c>
      <c r="W2304" s="2">
        <v>1450215.67</v>
      </c>
      <c r="X2304" s="2">
        <v>0</v>
      </c>
      <c r="Y2304" s="2">
        <v>1301365.3</v>
      </c>
      <c r="Z2304" s="2">
        <v>1025789.1</v>
      </c>
      <c r="AA2304">
        <v>12</v>
      </c>
      <c r="AB2304">
        <v>0</v>
      </c>
      <c r="AC2304">
        <v>6</v>
      </c>
      <c r="AD2304">
        <v>0</v>
      </c>
      <c r="AE2304">
        <v>12</v>
      </c>
      <c r="AF2304">
        <v>18</v>
      </c>
      <c r="AG2304">
        <v>6</v>
      </c>
      <c r="AH2304" s="2">
        <v>346601.5</v>
      </c>
    </row>
    <row r="2305" spans="1:34" x14ac:dyDescent="0.5">
      <c r="A2305">
        <v>18167</v>
      </c>
      <c r="B2305">
        <v>73770</v>
      </c>
      <c r="C2305" t="s">
        <v>2345</v>
      </c>
      <c r="D2305" s="25">
        <v>25537</v>
      </c>
      <c r="E2305" t="s">
        <v>100</v>
      </c>
      <c r="F2305" t="s">
        <v>105</v>
      </c>
      <c r="G2305" t="s">
        <v>106</v>
      </c>
      <c r="H2305" s="25">
        <v>41697</v>
      </c>
      <c r="I2305" s="26" t="str">
        <f t="shared" si="288"/>
        <v>Thu</v>
      </c>
      <c r="J2305" s="1">
        <f t="shared" si="289"/>
        <v>68</v>
      </c>
      <c r="K2305" s="1" t="str">
        <f t="shared" si="290"/>
        <v>90D</v>
      </c>
      <c r="L2305" s="25">
        <v>41765</v>
      </c>
      <c r="M2305" s="26" t="str">
        <f t="shared" si="291"/>
        <v>Tue</v>
      </c>
      <c r="N2305" s="25">
        <v>41771</v>
      </c>
      <c r="O2305" s="1">
        <f t="shared" si="292"/>
        <v>6</v>
      </c>
      <c r="P2305" s="27">
        <f t="shared" si="293"/>
        <v>2014</v>
      </c>
      <c r="Q2305" s="1">
        <f t="shared" si="294"/>
        <v>5</v>
      </c>
      <c r="R2305" s="1">
        <f t="shared" si="295"/>
        <v>6</v>
      </c>
      <c r="S2305" t="s">
        <v>72</v>
      </c>
      <c r="T2305" s="2">
        <v>16659450.02</v>
      </c>
      <c r="U2305">
        <v>0</v>
      </c>
      <c r="V2305" s="2">
        <v>9827362.6500000004</v>
      </c>
      <c r="W2305" s="2">
        <v>3558441.56</v>
      </c>
      <c r="X2305" s="2">
        <v>0</v>
      </c>
      <c r="Y2305" s="2">
        <v>799200.8</v>
      </c>
      <c r="Z2305" s="2">
        <v>2474445.0099999998</v>
      </c>
      <c r="AA2305">
        <v>18</v>
      </c>
      <c r="AB2305">
        <v>0</v>
      </c>
      <c r="AC2305">
        <v>0</v>
      </c>
      <c r="AD2305">
        <v>0</v>
      </c>
      <c r="AE2305">
        <v>18</v>
      </c>
      <c r="AF2305">
        <v>18</v>
      </c>
      <c r="AG2305">
        <v>6</v>
      </c>
      <c r="AH2305" s="2">
        <v>1637893.78</v>
      </c>
    </row>
    <row r="2306" spans="1:34" x14ac:dyDescent="0.5">
      <c r="A2306">
        <v>18153</v>
      </c>
      <c r="B2306">
        <v>73679</v>
      </c>
      <c r="C2306" t="s">
        <v>2346</v>
      </c>
      <c r="D2306" s="25">
        <v>20330</v>
      </c>
      <c r="E2306" t="s">
        <v>122</v>
      </c>
      <c r="F2306" t="s">
        <v>80</v>
      </c>
      <c r="G2306" t="s">
        <v>89</v>
      </c>
      <c r="H2306" s="25">
        <v>41697</v>
      </c>
      <c r="I2306" s="26" t="str">
        <f t="shared" si="288"/>
        <v>Thu</v>
      </c>
      <c r="J2306" s="1">
        <f t="shared" si="289"/>
        <v>31</v>
      </c>
      <c r="K2306" s="1" t="str">
        <f t="shared" si="290"/>
        <v>45D</v>
      </c>
      <c r="L2306" s="25">
        <v>41728</v>
      </c>
      <c r="M2306" s="26" t="str">
        <f t="shared" si="291"/>
        <v>Sun</v>
      </c>
      <c r="N2306" s="25">
        <v>41731</v>
      </c>
      <c r="O2306" s="1">
        <f t="shared" si="292"/>
        <v>3</v>
      </c>
      <c r="P2306" s="27">
        <f t="shared" si="293"/>
        <v>2014</v>
      </c>
      <c r="Q2306" s="1">
        <f t="shared" si="294"/>
        <v>3</v>
      </c>
      <c r="R2306" s="1">
        <f t="shared" si="295"/>
        <v>30</v>
      </c>
      <c r="S2306" t="s">
        <v>72</v>
      </c>
      <c r="T2306" s="2">
        <v>10513499.91</v>
      </c>
      <c r="U2306">
        <v>0</v>
      </c>
      <c r="V2306" s="2">
        <v>3150216.45</v>
      </c>
      <c r="W2306" s="2">
        <v>4177489.15</v>
      </c>
      <c r="X2306" s="2">
        <v>0</v>
      </c>
      <c r="Y2306" s="2">
        <v>1445221.4</v>
      </c>
      <c r="Z2306" s="2">
        <v>1740572.91</v>
      </c>
      <c r="AA2306">
        <v>6</v>
      </c>
      <c r="AB2306">
        <v>0</v>
      </c>
      <c r="AC2306">
        <v>0</v>
      </c>
      <c r="AD2306">
        <v>0</v>
      </c>
      <c r="AE2306">
        <v>6</v>
      </c>
      <c r="AF2306">
        <v>6</v>
      </c>
      <c r="AG2306">
        <v>3</v>
      </c>
      <c r="AH2306" s="2">
        <v>1050072.1499999999</v>
      </c>
    </row>
    <row r="2307" spans="1:34" x14ac:dyDescent="0.5">
      <c r="A2307">
        <v>18169</v>
      </c>
      <c r="B2307">
        <v>73772</v>
      </c>
      <c r="C2307" t="s">
        <v>2347</v>
      </c>
      <c r="D2307" s="25">
        <v>18672</v>
      </c>
      <c r="E2307" t="s">
        <v>79</v>
      </c>
      <c r="F2307" t="s">
        <v>105</v>
      </c>
      <c r="G2307" t="s">
        <v>106</v>
      </c>
      <c r="H2307" s="25">
        <v>41697</v>
      </c>
      <c r="I2307" s="26" t="str">
        <f t="shared" si="288"/>
        <v>Thu</v>
      </c>
      <c r="J2307" s="1">
        <f t="shared" si="289"/>
        <v>159</v>
      </c>
      <c r="K2307" s="1" t="str">
        <f t="shared" si="290"/>
        <v>120D</v>
      </c>
      <c r="L2307" s="25">
        <v>41856</v>
      </c>
      <c r="M2307" s="26" t="str">
        <f t="shared" si="291"/>
        <v>Tue</v>
      </c>
      <c r="N2307" s="25">
        <v>41862</v>
      </c>
      <c r="O2307" s="1">
        <f t="shared" si="292"/>
        <v>6</v>
      </c>
      <c r="P2307" s="27">
        <f t="shared" si="293"/>
        <v>2014</v>
      </c>
      <c r="Q2307" s="1">
        <f t="shared" si="294"/>
        <v>8</v>
      </c>
      <c r="R2307" s="1">
        <f t="shared" si="295"/>
        <v>5</v>
      </c>
      <c r="S2307" t="s">
        <v>72</v>
      </c>
      <c r="T2307" s="2">
        <v>12068147.869999999</v>
      </c>
      <c r="U2307">
        <v>0</v>
      </c>
      <c r="V2307" s="2">
        <v>2189594.4</v>
      </c>
      <c r="W2307" s="2">
        <v>7480734.1299999999</v>
      </c>
      <c r="X2307" s="2">
        <v>0</v>
      </c>
      <c r="Y2307" s="2">
        <v>778787.89</v>
      </c>
      <c r="Z2307" s="2">
        <v>1619031.45</v>
      </c>
      <c r="AA2307">
        <v>12</v>
      </c>
      <c r="AB2307">
        <v>0</v>
      </c>
      <c r="AC2307">
        <v>0</v>
      </c>
      <c r="AD2307">
        <v>0</v>
      </c>
      <c r="AE2307">
        <v>12</v>
      </c>
      <c r="AF2307">
        <v>12</v>
      </c>
      <c r="AG2307">
        <v>6</v>
      </c>
      <c r="AH2307" s="2">
        <v>364932.4</v>
      </c>
    </row>
    <row r="2308" spans="1:34" x14ac:dyDescent="0.5">
      <c r="A2308">
        <v>18178</v>
      </c>
      <c r="B2308">
        <v>73784</v>
      </c>
      <c r="C2308" t="s">
        <v>2348</v>
      </c>
      <c r="D2308" s="25">
        <v>19244</v>
      </c>
      <c r="E2308" t="s">
        <v>69</v>
      </c>
      <c r="F2308" t="s">
        <v>70</v>
      </c>
      <c r="G2308" t="s">
        <v>97</v>
      </c>
      <c r="H2308" s="25">
        <v>41697</v>
      </c>
      <c r="I2308" s="26" t="str">
        <f t="shared" si="288"/>
        <v>Thu</v>
      </c>
      <c r="J2308" s="1">
        <f t="shared" si="289"/>
        <v>0</v>
      </c>
      <c r="K2308" s="1" t="str">
        <f t="shared" si="290"/>
        <v>7D</v>
      </c>
      <c r="L2308" s="25">
        <v>41697</v>
      </c>
      <c r="M2308" s="26" t="str">
        <f t="shared" si="291"/>
        <v>Thu</v>
      </c>
      <c r="N2308" s="25">
        <v>41698</v>
      </c>
      <c r="O2308" s="1">
        <f t="shared" si="292"/>
        <v>1</v>
      </c>
      <c r="P2308" s="27">
        <f t="shared" si="293"/>
        <v>2014</v>
      </c>
      <c r="Q2308" s="1">
        <f t="shared" si="294"/>
        <v>2</v>
      </c>
      <c r="R2308" s="1">
        <f t="shared" si="295"/>
        <v>27</v>
      </c>
      <c r="S2308" t="s">
        <v>72</v>
      </c>
      <c r="T2308" s="2">
        <v>5313000</v>
      </c>
      <c r="U2308">
        <v>5313000</v>
      </c>
      <c r="V2308" s="2">
        <v>4322944</v>
      </c>
      <c r="W2308" s="2">
        <v>277056</v>
      </c>
      <c r="X2308" s="2">
        <v>0</v>
      </c>
      <c r="Y2308" s="2">
        <v>0</v>
      </c>
      <c r="Z2308" s="2">
        <v>713000</v>
      </c>
      <c r="AA2308">
        <v>2</v>
      </c>
      <c r="AB2308">
        <v>0</v>
      </c>
      <c r="AC2308">
        <v>0</v>
      </c>
      <c r="AD2308">
        <v>0</v>
      </c>
      <c r="AE2308">
        <v>2</v>
      </c>
      <c r="AF2308">
        <v>2</v>
      </c>
      <c r="AG2308">
        <v>1</v>
      </c>
      <c r="AH2308" s="2">
        <v>4322944</v>
      </c>
    </row>
    <row r="2309" spans="1:34" x14ac:dyDescent="0.5">
      <c r="A2309">
        <v>17748</v>
      </c>
      <c r="B2309">
        <v>72639</v>
      </c>
      <c r="C2309" t="s">
        <v>2294</v>
      </c>
      <c r="D2309" s="25">
        <v>20670</v>
      </c>
      <c r="E2309" t="s">
        <v>79</v>
      </c>
      <c r="F2309" t="s">
        <v>105</v>
      </c>
      <c r="G2309" t="s">
        <v>106</v>
      </c>
      <c r="H2309" s="25">
        <v>41697</v>
      </c>
      <c r="I2309" s="26" t="str">
        <f t="shared" si="288"/>
        <v>Thu</v>
      </c>
      <c r="J2309" s="1">
        <f t="shared" si="289"/>
        <v>184</v>
      </c>
      <c r="K2309" s="1" t="str">
        <f t="shared" si="290"/>
        <v>120D</v>
      </c>
      <c r="L2309" s="25">
        <v>41881</v>
      </c>
      <c r="M2309" s="26" t="str">
        <f t="shared" si="291"/>
        <v>Sat</v>
      </c>
      <c r="N2309" s="25">
        <v>41882</v>
      </c>
      <c r="O2309" s="1">
        <f t="shared" si="292"/>
        <v>1</v>
      </c>
      <c r="P2309" s="27">
        <f t="shared" si="293"/>
        <v>2014</v>
      </c>
      <c r="Q2309" s="1">
        <f t="shared" si="294"/>
        <v>8</v>
      </c>
      <c r="R2309" s="1">
        <f t="shared" si="295"/>
        <v>30</v>
      </c>
      <c r="S2309" t="s">
        <v>72</v>
      </c>
      <c r="T2309" s="2">
        <v>15247498.060000001</v>
      </c>
      <c r="U2309">
        <v>5267500</v>
      </c>
      <c r="V2309" s="2">
        <v>4138148</v>
      </c>
      <c r="W2309" s="2">
        <v>6985222.3700000001</v>
      </c>
      <c r="X2309" s="2">
        <v>0</v>
      </c>
      <c r="Y2309" s="2">
        <v>1598401.6</v>
      </c>
      <c r="Z2309" s="2">
        <v>2525726.09</v>
      </c>
      <c r="AA2309">
        <v>14</v>
      </c>
      <c r="AB2309">
        <v>0</v>
      </c>
      <c r="AC2309">
        <v>0</v>
      </c>
      <c r="AD2309">
        <v>0</v>
      </c>
      <c r="AE2309">
        <v>14</v>
      </c>
      <c r="AF2309">
        <v>14</v>
      </c>
      <c r="AG2309">
        <v>7</v>
      </c>
      <c r="AH2309" s="2">
        <v>591164</v>
      </c>
    </row>
    <row r="2310" spans="1:34" x14ac:dyDescent="0.5">
      <c r="A2310">
        <v>18185</v>
      </c>
      <c r="B2310">
        <v>73811</v>
      </c>
      <c r="C2310" t="s">
        <v>2349</v>
      </c>
      <c r="D2310" s="25">
        <v>26435</v>
      </c>
      <c r="E2310" t="s">
        <v>79</v>
      </c>
      <c r="F2310" t="s">
        <v>105</v>
      </c>
      <c r="G2310" t="s">
        <v>106</v>
      </c>
      <c r="H2310" s="25">
        <v>41698</v>
      </c>
      <c r="I2310" s="26" t="str">
        <f t="shared" si="288"/>
        <v>Fri</v>
      </c>
      <c r="J2310" s="1">
        <f t="shared" si="289"/>
        <v>118</v>
      </c>
      <c r="K2310" s="1" t="str">
        <f t="shared" si="290"/>
        <v>120D</v>
      </c>
      <c r="L2310" s="25">
        <v>41816</v>
      </c>
      <c r="M2310" s="26" t="str">
        <f t="shared" si="291"/>
        <v>Thu</v>
      </c>
      <c r="N2310" s="25">
        <v>41822</v>
      </c>
      <c r="O2310" s="1">
        <f t="shared" si="292"/>
        <v>6</v>
      </c>
      <c r="P2310" s="27">
        <f t="shared" si="293"/>
        <v>2014</v>
      </c>
      <c r="Q2310" s="1">
        <f t="shared" si="294"/>
        <v>6</v>
      </c>
      <c r="R2310" s="1">
        <f t="shared" si="295"/>
        <v>26</v>
      </c>
      <c r="S2310" t="s">
        <v>72</v>
      </c>
      <c r="T2310" s="2">
        <v>25301283.510000002</v>
      </c>
      <c r="U2310">
        <v>5300000</v>
      </c>
      <c r="V2310" s="2">
        <v>12987968</v>
      </c>
      <c r="W2310" s="2">
        <v>7527801.9699999997</v>
      </c>
      <c r="X2310" s="2">
        <v>0</v>
      </c>
      <c r="Y2310" s="2">
        <v>1149850.1499999999</v>
      </c>
      <c r="Z2310" s="2">
        <v>3635663.39</v>
      </c>
      <c r="AA2310">
        <v>14</v>
      </c>
      <c r="AB2310">
        <v>7</v>
      </c>
      <c r="AC2310">
        <v>7</v>
      </c>
      <c r="AD2310">
        <v>0</v>
      </c>
      <c r="AE2310">
        <v>21</v>
      </c>
      <c r="AF2310">
        <v>28</v>
      </c>
      <c r="AG2310">
        <v>7</v>
      </c>
      <c r="AH2310" s="2">
        <v>1855424</v>
      </c>
    </row>
    <row r="2311" spans="1:34" x14ac:dyDescent="0.5">
      <c r="A2311">
        <v>18185</v>
      </c>
      <c r="B2311">
        <v>73812</v>
      </c>
      <c r="C2311" t="s">
        <v>2350</v>
      </c>
      <c r="D2311" s="25">
        <v>25800</v>
      </c>
      <c r="E2311" t="s">
        <v>79</v>
      </c>
      <c r="F2311" t="s">
        <v>105</v>
      </c>
      <c r="G2311" t="s">
        <v>106</v>
      </c>
      <c r="H2311" s="25">
        <v>41698</v>
      </c>
      <c r="I2311" s="26" t="str">
        <f t="shared" si="288"/>
        <v>Fri</v>
      </c>
      <c r="J2311" s="1">
        <f t="shared" si="289"/>
        <v>118</v>
      </c>
      <c r="K2311" s="1" t="str">
        <f t="shared" si="290"/>
        <v>120D</v>
      </c>
      <c r="L2311" s="25">
        <v>41816</v>
      </c>
      <c r="M2311" s="26" t="str">
        <f t="shared" si="291"/>
        <v>Thu</v>
      </c>
      <c r="N2311" s="25">
        <v>41822</v>
      </c>
      <c r="O2311" s="1">
        <f t="shared" si="292"/>
        <v>6</v>
      </c>
      <c r="P2311" s="27">
        <f t="shared" si="293"/>
        <v>2014</v>
      </c>
      <c r="Q2311" s="1">
        <f t="shared" si="294"/>
        <v>6</v>
      </c>
      <c r="R2311" s="1">
        <f t="shared" si="295"/>
        <v>26</v>
      </c>
      <c r="S2311" t="s">
        <v>72</v>
      </c>
      <c r="T2311" s="2">
        <v>9410001</v>
      </c>
      <c r="U2311">
        <v>5300000</v>
      </c>
      <c r="V2311" s="2">
        <v>4163680</v>
      </c>
      <c r="W2311" s="2">
        <v>2762722</v>
      </c>
      <c r="X2311" s="2">
        <v>0</v>
      </c>
      <c r="Y2311" s="2">
        <v>981018.99</v>
      </c>
      <c r="Z2311" s="2">
        <v>1502580.01</v>
      </c>
      <c r="AA2311">
        <v>14</v>
      </c>
      <c r="AB2311">
        <v>0</v>
      </c>
      <c r="AC2311">
        <v>0</v>
      </c>
      <c r="AD2311">
        <v>0</v>
      </c>
      <c r="AE2311">
        <v>14</v>
      </c>
      <c r="AF2311">
        <v>14</v>
      </c>
      <c r="AG2311">
        <v>7</v>
      </c>
      <c r="AH2311" s="2">
        <v>594811.43000000005</v>
      </c>
    </row>
    <row r="2312" spans="1:34" x14ac:dyDescent="0.5">
      <c r="A2312">
        <v>17680</v>
      </c>
      <c r="B2312">
        <v>73914</v>
      </c>
      <c r="C2312" t="s">
        <v>2351</v>
      </c>
      <c r="D2312" s="25">
        <v>22503</v>
      </c>
      <c r="E2312" t="s">
        <v>79</v>
      </c>
      <c r="F2312" t="s">
        <v>105</v>
      </c>
      <c r="G2312" t="s">
        <v>106</v>
      </c>
      <c r="H2312" s="25">
        <v>41698</v>
      </c>
      <c r="I2312" s="26" t="str">
        <f t="shared" si="288"/>
        <v>Fri</v>
      </c>
      <c r="J2312" s="1">
        <f t="shared" si="289"/>
        <v>187</v>
      </c>
      <c r="K2312" s="1" t="str">
        <f t="shared" si="290"/>
        <v>120D</v>
      </c>
      <c r="L2312" s="25">
        <v>41885</v>
      </c>
      <c r="M2312" s="26" t="str">
        <f t="shared" si="291"/>
        <v>Wed</v>
      </c>
      <c r="N2312" s="25">
        <v>41886</v>
      </c>
      <c r="O2312" s="1">
        <f t="shared" si="292"/>
        <v>1</v>
      </c>
      <c r="P2312" s="27">
        <f t="shared" si="293"/>
        <v>2014</v>
      </c>
      <c r="Q2312" s="1">
        <f t="shared" si="294"/>
        <v>9</v>
      </c>
      <c r="R2312" s="1">
        <f t="shared" si="295"/>
        <v>3</v>
      </c>
      <c r="S2312" t="s">
        <v>72</v>
      </c>
      <c r="T2312" s="2">
        <v>11468395.34</v>
      </c>
      <c r="U2312">
        <v>4635400</v>
      </c>
      <c r="V2312" s="2">
        <v>3590749.4</v>
      </c>
      <c r="W2312" s="2">
        <v>6338466.79</v>
      </c>
      <c r="X2312" s="2">
        <v>0</v>
      </c>
      <c r="Y2312" s="2">
        <v>0</v>
      </c>
      <c r="Z2312" s="2">
        <v>1539179.15</v>
      </c>
      <c r="AA2312">
        <v>2</v>
      </c>
      <c r="AB2312">
        <v>0</v>
      </c>
      <c r="AC2312">
        <v>0</v>
      </c>
      <c r="AD2312">
        <v>0</v>
      </c>
      <c r="AE2312">
        <v>2</v>
      </c>
      <c r="AF2312">
        <v>2</v>
      </c>
      <c r="AG2312">
        <v>1</v>
      </c>
      <c r="AH2312" s="2">
        <v>3590749.4</v>
      </c>
    </row>
    <row r="2313" spans="1:34" x14ac:dyDescent="0.5">
      <c r="A2313">
        <v>18212</v>
      </c>
      <c r="B2313">
        <v>73916</v>
      </c>
      <c r="C2313" t="s">
        <v>2352</v>
      </c>
      <c r="D2313" s="25">
        <v>26940</v>
      </c>
      <c r="E2313" t="s">
        <v>69</v>
      </c>
      <c r="F2313" t="s">
        <v>84</v>
      </c>
      <c r="G2313" t="s">
        <v>112</v>
      </c>
      <c r="H2313" s="25">
        <v>41698</v>
      </c>
      <c r="I2313" s="26" t="str">
        <f t="shared" si="288"/>
        <v>Fri</v>
      </c>
      <c r="J2313" s="1">
        <f t="shared" si="289"/>
        <v>126</v>
      </c>
      <c r="K2313" s="1" t="str">
        <f t="shared" si="290"/>
        <v>120D</v>
      </c>
      <c r="L2313" s="25">
        <v>41824</v>
      </c>
      <c r="M2313" s="26" t="str">
        <f t="shared" si="291"/>
        <v>Fri</v>
      </c>
      <c r="N2313" s="25">
        <v>41827</v>
      </c>
      <c r="O2313" s="1">
        <f t="shared" si="292"/>
        <v>3</v>
      </c>
      <c r="P2313" s="27">
        <f t="shared" si="293"/>
        <v>2014</v>
      </c>
      <c r="Q2313" s="1">
        <f t="shared" si="294"/>
        <v>7</v>
      </c>
      <c r="R2313" s="1">
        <f t="shared" si="295"/>
        <v>4</v>
      </c>
      <c r="S2313" t="s">
        <v>72</v>
      </c>
      <c r="T2313" s="2">
        <v>25462800</v>
      </c>
      <c r="U2313">
        <v>18532800</v>
      </c>
      <c r="V2313" s="2">
        <v>18609351</v>
      </c>
      <c r="W2313" s="2">
        <v>3436362</v>
      </c>
      <c r="X2313" s="2">
        <v>0</v>
      </c>
      <c r="Y2313" s="2">
        <v>0</v>
      </c>
      <c r="Z2313" s="2">
        <v>3417087</v>
      </c>
      <c r="AA2313">
        <v>6</v>
      </c>
      <c r="AB2313">
        <v>3</v>
      </c>
      <c r="AC2313">
        <v>3</v>
      </c>
      <c r="AD2313">
        <v>0</v>
      </c>
      <c r="AE2313">
        <v>9</v>
      </c>
      <c r="AF2313">
        <v>12</v>
      </c>
      <c r="AG2313">
        <v>3</v>
      </c>
      <c r="AH2313" s="2">
        <v>6203117</v>
      </c>
    </row>
    <row r="2314" spans="1:34" x14ac:dyDescent="0.5">
      <c r="A2314">
        <v>18205</v>
      </c>
      <c r="B2314">
        <v>73897</v>
      </c>
      <c r="C2314" t="s">
        <v>2353</v>
      </c>
      <c r="D2314" s="25">
        <v>23991</v>
      </c>
      <c r="E2314" t="s">
        <v>69</v>
      </c>
      <c r="F2314" t="s">
        <v>84</v>
      </c>
      <c r="G2314" t="s">
        <v>112</v>
      </c>
      <c r="H2314" s="25">
        <v>41698</v>
      </c>
      <c r="I2314" s="26" t="str">
        <f t="shared" si="288"/>
        <v>Fri</v>
      </c>
      <c r="J2314" s="1">
        <f t="shared" si="289"/>
        <v>129</v>
      </c>
      <c r="K2314" s="1" t="str">
        <f t="shared" si="290"/>
        <v>120D</v>
      </c>
      <c r="L2314" s="25">
        <v>41827</v>
      </c>
      <c r="M2314" s="26" t="str">
        <f t="shared" si="291"/>
        <v>Mon</v>
      </c>
      <c r="N2314" s="25">
        <v>41832</v>
      </c>
      <c r="O2314" s="1">
        <f t="shared" si="292"/>
        <v>5</v>
      </c>
      <c r="P2314" s="27">
        <f t="shared" si="293"/>
        <v>2014</v>
      </c>
      <c r="Q2314" s="1">
        <f t="shared" si="294"/>
        <v>7</v>
      </c>
      <c r="R2314" s="1">
        <f t="shared" si="295"/>
        <v>7</v>
      </c>
      <c r="S2314" t="s">
        <v>72</v>
      </c>
      <c r="T2314" s="2">
        <v>21574949.800000001</v>
      </c>
      <c r="U2314">
        <v>13728000</v>
      </c>
      <c r="V2314" s="2">
        <v>14374025</v>
      </c>
      <c r="W2314" s="2">
        <v>4305586.3</v>
      </c>
      <c r="X2314" s="2">
        <v>0</v>
      </c>
      <c r="Y2314" s="2">
        <v>0</v>
      </c>
      <c r="Z2314" s="2">
        <v>2895338.5</v>
      </c>
      <c r="AA2314">
        <v>15</v>
      </c>
      <c r="AB2314">
        <v>0</v>
      </c>
      <c r="AC2314">
        <v>5</v>
      </c>
      <c r="AD2314">
        <v>0</v>
      </c>
      <c r="AE2314">
        <v>15</v>
      </c>
      <c r="AF2314">
        <v>20</v>
      </c>
      <c r="AG2314">
        <v>5</v>
      </c>
      <c r="AH2314" s="2">
        <v>2874805</v>
      </c>
    </row>
    <row r="2315" spans="1:34" x14ac:dyDescent="0.5">
      <c r="A2315">
        <v>18197</v>
      </c>
      <c r="B2315">
        <v>73887</v>
      </c>
      <c r="C2315" t="s">
        <v>2354</v>
      </c>
      <c r="D2315" s="25">
        <v>16480</v>
      </c>
      <c r="E2315" t="s">
        <v>69</v>
      </c>
      <c r="F2315" t="s">
        <v>84</v>
      </c>
      <c r="G2315" t="s">
        <v>112</v>
      </c>
      <c r="H2315" s="25">
        <v>41698</v>
      </c>
      <c r="I2315" s="26" t="str">
        <f t="shared" si="288"/>
        <v>Fri</v>
      </c>
      <c r="J2315" s="1">
        <f t="shared" si="289"/>
        <v>5</v>
      </c>
      <c r="K2315" s="1" t="str">
        <f t="shared" si="290"/>
        <v>7D</v>
      </c>
      <c r="L2315" s="25">
        <v>41703</v>
      </c>
      <c r="M2315" s="26" t="str">
        <f t="shared" si="291"/>
        <v>Wed</v>
      </c>
      <c r="N2315" s="25">
        <v>41704</v>
      </c>
      <c r="O2315" s="1">
        <f t="shared" si="292"/>
        <v>1</v>
      </c>
      <c r="P2315" s="27">
        <f t="shared" si="293"/>
        <v>2014</v>
      </c>
      <c r="Q2315" s="1">
        <f t="shared" si="294"/>
        <v>3</v>
      </c>
      <c r="R2315" s="1">
        <f t="shared" si="295"/>
        <v>5</v>
      </c>
      <c r="S2315" t="s">
        <v>72</v>
      </c>
      <c r="T2315" s="2">
        <v>4490000</v>
      </c>
      <c r="U2315">
        <v>4290000</v>
      </c>
      <c r="V2315" s="2">
        <v>3523809</v>
      </c>
      <c r="W2315" s="2">
        <v>363636</v>
      </c>
      <c r="X2315" s="2">
        <v>0</v>
      </c>
      <c r="Y2315" s="2">
        <v>0</v>
      </c>
      <c r="Z2315" s="2">
        <v>602555</v>
      </c>
      <c r="AA2315">
        <v>2</v>
      </c>
      <c r="AB2315">
        <v>0</v>
      </c>
      <c r="AC2315">
        <v>1</v>
      </c>
      <c r="AD2315">
        <v>0</v>
      </c>
      <c r="AE2315">
        <v>2</v>
      </c>
      <c r="AF2315">
        <v>3</v>
      </c>
      <c r="AG2315">
        <v>1</v>
      </c>
      <c r="AH2315" s="2">
        <v>3523809</v>
      </c>
    </row>
    <row r="2316" spans="1:34" x14ac:dyDescent="0.5">
      <c r="A2316">
        <v>18209</v>
      </c>
      <c r="B2316">
        <v>81820</v>
      </c>
      <c r="C2316" t="s">
        <v>2355</v>
      </c>
      <c r="D2316" s="25">
        <v>29507</v>
      </c>
      <c r="E2316" t="s">
        <v>122</v>
      </c>
      <c r="F2316" t="s">
        <v>127</v>
      </c>
      <c r="G2316" t="s">
        <v>128</v>
      </c>
      <c r="H2316" s="25">
        <v>41698</v>
      </c>
      <c r="I2316" s="26" t="str">
        <f t="shared" si="288"/>
        <v>Fri</v>
      </c>
      <c r="J2316" s="1">
        <f t="shared" si="289"/>
        <v>71</v>
      </c>
      <c r="K2316" s="1" t="str">
        <f t="shared" si="290"/>
        <v>90D</v>
      </c>
      <c r="L2316" s="25">
        <v>41769</v>
      </c>
      <c r="M2316" s="26" t="str">
        <f t="shared" si="291"/>
        <v>Sat</v>
      </c>
      <c r="N2316" s="25">
        <v>41770</v>
      </c>
      <c r="O2316" s="1">
        <f t="shared" si="292"/>
        <v>1</v>
      </c>
      <c r="P2316" s="27">
        <f t="shared" si="293"/>
        <v>2014</v>
      </c>
      <c r="Q2316" s="1">
        <f t="shared" si="294"/>
        <v>5</v>
      </c>
      <c r="R2316" s="1">
        <f t="shared" si="295"/>
        <v>10</v>
      </c>
      <c r="S2316" t="s">
        <v>72</v>
      </c>
      <c r="T2316" s="2">
        <v>19160000</v>
      </c>
      <c r="U2316">
        <v>19160000</v>
      </c>
      <c r="V2316" s="2">
        <v>16034632</v>
      </c>
      <c r="W2316" s="2">
        <v>554112</v>
      </c>
      <c r="X2316" s="2">
        <v>0</v>
      </c>
      <c r="Y2316" s="2">
        <v>0</v>
      </c>
      <c r="Z2316" s="2">
        <v>2571256</v>
      </c>
      <c r="AA2316">
        <v>2</v>
      </c>
      <c r="AB2316">
        <v>0</v>
      </c>
      <c r="AC2316">
        <v>0</v>
      </c>
      <c r="AD2316">
        <v>0</v>
      </c>
      <c r="AE2316">
        <v>2</v>
      </c>
      <c r="AF2316">
        <v>2</v>
      </c>
      <c r="AG2316">
        <v>2</v>
      </c>
      <c r="AH2316" s="2">
        <v>8017316</v>
      </c>
    </row>
    <row r="2317" spans="1:34" x14ac:dyDescent="0.5">
      <c r="A2317">
        <v>18192</v>
      </c>
      <c r="B2317">
        <v>73833</v>
      </c>
      <c r="C2317" t="s">
        <v>2356</v>
      </c>
      <c r="D2317" s="25">
        <v>29087</v>
      </c>
      <c r="E2317" t="s">
        <v>69</v>
      </c>
      <c r="F2317" t="s">
        <v>84</v>
      </c>
      <c r="G2317" t="s">
        <v>112</v>
      </c>
      <c r="H2317" s="25">
        <v>41698</v>
      </c>
      <c r="I2317" s="26" t="str">
        <f t="shared" si="288"/>
        <v>Fri</v>
      </c>
      <c r="J2317" s="1">
        <f t="shared" si="289"/>
        <v>114</v>
      </c>
      <c r="K2317" s="1" t="str">
        <f t="shared" si="290"/>
        <v>120D</v>
      </c>
      <c r="L2317" s="25">
        <v>41812</v>
      </c>
      <c r="M2317" s="26" t="str">
        <f t="shared" si="291"/>
        <v>Sun</v>
      </c>
      <c r="N2317" s="25">
        <v>41816</v>
      </c>
      <c r="O2317" s="1">
        <f t="shared" si="292"/>
        <v>4</v>
      </c>
      <c r="P2317" s="27">
        <f t="shared" si="293"/>
        <v>2014</v>
      </c>
      <c r="Q2317" s="1">
        <f t="shared" si="294"/>
        <v>6</v>
      </c>
      <c r="R2317" s="1">
        <f t="shared" si="295"/>
        <v>22</v>
      </c>
      <c r="S2317" t="s">
        <v>72</v>
      </c>
      <c r="T2317" s="2">
        <v>14385999.99</v>
      </c>
      <c r="U2317">
        <v>10056000</v>
      </c>
      <c r="V2317" s="2">
        <v>10006060</v>
      </c>
      <c r="W2317" s="2">
        <v>2449350.2799999998</v>
      </c>
      <c r="X2317" s="2">
        <v>0</v>
      </c>
      <c r="Y2317" s="2">
        <v>0</v>
      </c>
      <c r="Z2317" s="2">
        <v>1930589.71</v>
      </c>
      <c r="AA2317">
        <v>8</v>
      </c>
      <c r="AB2317">
        <v>4</v>
      </c>
      <c r="AC2317">
        <v>4</v>
      </c>
      <c r="AD2317">
        <v>4</v>
      </c>
      <c r="AE2317">
        <v>12</v>
      </c>
      <c r="AF2317">
        <v>20</v>
      </c>
      <c r="AG2317">
        <v>4</v>
      </c>
      <c r="AH2317" s="2">
        <v>2501515</v>
      </c>
    </row>
    <row r="2318" spans="1:34" x14ac:dyDescent="0.5">
      <c r="A2318">
        <v>18198</v>
      </c>
      <c r="B2318">
        <v>73888</v>
      </c>
      <c r="C2318" t="s">
        <v>2357</v>
      </c>
      <c r="D2318" s="25">
        <v>27530</v>
      </c>
      <c r="E2318" t="s">
        <v>69</v>
      </c>
      <c r="F2318" t="s">
        <v>70</v>
      </c>
      <c r="G2318" t="s">
        <v>74</v>
      </c>
      <c r="H2318" s="25">
        <v>41698</v>
      </c>
      <c r="I2318" s="26" t="str">
        <f t="shared" si="288"/>
        <v>Fri</v>
      </c>
      <c r="J2318" s="1">
        <f t="shared" si="289"/>
        <v>5</v>
      </c>
      <c r="K2318" s="1" t="str">
        <f t="shared" si="290"/>
        <v>7D</v>
      </c>
      <c r="L2318" s="25">
        <v>41703</v>
      </c>
      <c r="M2318" s="26" t="str">
        <f t="shared" si="291"/>
        <v>Wed</v>
      </c>
      <c r="N2318" s="25">
        <v>41706</v>
      </c>
      <c r="O2318" s="1">
        <f t="shared" si="292"/>
        <v>3</v>
      </c>
      <c r="P2318" s="27">
        <f t="shared" si="293"/>
        <v>2014</v>
      </c>
      <c r="Q2318" s="1">
        <f t="shared" si="294"/>
        <v>3</v>
      </c>
      <c r="R2318" s="1">
        <f t="shared" si="295"/>
        <v>5</v>
      </c>
      <c r="S2318" t="s">
        <v>72</v>
      </c>
      <c r="T2318" s="2">
        <v>18413499.98</v>
      </c>
      <c r="U2318">
        <v>13860000</v>
      </c>
      <c r="V2318" s="2">
        <v>14053248</v>
      </c>
      <c r="W2318" s="2">
        <v>1889176.23</v>
      </c>
      <c r="X2318" s="2">
        <v>0</v>
      </c>
      <c r="Y2318" s="2">
        <v>0</v>
      </c>
      <c r="Z2318" s="2">
        <v>2471075.75</v>
      </c>
      <c r="AA2318">
        <v>9</v>
      </c>
      <c r="AB2318">
        <v>0</v>
      </c>
      <c r="AC2318">
        <v>0</v>
      </c>
      <c r="AD2318">
        <v>0</v>
      </c>
      <c r="AE2318">
        <v>9</v>
      </c>
      <c r="AF2318">
        <v>9</v>
      </c>
      <c r="AG2318">
        <v>3</v>
      </c>
      <c r="AH2318" s="2">
        <v>4684416</v>
      </c>
    </row>
    <row r="2319" spans="1:34" x14ac:dyDescent="0.5">
      <c r="A2319">
        <v>18227</v>
      </c>
      <c r="B2319">
        <v>73975</v>
      </c>
      <c r="C2319" t="s">
        <v>2358</v>
      </c>
      <c r="D2319" s="25">
        <v>21373</v>
      </c>
      <c r="E2319" t="s">
        <v>79</v>
      </c>
      <c r="F2319" t="s">
        <v>105</v>
      </c>
      <c r="G2319" t="s">
        <v>106</v>
      </c>
      <c r="H2319" s="25">
        <v>41699</v>
      </c>
      <c r="I2319" s="26" t="str">
        <f t="shared" si="288"/>
        <v>Sat</v>
      </c>
      <c r="J2319" s="1">
        <f t="shared" si="289"/>
        <v>163</v>
      </c>
      <c r="K2319" s="1" t="str">
        <f t="shared" si="290"/>
        <v>120D</v>
      </c>
      <c r="L2319" s="25">
        <v>41862</v>
      </c>
      <c r="M2319" s="26" t="str">
        <f t="shared" si="291"/>
        <v>Mon</v>
      </c>
      <c r="N2319" s="25">
        <v>41868</v>
      </c>
      <c r="O2319" s="1">
        <f t="shared" si="292"/>
        <v>6</v>
      </c>
      <c r="P2319" s="27">
        <f t="shared" si="293"/>
        <v>2014</v>
      </c>
      <c r="Q2319" s="1">
        <f t="shared" si="294"/>
        <v>8</v>
      </c>
      <c r="R2319" s="1">
        <f t="shared" si="295"/>
        <v>11</v>
      </c>
      <c r="S2319" t="s">
        <v>72</v>
      </c>
      <c r="T2319" s="2">
        <v>6171494.1500000004</v>
      </c>
      <c r="U2319">
        <v>0</v>
      </c>
      <c r="V2319" s="2">
        <v>2189594.4</v>
      </c>
      <c r="W2319" s="2">
        <v>1606060.23</v>
      </c>
      <c r="X2319" s="2">
        <v>0</v>
      </c>
      <c r="Y2319" s="2">
        <v>1551947.47</v>
      </c>
      <c r="Z2319" s="2">
        <v>823892.05</v>
      </c>
      <c r="AA2319">
        <v>12</v>
      </c>
      <c r="AB2319">
        <v>0</v>
      </c>
      <c r="AC2319">
        <v>0</v>
      </c>
      <c r="AD2319">
        <v>0</v>
      </c>
      <c r="AE2319">
        <v>12</v>
      </c>
      <c r="AF2319">
        <v>12</v>
      </c>
      <c r="AG2319">
        <v>6</v>
      </c>
      <c r="AH2319" s="2">
        <v>364932.4</v>
      </c>
    </row>
    <row r="2320" spans="1:34" x14ac:dyDescent="0.5">
      <c r="A2320">
        <v>18223</v>
      </c>
      <c r="B2320">
        <v>76375</v>
      </c>
      <c r="C2320" t="s">
        <v>2359</v>
      </c>
      <c r="D2320" s="25">
        <v>25098</v>
      </c>
      <c r="E2320" t="s">
        <v>69</v>
      </c>
      <c r="F2320" t="s">
        <v>94</v>
      </c>
      <c r="G2320" t="s">
        <v>111</v>
      </c>
      <c r="H2320" s="25">
        <v>41699</v>
      </c>
      <c r="I2320" s="26" t="str">
        <f t="shared" si="288"/>
        <v>Sat</v>
      </c>
      <c r="J2320" s="1">
        <f t="shared" si="289"/>
        <v>25</v>
      </c>
      <c r="K2320" s="1" t="str">
        <f t="shared" si="290"/>
        <v>30D</v>
      </c>
      <c r="L2320" s="25">
        <v>41724</v>
      </c>
      <c r="M2320" s="26" t="str">
        <f t="shared" si="291"/>
        <v>Wed</v>
      </c>
      <c r="N2320" s="25">
        <v>41726</v>
      </c>
      <c r="O2320" s="1">
        <f t="shared" si="292"/>
        <v>2</v>
      </c>
      <c r="P2320" s="27">
        <f t="shared" si="293"/>
        <v>2014</v>
      </c>
      <c r="Q2320" s="1">
        <f t="shared" si="294"/>
        <v>3</v>
      </c>
      <c r="R2320" s="1">
        <f t="shared" si="295"/>
        <v>26</v>
      </c>
      <c r="S2320" t="s">
        <v>72</v>
      </c>
      <c r="T2320" s="2">
        <v>6620000</v>
      </c>
      <c r="U2320">
        <v>6620000</v>
      </c>
      <c r="V2320" s="2">
        <v>4107359</v>
      </c>
      <c r="W2320" s="2">
        <v>1624242</v>
      </c>
      <c r="X2320" s="2">
        <v>0</v>
      </c>
      <c r="Y2320" s="2">
        <v>0</v>
      </c>
      <c r="Z2320" s="2">
        <v>888399</v>
      </c>
      <c r="AA2320">
        <v>6</v>
      </c>
      <c r="AB2320">
        <v>0</v>
      </c>
      <c r="AC2320">
        <v>0</v>
      </c>
      <c r="AD2320">
        <v>0</v>
      </c>
      <c r="AE2320">
        <v>6</v>
      </c>
      <c r="AF2320">
        <v>6</v>
      </c>
      <c r="AG2320">
        <v>4</v>
      </c>
      <c r="AH2320" s="2">
        <v>1026839.75</v>
      </c>
    </row>
    <row r="2321" spans="1:34" x14ac:dyDescent="0.5">
      <c r="A2321">
        <v>18247</v>
      </c>
      <c r="B2321">
        <v>74000</v>
      </c>
      <c r="C2321" t="s">
        <v>2360</v>
      </c>
      <c r="D2321" s="25">
        <v>27569</v>
      </c>
      <c r="E2321" t="s">
        <v>79</v>
      </c>
      <c r="F2321" t="s">
        <v>105</v>
      </c>
      <c r="G2321" t="s">
        <v>106</v>
      </c>
      <c r="H2321" s="25">
        <v>41699</v>
      </c>
      <c r="I2321" s="26" t="str">
        <f t="shared" si="288"/>
        <v>Sat</v>
      </c>
      <c r="J2321" s="1">
        <f t="shared" si="289"/>
        <v>73</v>
      </c>
      <c r="K2321" s="1" t="str">
        <f t="shared" si="290"/>
        <v>90D</v>
      </c>
      <c r="L2321" s="25">
        <v>41772</v>
      </c>
      <c r="M2321" s="26" t="str">
        <f t="shared" si="291"/>
        <v>Tue</v>
      </c>
      <c r="N2321" s="25">
        <v>41778</v>
      </c>
      <c r="O2321" s="1">
        <f t="shared" si="292"/>
        <v>6</v>
      </c>
      <c r="P2321" s="27">
        <f t="shared" si="293"/>
        <v>2014</v>
      </c>
      <c r="Q2321" s="1">
        <f t="shared" si="294"/>
        <v>5</v>
      </c>
      <c r="R2321" s="1">
        <f t="shared" si="295"/>
        <v>13</v>
      </c>
      <c r="S2321" t="s">
        <v>72</v>
      </c>
      <c r="T2321" s="2">
        <v>16300360.08</v>
      </c>
      <c r="U2321">
        <v>0</v>
      </c>
      <c r="V2321" s="2">
        <v>5681749.0999999996</v>
      </c>
      <c r="W2321" s="2">
        <v>7944329.0999999996</v>
      </c>
      <c r="X2321" s="2">
        <v>0</v>
      </c>
      <c r="Y2321" s="2">
        <v>486580.07</v>
      </c>
      <c r="Z2321" s="2">
        <v>2187701.81</v>
      </c>
      <c r="AA2321">
        <v>12</v>
      </c>
      <c r="AB2321">
        <v>0</v>
      </c>
      <c r="AC2321">
        <v>0</v>
      </c>
      <c r="AD2321">
        <v>6</v>
      </c>
      <c r="AE2321">
        <v>12</v>
      </c>
      <c r="AF2321">
        <v>18</v>
      </c>
      <c r="AG2321">
        <v>6</v>
      </c>
      <c r="AH2321" s="2">
        <v>946958.18</v>
      </c>
    </row>
    <row r="2322" spans="1:34" x14ac:dyDescent="0.5">
      <c r="A2322">
        <v>17704</v>
      </c>
      <c r="B2322">
        <v>74003</v>
      </c>
      <c r="C2322" t="s">
        <v>2361</v>
      </c>
      <c r="D2322" s="25">
        <v>30612</v>
      </c>
      <c r="E2322" t="s">
        <v>2362</v>
      </c>
      <c r="F2322" t="s">
        <v>94</v>
      </c>
      <c r="G2322" t="s">
        <v>1847</v>
      </c>
      <c r="H2322" s="25">
        <v>41699</v>
      </c>
      <c r="I2322" s="26" t="str">
        <f t="shared" si="288"/>
        <v>Sat</v>
      </c>
      <c r="J2322" s="1">
        <f t="shared" si="289"/>
        <v>2</v>
      </c>
      <c r="K2322" s="1" t="str">
        <f t="shared" si="290"/>
        <v>7D</v>
      </c>
      <c r="L2322" s="25">
        <v>41701</v>
      </c>
      <c r="M2322" s="26" t="str">
        <f t="shared" si="291"/>
        <v>Mon</v>
      </c>
      <c r="N2322" s="25">
        <v>41706</v>
      </c>
      <c r="O2322" s="1">
        <f t="shared" si="292"/>
        <v>5</v>
      </c>
      <c r="P2322" s="27">
        <f t="shared" si="293"/>
        <v>2014</v>
      </c>
      <c r="Q2322" s="1">
        <f t="shared" si="294"/>
        <v>3</v>
      </c>
      <c r="R2322" s="1">
        <f t="shared" si="295"/>
        <v>3</v>
      </c>
      <c r="S2322" t="s">
        <v>72</v>
      </c>
      <c r="T2322" s="2">
        <v>393557448.77999997</v>
      </c>
      <c r="U2322">
        <v>14170000</v>
      </c>
      <c r="V2322" s="2">
        <v>26435064.359999999</v>
      </c>
      <c r="W2322" s="2">
        <v>257674933.66999999</v>
      </c>
      <c r="X2322" s="2">
        <v>47538008.659999996</v>
      </c>
      <c r="Y2322" s="2">
        <v>8125141.2699999996</v>
      </c>
      <c r="Z2322" s="2">
        <v>53784300.82</v>
      </c>
      <c r="AA2322">
        <v>5</v>
      </c>
      <c r="AB2322">
        <v>0</v>
      </c>
      <c r="AC2322">
        <v>0</v>
      </c>
      <c r="AD2322">
        <v>0</v>
      </c>
      <c r="AE2322">
        <v>5</v>
      </c>
      <c r="AF2322">
        <v>5</v>
      </c>
      <c r="AG2322">
        <v>5</v>
      </c>
      <c r="AH2322" s="2">
        <v>5287012.87</v>
      </c>
    </row>
    <row r="2323" spans="1:34" x14ac:dyDescent="0.5">
      <c r="A2323">
        <v>18231</v>
      </c>
      <c r="B2323">
        <v>73979</v>
      </c>
      <c r="C2323" t="s">
        <v>2363</v>
      </c>
      <c r="D2323" s="25">
        <v>23285</v>
      </c>
      <c r="E2323" t="s">
        <v>101</v>
      </c>
      <c r="F2323" t="s">
        <v>80</v>
      </c>
      <c r="G2323" t="s">
        <v>81</v>
      </c>
      <c r="H2323" s="25">
        <v>41699</v>
      </c>
      <c r="I2323" s="26" t="str">
        <f t="shared" si="288"/>
        <v>Sat</v>
      </c>
      <c r="J2323" s="1">
        <f t="shared" si="289"/>
        <v>13</v>
      </c>
      <c r="K2323" s="1" t="str">
        <f t="shared" si="290"/>
        <v>14D</v>
      </c>
      <c r="L2323" s="25">
        <v>41712</v>
      </c>
      <c r="M2323" s="26" t="str">
        <f t="shared" si="291"/>
        <v>Fri</v>
      </c>
      <c r="N2323" s="25">
        <v>41715</v>
      </c>
      <c r="O2323" s="1">
        <f t="shared" si="292"/>
        <v>3</v>
      </c>
      <c r="P2323" s="27">
        <f t="shared" si="293"/>
        <v>2014</v>
      </c>
      <c r="Q2323" s="1">
        <f t="shared" si="294"/>
        <v>3</v>
      </c>
      <c r="R2323" s="1">
        <f t="shared" si="295"/>
        <v>14</v>
      </c>
      <c r="S2323" t="s">
        <v>72</v>
      </c>
      <c r="T2323" s="2">
        <v>20938544.98</v>
      </c>
      <c r="U2323">
        <v>20072745</v>
      </c>
      <c r="V2323" s="2">
        <v>12071641</v>
      </c>
      <c r="W2323" s="2">
        <v>2446579.38</v>
      </c>
      <c r="X2323" s="2">
        <v>0</v>
      </c>
      <c r="Y2323" s="2">
        <v>2861138</v>
      </c>
      <c r="Z2323" s="2">
        <v>3559186.6</v>
      </c>
      <c r="AA2323">
        <v>6</v>
      </c>
      <c r="AB2323">
        <v>0</v>
      </c>
      <c r="AC2323">
        <v>0</v>
      </c>
      <c r="AD2323">
        <v>0</v>
      </c>
      <c r="AE2323">
        <v>6</v>
      </c>
      <c r="AF2323">
        <v>6</v>
      </c>
      <c r="AG2323">
        <v>3</v>
      </c>
      <c r="AH2323" s="2">
        <v>4023880.33</v>
      </c>
    </row>
    <row r="2324" spans="1:34" x14ac:dyDescent="0.5">
      <c r="A2324">
        <v>18281</v>
      </c>
      <c r="B2324">
        <v>74083</v>
      </c>
      <c r="C2324" t="s">
        <v>2364</v>
      </c>
      <c r="D2324" s="25">
        <v>23638</v>
      </c>
      <c r="E2324" t="s">
        <v>161</v>
      </c>
      <c r="F2324" t="s">
        <v>80</v>
      </c>
      <c r="G2324" t="s">
        <v>81</v>
      </c>
      <c r="H2324" s="25">
        <v>41701</v>
      </c>
      <c r="I2324" s="26" t="str">
        <f t="shared" si="288"/>
        <v>Mon</v>
      </c>
      <c r="J2324" s="1">
        <f t="shared" si="289"/>
        <v>71</v>
      </c>
      <c r="K2324" s="1" t="str">
        <f t="shared" si="290"/>
        <v>90D</v>
      </c>
      <c r="L2324" s="25">
        <v>41772</v>
      </c>
      <c r="M2324" s="26" t="str">
        <f t="shared" si="291"/>
        <v>Tue</v>
      </c>
      <c r="N2324" s="25">
        <v>41776</v>
      </c>
      <c r="O2324" s="1">
        <f t="shared" si="292"/>
        <v>4</v>
      </c>
      <c r="P2324" s="27">
        <f t="shared" si="293"/>
        <v>2014</v>
      </c>
      <c r="Q2324" s="1">
        <f t="shared" si="294"/>
        <v>5</v>
      </c>
      <c r="R2324" s="1">
        <f t="shared" si="295"/>
        <v>13</v>
      </c>
      <c r="S2324" t="s">
        <v>72</v>
      </c>
      <c r="T2324" s="2">
        <v>36496399.939999998</v>
      </c>
      <c r="U2324">
        <v>29106000</v>
      </c>
      <c r="V2324" s="2">
        <v>24091776</v>
      </c>
      <c r="W2324" s="2">
        <v>5449262.9199999999</v>
      </c>
      <c r="X2324" s="2">
        <v>0</v>
      </c>
      <c r="Y2324" s="2">
        <v>2057575.78</v>
      </c>
      <c r="Z2324" s="2">
        <v>4897785.24</v>
      </c>
      <c r="AA2324">
        <v>8</v>
      </c>
      <c r="AB2324">
        <v>0</v>
      </c>
      <c r="AC2324">
        <v>0</v>
      </c>
      <c r="AD2324">
        <v>0</v>
      </c>
      <c r="AE2324">
        <v>8</v>
      </c>
      <c r="AF2324">
        <v>8</v>
      </c>
      <c r="AG2324">
        <v>4</v>
      </c>
      <c r="AH2324" s="2">
        <v>6022944</v>
      </c>
    </row>
    <row r="2325" spans="1:34" x14ac:dyDescent="0.5">
      <c r="A2325">
        <v>18288</v>
      </c>
      <c r="B2325">
        <v>87588</v>
      </c>
      <c r="C2325" t="s">
        <v>2365</v>
      </c>
      <c r="D2325" s="25">
        <v>25789</v>
      </c>
      <c r="E2325" t="s">
        <v>69</v>
      </c>
      <c r="F2325" t="s">
        <v>84</v>
      </c>
      <c r="G2325" t="s">
        <v>112</v>
      </c>
      <c r="H2325" s="25">
        <v>41701</v>
      </c>
      <c r="I2325" s="26" t="str">
        <f t="shared" si="288"/>
        <v>Mon</v>
      </c>
      <c r="J2325" s="1">
        <f t="shared" si="289"/>
        <v>115</v>
      </c>
      <c r="K2325" s="1" t="str">
        <f t="shared" si="290"/>
        <v>120D</v>
      </c>
      <c r="L2325" s="25">
        <v>41816</v>
      </c>
      <c r="M2325" s="26" t="str">
        <f t="shared" si="291"/>
        <v>Thu</v>
      </c>
      <c r="N2325" s="25">
        <v>41820</v>
      </c>
      <c r="O2325" s="1">
        <f t="shared" si="292"/>
        <v>4</v>
      </c>
      <c r="P2325" s="27">
        <f t="shared" si="293"/>
        <v>2014</v>
      </c>
      <c r="Q2325" s="1">
        <f t="shared" si="294"/>
        <v>6</v>
      </c>
      <c r="R2325" s="1">
        <f t="shared" si="295"/>
        <v>26</v>
      </c>
      <c r="S2325" t="s">
        <v>72</v>
      </c>
      <c r="T2325" s="2">
        <v>10056000</v>
      </c>
      <c r="U2325">
        <v>10056000</v>
      </c>
      <c r="V2325" s="2">
        <v>7433766</v>
      </c>
      <c r="W2325" s="2">
        <v>1272726</v>
      </c>
      <c r="X2325" s="2">
        <v>0</v>
      </c>
      <c r="Y2325" s="2">
        <v>0</v>
      </c>
      <c r="Z2325" s="2">
        <v>1349508</v>
      </c>
      <c r="AA2325">
        <v>8</v>
      </c>
      <c r="AB2325">
        <v>0</v>
      </c>
      <c r="AC2325">
        <v>0</v>
      </c>
      <c r="AD2325">
        <v>0</v>
      </c>
      <c r="AE2325">
        <v>8</v>
      </c>
      <c r="AF2325">
        <v>8</v>
      </c>
      <c r="AG2325">
        <v>4</v>
      </c>
      <c r="AH2325" s="2">
        <v>1858441.5</v>
      </c>
    </row>
    <row r="2326" spans="1:34" x14ac:dyDescent="0.5">
      <c r="A2326">
        <v>18288</v>
      </c>
      <c r="B2326">
        <v>87591</v>
      </c>
      <c r="C2326" t="s">
        <v>2366</v>
      </c>
      <c r="D2326" s="25">
        <v>24009</v>
      </c>
      <c r="E2326" t="s">
        <v>69</v>
      </c>
      <c r="F2326" t="s">
        <v>84</v>
      </c>
      <c r="G2326" t="s">
        <v>112</v>
      </c>
      <c r="H2326" s="25">
        <v>41701</v>
      </c>
      <c r="I2326" s="26" t="str">
        <f t="shared" si="288"/>
        <v>Mon</v>
      </c>
      <c r="J2326" s="1">
        <f t="shared" si="289"/>
        <v>115</v>
      </c>
      <c r="K2326" s="1" t="str">
        <f t="shared" si="290"/>
        <v>120D</v>
      </c>
      <c r="L2326" s="25">
        <v>41816</v>
      </c>
      <c r="M2326" s="26" t="str">
        <f t="shared" si="291"/>
        <v>Thu</v>
      </c>
      <c r="N2326" s="25">
        <v>41820</v>
      </c>
      <c r="O2326" s="1">
        <f t="shared" si="292"/>
        <v>4</v>
      </c>
      <c r="P2326" s="27">
        <f t="shared" si="293"/>
        <v>2014</v>
      </c>
      <c r="Q2326" s="1">
        <f t="shared" si="294"/>
        <v>6</v>
      </c>
      <c r="R2326" s="1">
        <f t="shared" si="295"/>
        <v>26</v>
      </c>
      <c r="S2326" t="s">
        <v>72</v>
      </c>
      <c r="T2326" s="2">
        <v>10056000</v>
      </c>
      <c r="U2326">
        <v>10056000</v>
      </c>
      <c r="V2326" s="2">
        <v>7433766</v>
      </c>
      <c r="W2326" s="2">
        <v>1272726</v>
      </c>
      <c r="X2326" s="2">
        <v>0</v>
      </c>
      <c r="Y2326" s="2">
        <v>0</v>
      </c>
      <c r="Z2326" s="2">
        <v>1349508</v>
      </c>
      <c r="AA2326">
        <v>8</v>
      </c>
      <c r="AB2326">
        <v>0</v>
      </c>
      <c r="AC2326">
        <v>0</v>
      </c>
      <c r="AD2326">
        <v>0</v>
      </c>
      <c r="AE2326">
        <v>8</v>
      </c>
      <c r="AF2326">
        <v>8</v>
      </c>
      <c r="AG2326">
        <v>4</v>
      </c>
      <c r="AH2326" s="2">
        <v>1858441.5</v>
      </c>
    </row>
    <row r="2327" spans="1:34" x14ac:dyDescent="0.5">
      <c r="A2327">
        <v>18253</v>
      </c>
      <c r="B2327">
        <v>95735</v>
      </c>
      <c r="C2327" t="s">
        <v>2367</v>
      </c>
      <c r="D2327" s="25">
        <v>17000</v>
      </c>
      <c r="E2327" t="s">
        <v>79</v>
      </c>
      <c r="F2327" t="s">
        <v>105</v>
      </c>
      <c r="G2327" t="s">
        <v>106</v>
      </c>
      <c r="H2327" s="25">
        <v>41701</v>
      </c>
      <c r="I2327" s="26" t="str">
        <f t="shared" si="288"/>
        <v>Mon</v>
      </c>
      <c r="J2327" s="1">
        <f t="shared" si="289"/>
        <v>164</v>
      </c>
      <c r="K2327" s="1" t="str">
        <f t="shared" si="290"/>
        <v>120D</v>
      </c>
      <c r="L2327" s="25">
        <v>41865</v>
      </c>
      <c r="M2327" s="26" t="str">
        <f t="shared" si="291"/>
        <v>Thu</v>
      </c>
      <c r="N2327" s="25">
        <v>41866</v>
      </c>
      <c r="O2327" s="1">
        <f t="shared" si="292"/>
        <v>1</v>
      </c>
      <c r="P2327" s="27">
        <f t="shared" si="293"/>
        <v>2014</v>
      </c>
      <c r="Q2327" s="1">
        <f t="shared" si="294"/>
        <v>8</v>
      </c>
      <c r="R2327" s="1">
        <f t="shared" si="295"/>
        <v>14</v>
      </c>
      <c r="S2327" t="s">
        <v>72</v>
      </c>
      <c r="T2327" s="2">
        <v>18032396.300000001</v>
      </c>
      <c r="U2327">
        <v>0</v>
      </c>
      <c r="V2327" s="2">
        <v>2189594.4</v>
      </c>
      <c r="W2327" s="2">
        <v>5645018.4400000004</v>
      </c>
      <c r="X2327" s="2">
        <v>0</v>
      </c>
      <c r="Y2327" s="2">
        <v>7778354.9699999997</v>
      </c>
      <c r="Z2327" s="2">
        <v>2419428.4900000002</v>
      </c>
      <c r="AA2327">
        <v>12</v>
      </c>
      <c r="AB2327">
        <v>0</v>
      </c>
      <c r="AC2327">
        <v>0</v>
      </c>
      <c r="AD2327">
        <v>0</v>
      </c>
      <c r="AE2327">
        <v>12</v>
      </c>
      <c r="AF2327">
        <v>12</v>
      </c>
      <c r="AG2327">
        <v>6</v>
      </c>
      <c r="AH2327" s="2">
        <v>364932.4</v>
      </c>
    </row>
    <row r="2328" spans="1:34" x14ac:dyDescent="0.5">
      <c r="A2328">
        <v>18288</v>
      </c>
      <c r="B2328">
        <v>87589</v>
      </c>
      <c r="C2328" t="s">
        <v>2368</v>
      </c>
      <c r="D2328" s="25">
        <v>28185</v>
      </c>
      <c r="E2328" t="s">
        <v>69</v>
      </c>
      <c r="F2328" t="s">
        <v>84</v>
      </c>
      <c r="G2328" t="s">
        <v>112</v>
      </c>
      <c r="H2328" s="25">
        <v>41701</v>
      </c>
      <c r="I2328" s="26" t="str">
        <f t="shared" si="288"/>
        <v>Mon</v>
      </c>
      <c r="J2328" s="1">
        <f t="shared" si="289"/>
        <v>115</v>
      </c>
      <c r="K2328" s="1" t="str">
        <f t="shared" si="290"/>
        <v>120D</v>
      </c>
      <c r="L2328" s="25">
        <v>41816</v>
      </c>
      <c r="M2328" s="26" t="str">
        <f t="shared" si="291"/>
        <v>Thu</v>
      </c>
      <c r="N2328" s="25">
        <v>41820</v>
      </c>
      <c r="O2328" s="1">
        <f t="shared" si="292"/>
        <v>4</v>
      </c>
      <c r="P2328" s="27">
        <f t="shared" si="293"/>
        <v>2014</v>
      </c>
      <c r="Q2328" s="1">
        <f t="shared" si="294"/>
        <v>6</v>
      </c>
      <c r="R2328" s="1">
        <f t="shared" si="295"/>
        <v>26</v>
      </c>
      <c r="S2328" t="s">
        <v>72</v>
      </c>
      <c r="T2328" s="2">
        <v>10056000</v>
      </c>
      <c r="U2328">
        <v>10056000</v>
      </c>
      <c r="V2328" s="2">
        <v>7433766</v>
      </c>
      <c r="W2328" s="2">
        <v>1272726</v>
      </c>
      <c r="X2328" s="2">
        <v>0</v>
      </c>
      <c r="Y2328" s="2">
        <v>0</v>
      </c>
      <c r="Z2328" s="2">
        <v>1349508</v>
      </c>
      <c r="AA2328">
        <v>8</v>
      </c>
      <c r="AB2328">
        <v>0</v>
      </c>
      <c r="AC2328">
        <v>0</v>
      </c>
      <c r="AD2328">
        <v>0</v>
      </c>
      <c r="AE2328">
        <v>8</v>
      </c>
      <c r="AF2328">
        <v>8</v>
      </c>
      <c r="AG2328">
        <v>4</v>
      </c>
      <c r="AH2328" s="2">
        <v>1858441.5</v>
      </c>
    </row>
    <row r="2329" spans="1:34" x14ac:dyDescent="0.5">
      <c r="A2329">
        <v>18276</v>
      </c>
      <c r="B2329">
        <v>74078</v>
      </c>
      <c r="C2329" t="s">
        <v>2369</v>
      </c>
      <c r="D2329" s="25">
        <v>20784</v>
      </c>
      <c r="E2329" t="s">
        <v>79</v>
      </c>
      <c r="F2329" t="s">
        <v>105</v>
      </c>
      <c r="G2329" t="s">
        <v>106</v>
      </c>
      <c r="H2329" s="25">
        <v>41701</v>
      </c>
      <c r="I2329" s="26" t="str">
        <f t="shared" si="288"/>
        <v>Mon</v>
      </c>
      <c r="J2329" s="1">
        <f t="shared" si="289"/>
        <v>247</v>
      </c>
      <c r="K2329" s="1" t="str">
        <f t="shared" si="290"/>
        <v>120D</v>
      </c>
      <c r="L2329" s="25">
        <v>41948</v>
      </c>
      <c r="M2329" s="26" t="str">
        <f t="shared" si="291"/>
        <v>Wed</v>
      </c>
      <c r="N2329" s="25">
        <v>41954</v>
      </c>
      <c r="O2329" s="1">
        <f t="shared" si="292"/>
        <v>6</v>
      </c>
      <c r="P2329" s="27">
        <f t="shared" si="293"/>
        <v>2014</v>
      </c>
      <c r="Q2329" s="1">
        <f t="shared" si="294"/>
        <v>11</v>
      </c>
      <c r="R2329" s="1">
        <f t="shared" si="295"/>
        <v>5</v>
      </c>
      <c r="S2329" t="s">
        <v>72</v>
      </c>
      <c r="T2329" s="2">
        <v>16999996.440000001</v>
      </c>
      <c r="U2329">
        <v>5285000</v>
      </c>
      <c r="V2329" s="2">
        <v>4151896</v>
      </c>
      <c r="W2329" s="2">
        <v>8947663.4600000009</v>
      </c>
      <c r="X2329" s="2">
        <v>0</v>
      </c>
      <c r="Y2329" s="2">
        <v>1619047.62</v>
      </c>
      <c r="Z2329" s="2">
        <v>2281389.36</v>
      </c>
      <c r="AA2329">
        <v>14</v>
      </c>
      <c r="AB2329">
        <v>0</v>
      </c>
      <c r="AC2329">
        <v>0</v>
      </c>
      <c r="AD2329">
        <v>0</v>
      </c>
      <c r="AE2329">
        <v>14</v>
      </c>
      <c r="AF2329">
        <v>14</v>
      </c>
      <c r="AG2329">
        <v>7</v>
      </c>
      <c r="AH2329" s="2">
        <v>593128</v>
      </c>
    </row>
    <row r="2330" spans="1:34" x14ac:dyDescent="0.5">
      <c r="A2330">
        <v>18290</v>
      </c>
      <c r="B2330">
        <v>74095</v>
      </c>
      <c r="C2330" t="s">
        <v>2370</v>
      </c>
      <c r="D2330" s="25">
        <v>21453</v>
      </c>
      <c r="E2330" t="s">
        <v>69</v>
      </c>
      <c r="F2330" t="s">
        <v>84</v>
      </c>
      <c r="G2330" t="s">
        <v>112</v>
      </c>
      <c r="H2330" s="25">
        <v>41701</v>
      </c>
      <c r="I2330" s="26" t="str">
        <f t="shared" si="288"/>
        <v>Mon</v>
      </c>
      <c r="J2330" s="1">
        <f t="shared" si="289"/>
        <v>125</v>
      </c>
      <c r="K2330" s="1" t="str">
        <f t="shared" si="290"/>
        <v>120D</v>
      </c>
      <c r="L2330" s="25">
        <v>41826</v>
      </c>
      <c r="M2330" s="26" t="str">
        <f t="shared" si="291"/>
        <v>Sun</v>
      </c>
      <c r="N2330" s="25">
        <v>41828</v>
      </c>
      <c r="O2330" s="1">
        <f t="shared" si="292"/>
        <v>2</v>
      </c>
      <c r="P2330" s="27">
        <f t="shared" si="293"/>
        <v>2014</v>
      </c>
      <c r="Q2330" s="1">
        <f t="shared" si="294"/>
        <v>7</v>
      </c>
      <c r="R2330" s="1">
        <f t="shared" si="295"/>
        <v>6</v>
      </c>
      <c r="S2330" t="s">
        <v>72</v>
      </c>
      <c r="T2330" s="2">
        <v>8904000</v>
      </c>
      <c r="U2330">
        <v>6704000</v>
      </c>
      <c r="V2330" s="2">
        <v>6436364</v>
      </c>
      <c r="W2330" s="2">
        <v>1272728</v>
      </c>
      <c r="X2330" s="2">
        <v>0</v>
      </c>
      <c r="Y2330" s="2">
        <v>0</v>
      </c>
      <c r="Z2330" s="2">
        <v>1194908</v>
      </c>
      <c r="AA2330">
        <v>6</v>
      </c>
      <c r="AB2330">
        <v>0</v>
      </c>
      <c r="AC2330">
        <v>0</v>
      </c>
      <c r="AD2330">
        <v>0</v>
      </c>
      <c r="AE2330">
        <v>6</v>
      </c>
      <c r="AF2330">
        <v>6</v>
      </c>
      <c r="AG2330">
        <v>2</v>
      </c>
      <c r="AH2330" s="2">
        <v>3218182</v>
      </c>
    </row>
    <row r="2331" spans="1:34" x14ac:dyDescent="0.5">
      <c r="A2331">
        <v>18299</v>
      </c>
      <c r="B2331">
        <v>74150</v>
      </c>
      <c r="C2331" t="s">
        <v>2371</v>
      </c>
      <c r="D2331" s="25">
        <v>27011</v>
      </c>
      <c r="E2331" t="s">
        <v>2372</v>
      </c>
      <c r="F2331" t="s">
        <v>75</v>
      </c>
      <c r="G2331" t="s">
        <v>91</v>
      </c>
      <c r="H2331" s="25">
        <v>41702</v>
      </c>
      <c r="I2331" s="26" t="str">
        <f t="shared" si="288"/>
        <v>Tue</v>
      </c>
      <c r="J2331" s="1">
        <f t="shared" si="289"/>
        <v>1</v>
      </c>
      <c r="K2331" s="1" t="str">
        <f t="shared" si="290"/>
        <v>7D</v>
      </c>
      <c r="L2331" s="25">
        <v>41703</v>
      </c>
      <c r="M2331" s="26" t="str">
        <f t="shared" si="291"/>
        <v>Wed</v>
      </c>
      <c r="N2331" s="25">
        <v>41705</v>
      </c>
      <c r="O2331" s="1">
        <f t="shared" si="292"/>
        <v>2</v>
      </c>
      <c r="P2331" s="27">
        <f t="shared" si="293"/>
        <v>2014</v>
      </c>
      <c r="Q2331" s="1">
        <f t="shared" si="294"/>
        <v>3</v>
      </c>
      <c r="R2331" s="1">
        <f t="shared" si="295"/>
        <v>5</v>
      </c>
      <c r="S2331" t="s">
        <v>72</v>
      </c>
      <c r="T2331" s="2">
        <v>10237849.9</v>
      </c>
      <c r="U2331">
        <v>2599000</v>
      </c>
      <c r="V2331" s="2">
        <v>2373160</v>
      </c>
      <c r="W2331" s="2">
        <v>3884718.27</v>
      </c>
      <c r="X2331" s="2">
        <v>0</v>
      </c>
      <c r="Y2331" s="2">
        <v>2606060.6</v>
      </c>
      <c r="Z2331" s="2">
        <v>1373911.03</v>
      </c>
      <c r="AA2331">
        <v>3</v>
      </c>
      <c r="AB2331">
        <v>0</v>
      </c>
      <c r="AC2331">
        <v>0</v>
      </c>
      <c r="AD2331">
        <v>0</v>
      </c>
      <c r="AE2331">
        <v>3</v>
      </c>
      <c r="AF2331">
        <v>3</v>
      </c>
      <c r="AG2331">
        <v>2</v>
      </c>
      <c r="AH2331" s="2">
        <v>1186580</v>
      </c>
    </row>
    <row r="2332" spans="1:34" x14ac:dyDescent="0.5">
      <c r="A2332">
        <v>18309</v>
      </c>
      <c r="B2332">
        <v>74178</v>
      </c>
      <c r="C2332" t="s">
        <v>2373</v>
      </c>
      <c r="D2332" s="25">
        <v>22550</v>
      </c>
      <c r="E2332" t="s">
        <v>79</v>
      </c>
      <c r="F2332" t="s">
        <v>105</v>
      </c>
      <c r="G2332" t="s">
        <v>106</v>
      </c>
      <c r="H2332" s="25">
        <v>41702</v>
      </c>
      <c r="I2332" s="26" t="str">
        <f t="shared" si="288"/>
        <v>Tue</v>
      </c>
      <c r="J2332" s="1">
        <f t="shared" si="289"/>
        <v>69</v>
      </c>
      <c r="K2332" s="1" t="str">
        <f t="shared" si="290"/>
        <v>90D</v>
      </c>
      <c r="L2332" s="25">
        <v>41771</v>
      </c>
      <c r="M2332" s="26" t="str">
        <f t="shared" si="291"/>
        <v>Mon</v>
      </c>
      <c r="N2332" s="25">
        <v>41777</v>
      </c>
      <c r="O2332" s="1">
        <f t="shared" si="292"/>
        <v>6</v>
      </c>
      <c r="P2332" s="27">
        <f t="shared" si="293"/>
        <v>2014</v>
      </c>
      <c r="Q2332" s="1">
        <f t="shared" si="294"/>
        <v>5</v>
      </c>
      <c r="R2332" s="1">
        <f t="shared" si="295"/>
        <v>12</v>
      </c>
      <c r="S2332" t="s">
        <v>72</v>
      </c>
      <c r="T2332" s="2">
        <v>8665598.5399999991</v>
      </c>
      <c r="U2332">
        <v>0</v>
      </c>
      <c r="V2332" s="2">
        <v>2185264.4</v>
      </c>
      <c r="W2332" s="2">
        <v>4192379.68</v>
      </c>
      <c r="X2332" s="2">
        <v>0</v>
      </c>
      <c r="Y2332" s="2">
        <v>1125541.1299999999</v>
      </c>
      <c r="Z2332" s="2">
        <v>1162413.33</v>
      </c>
      <c r="AA2332">
        <v>12</v>
      </c>
      <c r="AB2332">
        <v>0</v>
      </c>
      <c r="AC2332">
        <v>0</v>
      </c>
      <c r="AD2332">
        <v>0</v>
      </c>
      <c r="AE2332">
        <v>12</v>
      </c>
      <c r="AF2332">
        <v>12</v>
      </c>
      <c r="AG2332">
        <v>6</v>
      </c>
      <c r="AH2332" s="2">
        <v>364210.73</v>
      </c>
    </row>
    <row r="2333" spans="1:34" x14ac:dyDescent="0.5">
      <c r="A2333">
        <v>18294</v>
      </c>
      <c r="B2333">
        <v>74139</v>
      </c>
      <c r="C2333" t="s">
        <v>2374</v>
      </c>
      <c r="D2333" s="25">
        <v>26404</v>
      </c>
      <c r="E2333" t="s">
        <v>79</v>
      </c>
      <c r="F2333" t="s">
        <v>70</v>
      </c>
      <c r="G2333" t="s">
        <v>74</v>
      </c>
      <c r="H2333" s="25">
        <v>41702</v>
      </c>
      <c r="I2333" s="26" t="str">
        <f t="shared" si="288"/>
        <v>Tue</v>
      </c>
      <c r="J2333" s="1">
        <f t="shared" si="289"/>
        <v>19</v>
      </c>
      <c r="K2333" s="1" t="str">
        <f t="shared" si="290"/>
        <v>30D</v>
      </c>
      <c r="L2333" s="25">
        <v>41721</v>
      </c>
      <c r="M2333" s="26" t="str">
        <f t="shared" si="291"/>
        <v>Sun</v>
      </c>
      <c r="N2333" s="25">
        <v>41723</v>
      </c>
      <c r="O2333" s="1">
        <f t="shared" si="292"/>
        <v>2</v>
      </c>
      <c r="P2333" s="27">
        <f t="shared" si="293"/>
        <v>2014</v>
      </c>
      <c r="Q2333" s="1">
        <f t="shared" si="294"/>
        <v>3</v>
      </c>
      <c r="R2333" s="1">
        <f t="shared" si="295"/>
        <v>23</v>
      </c>
      <c r="S2333" t="s">
        <v>72</v>
      </c>
      <c r="T2333" s="2">
        <v>12498999.970000001</v>
      </c>
      <c r="U2333">
        <v>10164000</v>
      </c>
      <c r="V2333" s="2">
        <v>8522944</v>
      </c>
      <c r="W2333" s="2">
        <v>1536796.25</v>
      </c>
      <c r="X2333" s="2">
        <v>0</v>
      </c>
      <c r="Y2333" s="2">
        <v>761904.76</v>
      </c>
      <c r="Z2333" s="2">
        <v>1677354.96</v>
      </c>
      <c r="AA2333">
        <v>2</v>
      </c>
      <c r="AB2333">
        <v>0</v>
      </c>
      <c r="AC2333">
        <v>0</v>
      </c>
      <c r="AD2333">
        <v>0</v>
      </c>
      <c r="AE2333">
        <v>2</v>
      </c>
      <c r="AF2333">
        <v>2</v>
      </c>
      <c r="AG2333">
        <v>2</v>
      </c>
      <c r="AH2333" s="2">
        <v>4261472</v>
      </c>
    </row>
    <row r="2334" spans="1:34" x14ac:dyDescent="0.5">
      <c r="A2334">
        <v>18320</v>
      </c>
      <c r="B2334">
        <v>74231</v>
      </c>
      <c r="C2334" t="s">
        <v>2375</v>
      </c>
      <c r="D2334" s="25">
        <v>18710</v>
      </c>
      <c r="E2334" t="s">
        <v>161</v>
      </c>
      <c r="F2334" t="s">
        <v>105</v>
      </c>
      <c r="G2334" t="s">
        <v>106</v>
      </c>
      <c r="H2334" s="25">
        <v>41702</v>
      </c>
      <c r="I2334" s="26" t="str">
        <f t="shared" si="288"/>
        <v>Tue</v>
      </c>
      <c r="J2334" s="1">
        <f t="shared" si="289"/>
        <v>159</v>
      </c>
      <c r="K2334" s="1" t="str">
        <f t="shared" si="290"/>
        <v>120D</v>
      </c>
      <c r="L2334" s="25">
        <v>41861</v>
      </c>
      <c r="M2334" s="26" t="str">
        <f t="shared" si="291"/>
        <v>Sun</v>
      </c>
      <c r="N2334" s="25">
        <v>41867</v>
      </c>
      <c r="O2334" s="1">
        <f t="shared" si="292"/>
        <v>6</v>
      </c>
      <c r="P2334" s="27">
        <f t="shared" si="293"/>
        <v>2014</v>
      </c>
      <c r="Q2334" s="1">
        <f t="shared" si="294"/>
        <v>8</v>
      </c>
      <c r="R2334" s="1">
        <f t="shared" si="295"/>
        <v>10</v>
      </c>
      <c r="S2334" t="s">
        <v>72</v>
      </c>
      <c r="T2334" s="2">
        <v>5928398.2699999996</v>
      </c>
      <c r="U2334">
        <v>0</v>
      </c>
      <c r="V2334" s="2">
        <v>2189594.4</v>
      </c>
      <c r="W2334" s="2">
        <v>1904760.42</v>
      </c>
      <c r="X2334" s="2">
        <v>0</v>
      </c>
      <c r="Y2334" s="2">
        <v>799200.8</v>
      </c>
      <c r="Z2334" s="2">
        <v>1034842.65</v>
      </c>
      <c r="AA2334">
        <v>12</v>
      </c>
      <c r="AB2334">
        <v>0</v>
      </c>
      <c r="AC2334">
        <v>0</v>
      </c>
      <c r="AD2334">
        <v>0</v>
      </c>
      <c r="AE2334">
        <v>12</v>
      </c>
      <c r="AF2334">
        <v>12</v>
      </c>
      <c r="AG2334">
        <v>6</v>
      </c>
      <c r="AH2334" s="2">
        <v>364932.4</v>
      </c>
    </row>
    <row r="2335" spans="1:34" x14ac:dyDescent="0.5">
      <c r="A2335">
        <v>18318</v>
      </c>
      <c r="B2335">
        <v>74230</v>
      </c>
      <c r="C2335" t="s">
        <v>1290</v>
      </c>
      <c r="D2335" s="25">
        <v>20302</v>
      </c>
      <c r="E2335" t="s">
        <v>79</v>
      </c>
      <c r="F2335" t="s">
        <v>105</v>
      </c>
      <c r="G2335" t="s">
        <v>106</v>
      </c>
      <c r="H2335" s="25">
        <v>41702</v>
      </c>
      <c r="I2335" s="26" t="str">
        <f t="shared" si="288"/>
        <v>Tue</v>
      </c>
      <c r="J2335" s="1">
        <f t="shared" si="289"/>
        <v>107</v>
      </c>
      <c r="K2335" s="1" t="str">
        <f t="shared" si="290"/>
        <v>120D</v>
      </c>
      <c r="L2335" s="25">
        <v>41809</v>
      </c>
      <c r="M2335" s="26" t="str">
        <f t="shared" si="291"/>
        <v>Thu</v>
      </c>
      <c r="N2335" s="25">
        <v>41815</v>
      </c>
      <c r="O2335" s="1">
        <f t="shared" si="292"/>
        <v>6</v>
      </c>
      <c r="P2335" s="27">
        <f t="shared" si="293"/>
        <v>2014</v>
      </c>
      <c r="Q2335" s="1">
        <f t="shared" si="294"/>
        <v>6</v>
      </c>
      <c r="R2335" s="1">
        <f t="shared" si="295"/>
        <v>19</v>
      </c>
      <c r="S2335" t="s">
        <v>72</v>
      </c>
      <c r="T2335" s="2">
        <v>6360447.4299999997</v>
      </c>
      <c r="U2335">
        <v>0</v>
      </c>
      <c r="V2335" s="2">
        <v>2201718.4</v>
      </c>
      <c r="W2335" s="2">
        <v>3304025.92</v>
      </c>
      <c r="X2335" s="2">
        <v>0</v>
      </c>
      <c r="Y2335" s="2">
        <v>1725</v>
      </c>
      <c r="Z2335" s="2">
        <v>852978.11</v>
      </c>
      <c r="AA2335">
        <v>24</v>
      </c>
      <c r="AB2335">
        <v>0</v>
      </c>
      <c r="AC2335">
        <v>0</v>
      </c>
      <c r="AD2335">
        <v>0</v>
      </c>
      <c r="AE2335">
        <v>24</v>
      </c>
      <c r="AF2335">
        <v>24</v>
      </c>
      <c r="AG2335">
        <v>12</v>
      </c>
      <c r="AH2335" s="2">
        <v>183476.53</v>
      </c>
    </row>
    <row r="2336" spans="1:34" x14ac:dyDescent="0.5">
      <c r="A2336">
        <v>18303</v>
      </c>
      <c r="B2336">
        <v>74173</v>
      </c>
      <c r="C2336" t="s">
        <v>2376</v>
      </c>
      <c r="D2336" s="25">
        <v>35419</v>
      </c>
      <c r="E2336" t="s">
        <v>138</v>
      </c>
      <c r="F2336" t="s">
        <v>80</v>
      </c>
      <c r="G2336" t="s">
        <v>89</v>
      </c>
      <c r="H2336" s="25">
        <v>41702</v>
      </c>
      <c r="I2336" s="26" t="str">
        <f t="shared" si="288"/>
        <v>Tue</v>
      </c>
      <c r="J2336" s="1">
        <f t="shared" si="289"/>
        <v>119</v>
      </c>
      <c r="K2336" s="1" t="str">
        <f t="shared" si="290"/>
        <v>120D</v>
      </c>
      <c r="L2336" s="25">
        <v>41821</v>
      </c>
      <c r="M2336" s="26" t="str">
        <f t="shared" si="291"/>
        <v>Tue</v>
      </c>
      <c r="N2336" s="25">
        <v>41822</v>
      </c>
      <c r="O2336" s="1">
        <f t="shared" si="292"/>
        <v>1</v>
      </c>
      <c r="P2336" s="27">
        <f t="shared" si="293"/>
        <v>2014</v>
      </c>
      <c r="Q2336" s="1">
        <f t="shared" si="294"/>
        <v>7</v>
      </c>
      <c r="R2336" s="1">
        <f t="shared" si="295"/>
        <v>1</v>
      </c>
      <c r="S2336" t="s">
        <v>72</v>
      </c>
      <c r="T2336" s="2">
        <v>231000</v>
      </c>
      <c r="U2336">
        <v>0</v>
      </c>
      <c r="V2336" s="2">
        <v>200000</v>
      </c>
      <c r="W2336" s="2">
        <v>0</v>
      </c>
      <c r="X2336" s="2">
        <v>0</v>
      </c>
      <c r="Y2336" s="2">
        <v>0</v>
      </c>
      <c r="Z2336" s="2">
        <v>31000</v>
      </c>
      <c r="AA2336">
        <v>2</v>
      </c>
      <c r="AB2336">
        <v>0</v>
      </c>
      <c r="AC2336">
        <v>1</v>
      </c>
      <c r="AD2336">
        <v>0</v>
      </c>
      <c r="AE2336">
        <v>2</v>
      </c>
      <c r="AF2336">
        <v>3</v>
      </c>
      <c r="AG2336">
        <v>1</v>
      </c>
      <c r="AH2336" s="2">
        <v>200000</v>
      </c>
    </row>
    <row r="2337" spans="1:34" x14ac:dyDescent="0.5">
      <c r="A2337">
        <v>18337</v>
      </c>
      <c r="B2337">
        <v>74278</v>
      </c>
      <c r="C2337" t="s">
        <v>2377</v>
      </c>
      <c r="D2337" s="25">
        <v>26272</v>
      </c>
      <c r="E2337" t="s">
        <v>2378</v>
      </c>
      <c r="F2337" t="s">
        <v>84</v>
      </c>
      <c r="G2337" t="s">
        <v>143</v>
      </c>
      <c r="H2337" s="25">
        <v>41703</v>
      </c>
      <c r="I2337" s="26" t="str">
        <f t="shared" si="288"/>
        <v>Wed</v>
      </c>
      <c r="J2337" s="1">
        <f t="shared" si="289"/>
        <v>17</v>
      </c>
      <c r="K2337" s="1" t="str">
        <f t="shared" si="290"/>
        <v>30D</v>
      </c>
      <c r="L2337" s="25">
        <v>41720</v>
      </c>
      <c r="M2337" s="26" t="str">
        <f t="shared" si="291"/>
        <v>Sat</v>
      </c>
      <c r="N2337" s="25">
        <v>41724</v>
      </c>
      <c r="O2337" s="1">
        <f t="shared" si="292"/>
        <v>4</v>
      </c>
      <c r="P2337" s="27">
        <f t="shared" si="293"/>
        <v>2014</v>
      </c>
      <c r="Q2337" s="1">
        <f t="shared" si="294"/>
        <v>3</v>
      </c>
      <c r="R2337" s="1">
        <f t="shared" si="295"/>
        <v>22</v>
      </c>
      <c r="S2337" t="s">
        <v>72</v>
      </c>
      <c r="T2337" s="2">
        <v>15910299.949999999</v>
      </c>
      <c r="U2337">
        <v>12296700</v>
      </c>
      <c r="V2337" s="2">
        <v>10836950.199999999</v>
      </c>
      <c r="W2337" s="2">
        <v>2938042.94</v>
      </c>
      <c r="X2337" s="2">
        <v>0</v>
      </c>
      <c r="Y2337" s="2">
        <v>0</v>
      </c>
      <c r="Z2337" s="2">
        <v>2135306.81</v>
      </c>
      <c r="AA2337">
        <v>4</v>
      </c>
      <c r="AB2337">
        <v>4</v>
      </c>
      <c r="AC2337">
        <v>4</v>
      </c>
      <c r="AD2337">
        <v>0</v>
      </c>
      <c r="AE2337">
        <v>8</v>
      </c>
      <c r="AF2337">
        <v>12</v>
      </c>
      <c r="AG2337">
        <v>4</v>
      </c>
      <c r="AH2337" s="2">
        <v>2709237.55</v>
      </c>
    </row>
    <row r="2338" spans="1:34" x14ac:dyDescent="0.5">
      <c r="A2338">
        <v>17704</v>
      </c>
      <c r="B2338">
        <v>74283</v>
      </c>
      <c r="C2338" t="s">
        <v>98</v>
      </c>
      <c r="D2338" s="25">
        <v>33797</v>
      </c>
      <c r="E2338" t="s">
        <v>2362</v>
      </c>
      <c r="F2338" t="s">
        <v>94</v>
      </c>
      <c r="G2338" t="s">
        <v>1847</v>
      </c>
      <c r="H2338" s="25">
        <v>41703</v>
      </c>
      <c r="I2338" s="26" t="str">
        <f t="shared" si="288"/>
        <v>Wed</v>
      </c>
      <c r="J2338" s="1">
        <f t="shared" si="289"/>
        <v>0</v>
      </c>
      <c r="K2338" s="1" t="str">
        <f t="shared" si="290"/>
        <v>7D</v>
      </c>
      <c r="L2338" s="25">
        <v>41703</v>
      </c>
      <c r="M2338" s="26" t="str">
        <f t="shared" si="291"/>
        <v>Wed</v>
      </c>
      <c r="N2338" s="25">
        <v>41705</v>
      </c>
      <c r="O2338" s="1">
        <f t="shared" si="292"/>
        <v>2</v>
      </c>
      <c r="P2338" s="27">
        <f t="shared" si="293"/>
        <v>2014</v>
      </c>
      <c r="Q2338" s="1">
        <f t="shared" si="294"/>
        <v>3</v>
      </c>
      <c r="R2338" s="1">
        <f t="shared" si="295"/>
        <v>5</v>
      </c>
      <c r="S2338" t="s">
        <v>72</v>
      </c>
      <c r="T2338" s="2">
        <v>28056000</v>
      </c>
      <c r="U2338">
        <v>25140000</v>
      </c>
      <c r="V2338" s="2">
        <v>22026838</v>
      </c>
      <c r="W2338" s="2">
        <v>2012985.07</v>
      </c>
      <c r="X2338" s="2">
        <v>0</v>
      </c>
      <c r="Y2338" s="2">
        <v>251082.26</v>
      </c>
      <c r="Z2338" s="2">
        <v>3765094.67</v>
      </c>
      <c r="AA2338">
        <v>6</v>
      </c>
      <c r="AB2338">
        <v>0</v>
      </c>
      <c r="AC2338">
        <v>0</v>
      </c>
      <c r="AD2338">
        <v>0</v>
      </c>
      <c r="AE2338">
        <v>6</v>
      </c>
      <c r="AF2338">
        <v>6</v>
      </c>
      <c r="AG2338">
        <v>2</v>
      </c>
      <c r="AH2338" s="2">
        <v>11013419</v>
      </c>
    </row>
    <row r="2339" spans="1:34" x14ac:dyDescent="0.5">
      <c r="A2339">
        <v>18335</v>
      </c>
      <c r="B2339">
        <v>90848</v>
      </c>
      <c r="C2339" t="s">
        <v>2379</v>
      </c>
      <c r="D2339" s="25">
        <v>25682</v>
      </c>
      <c r="E2339" t="s">
        <v>161</v>
      </c>
      <c r="F2339" t="s">
        <v>105</v>
      </c>
      <c r="G2339" t="s">
        <v>106</v>
      </c>
      <c r="H2339" s="25">
        <v>41703</v>
      </c>
      <c r="I2339" s="26" t="str">
        <f t="shared" si="288"/>
        <v>Wed</v>
      </c>
      <c r="J2339" s="1">
        <f t="shared" si="289"/>
        <v>167</v>
      </c>
      <c r="K2339" s="1" t="str">
        <f t="shared" si="290"/>
        <v>120D</v>
      </c>
      <c r="L2339" s="25">
        <v>41870</v>
      </c>
      <c r="M2339" s="26" t="str">
        <f t="shared" si="291"/>
        <v>Tue</v>
      </c>
      <c r="N2339" s="25">
        <v>41874</v>
      </c>
      <c r="O2339" s="1">
        <f t="shared" si="292"/>
        <v>4</v>
      </c>
      <c r="P2339" s="27">
        <f t="shared" si="293"/>
        <v>2014</v>
      </c>
      <c r="Q2339" s="1">
        <f t="shared" si="294"/>
        <v>8</v>
      </c>
      <c r="R2339" s="1">
        <f t="shared" si="295"/>
        <v>19</v>
      </c>
      <c r="S2339" t="s">
        <v>72</v>
      </c>
      <c r="T2339" s="2">
        <v>1942800.01</v>
      </c>
      <c r="U2339">
        <v>0</v>
      </c>
      <c r="V2339" s="2">
        <v>729864.8</v>
      </c>
      <c r="W2339" s="2">
        <v>952380.96</v>
      </c>
      <c r="X2339" s="2">
        <v>0</v>
      </c>
      <c r="Y2339" s="2">
        <v>0</v>
      </c>
      <c r="Z2339" s="2">
        <v>260554.25</v>
      </c>
      <c r="AA2339">
        <v>12</v>
      </c>
      <c r="AB2339">
        <v>0</v>
      </c>
      <c r="AC2339">
        <v>0</v>
      </c>
      <c r="AD2339">
        <v>0</v>
      </c>
      <c r="AE2339">
        <v>12</v>
      </c>
      <c r="AF2339">
        <v>12</v>
      </c>
      <c r="AG2339">
        <v>6</v>
      </c>
      <c r="AH2339" s="2">
        <v>121644.13</v>
      </c>
    </row>
    <row r="2340" spans="1:34" x14ac:dyDescent="0.5">
      <c r="A2340">
        <v>18333</v>
      </c>
      <c r="B2340">
        <v>77093</v>
      </c>
      <c r="C2340" t="s">
        <v>2380</v>
      </c>
      <c r="D2340" s="25">
        <v>26681</v>
      </c>
      <c r="E2340" t="s">
        <v>79</v>
      </c>
      <c r="F2340" t="s">
        <v>105</v>
      </c>
      <c r="G2340" t="s">
        <v>106</v>
      </c>
      <c r="H2340" s="25">
        <v>41703</v>
      </c>
      <c r="I2340" s="26" t="str">
        <f t="shared" si="288"/>
        <v>Wed</v>
      </c>
      <c r="J2340" s="1">
        <f t="shared" si="289"/>
        <v>27</v>
      </c>
      <c r="K2340" s="1" t="str">
        <f t="shared" si="290"/>
        <v>30D</v>
      </c>
      <c r="L2340" s="25">
        <v>41730</v>
      </c>
      <c r="M2340" s="26" t="str">
        <f t="shared" si="291"/>
        <v>Tue</v>
      </c>
      <c r="N2340" s="25">
        <v>41736</v>
      </c>
      <c r="O2340" s="1">
        <f t="shared" si="292"/>
        <v>6</v>
      </c>
      <c r="P2340" s="27">
        <f t="shared" si="293"/>
        <v>2014</v>
      </c>
      <c r="Q2340" s="1">
        <f t="shared" si="294"/>
        <v>4</v>
      </c>
      <c r="R2340" s="1">
        <f t="shared" si="295"/>
        <v>1</v>
      </c>
      <c r="S2340" t="s">
        <v>72</v>
      </c>
      <c r="T2340" s="2">
        <v>30550089.920000002</v>
      </c>
      <c r="U2340">
        <v>10512500</v>
      </c>
      <c r="V2340" s="2">
        <v>8555493</v>
      </c>
      <c r="W2340" s="2">
        <v>12409077.939999999</v>
      </c>
      <c r="X2340" s="2">
        <v>0</v>
      </c>
      <c r="Y2340" s="2">
        <v>5156043.95</v>
      </c>
      <c r="Z2340" s="2">
        <v>4429475.03</v>
      </c>
      <c r="AA2340">
        <v>14</v>
      </c>
      <c r="AB2340">
        <v>0</v>
      </c>
      <c r="AC2340">
        <v>0</v>
      </c>
      <c r="AD2340">
        <v>0</v>
      </c>
      <c r="AE2340">
        <v>14</v>
      </c>
      <c r="AF2340">
        <v>14</v>
      </c>
      <c r="AG2340">
        <v>7</v>
      </c>
      <c r="AH2340" s="2">
        <v>1222213.29</v>
      </c>
    </row>
    <row r="2341" spans="1:34" x14ac:dyDescent="0.5">
      <c r="A2341">
        <v>17430</v>
      </c>
      <c r="B2341">
        <v>83682</v>
      </c>
      <c r="C2341" t="s">
        <v>2381</v>
      </c>
      <c r="D2341" s="25">
        <v>25077</v>
      </c>
      <c r="E2341" t="s">
        <v>79</v>
      </c>
      <c r="F2341" t="s">
        <v>105</v>
      </c>
      <c r="G2341" t="s">
        <v>106</v>
      </c>
      <c r="H2341" s="25">
        <v>41703</v>
      </c>
      <c r="I2341" s="26" t="str">
        <f t="shared" si="288"/>
        <v>Wed</v>
      </c>
      <c r="J2341" s="1">
        <f t="shared" si="289"/>
        <v>89</v>
      </c>
      <c r="K2341" s="1" t="str">
        <f t="shared" si="290"/>
        <v>90D</v>
      </c>
      <c r="L2341" s="25">
        <v>41792</v>
      </c>
      <c r="M2341" s="26" t="str">
        <f t="shared" si="291"/>
        <v>Mon</v>
      </c>
      <c r="N2341" s="25">
        <v>41793</v>
      </c>
      <c r="O2341" s="1">
        <f t="shared" si="292"/>
        <v>1</v>
      </c>
      <c r="P2341" s="27">
        <f t="shared" si="293"/>
        <v>2014</v>
      </c>
      <c r="Q2341" s="1">
        <f t="shared" si="294"/>
        <v>6</v>
      </c>
      <c r="R2341" s="1">
        <f t="shared" si="295"/>
        <v>2</v>
      </c>
      <c r="S2341" t="s">
        <v>72</v>
      </c>
      <c r="T2341" s="2">
        <v>17170899.32</v>
      </c>
      <c r="U2341">
        <v>4624400</v>
      </c>
      <c r="V2341" s="2">
        <v>3582228.4</v>
      </c>
      <c r="W2341" s="2">
        <v>4958246.92</v>
      </c>
      <c r="X2341" s="2">
        <v>0</v>
      </c>
      <c r="Y2341" s="2">
        <v>5846453.54</v>
      </c>
      <c r="Z2341" s="2">
        <v>2783970.46</v>
      </c>
      <c r="AA2341">
        <v>2</v>
      </c>
      <c r="AB2341">
        <v>0</v>
      </c>
      <c r="AC2341">
        <v>0</v>
      </c>
      <c r="AD2341">
        <v>0</v>
      </c>
      <c r="AE2341">
        <v>2</v>
      </c>
      <c r="AF2341">
        <v>2</v>
      </c>
      <c r="AG2341">
        <v>1</v>
      </c>
      <c r="AH2341" s="2">
        <v>3582228.4</v>
      </c>
    </row>
    <row r="2342" spans="1:34" x14ac:dyDescent="0.5">
      <c r="A2342">
        <v>17916</v>
      </c>
      <c r="B2342">
        <v>62085</v>
      </c>
      <c r="C2342" t="s">
        <v>1921</v>
      </c>
      <c r="D2342" s="25">
        <v>25073</v>
      </c>
      <c r="E2342" t="s">
        <v>79</v>
      </c>
      <c r="F2342" t="s">
        <v>105</v>
      </c>
      <c r="G2342" t="s">
        <v>106</v>
      </c>
      <c r="H2342" s="25">
        <v>41703</v>
      </c>
      <c r="I2342" s="26" t="str">
        <f t="shared" si="288"/>
        <v>Wed</v>
      </c>
      <c r="J2342" s="1">
        <f t="shared" si="289"/>
        <v>138</v>
      </c>
      <c r="K2342" s="1" t="str">
        <f t="shared" si="290"/>
        <v>120D</v>
      </c>
      <c r="L2342" s="25">
        <v>41841</v>
      </c>
      <c r="M2342" s="26" t="str">
        <f t="shared" si="291"/>
        <v>Mon</v>
      </c>
      <c r="N2342" s="25">
        <v>41847</v>
      </c>
      <c r="O2342" s="1">
        <f t="shared" si="292"/>
        <v>6</v>
      </c>
      <c r="P2342" s="27">
        <f t="shared" si="293"/>
        <v>2014</v>
      </c>
      <c r="Q2342" s="1">
        <f t="shared" si="294"/>
        <v>7</v>
      </c>
      <c r="R2342" s="1">
        <f t="shared" si="295"/>
        <v>21</v>
      </c>
      <c r="S2342" t="s">
        <v>72</v>
      </c>
      <c r="T2342" s="2">
        <v>26741698.48</v>
      </c>
      <c r="U2342">
        <v>17066700</v>
      </c>
      <c r="V2342" s="2">
        <v>13508609.1</v>
      </c>
      <c r="W2342" s="2">
        <v>8431861.4100000001</v>
      </c>
      <c r="X2342" s="2">
        <v>0</v>
      </c>
      <c r="Y2342" s="2">
        <v>1212121.21</v>
      </c>
      <c r="Z2342" s="2">
        <v>3589106.76</v>
      </c>
      <c r="AA2342">
        <v>18</v>
      </c>
      <c r="AB2342">
        <v>0</v>
      </c>
      <c r="AC2342">
        <v>0</v>
      </c>
      <c r="AD2342">
        <v>9</v>
      </c>
      <c r="AE2342">
        <v>18</v>
      </c>
      <c r="AF2342">
        <v>27</v>
      </c>
      <c r="AG2342">
        <v>9</v>
      </c>
      <c r="AH2342" s="2">
        <v>1500956.57</v>
      </c>
    </row>
    <row r="2343" spans="1:34" x14ac:dyDescent="0.5">
      <c r="A2343">
        <v>18404</v>
      </c>
      <c r="B2343">
        <v>73095</v>
      </c>
      <c r="C2343" t="s">
        <v>2382</v>
      </c>
      <c r="D2343" s="25">
        <v>23457</v>
      </c>
      <c r="E2343" t="s">
        <v>129</v>
      </c>
      <c r="F2343" t="s">
        <v>78</v>
      </c>
      <c r="G2343" t="s">
        <v>104</v>
      </c>
      <c r="H2343" s="25">
        <v>41704</v>
      </c>
      <c r="I2343" s="26" t="str">
        <f t="shared" si="288"/>
        <v>Thu</v>
      </c>
      <c r="J2343" s="1">
        <f t="shared" si="289"/>
        <v>2</v>
      </c>
      <c r="K2343" s="1" t="str">
        <f t="shared" si="290"/>
        <v>7D</v>
      </c>
      <c r="L2343" s="25">
        <v>41706</v>
      </c>
      <c r="M2343" s="26" t="str">
        <f t="shared" si="291"/>
        <v>Sat</v>
      </c>
      <c r="N2343" s="25">
        <v>41707</v>
      </c>
      <c r="O2343" s="1">
        <f t="shared" si="292"/>
        <v>1</v>
      </c>
      <c r="P2343" s="27">
        <f t="shared" si="293"/>
        <v>2014</v>
      </c>
      <c r="Q2343" s="1">
        <f t="shared" si="294"/>
        <v>3</v>
      </c>
      <c r="R2343" s="1">
        <f t="shared" si="295"/>
        <v>8</v>
      </c>
      <c r="S2343" t="s">
        <v>72</v>
      </c>
      <c r="T2343" s="2">
        <v>18407438.449999999</v>
      </c>
      <c r="U2343">
        <v>0</v>
      </c>
      <c r="V2343" s="2">
        <v>2424244</v>
      </c>
      <c r="W2343" s="2">
        <v>11535300.529999999</v>
      </c>
      <c r="X2343" s="2">
        <v>0</v>
      </c>
      <c r="Y2343" s="2">
        <v>1979848.31</v>
      </c>
      <c r="Z2343" s="2">
        <v>2468045.61</v>
      </c>
      <c r="AA2343">
        <v>886</v>
      </c>
      <c r="AB2343">
        <v>1326</v>
      </c>
      <c r="AC2343">
        <v>2</v>
      </c>
      <c r="AD2343">
        <v>1</v>
      </c>
      <c r="AE2343">
        <v>2212</v>
      </c>
      <c r="AF2343">
        <v>2215</v>
      </c>
      <c r="AG2343">
        <v>443</v>
      </c>
      <c r="AH2343" s="2">
        <v>5472.33</v>
      </c>
    </row>
    <row r="2344" spans="1:34" x14ac:dyDescent="0.5">
      <c r="A2344">
        <v>18383</v>
      </c>
      <c r="B2344">
        <v>74403</v>
      </c>
      <c r="C2344" t="s">
        <v>2383</v>
      </c>
      <c r="D2344" s="25">
        <v>22250</v>
      </c>
      <c r="E2344" t="s">
        <v>79</v>
      </c>
      <c r="F2344" t="s">
        <v>105</v>
      </c>
      <c r="G2344" t="s">
        <v>106</v>
      </c>
      <c r="H2344" s="25">
        <v>41704</v>
      </c>
      <c r="I2344" s="26" t="str">
        <f t="shared" si="288"/>
        <v>Thu</v>
      </c>
      <c r="J2344" s="1">
        <f t="shared" si="289"/>
        <v>166</v>
      </c>
      <c r="K2344" s="1" t="str">
        <f t="shared" si="290"/>
        <v>120D</v>
      </c>
      <c r="L2344" s="25">
        <v>41870</v>
      </c>
      <c r="M2344" s="26" t="str">
        <f t="shared" si="291"/>
        <v>Tue</v>
      </c>
      <c r="N2344" s="25">
        <v>41876</v>
      </c>
      <c r="O2344" s="1">
        <f t="shared" si="292"/>
        <v>6</v>
      </c>
      <c r="P2344" s="27">
        <f t="shared" si="293"/>
        <v>2014</v>
      </c>
      <c r="Q2344" s="1">
        <f t="shared" si="294"/>
        <v>8</v>
      </c>
      <c r="R2344" s="1">
        <f t="shared" si="295"/>
        <v>19</v>
      </c>
      <c r="S2344" t="s">
        <v>72</v>
      </c>
      <c r="T2344" s="2">
        <v>13428397.810000001</v>
      </c>
      <c r="U2344">
        <v>0</v>
      </c>
      <c r="V2344" s="2">
        <v>2189594.4</v>
      </c>
      <c r="W2344" s="2">
        <v>5904760.0300000003</v>
      </c>
      <c r="X2344" s="2">
        <v>0</v>
      </c>
      <c r="Y2344" s="2">
        <v>2843156.85</v>
      </c>
      <c r="Z2344" s="2">
        <v>2490886.5299999998</v>
      </c>
      <c r="AA2344">
        <v>12</v>
      </c>
      <c r="AB2344">
        <v>0</v>
      </c>
      <c r="AC2344">
        <v>0</v>
      </c>
      <c r="AD2344">
        <v>0</v>
      </c>
      <c r="AE2344">
        <v>12</v>
      </c>
      <c r="AF2344">
        <v>12</v>
      </c>
      <c r="AG2344">
        <v>6</v>
      </c>
      <c r="AH2344" s="2">
        <v>364932.4</v>
      </c>
    </row>
    <row r="2345" spans="1:34" x14ac:dyDescent="0.5">
      <c r="A2345">
        <v>18390</v>
      </c>
      <c r="B2345">
        <v>88049</v>
      </c>
      <c r="C2345" t="s">
        <v>2384</v>
      </c>
      <c r="D2345" s="25">
        <v>29868</v>
      </c>
      <c r="E2345" t="s">
        <v>69</v>
      </c>
      <c r="F2345" t="s">
        <v>84</v>
      </c>
      <c r="G2345" t="s">
        <v>112</v>
      </c>
      <c r="H2345" s="25">
        <v>41704</v>
      </c>
      <c r="I2345" s="26" t="str">
        <f t="shared" si="288"/>
        <v>Thu</v>
      </c>
      <c r="J2345" s="1">
        <f t="shared" si="289"/>
        <v>117</v>
      </c>
      <c r="K2345" s="1" t="str">
        <f t="shared" si="290"/>
        <v>120D</v>
      </c>
      <c r="L2345" s="25">
        <v>41821</v>
      </c>
      <c r="M2345" s="26" t="str">
        <f t="shared" si="291"/>
        <v>Tue</v>
      </c>
      <c r="N2345" s="25">
        <v>41825</v>
      </c>
      <c r="O2345" s="1">
        <f t="shared" si="292"/>
        <v>4</v>
      </c>
      <c r="P2345" s="27">
        <f t="shared" si="293"/>
        <v>2014</v>
      </c>
      <c r="Q2345" s="1">
        <f t="shared" si="294"/>
        <v>7</v>
      </c>
      <c r="R2345" s="1">
        <f t="shared" si="295"/>
        <v>1</v>
      </c>
      <c r="S2345" t="s">
        <v>72</v>
      </c>
      <c r="T2345" s="2">
        <v>71112000</v>
      </c>
      <c r="U2345">
        <v>71112000</v>
      </c>
      <c r="V2345" s="2">
        <v>49605192</v>
      </c>
      <c r="W2345" s="2">
        <v>11963634</v>
      </c>
      <c r="X2345" s="2">
        <v>0</v>
      </c>
      <c r="Y2345" s="2">
        <v>0</v>
      </c>
      <c r="Z2345" s="2">
        <v>9543174</v>
      </c>
      <c r="AA2345">
        <v>8</v>
      </c>
      <c r="AB2345">
        <v>0</v>
      </c>
      <c r="AC2345">
        <v>4</v>
      </c>
      <c r="AD2345">
        <v>4</v>
      </c>
      <c r="AE2345">
        <v>8</v>
      </c>
      <c r="AF2345">
        <v>16</v>
      </c>
      <c r="AG2345">
        <v>4</v>
      </c>
      <c r="AH2345" s="2">
        <v>12401298</v>
      </c>
    </row>
    <row r="2346" spans="1:34" x14ac:dyDescent="0.5">
      <c r="A2346">
        <v>18391</v>
      </c>
      <c r="B2346">
        <v>74424</v>
      </c>
      <c r="C2346" t="s">
        <v>2385</v>
      </c>
      <c r="D2346" s="25">
        <v>28525</v>
      </c>
      <c r="E2346" t="s">
        <v>69</v>
      </c>
      <c r="F2346" t="s">
        <v>84</v>
      </c>
      <c r="G2346" t="s">
        <v>112</v>
      </c>
      <c r="H2346" s="25">
        <v>41704</v>
      </c>
      <c r="I2346" s="26" t="str">
        <f t="shared" si="288"/>
        <v>Thu</v>
      </c>
      <c r="J2346" s="1">
        <f t="shared" si="289"/>
        <v>117</v>
      </c>
      <c r="K2346" s="1" t="str">
        <f t="shared" si="290"/>
        <v>120D</v>
      </c>
      <c r="L2346" s="25">
        <v>41821</v>
      </c>
      <c r="M2346" s="26" t="str">
        <f t="shared" si="291"/>
        <v>Tue</v>
      </c>
      <c r="N2346" s="25">
        <v>41825</v>
      </c>
      <c r="O2346" s="1">
        <f t="shared" si="292"/>
        <v>4</v>
      </c>
      <c r="P2346" s="27">
        <f t="shared" si="293"/>
        <v>2014</v>
      </c>
      <c r="Q2346" s="1">
        <f t="shared" si="294"/>
        <v>7</v>
      </c>
      <c r="R2346" s="1">
        <f t="shared" si="295"/>
        <v>1</v>
      </c>
      <c r="S2346" t="s">
        <v>72</v>
      </c>
      <c r="T2346" s="2">
        <v>82007999.989999995</v>
      </c>
      <c r="U2346">
        <v>81648000</v>
      </c>
      <c r="V2346" s="2">
        <v>55290906</v>
      </c>
      <c r="W2346" s="2">
        <v>15711690.310000001</v>
      </c>
      <c r="X2346" s="2">
        <v>0</v>
      </c>
      <c r="Y2346" s="2">
        <v>0</v>
      </c>
      <c r="Z2346" s="2">
        <v>11005403.68</v>
      </c>
      <c r="AA2346">
        <v>8</v>
      </c>
      <c r="AB2346">
        <v>0</v>
      </c>
      <c r="AC2346">
        <v>4</v>
      </c>
      <c r="AD2346">
        <v>0</v>
      </c>
      <c r="AE2346">
        <v>8</v>
      </c>
      <c r="AF2346">
        <v>12</v>
      </c>
      <c r="AG2346">
        <v>4</v>
      </c>
      <c r="AH2346" s="2">
        <v>13822726.5</v>
      </c>
    </row>
    <row r="2347" spans="1:34" x14ac:dyDescent="0.5">
      <c r="A2347">
        <v>18384</v>
      </c>
      <c r="B2347">
        <v>74405</v>
      </c>
      <c r="C2347" t="s">
        <v>2386</v>
      </c>
      <c r="D2347" s="25">
        <v>21633</v>
      </c>
      <c r="E2347" t="s">
        <v>100</v>
      </c>
      <c r="F2347" t="s">
        <v>70</v>
      </c>
      <c r="G2347" t="s">
        <v>97</v>
      </c>
      <c r="H2347" s="25">
        <v>41704</v>
      </c>
      <c r="I2347" s="26" t="str">
        <f t="shared" si="288"/>
        <v>Thu</v>
      </c>
      <c r="J2347" s="1">
        <f t="shared" si="289"/>
        <v>0</v>
      </c>
      <c r="K2347" s="1" t="str">
        <f t="shared" si="290"/>
        <v>7D</v>
      </c>
      <c r="L2347" s="25">
        <v>41704</v>
      </c>
      <c r="M2347" s="26" t="str">
        <f t="shared" si="291"/>
        <v>Thu</v>
      </c>
      <c r="N2347" s="25">
        <v>41708</v>
      </c>
      <c r="O2347" s="1">
        <f t="shared" si="292"/>
        <v>4</v>
      </c>
      <c r="P2347" s="27">
        <f t="shared" si="293"/>
        <v>2014</v>
      </c>
      <c r="Q2347" s="1">
        <f t="shared" si="294"/>
        <v>3</v>
      </c>
      <c r="R2347" s="1">
        <f t="shared" si="295"/>
        <v>6</v>
      </c>
      <c r="S2347" t="s">
        <v>72</v>
      </c>
      <c r="T2347" s="2">
        <v>19363999.989999998</v>
      </c>
      <c r="U2347">
        <v>19059000</v>
      </c>
      <c r="V2347" s="2">
        <v>15670131</v>
      </c>
      <c r="W2347" s="2">
        <v>1095237.26</v>
      </c>
      <c r="X2347" s="2">
        <v>0</v>
      </c>
      <c r="Y2347" s="2">
        <v>0</v>
      </c>
      <c r="Z2347" s="2">
        <v>2598631.73</v>
      </c>
      <c r="AA2347">
        <v>8</v>
      </c>
      <c r="AB2347">
        <v>0</v>
      </c>
      <c r="AC2347">
        <v>0</v>
      </c>
      <c r="AD2347">
        <v>0</v>
      </c>
      <c r="AE2347">
        <v>8</v>
      </c>
      <c r="AF2347">
        <v>8</v>
      </c>
      <c r="AG2347">
        <v>4</v>
      </c>
      <c r="AH2347" s="2">
        <v>3917532.75</v>
      </c>
    </row>
    <row r="2348" spans="1:34" x14ac:dyDescent="0.5">
      <c r="A2348">
        <v>18390</v>
      </c>
      <c r="B2348">
        <v>88053</v>
      </c>
      <c r="C2348" t="s">
        <v>2387</v>
      </c>
      <c r="D2348" s="25">
        <v>26545</v>
      </c>
      <c r="E2348" t="s">
        <v>69</v>
      </c>
      <c r="F2348" t="s">
        <v>84</v>
      </c>
      <c r="G2348" t="s">
        <v>112</v>
      </c>
      <c r="H2348" s="25">
        <v>41704</v>
      </c>
      <c r="I2348" s="26" t="str">
        <f t="shared" si="288"/>
        <v>Thu</v>
      </c>
      <c r="J2348" s="1">
        <f t="shared" si="289"/>
        <v>117</v>
      </c>
      <c r="K2348" s="1" t="str">
        <f t="shared" si="290"/>
        <v>120D</v>
      </c>
      <c r="L2348" s="25">
        <v>41821</v>
      </c>
      <c r="M2348" s="26" t="str">
        <f t="shared" si="291"/>
        <v>Tue</v>
      </c>
      <c r="N2348" s="25">
        <v>41825</v>
      </c>
      <c r="O2348" s="1">
        <f t="shared" si="292"/>
        <v>4</v>
      </c>
      <c r="P2348" s="27">
        <f t="shared" si="293"/>
        <v>2014</v>
      </c>
      <c r="Q2348" s="1">
        <f t="shared" si="294"/>
        <v>7</v>
      </c>
      <c r="R2348" s="1">
        <f t="shared" si="295"/>
        <v>1</v>
      </c>
      <c r="S2348" t="s">
        <v>72</v>
      </c>
      <c r="T2348" s="2">
        <v>41690749.979999997</v>
      </c>
      <c r="U2348">
        <v>0</v>
      </c>
      <c r="V2348" s="2">
        <v>29090903.32</v>
      </c>
      <c r="W2348" s="2">
        <v>5004978.3499999996</v>
      </c>
      <c r="X2348" s="2">
        <v>0</v>
      </c>
      <c r="Y2348" s="2">
        <v>2000000</v>
      </c>
      <c r="Z2348" s="2">
        <v>5594868.3099999996</v>
      </c>
      <c r="AA2348">
        <v>12</v>
      </c>
      <c r="AB2348">
        <v>0</v>
      </c>
      <c r="AC2348">
        <v>4</v>
      </c>
      <c r="AD2348">
        <v>0</v>
      </c>
      <c r="AE2348">
        <v>12</v>
      </c>
      <c r="AF2348">
        <v>16</v>
      </c>
      <c r="AG2348">
        <v>4</v>
      </c>
      <c r="AH2348" s="2">
        <v>7272725.8300000001</v>
      </c>
    </row>
    <row r="2349" spans="1:34" x14ac:dyDescent="0.5">
      <c r="A2349">
        <v>18425</v>
      </c>
      <c r="B2349">
        <v>74621</v>
      </c>
      <c r="C2349" t="s">
        <v>2388</v>
      </c>
      <c r="D2349" s="25">
        <v>29090</v>
      </c>
      <c r="E2349" t="s">
        <v>138</v>
      </c>
      <c r="F2349" t="s">
        <v>70</v>
      </c>
      <c r="G2349" t="s">
        <v>74</v>
      </c>
      <c r="H2349" s="25">
        <v>41705</v>
      </c>
      <c r="I2349" s="26" t="str">
        <f t="shared" si="288"/>
        <v>Fri</v>
      </c>
      <c r="J2349" s="1">
        <f t="shared" si="289"/>
        <v>69</v>
      </c>
      <c r="K2349" s="1" t="str">
        <f t="shared" si="290"/>
        <v>90D</v>
      </c>
      <c r="L2349" s="25">
        <v>41774</v>
      </c>
      <c r="M2349" s="26" t="str">
        <f t="shared" si="291"/>
        <v>Thu</v>
      </c>
      <c r="N2349" s="25">
        <v>41777</v>
      </c>
      <c r="O2349" s="1">
        <f t="shared" si="292"/>
        <v>3</v>
      </c>
      <c r="P2349" s="27">
        <f t="shared" si="293"/>
        <v>2014</v>
      </c>
      <c r="Q2349" s="1">
        <f t="shared" si="294"/>
        <v>5</v>
      </c>
      <c r="R2349" s="1">
        <f t="shared" si="295"/>
        <v>15</v>
      </c>
      <c r="S2349" t="s">
        <v>72</v>
      </c>
      <c r="T2349" s="2">
        <v>45716885.710000001</v>
      </c>
      <c r="U2349">
        <v>30833652.699999999</v>
      </c>
      <c r="V2349" s="2">
        <v>33593588.049999997</v>
      </c>
      <c r="W2349" s="2">
        <v>5325399.99</v>
      </c>
      <c r="X2349" s="2">
        <v>0</v>
      </c>
      <c r="Y2349" s="2">
        <v>662337.66</v>
      </c>
      <c r="Z2349" s="2">
        <v>6135560.0099999998</v>
      </c>
      <c r="AA2349">
        <v>9</v>
      </c>
      <c r="AB2349">
        <v>0</v>
      </c>
      <c r="AC2349">
        <v>0</v>
      </c>
      <c r="AD2349">
        <v>3</v>
      </c>
      <c r="AE2349">
        <v>9</v>
      </c>
      <c r="AF2349">
        <v>12</v>
      </c>
      <c r="AG2349">
        <v>3</v>
      </c>
      <c r="AH2349" s="2">
        <v>11197862.68</v>
      </c>
    </row>
    <row r="2350" spans="1:34" x14ac:dyDescent="0.5">
      <c r="A2350">
        <v>18436</v>
      </c>
      <c r="B2350">
        <v>74643</v>
      </c>
      <c r="C2350" t="s">
        <v>2389</v>
      </c>
      <c r="D2350" s="25">
        <v>19812</v>
      </c>
      <c r="E2350" t="s">
        <v>79</v>
      </c>
      <c r="F2350" t="s">
        <v>80</v>
      </c>
      <c r="G2350" t="s">
        <v>81</v>
      </c>
      <c r="H2350" s="25">
        <v>41705</v>
      </c>
      <c r="I2350" s="26" t="str">
        <f t="shared" si="288"/>
        <v>Fri</v>
      </c>
      <c r="J2350" s="1">
        <f t="shared" si="289"/>
        <v>88</v>
      </c>
      <c r="K2350" s="1" t="str">
        <f t="shared" si="290"/>
        <v>90D</v>
      </c>
      <c r="L2350" s="25">
        <v>41793</v>
      </c>
      <c r="M2350" s="26" t="str">
        <f t="shared" si="291"/>
        <v>Tue</v>
      </c>
      <c r="N2350" s="25">
        <v>41796</v>
      </c>
      <c r="O2350" s="1">
        <f t="shared" si="292"/>
        <v>3</v>
      </c>
      <c r="P2350" s="27">
        <f t="shared" si="293"/>
        <v>2014</v>
      </c>
      <c r="Q2350" s="1">
        <f t="shared" si="294"/>
        <v>6</v>
      </c>
      <c r="R2350" s="1">
        <f t="shared" si="295"/>
        <v>3</v>
      </c>
      <c r="S2350" t="s">
        <v>72</v>
      </c>
      <c r="T2350" s="2">
        <v>18055099.59</v>
      </c>
      <c r="U2350">
        <v>14345100</v>
      </c>
      <c r="V2350" s="2">
        <v>11147274</v>
      </c>
      <c r="W2350" s="2">
        <v>4484846.87</v>
      </c>
      <c r="X2350" s="2">
        <v>0</v>
      </c>
      <c r="Y2350" s="2">
        <v>0</v>
      </c>
      <c r="Z2350" s="2">
        <v>2422978.7200000002</v>
      </c>
      <c r="AA2350">
        <v>6</v>
      </c>
      <c r="AB2350">
        <v>0</v>
      </c>
      <c r="AC2350">
        <v>0</v>
      </c>
      <c r="AD2350">
        <v>0</v>
      </c>
      <c r="AE2350">
        <v>6</v>
      </c>
      <c r="AF2350">
        <v>6</v>
      </c>
      <c r="AG2350">
        <v>3</v>
      </c>
      <c r="AH2350" s="2">
        <v>3715758</v>
      </c>
    </row>
    <row r="2351" spans="1:34" x14ac:dyDescent="0.5">
      <c r="A2351">
        <v>18407</v>
      </c>
      <c r="B2351">
        <v>74544</v>
      </c>
      <c r="C2351" t="s">
        <v>2390</v>
      </c>
      <c r="D2351" s="25">
        <v>22112</v>
      </c>
      <c r="E2351" t="s">
        <v>69</v>
      </c>
      <c r="F2351" t="s">
        <v>80</v>
      </c>
      <c r="G2351" t="s">
        <v>89</v>
      </c>
      <c r="H2351" s="25">
        <v>41705</v>
      </c>
      <c r="I2351" s="26" t="str">
        <f t="shared" si="288"/>
        <v>Fri</v>
      </c>
      <c r="J2351" s="1">
        <f t="shared" si="289"/>
        <v>14</v>
      </c>
      <c r="K2351" s="1" t="str">
        <f t="shared" si="290"/>
        <v>14D</v>
      </c>
      <c r="L2351" s="25">
        <v>41719</v>
      </c>
      <c r="M2351" s="26" t="str">
        <f t="shared" si="291"/>
        <v>Fri</v>
      </c>
      <c r="N2351" s="25">
        <v>41721</v>
      </c>
      <c r="O2351" s="1">
        <f t="shared" si="292"/>
        <v>2</v>
      </c>
      <c r="P2351" s="27">
        <f t="shared" si="293"/>
        <v>2014</v>
      </c>
      <c r="Q2351" s="1">
        <f t="shared" si="294"/>
        <v>3</v>
      </c>
      <c r="R2351" s="1">
        <f t="shared" si="295"/>
        <v>21</v>
      </c>
      <c r="S2351" t="s">
        <v>72</v>
      </c>
      <c r="T2351" s="2">
        <v>18817983.199999999</v>
      </c>
      <c r="U2351">
        <v>15537984</v>
      </c>
      <c r="V2351" s="2">
        <v>12906700.4</v>
      </c>
      <c r="W2351" s="2">
        <v>3385925.74</v>
      </c>
      <c r="X2351" s="2">
        <v>0</v>
      </c>
      <c r="Y2351" s="2">
        <v>0</v>
      </c>
      <c r="Z2351" s="2">
        <v>2525357.06</v>
      </c>
      <c r="AA2351">
        <v>4</v>
      </c>
      <c r="AB2351">
        <v>0</v>
      </c>
      <c r="AC2351">
        <v>0</v>
      </c>
      <c r="AD2351">
        <v>0</v>
      </c>
      <c r="AE2351">
        <v>4</v>
      </c>
      <c r="AF2351">
        <v>4</v>
      </c>
      <c r="AG2351">
        <v>2</v>
      </c>
      <c r="AH2351" s="2">
        <v>6453350.2000000002</v>
      </c>
    </row>
    <row r="2352" spans="1:34" x14ac:dyDescent="0.5">
      <c r="A2352">
        <v>18424</v>
      </c>
      <c r="B2352">
        <v>74619</v>
      </c>
      <c r="C2352" t="s">
        <v>2391</v>
      </c>
      <c r="D2352" s="25">
        <v>29311</v>
      </c>
      <c r="E2352" t="s">
        <v>138</v>
      </c>
      <c r="F2352" t="s">
        <v>75</v>
      </c>
      <c r="G2352" t="s">
        <v>1463</v>
      </c>
      <c r="H2352" s="25">
        <v>41705</v>
      </c>
      <c r="I2352" s="26" t="str">
        <f t="shared" si="288"/>
        <v>Fri</v>
      </c>
      <c r="J2352" s="1">
        <f t="shared" si="289"/>
        <v>145</v>
      </c>
      <c r="K2352" s="1" t="str">
        <f t="shared" si="290"/>
        <v>120D</v>
      </c>
      <c r="L2352" s="25">
        <v>41850</v>
      </c>
      <c r="M2352" s="26" t="str">
        <f t="shared" si="291"/>
        <v>Wed</v>
      </c>
      <c r="N2352" s="25">
        <v>41852</v>
      </c>
      <c r="O2352" s="1">
        <f t="shared" si="292"/>
        <v>2</v>
      </c>
      <c r="P2352" s="27">
        <f t="shared" si="293"/>
        <v>2014</v>
      </c>
      <c r="Q2352" s="1">
        <f t="shared" si="294"/>
        <v>7</v>
      </c>
      <c r="R2352" s="1">
        <f t="shared" si="295"/>
        <v>30</v>
      </c>
      <c r="S2352" t="s">
        <v>72</v>
      </c>
      <c r="T2352" s="2">
        <v>14976159.98</v>
      </c>
      <c r="U2352">
        <v>13484800</v>
      </c>
      <c r="V2352" s="2">
        <v>9985494.4000000004</v>
      </c>
      <c r="W2352" s="2">
        <v>2105398.4</v>
      </c>
      <c r="X2352" s="2">
        <v>0</v>
      </c>
      <c r="Y2352" s="2">
        <v>875669.2</v>
      </c>
      <c r="Z2352" s="2">
        <v>2009597.98</v>
      </c>
      <c r="AA2352">
        <v>4</v>
      </c>
      <c r="AB2352">
        <v>0</v>
      </c>
      <c r="AC2352">
        <v>0</v>
      </c>
      <c r="AD2352">
        <v>0</v>
      </c>
      <c r="AE2352">
        <v>4</v>
      </c>
      <c r="AF2352">
        <v>4</v>
      </c>
      <c r="AG2352">
        <v>2</v>
      </c>
      <c r="AH2352" s="2">
        <v>4992747.2</v>
      </c>
    </row>
    <row r="2353" spans="1:34" x14ac:dyDescent="0.5">
      <c r="A2353">
        <v>18408</v>
      </c>
      <c r="B2353">
        <v>74545</v>
      </c>
      <c r="C2353" t="s">
        <v>2392</v>
      </c>
      <c r="D2353" s="25">
        <v>28658</v>
      </c>
      <c r="E2353" t="s">
        <v>1039</v>
      </c>
      <c r="F2353" t="s">
        <v>80</v>
      </c>
      <c r="G2353" t="s">
        <v>89</v>
      </c>
      <c r="H2353" s="25">
        <v>41705</v>
      </c>
      <c r="I2353" s="26" t="str">
        <f t="shared" si="288"/>
        <v>Fri</v>
      </c>
      <c r="J2353" s="1">
        <f t="shared" si="289"/>
        <v>15</v>
      </c>
      <c r="K2353" s="1" t="str">
        <f t="shared" si="290"/>
        <v>30D</v>
      </c>
      <c r="L2353" s="25">
        <v>41720</v>
      </c>
      <c r="M2353" s="26" t="str">
        <f t="shared" si="291"/>
        <v>Sat</v>
      </c>
      <c r="N2353" s="25">
        <v>41724</v>
      </c>
      <c r="O2353" s="1">
        <f t="shared" si="292"/>
        <v>4</v>
      </c>
      <c r="P2353" s="27">
        <f t="shared" si="293"/>
        <v>2014</v>
      </c>
      <c r="Q2353" s="1">
        <f t="shared" si="294"/>
        <v>3</v>
      </c>
      <c r="R2353" s="1">
        <f t="shared" si="295"/>
        <v>22</v>
      </c>
      <c r="S2353" t="s">
        <v>72</v>
      </c>
      <c r="T2353" s="2">
        <v>26977709.949999999</v>
      </c>
      <c r="U2353">
        <v>15658410</v>
      </c>
      <c r="V2353" s="2">
        <v>15301323.68</v>
      </c>
      <c r="W2353" s="2">
        <v>7753356.4199999999</v>
      </c>
      <c r="X2353" s="2">
        <v>0</v>
      </c>
      <c r="Y2353" s="2">
        <v>303030.3</v>
      </c>
      <c r="Z2353" s="2">
        <v>3619999.55</v>
      </c>
      <c r="AA2353">
        <v>8</v>
      </c>
      <c r="AB2353">
        <v>4</v>
      </c>
      <c r="AC2353">
        <v>0</v>
      </c>
      <c r="AD2353">
        <v>4</v>
      </c>
      <c r="AE2353">
        <v>12</v>
      </c>
      <c r="AF2353">
        <v>16</v>
      </c>
      <c r="AG2353">
        <v>4</v>
      </c>
      <c r="AH2353" s="2">
        <v>3825330.92</v>
      </c>
    </row>
    <row r="2354" spans="1:34" x14ac:dyDescent="0.5">
      <c r="A2354">
        <v>18409</v>
      </c>
      <c r="B2354">
        <v>75839</v>
      </c>
      <c r="C2354" t="s">
        <v>2393</v>
      </c>
      <c r="D2354" s="25">
        <v>19803</v>
      </c>
      <c r="E2354" t="s">
        <v>140</v>
      </c>
      <c r="F2354" t="s">
        <v>127</v>
      </c>
      <c r="G2354" t="s">
        <v>128</v>
      </c>
      <c r="H2354" s="25">
        <v>41705</v>
      </c>
      <c r="I2354" s="26" t="str">
        <f t="shared" si="288"/>
        <v>Fri</v>
      </c>
      <c r="J2354" s="1">
        <f t="shared" si="289"/>
        <v>14</v>
      </c>
      <c r="K2354" s="1" t="str">
        <f t="shared" si="290"/>
        <v>14D</v>
      </c>
      <c r="L2354" s="25">
        <v>41719</v>
      </c>
      <c r="M2354" s="26" t="str">
        <f t="shared" si="291"/>
        <v>Fri</v>
      </c>
      <c r="N2354" s="25">
        <v>41722</v>
      </c>
      <c r="O2354" s="1">
        <f t="shared" si="292"/>
        <v>3</v>
      </c>
      <c r="P2354" s="27">
        <f t="shared" si="293"/>
        <v>2014</v>
      </c>
      <c r="Q2354" s="1">
        <f t="shared" si="294"/>
        <v>3</v>
      </c>
      <c r="R2354" s="1">
        <f t="shared" si="295"/>
        <v>21</v>
      </c>
      <c r="S2354" t="s">
        <v>72</v>
      </c>
      <c r="T2354" s="2">
        <v>2626000</v>
      </c>
      <c r="U2354">
        <v>0</v>
      </c>
      <c r="V2354" s="2">
        <v>2200000</v>
      </c>
      <c r="W2354" s="2">
        <v>73593.070000000007</v>
      </c>
      <c r="X2354" s="2">
        <v>0</v>
      </c>
      <c r="Y2354" s="2">
        <v>0</v>
      </c>
      <c r="Z2354" s="2">
        <v>352406.93</v>
      </c>
      <c r="AA2354">
        <v>6</v>
      </c>
      <c r="AB2354">
        <v>0</v>
      </c>
      <c r="AC2354">
        <v>0</v>
      </c>
      <c r="AD2354">
        <v>0</v>
      </c>
      <c r="AE2354">
        <v>6</v>
      </c>
      <c r="AF2354">
        <v>6</v>
      </c>
      <c r="AG2354">
        <v>3</v>
      </c>
      <c r="AH2354" s="2">
        <v>733333.33</v>
      </c>
    </row>
    <row r="2355" spans="1:34" x14ac:dyDescent="0.5">
      <c r="A2355">
        <v>18458</v>
      </c>
      <c r="B2355">
        <v>74755</v>
      </c>
      <c r="C2355" t="s">
        <v>2394</v>
      </c>
      <c r="D2355" s="25">
        <v>22784</v>
      </c>
      <c r="E2355" t="s">
        <v>69</v>
      </c>
      <c r="F2355" t="s">
        <v>70</v>
      </c>
      <c r="G2355" t="s">
        <v>97</v>
      </c>
      <c r="H2355" s="25">
        <v>41706</v>
      </c>
      <c r="I2355" s="26" t="str">
        <f t="shared" si="288"/>
        <v>Sat</v>
      </c>
      <c r="J2355" s="1">
        <f t="shared" si="289"/>
        <v>0</v>
      </c>
      <c r="K2355" s="1" t="str">
        <f t="shared" si="290"/>
        <v>7D</v>
      </c>
      <c r="L2355" s="25">
        <v>41706</v>
      </c>
      <c r="M2355" s="26" t="str">
        <f t="shared" si="291"/>
        <v>Sat</v>
      </c>
      <c r="N2355" s="25">
        <v>41707</v>
      </c>
      <c r="O2355" s="1">
        <f t="shared" si="292"/>
        <v>1</v>
      </c>
      <c r="P2355" s="27">
        <f t="shared" si="293"/>
        <v>2014</v>
      </c>
      <c r="Q2355" s="1">
        <f t="shared" si="294"/>
        <v>3</v>
      </c>
      <c r="R2355" s="1">
        <f t="shared" si="295"/>
        <v>8</v>
      </c>
      <c r="S2355" t="s">
        <v>72</v>
      </c>
      <c r="T2355" s="2">
        <v>7854500</v>
      </c>
      <c r="U2355">
        <v>6353000</v>
      </c>
      <c r="V2355" s="2">
        <v>6298268</v>
      </c>
      <c r="W2355" s="2">
        <v>502164</v>
      </c>
      <c r="X2355" s="2">
        <v>0</v>
      </c>
      <c r="Y2355" s="2">
        <v>0</v>
      </c>
      <c r="Z2355" s="2">
        <v>1054068</v>
      </c>
      <c r="AA2355">
        <v>3</v>
      </c>
      <c r="AB2355">
        <v>0</v>
      </c>
      <c r="AC2355">
        <v>1</v>
      </c>
      <c r="AD2355">
        <v>0</v>
      </c>
      <c r="AE2355">
        <v>3</v>
      </c>
      <c r="AF2355">
        <v>4</v>
      </c>
      <c r="AG2355">
        <v>1</v>
      </c>
      <c r="AH2355" s="2">
        <v>6298268</v>
      </c>
    </row>
    <row r="2356" spans="1:34" x14ac:dyDescent="0.5">
      <c r="A2356">
        <v>18479</v>
      </c>
      <c r="B2356">
        <v>74891</v>
      </c>
      <c r="C2356" t="s">
        <v>2395</v>
      </c>
      <c r="D2356" s="25">
        <v>29404</v>
      </c>
      <c r="E2356" t="s">
        <v>79</v>
      </c>
      <c r="F2356" t="s">
        <v>80</v>
      </c>
      <c r="G2356" t="s">
        <v>81</v>
      </c>
      <c r="H2356" s="25">
        <v>41708</v>
      </c>
      <c r="I2356" s="26" t="str">
        <f t="shared" si="288"/>
        <v>Mon</v>
      </c>
      <c r="J2356" s="1">
        <f t="shared" si="289"/>
        <v>124</v>
      </c>
      <c r="K2356" s="1" t="str">
        <f t="shared" si="290"/>
        <v>120D</v>
      </c>
      <c r="L2356" s="25">
        <v>41832</v>
      </c>
      <c r="M2356" s="26" t="str">
        <f t="shared" si="291"/>
        <v>Sat</v>
      </c>
      <c r="N2356" s="25">
        <v>41836</v>
      </c>
      <c r="O2356" s="1">
        <f t="shared" si="292"/>
        <v>4</v>
      </c>
      <c r="P2356" s="27">
        <f t="shared" si="293"/>
        <v>2014</v>
      </c>
      <c r="Q2356" s="1">
        <f t="shared" si="294"/>
        <v>7</v>
      </c>
      <c r="R2356" s="1">
        <f t="shared" si="295"/>
        <v>12</v>
      </c>
      <c r="S2356" t="s">
        <v>72</v>
      </c>
      <c r="T2356" s="2">
        <v>21501350.989999998</v>
      </c>
      <c r="U2356">
        <v>15939000</v>
      </c>
      <c r="V2356" s="2">
        <v>12103032</v>
      </c>
      <c r="W2356" s="2">
        <v>6512856.2999999998</v>
      </c>
      <c r="X2356" s="2">
        <v>0</v>
      </c>
      <c r="Y2356" s="2">
        <v>0</v>
      </c>
      <c r="Z2356" s="2">
        <v>2885462.69</v>
      </c>
      <c r="AA2356">
        <v>8</v>
      </c>
      <c r="AB2356">
        <v>0</v>
      </c>
      <c r="AC2356">
        <v>0</v>
      </c>
      <c r="AD2356">
        <v>0</v>
      </c>
      <c r="AE2356">
        <v>8</v>
      </c>
      <c r="AF2356">
        <v>8</v>
      </c>
      <c r="AG2356">
        <v>4</v>
      </c>
      <c r="AH2356" s="2">
        <v>3025758</v>
      </c>
    </row>
    <row r="2357" spans="1:34" x14ac:dyDescent="0.5">
      <c r="A2357">
        <v>18468</v>
      </c>
      <c r="B2357">
        <v>74869</v>
      </c>
      <c r="C2357" t="s">
        <v>2396</v>
      </c>
      <c r="D2357" s="25">
        <v>21194</v>
      </c>
      <c r="E2357" t="s">
        <v>100</v>
      </c>
      <c r="F2357" t="s">
        <v>70</v>
      </c>
      <c r="G2357" t="s">
        <v>74</v>
      </c>
      <c r="H2357" s="25">
        <v>41708</v>
      </c>
      <c r="I2357" s="26" t="str">
        <f t="shared" si="288"/>
        <v>Mon</v>
      </c>
      <c r="J2357" s="1">
        <f t="shared" si="289"/>
        <v>0</v>
      </c>
      <c r="K2357" s="1" t="str">
        <f t="shared" si="290"/>
        <v>7D</v>
      </c>
      <c r="L2357" s="25">
        <v>41708</v>
      </c>
      <c r="M2357" s="26" t="str">
        <f t="shared" si="291"/>
        <v>Mon</v>
      </c>
      <c r="N2357" s="25">
        <v>41709</v>
      </c>
      <c r="O2357" s="1">
        <f t="shared" si="292"/>
        <v>1</v>
      </c>
      <c r="P2357" s="27">
        <f t="shared" si="293"/>
        <v>2014</v>
      </c>
      <c r="Q2357" s="1">
        <f t="shared" si="294"/>
        <v>3</v>
      </c>
      <c r="R2357" s="1">
        <f t="shared" si="295"/>
        <v>10</v>
      </c>
      <c r="S2357" t="s">
        <v>72</v>
      </c>
      <c r="T2357" s="2">
        <v>11278999.98</v>
      </c>
      <c r="U2357">
        <v>10164000</v>
      </c>
      <c r="V2357" s="2">
        <v>8522944</v>
      </c>
      <c r="W2357" s="2">
        <v>1242423.95</v>
      </c>
      <c r="X2357" s="2">
        <v>0</v>
      </c>
      <c r="Y2357" s="2">
        <v>0</v>
      </c>
      <c r="Z2357" s="2">
        <v>1513632.03</v>
      </c>
      <c r="AA2357">
        <v>1</v>
      </c>
      <c r="AB2357">
        <v>0</v>
      </c>
      <c r="AC2357">
        <v>0</v>
      </c>
      <c r="AD2357">
        <v>0</v>
      </c>
      <c r="AE2357">
        <v>1</v>
      </c>
      <c r="AF2357">
        <v>1</v>
      </c>
      <c r="AG2357">
        <v>1</v>
      </c>
      <c r="AH2357" s="2">
        <v>8522944</v>
      </c>
    </row>
    <row r="2358" spans="1:34" x14ac:dyDescent="0.5">
      <c r="A2358">
        <v>18493</v>
      </c>
      <c r="B2358">
        <v>74931</v>
      </c>
      <c r="C2358" t="s">
        <v>2397</v>
      </c>
      <c r="D2358" s="25">
        <v>32029</v>
      </c>
      <c r="E2358" t="s">
        <v>69</v>
      </c>
      <c r="F2358" t="s">
        <v>70</v>
      </c>
      <c r="G2358" t="s">
        <v>97</v>
      </c>
      <c r="H2358" s="25">
        <v>41708</v>
      </c>
      <c r="I2358" s="26" t="str">
        <f t="shared" si="288"/>
        <v>Mon</v>
      </c>
      <c r="J2358" s="1">
        <f t="shared" si="289"/>
        <v>0</v>
      </c>
      <c r="K2358" s="1" t="str">
        <f t="shared" si="290"/>
        <v>7D</v>
      </c>
      <c r="L2358" s="25">
        <v>41708</v>
      </c>
      <c r="M2358" s="26" t="str">
        <f t="shared" si="291"/>
        <v>Mon</v>
      </c>
      <c r="N2358" s="25">
        <v>41709</v>
      </c>
      <c r="O2358" s="1">
        <f t="shared" si="292"/>
        <v>1</v>
      </c>
      <c r="P2358" s="27">
        <f t="shared" si="293"/>
        <v>2014</v>
      </c>
      <c r="Q2358" s="1">
        <f t="shared" si="294"/>
        <v>3</v>
      </c>
      <c r="R2358" s="1">
        <f t="shared" si="295"/>
        <v>10</v>
      </c>
      <c r="S2358" t="s">
        <v>72</v>
      </c>
      <c r="T2358" s="2">
        <v>11751500</v>
      </c>
      <c r="U2358">
        <v>10396000</v>
      </c>
      <c r="V2358" s="2">
        <v>9408225</v>
      </c>
      <c r="W2358" s="2">
        <v>766233.07</v>
      </c>
      <c r="X2358" s="2">
        <v>0</v>
      </c>
      <c r="Y2358" s="2">
        <v>0</v>
      </c>
      <c r="Z2358" s="2">
        <v>1577041.93</v>
      </c>
      <c r="AA2358">
        <v>3</v>
      </c>
      <c r="AB2358">
        <v>0</v>
      </c>
      <c r="AC2358">
        <v>0</v>
      </c>
      <c r="AD2358">
        <v>0</v>
      </c>
      <c r="AE2358">
        <v>3</v>
      </c>
      <c r="AF2358">
        <v>3</v>
      </c>
      <c r="AG2358">
        <v>1</v>
      </c>
      <c r="AH2358" s="2">
        <v>9408225</v>
      </c>
    </row>
    <row r="2359" spans="1:34" x14ac:dyDescent="0.5">
      <c r="A2359">
        <v>18487</v>
      </c>
      <c r="B2359">
        <v>74914</v>
      </c>
      <c r="C2359" t="s">
        <v>2398</v>
      </c>
      <c r="D2359" s="25">
        <v>25251</v>
      </c>
      <c r="E2359" t="s">
        <v>113</v>
      </c>
      <c r="F2359" t="s">
        <v>75</v>
      </c>
      <c r="G2359" t="s">
        <v>91</v>
      </c>
      <c r="H2359" s="25">
        <v>41708</v>
      </c>
      <c r="I2359" s="26" t="str">
        <f t="shared" si="288"/>
        <v>Mon</v>
      </c>
      <c r="J2359" s="1">
        <f t="shared" si="289"/>
        <v>121</v>
      </c>
      <c r="K2359" s="1" t="str">
        <f t="shared" si="290"/>
        <v>120D</v>
      </c>
      <c r="L2359" s="25">
        <v>41829</v>
      </c>
      <c r="M2359" s="26" t="str">
        <f t="shared" si="291"/>
        <v>Wed</v>
      </c>
      <c r="N2359" s="25">
        <v>41841</v>
      </c>
      <c r="O2359" s="1">
        <f t="shared" si="292"/>
        <v>12</v>
      </c>
      <c r="P2359" s="27">
        <f t="shared" si="293"/>
        <v>2014</v>
      </c>
      <c r="Q2359" s="1">
        <f t="shared" si="294"/>
        <v>7</v>
      </c>
      <c r="R2359" s="1">
        <f t="shared" si="295"/>
        <v>9</v>
      </c>
      <c r="S2359" t="s">
        <v>72</v>
      </c>
      <c r="T2359" s="2">
        <v>22867490.07</v>
      </c>
      <c r="U2359">
        <v>0</v>
      </c>
      <c r="V2359" s="2">
        <v>2300000</v>
      </c>
      <c r="W2359" s="2">
        <v>17498692.719999999</v>
      </c>
      <c r="X2359" s="2">
        <v>0</v>
      </c>
      <c r="Y2359" s="2">
        <v>0</v>
      </c>
      <c r="Z2359" s="2">
        <v>3068797.35</v>
      </c>
      <c r="AA2359">
        <v>24</v>
      </c>
      <c r="AB2359">
        <v>0</v>
      </c>
      <c r="AC2359">
        <v>0</v>
      </c>
      <c r="AD2359">
        <v>0</v>
      </c>
      <c r="AE2359">
        <v>24</v>
      </c>
      <c r="AF2359">
        <v>24</v>
      </c>
      <c r="AG2359">
        <v>12</v>
      </c>
      <c r="AH2359" s="2">
        <v>191666.67</v>
      </c>
    </row>
    <row r="2360" spans="1:34" x14ac:dyDescent="0.5">
      <c r="A2360">
        <v>18466</v>
      </c>
      <c r="B2360">
        <v>88075</v>
      </c>
      <c r="C2360" t="s">
        <v>2399</v>
      </c>
      <c r="D2360" s="25">
        <v>21489</v>
      </c>
      <c r="E2360" t="s">
        <v>79</v>
      </c>
      <c r="F2360" t="s">
        <v>105</v>
      </c>
      <c r="G2360" t="s">
        <v>106</v>
      </c>
      <c r="H2360" s="25">
        <v>41708</v>
      </c>
      <c r="I2360" s="26" t="str">
        <f t="shared" si="288"/>
        <v>Mon</v>
      </c>
      <c r="J2360" s="1">
        <f t="shared" si="289"/>
        <v>113</v>
      </c>
      <c r="K2360" s="1" t="str">
        <f t="shared" si="290"/>
        <v>120D</v>
      </c>
      <c r="L2360" s="25">
        <v>41821</v>
      </c>
      <c r="M2360" s="26" t="str">
        <f t="shared" si="291"/>
        <v>Tue</v>
      </c>
      <c r="N2360" s="25">
        <v>41827</v>
      </c>
      <c r="O2360" s="1">
        <f t="shared" si="292"/>
        <v>6</v>
      </c>
      <c r="P2360" s="27">
        <f t="shared" si="293"/>
        <v>2014</v>
      </c>
      <c r="Q2360" s="1">
        <f t="shared" si="294"/>
        <v>7</v>
      </c>
      <c r="R2360" s="1">
        <f t="shared" si="295"/>
        <v>1</v>
      </c>
      <c r="S2360" t="s">
        <v>72</v>
      </c>
      <c r="T2360" s="2">
        <v>18723995.579999998</v>
      </c>
      <c r="U2360">
        <v>0</v>
      </c>
      <c r="V2360" s="2">
        <v>2203104</v>
      </c>
      <c r="W2360" s="2">
        <v>11255407.449999999</v>
      </c>
      <c r="X2360" s="2">
        <v>0</v>
      </c>
      <c r="Y2360" s="2">
        <v>2513486.5099999998</v>
      </c>
      <c r="Z2360" s="2">
        <v>2751997.62</v>
      </c>
      <c r="AA2360">
        <v>12</v>
      </c>
      <c r="AB2360">
        <v>0</v>
      </c>
      <c r="AC2360">
        <v>0</v>
      </c>
      <c r="AD2360">
        <v>0</v>
      </c>
      <c r="AE2360">
        <v>12</v>
      </c>
      <c r="AF2360">
        <v>12</v>
      </c>
      <c r="AG2360">
        <v>6</v>
      </c>
      <c r="AH2360" s="2">
        <v>367184</v>
      </c>
    </row>
    <row r="2361" spans="1:34" x14ac:dyDescent="0.5">
      <c r="A2361">
        <v>18466</v>
      </c>
      <c r="B2361">
        <v>74859</v>
      </c>
      <c r="C2361" t="s">
        <v>2400</v>
      </c>
      <c r="D2361" s="25">
        <v>25952</v>
      </c>
      <c r="E2361" t="s">
        <v>79</v>
      </c>
      <c r="F2361" t="s">
        <v>105</v>
      </c>
      <c r="G2361" t="s">
        <v>106</v>
      </c>
      <c r="H2361" s="25">
        <v>41708</v>
      </c>
      <c r="I2361" s="26" t="str">
        <f t="shared" si="288"/>
        <v>Mon</v>
      </c>
      <c r="J2361" s="1">
        <f t="shared" si="289"/>
        <v>113</v>
      </c>
      <c r="K2361" s="1" t="str">
        <f t="shared" si="290"/>
        <v>120D</v>
      </c>
      <c r="L2361" s="25">
        <v>41821</v>
      </c>
      <c r="M2361" s="26" t="str">
        <f t="shared" si="291"/>
        <v>Tue</v>
      </c>
      <c r="N2361" s="25">
        <v>41827</v>
      </c>
      <c r="O2361" s="1">
        <f t="shared" si="292"/>
        <v>6</v>
      </c>
      <c r="P2361" s="27">
        <f t="shared" si="293"/>
        <v>2014</v>
      </c>
      <c r="Q2361" s="1">
        <f t="shared" si="294"/>
        <v>7</v>
      </c>
      <c r="R2361" s="1">
        <f t="shared" si="295"/>
        <v>1</v>
      </c>
      <c r="S2361" t="s">
        <v>72</v>
      </c>
      <c r="T2361" s="2">
        <v>12842749.09</v>
      </c>
      <c r="U2361">
        <v>0</v>
      </c>
      <c r="V2361" s="2">
        <v>2203104</v>
      </c>
      <c r="W2361" s="2">
        <v>4861687.54</v>
      </c>
      <c r="X2361" s="2">
        <v>0</v>
      </c>
      <c r="Y2361" s="2">
        <v>3815218.11</v>
      </c>
      <c r="Z2361" s="2">
        <v>1962739.44</v>
      </c>
      <c r="AA2361">
        <v>12</v>
      </c>
      <c r="AB2361">
        <v>0</v>
      </c>
      <c r="AC2361">
        <v>0</v>
      </c>
      <c r="AD2361">
        <v>0</v>
      </c>
      <c r="AE2361">
        <v>12</v>
      </c>
      <c r="AF2361">
        <v>12</v>
      </c>
      <c r="AG2361">
        <v>6</v>
      </c>
      <c r="AH2361" s="2">
        <v>367184</v>
      </c>
    </row>
    <row r="2362" spans="1:34" x14ac:dyDescent="0.5">
      <c r="A2362">
        <v>17916</v>
      </c>
      <c r="B2362">
        <v>62085</v>
      </c>
      <c r="C2362" t="s">
        <v>1921</v>
      </c>
      <c r="D2362" s="25">
        <v>25073</v>
      </c>
      <c r="E2362" t="s">
        <v>79</v>
      </c>
      <c r="F2362" t="s">
        <v>105</v>
      </c>
      <c r="G2362" t="s">
        <v>106</v>
      </c>
      <c r="H2362" s="25">
        <v>41708</v>
      </c>
      <c r="I2362" s="26" t="str">
        <f t="shared" si="288"/>
        <v>Mon</v>
      </c>
      <c r="J2362" s="1">
        <f t="shared" si="289"/>
        <v>139</v>
      </c>
      <c r="K2362" s="1" t="str">
        <f t="shared" si="290"/>
        <v>120D</v>
      </c>
      <c r="L2362" s="25">
        <v>41847</v>
      </c>
      <c r="M2362" s="26" t="str">
        <f t="shared" si="291"/>
        <v>Sun</v>
      </c>
      <c r="N2362" s="25">
        <v>41850</v>
      </c>
      <c r="O2362" s="1">
        <f t="shared" si="292"/>
        <v>3</v>
      </c>
      <c r="P2362" s="27">
        <f t="shared" si="293"/>
        <v>2014</v>
      </c>
      <c r="Q2362" s="1">
        <f t="shared" si="294"/>
        <v>7</v>
      </c>
      <c r="R2362" s="1">
        <f t="shared" si="295"/>
        <v>27</v>
      </c>
      <c r="S2362" t="s">
        <v>72</v>
      </c>
      <c r="T2362" s="2">
        <v>26741698.48</v>
      </c>
      <c r="U2362">
        <v>17066700</v>
      </c>
      <c r="V2362" s="2">
        <v>13508609.1</v>
      </c>
      <c r="W2362" s="2">
        <v>8431861.4100000001</v>
      </c>
      <c r="X2362" s="2">
        <v>0</v>
      </c>
      <c r="Y2362" s="2">
        <v>1212121.21</v>
      </c>
      <c r="Z2362" s="2">
        <v>3589106.76</v>
      </c>
      <c r="AA2362">
        <v>18</v>
      </c>
      <c r="AB2362">
        <v>0</v>
      </c>
      <c r="AC2362">
        <v>0</v>
      </c>
      <c r="AD2362">
        <v>9</v>
      </c>
      <c r="AE2362">
        <v>18</v>
      </c>
      <c r="AF2362">
        <v>27</v>
      </c>
      <c r="AG2362">
        <v>9</v>
      </c>
      <c r="AH2362" s="2">
        <v>1500956.57</v>
      </c>
    </row>
    <row r="2363" spans="1:34" x14ac:dyDescent="0.5">
      <c r="A2363">
        <v>18480</v>
      </c>
      <c r="B2363">
        <v>74892</v>
      </c>
      <c r="C2363" t="s">
        <v>2401</v>
      </c>
      <c r="D2363" s="25">
        <v>28071</v>
      </c>
      <c r="E2363" t="s">
        <v>69</v>
      </c>
      <c r="F2363" t="s">
        <v>80</v>
      </c>
      <c r="G2363" t="s">
        <v>89</v>
      </c>
      <c r="H2363" s="25">
        <v>41708</v>
      </c>
      <c r="I2363" s="26" t="str">
        <f t="shared" si="288"/>
        <v>Mon</v>
      </c>
      <c r="J2363" s="1">
        <f t="shared" si="289"/>
        <v>6</v>
      </c>
      <c r="K2363" s="1" t="str">
        <f t="shared" si="290"/>
        <v>7D</v>
      </c>
      <c r="L2363" s="25">
        <v>41714</v>
      </c>
      <c r="M2363" s="26" t="str">
        <f t="shared" si="291"/>
        <v>Sun</v>
      </c>
      <c r="N2363" s="25">
        <v>41715</v>
      </c>
      <c r="O2363" s="1">
        <f t="shared" si="292"/>
        <v>1</v>
      </c>
      <c r="P2363" s="27">
        <f t="shared" si="293"/>
        <v>2014</v>
      </c>
      <c r="Q2363" s="1">
        <f t="shared" si="294"/>
        <v>3</v>
      </c>
      <c r="R2363" s="1">
        <f t="shared" si="295"/>
        <v>16</v>
      </c>
      <c r="S2363" t="s">
        <v>72</v>
      </c>
      <c r="T2363" s="2">
        <v>231000</v>
      </c>
      <c r="U2363">
        <v>0</v>
      </c>
      <c r="V2363" s="2">
        <v>200000</v>
      </c>
      <c r="W2363" s="2">
        <v>0</v>
      </c>
      <c r="X2363" s="2">
        <v>0</v>
      </c>
      <c r="Y2363" s="2">
        <v>0</v>
      </c>
      <c r="Z2363" s="2">
        <v>31000</v>
      </c>
      <c r="AA2363">
        <v>2</v>
      </c>
      <c r="AB2363">
        <v>1</v>
      </c>
      <c r="AC2363">
        <v>0</v>
      </c>
      <c r="AD2363">
        <v>1</v>
      </c>
      <c r="AE2363">
        <v>3</v>
      </c>
      <c r="AF2363">
        <v>4</v>
      </c>
      <c r="AG2363">
        <v>1</v>
      </c>
      <c r="AH2363" s="2">
        <v>200000</v>
      </c>
    </row>
    <row r="2364" spans="1:34" x14ac:dyDescent="0.5">
      <c r="A2364">
        <v>18467</v>
      </c>
      <c r="B2364">
        <v>75832</v>
      </c>
      <c r="C2364" t="s">
        <v>2402</v>
      </c>
      <c r="D2364" s="25">
        <v>31724</v>
      </c>
      <c r="E2364" t="s">
        <v>140</v>
      </c>
      <c r="F2364" t="s">
        <v>75</v>
      </c>
      <c r="G2364" t="s">
        <v>91</v>
      </c>
      <c r="H2364" s="25">
        <v>41708</v>
      </c>
      <c r="I2364" s="26" t="str">
        <f t="shared" si="288"/>
        <v>Mon</v>
      </c>
      <c r="J2364" s="1">
        <f t="shared" si="289"/>
        <v>11</v>
      </c>
      <c r="K2364" s="1" t="str">
        <f t="shared" si="290"/>
        <v>14D</v>
      </c>
      <c r="L2364" s="25">
        <v>41719</v>
      </c>
      <c r="M2364" s="26" t="str">
        <f t="shared" si="291"/>
        <v>Fri</v>
      </c>
      <c r="N2364" s="25">
        <v>41721</v>
      </c>
      <c r="O2364" s="1">
        <f t="shared" si="292"/>
        <v>2</v>
      </c>
      <c r="P2364" s="27">
        <f t="shared" si="293"/>
        <v>2014</v>
      </c>
      <c r="Q2364" s="1">
        <f t="shared" si="294"/>
        <v>3</v>
      </c>
      <c r="R2364" s="1">
        <f t="shared" si="295"/>
        <v>21</v>
      </c>
      <c r="S2364" t="s">
        <v>72</v>
      </c>
      <c r="T2364" s="2">
        <v>462000</v>
      </c>
      <c r="U2364">
        <v>0</v>
      </c>
      <c r="V2364" s="2">
        <v>400000</v>
      </c>
      <c r="W2364" s="2">
        <v>0</v>
      </c>
      <c r="X2364" s="2">
        <v>0</v>
      </c>
      <c r="Y2364" s="2">
        <v>0</v>
      </c>
      <c r="Z2364" s="2">
        <v>62000</v>
      </c>
      <c r="AA2364">
        <v>2</v>
      </c>
      <c r="AB2364">
        <v>0</v>
      </c>
      <c r="AC2364">
        <v>0</v>
      </c>
      <c r="AD2364">
        <v>0</v>
      </c>
      <c r="AE2364">
        <v>2</v>
      </c>
      <c r="AF2364">
        <v>2</v>
      </c>
      <c r="AG2364">
        <v>2</v>
      </c>
      <c r="AH2364" s="2">
        <v>200000</v>
      </c>
    </row>
    <row r="2365" spans="1:34" x14ac:dyDescent="0.5">
      <c r="A2365">
        <v>18527</v>
      </c>
      <c r="B2365">
        <v>75039</v>
      </c>
      <c r="C2365" t="s">
        <v>2403</v>
      </c>
      <c r="D2365" s="25">
        <v>32995</v>
      </c>
      <c r="E2365" t="s">
        <v>69</v>
      </c>
      <c r="F2365" t="s">
        <v>70</v>
      </c>
      <c r="G2365" t="s">
        <v>97</v>
      </c>
      <c r="H2365" s="25">
        <v>41709</v>
      </c>
      <c r="I2365" s="26" t="str">
        <f t="shared" si="288"/>
        <v>Tue</v>
      </c>
      <c r="J2365" s="1">
        <f t="shared" si="289"/>
        <v>0</v>
      </c>
      <c r="K2365" s="1" t="str">
        <f t="shared" si="290"/>
        <v>7D</v>
      </c>
      <c r="L2365" s="25">
        <v>41709</v>
      </c>
      <c r="M2365" s="26" t="str">
        <f t="shared" si="291"/>
        <v>Tue</v>
      </c>
      <c r="N2365" s="25">
        <v>41710</v>
      </c>
      <c r="O2365" s="1">
        <f t="shared" si="292"/>
        <v>1</v>
      </c>
      <c r="P2365" s="27">
        <f t="shared" si="293"/>
        <v>2014</v>
      </c>
      <c r="Q2365" s="1">
        <f t="shared" si="294"/>
        <v>3</v>
      </c>
      <c r="R2365" s="1">
        <f t="shared" si="295"/>
        <v>11</v>
      </c>
      <c r="S2365" t="s">
        <v>72</v>
      </c>
      <c r="T2365" s="2">
        <v>6468500</v>
      </c>
      <c r="U2365">
        <v>5198000</v>
      </c>
      <c r="V2365" s="2">
        <v>5184848</v>
      </c>
      <c r="W2365" s="2">
        <v>415584</v>
      </c>
      <c r="X2365" s="2">
        <v>0</v>
      </c>
      <c r="Y2365" s="2">
        <v>0</v>
      </c>
      <c r="Z2365" s="2">
        <v>868068</v>
      </c>
      <c r="AA2365">
        <v>3</v>
      </c>
      <c r="AB2365">
        <v>0</v>
      </c>
      <c r="AC2365">
        <v>0</v>
      </c>
      <c r="AD2365">
        <v>0</v>
      </c>
      <c r="AE2365">
        <v>3</v>
      </c>
      <c r="AF2365">
        <v>3</v>
      </c>
      <c r="AG2365">
        <v>1</v>
      </c>
      <c r="AH2365" s="2">
        <v>5184848</v>
      </c>
    </row>
    <row r="2366" spans="1:34" x14ac:dyDescent="0.5">
      <c r="A2366">
        <v>18588</v>
      </c>
      <c r="B2366">
        <v>75166</v>
      </c>
      <c r="C2366" t="s">
        <v>2404</v>
      </c>
      <c r="D2366" s="25">
        <v>15897</v>
      </c>
      <c r="E2366" t="s">
        <v>79</v>
      </c>
      <c r="F2366" t="s">
        <v>105</v>
      </c>
      <c r="G2366" t="s">
        <v>106</v>
      </c>
      <c r="H2366" s="25">
        <v>41710</v>
      </c>
      <c r="I2366" s="26" t="str">
        <f t="shared" si="288"/>
        <v>Wed</v>
      </c>
      <c r="J2366" s="1">
        <f t="shared" si="289"/>
        <v>116</v>
      </c>
      <c r="K2366" s="1" t="str">
        <f t="shared" si="290"/>
        <v>120D</v>
      </c>
      <c r="L2366" s="25">
        <v>41826</v>
      </c>
      <c r="M2366" s="26" t="str">
        <f t="shared" si="291"/>
        <v>Sun</v>
      </c>
      <c r="N2366" s="25">
        <v>41832</v>
      </c>
      <c r="O2366" s="1">
        <f t="shared" si="292"/>
        <v>6</v>
      </c>
      <c r="P2366" s="27">
        <f t="shared" si="293"/>
        <v>2014</v>
      </c>
      <c r="Q2366" s="1">
        <f t="shared" si="294"/>
        <v>7</v>
      </c>
      <c r="R2366" s="1">
        <f t="shared" si="295"/>
        <v>6</v>
      </c>
      <c r="S2366" t="s">
        <v>72</v>
      </c>
      <c r="T2366" s="2">
        <v>6516799.4100000001</v>
      </c>
      <c r="U2366">
        <v>0</v>
      </c>
      <c r="V2366" s="2">
        <v>2201198.7999999998</v>
      </c>
      <c r="W2366" s="2">
        <v>3441557.92</v>
      </c>
      <c r="X2366" s="2">
        <v>0</v>
      </c>
      <c r="Y2366" s="2">
        <v>0</v>
      </c>
      <c r="Z2366" s="2">
        <v>874042.69</v>
      </c>
      <c r="AA2366">
        <v>12</v>
      </c>
      <c r="AB2366">
        <v>0</v>
      </c>
      <c r="AC2366">
        <v>0</v>
      </c>
      <c r="AD2366">
        <v>0</v>
      </c>
      <c r="AE2366">
        <v>12</v>
      </c>
      <c r="AF2366">
        <v>12</v>
      </c>
      <c r="AG2366">
        <v>6</v>
      </c>
      <c r="AH2366" s="2">
        <v>366866.47</v>
      </c>
    </row>
    <row r="2367" spans="1:34" x14ac:dyDescent="0.5">
      <c r="A2367">
        <v>18608</v>
      </c>
      <c r="B2367">
        <v>75206</v>
      </c>
      <c r="C2367" t="s">
        <v>2405</v>
      </c>
      <c r="D2367" s="25">
        <v>25419</v>
      </c>
      <c r="E2367" t="s">
        <v>79</v>
      </c>
      <c r="F2367" t="s">
        <v>105</v>
      </c>
      <c r="G2367" t="s">
        <v>106</v>
      </c>
      <c r="H2367" s="25">
        <v>41711</v>
      </c>
      <c r="I2367" s="26" t="str">
        <f t="shared" si="288"/>
        <v>Thu</v>
      </c>
      <c r="J2367" s="1">
        <f t="shared" si="289"/>
        <v>158</v>
      </c>
      <c r="K2367" s="1" t="str">
        <f t="shared" si="290"/>
        <v>120D</v>
      </c>
      <c r="L2367" s="25">
        <v>41869</v>
      </c>
      <c r="M2367" s="26" t="str">
        <f t="shared" si="291"/>
        <v>Mon</v>
      </c>
      <c r="N2367" s="25">
        <v>41875</v>
      </c>
      <c r="O2367" s="1">
        <f t="shared" si="292"/>
        <v>6</v>
      </c>
      <c r="P2367" s="27">
        <f t="shared" si="293"/>
        <v>2014</v>
      </c>
      <c r="Q2367" s="1">
        <f t="shared" si="294"/>
        <v>8</v>
      </c>
      <c r="R2367" s="1">
        <f t="shared" si="295"/>
        <v>18</v>
      </c>
      <c r="S2367" t="s">
        <v>72</v>
      </c>
      <c r="T2367" s="2">
        <v>19564897.690000001</v>
      </c>
      <c r="U2367">
        <v>0</v>
      </c>
      <c r="V2367" s="2">
        <v>2189594.4</v>
      </c>
      <c r="W2367" s="2">
        <v>12584413.619999999</v>
      </c>
      <c r="X2367" s="2">
        <v>0</v>
      </c>
      <c r="Y2367" s="2">
        <v>2165800.87</v>
      </c>
      <c r="Z2367" s="2">
        <v>2625088.7999999998</v>
      </c>
      <c r="AA2367">
        <v>12</v>
      </c>
      <c r="AB2367">
        <v>0</v>
      </c>
      <c r="AC2367">
        <v>0</v>
      </c>
      <c r="AD2367">
        <v>6</v>
      </c>
      <c r="AE2367">
        <v>12</v>
      </c>
      <c r="AF2367">
        <v>18</v>
      </c>
      <c r="AG2367">
        <v>6</v>
      </c>
      <c r="AH2367" s="2">
        <v>364932.4</v>
      </c>
    </row>
    <row r="2368" spans="1:34" x14ac:dyDescent="0.5">
      <c r="A2368">
        <v>18611</v>
      </c>
      <c r="B2368">
        <v>75214</v>
      </c>
      <c r="C2368" t="s">
        <v>2406</v>
      </c>
      <c r="D2368" s="25">
        <v>26653</v>
      </c>
      <c r="E2368" t="s">
        <v>69</v>
      </c>
      <c r="F2368" t="s">
        <v>70</v>
      </c>
      <c r="G2368" t="s">
        <v>97</v>
      </c>
      <c r="H2368" s="25">
        <v>41711</v>
      </c>
      <c r="I2368" s="26" t="str">
        <f t="shared" ref="I2368:I2431" si="296">TEXT(H2368,"ddd")</f>
        <v>Thu</v>
      </c>
      <c r="J2368" s="1">
        <f t="shared" ref="J2368:J2431" si="297">L2368-H2368</f>
        <v>0</v>
      </c>
      <c r="K2368" s="1" t="str">
        <f t="shared" ref="K2368:K2431" si="298">IF(J2368&lt;=7,"7D",IF(J2368&lt;=14,"14D",IF(J2368&lt;=30,"30D",IF(J2368&lt;=45,"45D",IF(J2368&lt;=60,"60D",IF(J2368&lt;=90,"90D","120D"))))))</f>
        <v>7D</v>
      </c>
      <c r="L2368" s="25">
        <v>41711</v>
      </c>
      <c r="M2368" s="26" t="str">
        <f t="shared" ref="M2368:M2431" si="299">TEXT(L2368,"ddd")</f>
        <v>Thu</v>
      </c>
      <c r="N2368" s="25">
        <v>41713</v>
      </c>
      <c r="O2368" s="1">
        <f t="shared" ref="O2368:O2431" si="300">N2368-L2368</f>
        <v>2</v>
      </c>
      <c r="P2368" s="27">
        <f t="shared" ref="P2368:P2431" si="301">YEAR(L2368)</f>
        <v>2014</v>
      </c>
      <c r="Q2368" s="1">
        <f t="shared" ref="Q2368:Q2431" si="302">MONTH(L2368)</f>
        <v>3</v>
      </c>
      <c r="R2368" s="1">
        <f t="shared" ref="R2368:R2431" si="303">DAY(L2368)</f>
        <v>13</v>
      </c>
      <c r="S2368" t="s">
        <v>72</v>
      </c>
      <c r="T2368" s="2">
        <v>19488600</v>
      </c>
      <c r="U2368">
        <v>19180000</v>
      </c>
      <c r="V2368" s="2">
        <v>16051948</v>
      </c>
      <c r="W2368" s="2">
        <v>821298.15</v>
      </c>
      <c r="X2368" s="2">
        <v>0</v>
      </c>
      <c r="Y2368" s="2">
        <v>0</v>
      </c>
      <c r="Z2368" s="2">
        <v>2615353.85</v>
      </c>
      <c r="AA2368">
        <v>4</v>
      </c>
      <c r="AB2368">
        <v>0</v>
      </c>
      <c r="AC2368">
        <v>0</v>
      </c>
      <c r="AD2368">
        <v>0</v>
      </c>
      <c r="AE2368">
        <v>4</v>
      </c>
      <c r="AF2368">
        <v>4</v>
      </c>
      <c r="AG2368">
        <v>2</v>
      </c>
      <c r="AH2368" s="2">
        <v>8025974</v>
      </c>
    </row>
    <row r="2369" spans="1:34" x14ac:dyDescent="0.5">
      <c r="A2369">
        <v>18626</v>
      </c>
      <c r="B2369">
        <v>75341</v>
      </c>
      <c r="C2369" t="s">
        <v>2407</v>
      </c>
      <c r="D2369" s="25">
        <v>27451</v>
      </c>
      <c r="E2369" t="s">
        <v>138</v>
      </c>
      <c r="F2369" t="s">
        <v>75</v>
      </c>
      <c r="G2369" t="s">
        <v>91</v>
      </c>
      <c r="H2369" s="25">
        <v>41712</v>
      </c>
      <c r="I2369" s="26" t="str">
        <f t="shared" si="296"/>
        <v>Fri</v>
      </c>
      <c r="J2369" s="1">
        <f t="shared" si="297"/>
        <v>160</v>
      </c>
      <c r="K2369" s="1" t="str">
        <f t="shared" si="298"/>
        <v>120D</v>
      </c>
      <c r="L2369" s="25">
        <v>41872</v>
      </c>
      <c r="M2369" s="26" t="str">
        <f t="shared" si="299"/>
        <v>Thu</v>
      </c>
      <c r="N2369" s="25">
        <v>41875</v>
      </c>
      <c r="O2369" s="1">
        <f t="shared" si="300"/>
        <v>3</v>
      </c>
      <c r="P2369" s="27">
        <f t="shared" si="301"/>
        <v>2014</v>
      </c>
      <c r="Q2369" s="1">
        <f t="shared" si="302"/>
        <v>8</v>
      </c>
      <c r="R2369" s="1">
        <f t="shared" si="303"/>
        <v>21</v>
      </c>
      <c r="S2369" t="s">
        <v>72</v>
      </c>
      <c r="T2369" s="2">
        <v>7433000.04</v>
      </c>
      <c r="U2369">
        <v>0</v>
      </c>
      <c r="V2369" s="2">
        <v>600000</v>
      </c>
      <c r="W2369" s="2">
        <v>4796536.84</v>
      </c>
      <c r="X2369" s="2">
        <v>0</v>
      </c>
      <c r="Y2369" s="2">
        <v>799200.8</v>
      </c>
      <c r="Z2369" s="2">
        <v>1237262.3999999999</v>
      </c>
      <c r="AA2369">
        <v>6</v>
      </c>
      <c r="AB2369">
        <v>3</v>
      </c>
      <c r="AC2369">
        <v>0</v>
      </c>
      <c r="AD2369">
        <v>0</v>
      </c>
      <c r="AE2369">
        <v>9</v>
      </c>
      <c r="AF2369">
        <v>9</v>
      </c>
      <c r="AG2369">
        <v>3</v>
      </c>
      <c r="AH2369" s="2">
        <v>200000</v>
      </c>
    </row>
    <row r="2370" spans="1:34" x14ac:dyDescent="0.5">
      <c r="A2370">
        <v>18629</v>
      </c>
      <c r="B2370">
        <v>76885</v>
      </c>
      <c r="C2370" t="s">
        <v>2408</v>
      </c>
      <c r="D2370" s="25">
        <v>26200</v>
      </c>
      <c r="E2370" t="s">
        <v>79</v>
      </c>
      <c r="F2370" t="s">
        <v>105</v>
      </c>
      <c r="G2370" t="s">
        <v>106</v>
      </c>
      <c r="H2370" s="25">
        <v>41712</v>
      </c>
      <c r="I2370" s="26" t="str">
        <f t="shared" si="296"/>
        <v>Fri</v>
      </c>
      <c r="J2370" s="1">
        <f t="shared" si="297"/>
        <v>165</v>
      </c>
      <c r="K2370" s="1" t="str">
        <f t="shared" si="298"/>
        <v>120D</v>
      </c>
      <c r="L2370" s="25">
        <v>41877</v>
      </c>
      <c r="M2370" s="26" t="str">
        <f t="shared" si="299"/>
        <v>Tue</v>
      </c>
      <c r="N2370" s="25">
        <v>41883</v>
      </c>
      <c r="O2370" s="1">
        <f t="shared" si="300"/>
        <v>6</v>
      </c>
      <c r="P2370" s="27">
        <f t="shared" si="301"/>
        <v>2014</v>
      </c>
      <c r="Q2370" s="1">
        <f t="shared" si="302"/>
        <v>8</v>
      </c>
      <c r="R2370" s="1">
        <f t="shared" si="303"/>
        <v>26</v>
      </c>
      <c r="S2370" t="s">
        <v>72</v>
      </c>
      <c r="T2370" s="2">
        <v>14560019.08</v>
      </c>
      <c r="U2370">
        <v>4635400</v>
      </c>
      <c r="V2370" s="2">
        <v>4842838</v>
      </c>
      <c r="W2370" s="2">
        <v>4734865.92</v>
      </c>
      <c r="X2370" s="2">
        <v>0</v>
      </c>
      <c r="Y2370" s="2">
        <v>2352282.2799999998</v>
      </c>
      <c r="Z2370" s="2">
        <v>2630032.88</v>
      </c>
      <c r="AA2370">
        <v>14</v>
      </c>
      <c r="AB2370">
        <v>0</v>
      </c>
      <c r="AC2370">
        <v>7</v>
      </c>
      <c r="AD2370">
        <v>0</v>
      </c>
      <c r="AE2370">
        <v>14</v>
      </c>
      <c r="AF2370">
        <v>21</v>
      </c>
      <c r="AG2370">
        <v>7</v>
      </c>
      <c r="AH2370" s="2">
        <v>691834</v>
      </c>
    </row>
    <row r="2371" spans="1:34" x14ac:dyDescent="0.5">
      <c r="A2371">
        <v>18626</v>
      </c>
      <c r="B2371">
        <v>75342</v>
      </c>
      <c r="C2371" t="s">
        <v>2409</v>
      </c>
      <c r="D2371" s="25">
        <v>24487</v>
      </c>
      <c r="E2371" t="s">
        <v>138</v>
      </c>
      <c r="F2371" t="s">
        <v>75</v>
      </c>
      <c r="G2371" t="s">
        <v>91</v>
      </c>
      <c r="H2371" s="25">
        <v>41712</v>
      </c>
      <c r="I2371" s="26" t="str">
        <f t="shared" si="296"/>
        <v>Fri</v>
      </c>
      <c r="J2371" s="1">
        <f t="shared" si="297"/>
        <v>160</v>
      </c>
      <c r="K2371" s="1" t="str">
        <f t="shared" si="298"/>
        <v>120D</v>
      </c>
      <c r="L2371" s="25">
        <v>41872</v>
      </c>
      <c r="M2371" s="26" t="str">
        <f t="shared" si="299"/>
        <v>Thu</v>
      </c>
      <c r="N2371" s="25">
        <v>41875</v>
      </c>
      <c r="O2371" s="1">
        <f t="shared" si="300"/>
        <v>3</v>
      </c>
      <c r="P2371" s="27">
        <f t="shared" si="301"/>
        <v>2014</v>
      </c>
      <c r="Q2371" s="1">
        <f t="shared" si="302"/>
        <v>8</v>
      </c>
      <c r="R2371" s="1">
        <f t="shared" si="303"/>
        <v>21</v>
      </c>
      <c r="S2371" t="s">
        <v>72</v>
      </c>
      <c r="T2371" s="2">
        <v>1893000</v>
      </c>
      <c r="U2371">
        <v>0</v>
      </c>
      <c r="V2371" s="2">
        <v>600000</v>
      </c>
      <c r="W2371" s="2">
        <v>0</v>
      </c>
      <c r="X2371" s="2">
        <v>0</v>
      </c>
      <c r="Y2371" s="2">
        <v>799200.8</v>
      </c>
      <c r="Z2371" s="2">
        <v>493799.2</v>
      </c>
      <c r="AA2371">
        <v>9</v>
      </c>
      <c r="AB2371">
        <v>0</v>
      </c>
      <c r="AC2371">
        <v>3</v>
      </c>
      <c r="AD2371">
        <v>0</v>
      </c>
      <c r="AE2371">
        <v>9</v>
      </c>
      <c r="AF2371">
        <v>12</v>
      </c>
      <c r="AG2371">
        <v>3</v>
      </c>
      <c r="AH2371" s="2">
        <v>200000</v>
      </c>
    </row>
    <row r="2372" spans="1:34" x14ac:dyDescent="0.5">
      <c r="A2372">
        <v>18647</v>
      </c>
      <c r="B2372">
        <v>75544</v>
      </c>
      <c r="C2372" t="s">
        <v>2410</v>
      </c>
      <c r="D2372" s="25">
        <v>22887</v>
      </c>
      <c r="E2372" t="s">
        <v>133</v>
      </c>
      <c r="F2372" t="s">
        <v>80</v>
      </c>
      <c r="G2372" t="s">
        <v>89</v>
      </c>
      <c r="H2372" s="25">
        <v>41713</v>
      </c>
      <c r="I2372" s="26" t="str">
        <f t="shared" si="296"/>
        <v>Sat</v>
      </c>
      <c r="J2372" s="1">
        <f t="shared" si="297"/>
        <v>112</v>
      </c>
      <c r="K2372" s="1" t="str">
        <f t="shared" si="298"/>
        <v>120D</v>
      </c>
      <c r="L2372" s="25">
        <v>41825</v>
      </c>
      <c r="M2372" s="26" t="str">
        <f t="shared" si="299"/>
        <v>Sat</v>
      </c>
      <c r="N2372" s="25">
        <v>41835</v>
      </c>
      <c r="O2372" s="1">
        <f t="shared" si="300"/>
        <v>10</v>
      </c>
      <c r="P2372" s="27">
        <f t="shared" si="301"/>
        <v>2014</v>
      </c>
      <c r="Q2372" s="1">
        <f t="shared" si="302"/>
        <v>7</v>
      </c>
      <c r="R2372" s="1">
        <f t="shared" si="303"/>
        <v>5</v>
      </c>
      <c r="S2372" t="s">
        <v>72</v>
      </c>
      <c r="T2372" s="2">
        <v>27773001.199999999</v>
      </c>
      <c r="U2372">
        <v>0</v>
      </c>
      <c r="V2372" s="2">
        <v>9887625</v>
      </c>
      <c r="W2372" s="2">
        <v>7012988.04</v>
      </c>
      <c r="X2372" s="2">
        <v>0</v>
      </c>
      <c r="Y2372" s="2">
        <v>7144588.7400000002</v>
      </c>
      <c r="Z2372" s="2">
        <v>3727799.42</v>
      </c>
      <c r="AA2372">
        <v>30</v>
      </c>
      <c r="AB2372">
        <v>0</v>
      </c>
      <c r="AC2372">
        <v>0</v>
      </c>
      <c r="AD2372">
        <v>0</v>
      </c>
      <c r="AE2372">
        <v>30</v>
      </c>
      <c r="AF2372">
        <v>30</v>
      </c>
      <c r="AG2372">
        <v>10</v>
      </c>
      <c r="AH2372" s="2">
        <v>988762.5</v>
      </c>
    </row>
    <row r="2373" spans="1:34" x14ac:dyDescent="0.5">
      <c r="A2373">
        <v>18642</v>
      </c>
      <c r="B2373">
        <v>75538</v>
      </c>
      <c r="C2373" t="s">
        <v>2411</v>
      </c>
      <c r="D2373" s="25">
        <v>27159</v>
      </c>
      <c r="E2373" t="s">
        <v>138</v>
      </c>
      <c r="F2373" t="s">
        <v>75</v>
      </c>
      <c r="G2373" t="s">
        <v>91</v>
      </c>
      <c r="H2373" s="25">
        <v>41713</v>
      </c>
      <c r="I2373" s="26" t="str">
        <f t="shared" si="296"/>
        <v>Sat</v>
      </c>
      <c r="J2373" s="1">
        <f t="shared" si="297"/>
        <v>14</v>
      </c>
      <c r="K2373" s="1" t="str">
        <f t="shared" si="298"/>
        <v>14D</v>
      </c>
      <c r="L2373" s="25">
        <v>41727</v>
      </c>
      <c r="M2373" s="26" t="str">
        <f t="shared" si="299"/>
        <v>Sat</v>
      </c>
      <c r="N2373" s="25">
        <v>41731</v>
      </c>
      <c r="O2373" s="1">
        <f t="shared" si="300"/>
        <v>4</v>
      </c>
      <c r="P2373" s="27">
        <f t="shared" si="301"/>
        <v>2014</v>
      </c>
      <c r="Q2373" s="1">
        <f t="shared" si="302"/>
        <v>3</v>
      </c>
      <c r="R2373" s="1">
        <f t="shared" si="303"/>
        <v>29</v>
      </c>
      <c r="S2373" t="s">
        <v>72</v>
      </c>
      <c r="T2373" s="2">
        <v>11616400.02</v>
      </c>
      <c r="U2373">
        <v>0</v>
      </c>
      <c r="V2373" s="2">
        <v>4400000</v>
      </c>
      <c r="W2373" s="2">
        <v>2800346.35</v>
      </c>
      <c r="X2373" s="2">
        <v>0</v>
      </c>
      <c r="Y2373" s="2">
        <v>2197802.2000000002</v>
      </c>
      <c r="Z2373" s="2">
        <v>2218251.4700000002</v>
      </c>
      <c r="AA2373">
        <v>8</v>
      </c>
      <c r="AB2373">
        <v>0</v>
      </c>
      <c r="AC2373">
        <v>0</v>
      </c>
      <c r="AD2373">
        <v>0</v>
      </c>
      <c r="AE2373">
        <v>8</v>
      </c>
      <c r="AF2373">
        <v>8</v>
      </c>
      <c r="AG2373">
        <v>4</v>
      </c>
      <c r="AH2373" s="2">
        <v>1100000</v>
      </c>
    </row>
    <row r="2374" spans="1:34" x14ac:dyDescent="0.5">
      <c r="A2374">
        <v>18654</v>
      </c>
      <c r="B2374">
        <v>75623</v>
      </c>
      <c r="C2374" t="s">
        <v>2412</v>
      </c>
      <c r="D2374" s="25">
        <v>28711</v>
      </c>
      <c r="E2374" t="s">
        <v>69</v>
      </c>
      <c r="F2374" t="s">
        <v>70</v>
      </c>
      <c r="G2374" t="s">
        <v>97</v>
      </c>
      <c r="H2374" s="25">
        <v>41714</v>
      </c>
      <c r="I2374" s="26" t="str">
        <f t="shared" si="296"/>
        <v>Sun</v>
      </c>
      <c r="J2374" s="1">
        <f t="shared" si="297"/>
        <v>0</v>
      </c>
      <c r="K2374" s="1" t="str">
        <f t="shared" si="298"/>
        <v>7D</v>
      </c>
      <c r="L2374" s="25">
        <v>41714</v>
      </c>
      <c r="M2374" s="26" t="str">
        <f t="shared" si="299"/>
        <v>Sun</v>
      </c>
      <c r="N2374" s="25">
        <v>41715</v>
      </c>
      <c r="O2374" s="1">
        <f t="shared" si="300"/>
        <v>1</v>
      </c>
      <c r="P2374" s="27">
        <f t="shared" si="301"/>
        <v>2014</v>
      </c>
      <c r="Q2374" s="1">
        <f t="shared" si="302"/>
        <v>3</v>
      </c>
      <c r="R2374" s="1">
        <f t="shared" si="303"/>
        <v>16</v>
      </c>
      <c r="S2374" t="s">
        <v>72</v>
      </c>
      <c r="T2374" s="2">
        <v>6574999.9900000002</v>
      </c>
      <c r="U2374">
        <v>5775000</v>
      </c>
      <c r="V2374" s="2">
        <v>4722944</v>
      </c>
      <c r="W2374" s="2">
        <v>969696.68</v>
      </c>
      <c r="X2374" s="2">
        <v>0</v>
      </c>
      <c r="Y2374" s="2">
        <v>0</v>
      </c>
      <c r="Z2374" s="2">
        <v>882359.31</v>
      </c>
      <c r="AA2374">
        <v>2</v>
      </c>
      <c r="AB2374">
        <v>0</v>
      </c>
      <c r="AC2374">
        <v>0</v>
      </c>
      <c r="AD2374">
        <v>0</v>
      </c>
      <c r="AE2374">
        <v>2</v>
      </c>
      <c r="AF2374">
        <v>2</v>
      </c>
      <c r="AG2374">
        <v>1</v>
      </c>
      <c r="AH2374" s="2">
        <v>4722944</v>
      </c>
    </row>
    <row r="2375" spans="1:34" x14ac:dyDescent="0.5">
      <c r="A2375">
        <v>18669</v>
      </c>
      <c r="B2375">
        <v>75651</v>
      </c>
      <c r="C2375" t="s">
        <v>2413</v>
      </c>
      <c r="D2375" s="25">
        <v>27026</v>
      </c>
      <c r="E2375" t="s">
        <v>138</v>
      </c>
      <c r="F2375" t="s">
        <v>80</v>
      </c>
      <c r="G2375" t="s">
        <v>89</v>
      </c>
      <c r="H2375" s="25">
        <v>41715</v>
      </c>
      <c r="I2375" s="26" t="str">
        <f t="shared" si="296"/>
        <v>Mon</v>
      </c>
      <c r="J2375" s="1">
        <f t="shared" si="297"/>
        <v>136</v>
      </c>
      <c r="K2375" s="1" t="str">
        <f t="shared" si="298"/>
        <v>120D</v>
      </c>
      <c r="L2375" s="25">
        <v>41851</v>
      </c>
      <c r="M2375" s="26" t="str">
        <f t="shared" si="299"/>
        <v>Thu</v>
      </c>
      <c r="N2375" s="25">
        <v>41854</v>
      </c>
      <c r="O2375" s="1">
        <f t="shared" si="300"/>
        <v>3</v>
      </c>
      <c r="P2375" s="27">
        <f t="shared" si="301"/>
        <v>2014</v>
      </c>
      <c r="Q2375" s="1">
        <f t="shared" si="302"/>
        <v>7</v>
      </c>
      <c r="R2375" s="1">
        <f t="shared" si="303"/>
        <v>31</v>
      </c>
      <c r="S2375" t="s">
        <v>72</v>
      </c>
      <c r="T2375" s="2">
        <v>6834999.9800000004</v>
      </c>
      <c r="U2375">
        <v>0</v>
      </c>
      <c r="V2375" s="2">
        <v>3000000</v>
      </c>
      <c r="W2375" s="2">
        <v>2917748.89</v>
      </c>
      <c r="X2375" s="2">
        <v>0</v>
      </c>
      <c r="Y2375" s="2">
        <v>0</v>
      </c>
      <c r="Z2375" s="2">
        <v>917251.09</v>
      </c>
      <c r="AA2375">
        <v>6</v>
      </c>
      <c r="AB2375">
        <v>0</v>
      </c>
      <c r="AC2375">
        <v>3</v>
      </c>
      <c r="AD2375">
        <v>0</v>
      </c>
      <c r="AE2375">
        <v>6</v>
      </c>
      <c r="AF2375">
        <v>9</v>
      </c>
      <c r="AG2375">
        <v>3</v>
      </c>
      <c r="AH2375" s="2">
        <v>1000000</v>
      </c>
    </row>
    <row r="2376" spans="1:34" x14ac:dyDescent="0.5">
      <c r="A2376">
        <v>18673</v>
      </c>
      <c r="B2376">
        <v>75657</v>
      </c>
      <c r="C2376" t="s">
        <v>2414</v>
      </c>
      <c r="D2376" s="25">
        <v>23005</v>
      </c>
      <c r="E2376" t="s">
        <v>161</v>
      </c>
      <c r="F2376" t="s">
        <v>80</v>
      </c>
      <c r="G2376" t="s">
        <v>81</v>
      </c>
      <c r="H2376" s="25">
        <v>41715</v>
      </c>
      <c r="I2376" s="26" t="str">
        <f t="shared" si="296"/>
        <v>Mon</v>
      </c>
      <c r="J2376" s="1">
        <f t="shared" si="297"/>
        <v>120</v>
      </c>
      <c r="K2376" s="1" t="str">
        <f t="shared" si="298"/>
        <v>120D</v>
      </c>
      <c r="L2376" s="25">
        <v>41835</v>
      </c>
      <c r="M2376" s="26" t="str">
        <f t="shared" si="299"/>
        <v>Tue</v>
      </c>
      <c r="N2376" s="25">
        <v>41846</v>
      </c>
      <c r="O2376" s="1">
        <f t="shared" si="300"/>
        <v>11</v>
      </c>
      <c r="P2376" s="27">
        <f t="shared" si="301"/>
        <v>2014</v>
      </c>
      <c r="Q2376" s="1">
        <f t="shared" si="302"/>
        <v>7</v>
      </c>
      <c r="R2376" s="1">
        <f t="shared" si="303"/>
        <v>15</v>
      </c>
      <c r="S2376" t="s">
        <v>72</v>
      </c>
      <c r="T2376" s="2">
        <v>64700494.259999998</v>
      </c>
      <c r="U2376">
        <v>46754400</v>
      </c>
      <c r="V2376" s="2">
        <v>37653338</v>
      </c>
      <c r="W2376" s="2">
        <v>16416180.890000001</v>
      </c>
      <c r="X2376" s="2">
        <v>0</v>
      </c>
      <c r="Y2376" s="2">
        <v>1948225.1</v>
      </c>
      <c r="Z2376" s="2">
        <v>8682750.2699999996</v>
      </c>
      <c r="AA2376">
        <v>22</v>
      </c>
      <c r="AB2376">
        <v>0</v>
      </c>
      <c r="AC2376">
        <v>0</v>
      </c>
      <c r="AD2376">
        <v>0</v>
      </c>
      <c r="AE2376">
        <v>22</v>
      </c>
      <c r="AF2376">
        <v>22</v>
      </c>
      <c r="AG2376">
        <v>11</v>
      </c>
      <c r="AH2376" s="2">
        <v>3423030.73</v>
      </c>
    </row>
    <row r="2377" spans="1:34" x14ac:dyDescent="0.5">
      <c r="A2377">
        <v>18668</v>
      </c>
      <c r="B2377">
        <v>75650</v>
      </c>
      <c r="C2377" t="s">
        <v>2415</v>
      </c>
      <c r="D2377" s="25">
        <v>29148</v>
      </c>
      <c r="E2377" t="s">
        <v>122</v>
      </c>
      <c r="F2377" t="s">
        <v>80</v>
      </c>
      <c r="G2377" t="s">
        <v>89</v>
      </c>
      <c r="H2377" s="25">
        <v>41715</v>
      </c>
      <c r="I2377" s="26" t="str">
        <f t="shared" si="296"/>
        <v>Mon</v>
      </c>
      <c r="J2377" s="1">
        <f t="shared" si="297"/>
        <v>130</v>
      </c>
      <c r="K2377" s="1" t="str">
        <f t="shared" si="298"/>
        <v>120D</v>
      </c>
      <c r="L2377" s="25">
        <v>41845</v>
      </c>
      <c r="M2377" s="26" t="str">
        <f t="shared" si="299"/>
        <v>Fri</v>
      </c>
      <c r="N2377" s="25">
        <v>41847</v>
      </c>
      <c r="O2377" s="1">
        <f t="shared" si="300"/>
        <v>2</v>
      </c>
      <c r="P2377" s="27">
        <f t="shared" si="301"/>
        <v>2014</v>
      </c>
      <c r="Q2377" s="1">
        <f t="shared" si="302"/>
        <v>7</v>
      </c>
      <c r="R2377" s="1">
        <f t="shared" si="303"/>
        <v>25</v>
      </c>
      <c r="S2377" t="s">
        <v>72</v>
      </c>
      <c r="T2377" s="2">
        <v>5096998.42</v>
      </c>
      <c r="U2377">
        <v>0</v>
      </c>
      <c r="V2377" s="2">
        <v>400000</v>
      </c>
      <c r="W2377" s="2">
        <v>4012985.65</v>
      </c>
      <c r="X2377" s="2">
        <v>0</v>
      </c>
      <c r="Y2377" s="2">
        <v>0</v>
      </c>
      <c r="Z2377" s="2">
        <v>684012.77</v>
      </c>
      <c r="AA2377">
        <v>6</v>
      </c>
      <c r="AB2377">
        <v>0</v>
      </c>
      <c r="AC2377">
        <v>2</v>
      </c>
      <c r="AD2377">
        <v>0</v>
      </c>
      <c r="AE2377">
        <v>6</v>
      </c>
      <c r="AF2377">
        <v>8</v>
      </c>
      <c r="AG2377">
        <v>2</v>
      </c>
      <c r="AH2377" s="2">
        <v>200000</v>
      </c>
    </row>
    <row r="2378" spans="1:34" x14ac:dyDescent="0.5">
      <c r="A2378">
        <v>18662</v>
      </c>
      <c r="B2378">
        <v>75633</v>
      </c>
      <c r="C2378" t="s">
        <v>2416</v>
      </c>
      <c r="D2378" s="25">
        <v>20385</v>
      </c>
      <c r="E2378" t="s">
        <v>79</v>
      </c>
      <c r="F2378" t="s">
        <v>105</v>
      </c>
      <c r="G2378" t="s">
        <v>106</v>
      </c>
      <c r="H2378" s="25">
        <v>41715</v>
      </c>
      <c r="I2378" s="26" t="str">
        <f t="shared" si="296"/>
        <v>Mon</v>
      </c>
      <c r="J2378" s="1">
        <f t="shared" si="297"/>
        <v>67</v>
      </c>
      <c r="K2378" s="1" t="str">
        <f t="shared" si="298"/>
        <v>90D</v>
      </c>
      <c r="L2378" s="25">
        <v>41782</v>
      </c>
      <c r="M2378" s="26" t="str">
        <f t="shared" si="299"/>
        <v>Fri</v>
      </c>
      <c r="N2378" s="25">
        <v>41788</v>
      </c>
      <c r="O2378" s="1">
        <f t="shared" si="300"/>
        <v>6</v>
      </c>
      <c r="P2378" s="27">
        <f t="shared" si="301"/>
        <v>2014</v>
      </c>
      <c r="Q2378" s="1">
        <f t="shared" si="302"/>
        <v>5</v>
      </c>
      <c r="R2378" s="1">
        <f t="shared" si="303"/>
        <v>23</v>
      </c>
      <c r="S2378" t="s">
        <v>72</v>
      </c>
      <c r="T2378" s="2">
        <v>18523396.66</v>
      </c>
      <c r="U2378">
        <v>0</v>
      </c>
      <c r="V2378" s="2">
        <v>2185264.4</v>
      </c>
      <c r="W2378" s="2">
        <v>11350646.460000001</v>
      </c>
      <c r="X2378" s="2">
        <v>0</v>
      </c>
      <c r="Y2378" s="2">
        <v>2502164.5099999998</v>
      </c>
      <c r="Z2378" s="2">
        <v>2485321.29</v>
      </c>
      <c r="AA2378">
        <v>12</v>
      </c>
      <c r="AB2378">
        <v>0</v>
      </c>
      <c r="AC2378">
        <v>0</v>
      </c>
      <c r="AD2378">
        <v>0</v>
      </c>
      <c r="AE2378">
        <v>12</v>
      </c>
      <c r="AF2378">
        <v>12</v>
      </c>
      <c r="AG2378">
        <v>6</v>
      </c>
      <c r="AH2378" s="2">
        <v>364210.73</v>
      </c>
    </row>
    <row r="2379" spans="1:34" x14ac:dyDescent="0.5">
      <c r="A2379">
        <v>18674</v>
      </c>
      <c r="B2379">
        <v>75658</v>
      </c>
      <c r="C2379" t="s">
        <v>2417</v>
      </c>
      <c r="D2379" s="25">
        <v>28230</v>
      </c>
      <c r="E2379" t="s">
        <v>69</v>
      </c>
      <c r="F2379" t="s">
        <v>75</v>
      </c>
      <c r="G2379" t="s">
        <v>91</v>
      </c>
      <c r="H2379" s="25">
        <v>41715</v>
      </c>
      <c r="I2379" s="26" t="str">
        <f t="shared" si="296"/>
        <v>Mon</v>
      </c>
      <c r="J2379" s="1">
        <f t="shared" si="297"/>
        <v>4</v>
      </c>
      <c r="K2379" s="1" t="str">
        <f t="shared" si="298"/>
        <v>7D</v>
      </c>
      <c r="L2379" s="25">
        <v>41719</v>
      </c>
      <c r="M2379" s="26" t="str">
        <f t="shared" si="299"/>
        <v>Fri</v>
      </c>
      <c r="N2379" s="25">
        <v>41720</v>
      </c>
      <c r="O2379" s="1">
        <f t="shared" si="300"/>
        <v>1</v>
      </c>
      <c r="P2379" s="27">
        <f t="shared" si="301"/>
        <v>2014</v>
      </c>
      <c r="Q2379" s="1">
        <f t="shared" si="302"/>
        <v>3</v>
      </c>
      <c r="R2379" s="1">
        <f t="shared" si="303"/>
        <v>21</v>
      </c>
      <c r="S2379" t="s">
        <v>72</v>
      </c>
      <c r="T2379" s="2">
        <v>611000</v>
      </c>
      <c r="U2379">
        <v>0</v>
      </c>
      <c r="V2379" s="2">
        <v>200000</v>
      </c>
      <c r="W2379" s="2">
        <v>329004.34000000003</v>
      </c>
      <c r="X2379" s="2">
        <v>0</v>
      </c>
      <c r="Y2379" s="2">
        <v>0</v>
      </c>
      <c r="Z2379" s="2">
        <v>81995.66</v>
      </c>
      <c r="AA2379">
        <v>2</v>
      </c>
      <c r="AB2379">
        <v>0</v>
      </c>
      <c r="AC2379">
        <v>1</v>
      </c>
      <c r="AD2379">
        <v>0</v>
      </c>
      <c r="AE2379">
        <v>2</v>
      </c>
      <c r="AF2379">
        <v>3</v>
      </c>
      <c r="AG2379">
        <v>1</v>
      </c>
      <c r="AH2379" s="2">
        <v>200000</v>
      </c>
    </row>
    <row r="2380" spans="1:34" x14ac:dyDescent="0.5">
      <c r="A2380">
        <v>18704</v>
      </c>
      <c r="B2380">
        <v>45483</v>
      </c>
      <c r="C2380" t="s">
        <v>1495</v>
      </c>
      <c r="D2380" s="25">
        <v>31849</v>
      </c>
      <c r="E2380" t="s">
        <v>113</v>
      </c>
      <c r="F2380" t="s">
        <v>80</v>
      </c>
      <c r="G2380" t="s">
        <v>89</v>
      </c>
      <c r="H2380" s="25">
        <v>41716</v>
      </c>
      <c r="I2380" s="26" t="str">
        <f t="shared" si="296"/>
        <v>Tue</v>
      </c>
      <c r="J2380" s="1">
        <f t="shared" si="297"/>
        <v>74</v>
      </c>
      <c r="K2380" s="1" t="str">
        <f t="shared" si="298"/>
        <v>90D</v>
      </c>
      <c r="L2380" s="25">
        <v>41790</v>
      </c>
      <c r="M2380" s="26" t="str">
        <f t="shared" si="299"/>
        <v>Sat</v>
      </c>
      <c r="N2380" s="25">
        <v>41791</v>
      </c>
      <c r="O2380" s="1">
        <f t="shared" si="300"/>
        <v>1</v>
      </c>
      <c r="P2380" s="27">
        <f t="shared" si="301"/>
        <v>2014</v>
      </c>
      <c r="Q2380" s="1">
        <f t="shared" si="302"/>
        <v>5</v>
      </c>
      <c r="R2380" s="1">
        <f t="shared" si="303"/>
        <v>31</v>
      </c>
      <c r="S2380" t="s">
        <v>72</v>
      </c>
      <c r="T2380" s="2">
        <v>8581181.4100000001</v>
      </c>
      <c r="U2380">
        <v>5341182</v>
      </c>
      <c r="V2380" s="2">
        <v>4351350.2</v>
      </c>
      <c r="W2380" s="2">
        <v>3078244.08</v>
      </c>
      <c r="X2380" s="2">
        <v>0</v>
      </c>
      <c r="Y2380" s="2">
        <v>0</v>
      </c>
      <c r="Z2380" s="2">
        <v>1151587.1299999999</v>
      </c>
      <c r="AA2380">
        <v>2</v>
      </c>
      <c r="AB2380">
        <v>0</v>
      </c>
      <c r="AC2380">
        <v>0</v>
      </c>
      <c r="AD2380">
        <v>0</v>
      </c>
      <c r="AE2380">
        <v>2</v>
      </c>
      <c r="AF2380">
        <v>2</v>
      </c>
      <c r="AG2380">
        <v>1</v>
      </c>
      <c r="AH2380" s="2">
        <v>4351350.2</v>
      </c>
    </row>
    <row r="2381" spans="1:34" x14ac:dyDescent="0.5">
      <c r="A2381">
        <v>18703</v>
      </c>
      <c r="B2381">
        <v>75931</v>
      </c>
      <c r="C2381" t="s">
        <v>2418</v>
      </c>
      <c r="D2381" s="25">
        <v>26590</v>
      </c>
      <c r="E2381" t="s">
        <v>138</v>
      </c>
      <c r="F2381" t="s">
        <v>75</v>
      </c>
      <c r="G2381" t="s">
        <v>1463</v>
      </c>
      <c r="H2381" s="25">
        <v>41716</v>
      </c>
      <c r="I2381" s="26" t="str">
        <f t="shared" si="296"/>
        <v>Tue</v>
      </c>
      <c r="J2381" s="1">
        <f t="shared" si="297"/>
        <v>23</v>
      </c>
      <c r="K2381" s="1" t="str">
        <f t="shared" si="298"/>
        <v>30D</v>
      </c>
      <c r="L2381" s="25">
        <v>41739</v>
      </c>
      <c r="M2381" s="26" t="str">
        <f t="shared" si="299"/>
        <v>Thu</v>
      </c>
      <c r="N2381" s="25">
        <v>41741</v>
      </c>
      <c r="O2381" s="1">
        <f t="shared" si="300"/>
        <v>2</v>
      </c>
      <c r="P2381" s="27">
        <f t="shared" si="301"/>
        <v>2014</v>
      </c>
      <c r="Q2381" s="1">
        <f t="shared" si="302"/>
        <v>4</v>
      </c>
      <c r="R2381" s="1">
        <f t="shared" si="303"/>
        <v>10</v>
      </c>
      <c r="S2381" t="s">
        <v>72</v>
      </c>
      <c r="T2381" s="2">
        <v>936596.5</v>
      </c>
      <c r="U2381">
        <v>0</v>
      </c>
      <c r="V2381" s="2">
        <v>420300</v>
      </c>
      <c r="W2381" s="2">
        <v>390606.06</v>
      </c>
      <c r="X2381" s="2">
        <v>0</v>
      </c>
      <c r="Y2381" s="2">
        <v>0</v>
      </c>
      <c r="Z2381" s="2">
        <v>125690.44</v>
      </c>
      <c r="AA2381">
        <v>4</v>
      </c>
      <c r="AB2381">
        <v>0</v>
      </c>
      <c r="AC2381">
        <v>2</v>
      </c>
      <c r="AD2381">
        <v>0</v>
      </c>
      <c r="AE2381">
        <v>4</v>
      </c>
      <c r="AF2381">
        <v>6</v>
      </c>
      <c r="AG2381">
        <v>2</v>
      </c>
      <c r="AH2381" s="2">
        <v>210150</v>
      </c>
    </row>
    <row r="2382" spans="1:34" x14ac:dyDescent="0.5">
      <c r="A2382">
        <v>18716</v>
      </c>
      <c r="B2382">
        <v>119764</v>
      </c>
      <c r="C2382" t="s">
        <v>2419</v>
      </c>
      <c r="D2382" s="25">
        <v>16052</v>
      </c>
      <c r="E2382" t="s">
        <v>961</v>
      </c>
      <c r="F2382" t="s">
        <v>105</v>
      </c>
      <c r="G2382" t="s">
        <v>106</v>
      </c>
      <c r="H2382" s="25">
        <v>41716</v>
      </c>
      <c r="I2382" s="26" t="str">
        <f t="shared" si="296"/>
        <v>Tue</v>
      </c>
      <c r="J2382" s="1">
        <f t="shared" si="297"/>
        <v>14</v>
      </c>
      <c r="K2382" s="1" t="str">
        <f t="shared" si="298"/>
        <v>14D</v>
      </c>
      <c r="L2382" s="25">
        <v>41730</v>
      </c>
      <c r="M2382" s="26" t="str">
        <f t="shared" si="299"/>
        <v>Tue</v>
      </c>
      <c r="N2382" s="25">
        <v>41736</v>
      </c>
      <c r="O2382" s="1">
        <f t="shared" si="300"/>
        <v>6</v>
      </c>
      <c r="P2382" s="27">
        <f t="shared" si="301"/>
        <v>2014</v>
      </c>
      <c r="Q2382" s="1">
        <f t="shared" si="302"/>
        <v>4</v>
      </c>
      <c r="R2382" s="1">
        <f t="shared" si="303"/>
        <v>1</v>
      </c>
      <c r="S2382" t="s">
        <v>72</v>
      </c>
      <c r="T2382" s="2">
        <v>6929130.96</v>
      </c>
      <c r="U2382">
        <v>0</v>
      </c>
      <c r="V2382" s="2">
        <v>2522400</v>
      </c>
      <c r="W2382" s="2">
        <v>1709956.68</v>
      </c>
      <c r="X2382" s="2">
        <v>0</v>
      </c>
      <c r="Y2382" s="2">
        <v>1359331.36</v>
      </c>
      <c r="Z2382" s="2">
        <v>1337442.92</v>
      </c>
      <c r="AA2382">
        <v>12</v>
      </c>
      <c r="AB2382">
        <v>0</v>
      </c>
      <c r="AC2382">
        <v>0</v>
      </c>
      <c r="AD2382">
        <v>0</v>
      </c>
      <c r="AE2382">
        <v>12</v>
      </c>
      <c r="AF2382">
        <v>12</v>
      </c>
      <c r="AG2382">
        <v>6</v>
      </c>
      <c r="AH2382" s="2">
        <v>420400</v>
      </c>
    </row>
    <row r="2383" spans="1:34" x14ac:dyDescent="0.5">
      <c r="A2383">
        <v>18700</v>
      </c>
      <c r="B2383">
        <v>20877</v>
      </c>
      <c r="C2383" t="s">
        <v>2420</v>
      </c>
      <c r="D2383" s="25">
        <v>26343</v>
      </c>
      <c r="E2383" t="s">
        <v>69</v>
      </c>
      <c r="F2383" t="s">
        <v>75</v>
      </c>
      <c r="G2383" t="s">
        <v>91</v>
      </c>
      <c r="H2383" s="25">
        <v>41716</v>
      </c>
      <c r="I2383" s="26" t="str">
        <f t="shared" si="296"/>
        <v>Tue</v>
      </c>
      <c r="J2383" s="1">
        <f t="shared" si="297"/>
        <v>3</v>
      </c>
      <c r="K2383" s="1" t="str">
        <f t="shared" si="298"/>
        <v>7D</v>
      </c>
      <c r="L2383" s="25">
        <v>41719</v>
      </c>
      <c r="M2383" s="26" t="str">
        <f t="shared" si="299"/>
        <v>Fri</v>
      </c>
      <c r="N2383" s="25">
        <v>41721</v>
      </c>
      <c r="O2383" s="1">
        <f t="shared" si="300"/>
        <v>2</v>
      </c>
      <c r="P2383" s="27">
        <f t="shared" si="301"/>
        <v>2014</v>
      </c>
      <c r="Q2383" s="1">
        <f t="shared" si="302"/>
        <v>3</v>
      </c>
      <c r="R2383" s="1">
        <f t="shared" si="303"/>
        <v>21</v>
      </c>
      <c r="S2383" t="s">
        <v>72</v>
      </c>
      <c r="T2383" s="2">
        <v>808500</v>
      </c>
      <c r="U2383">
        <v>0</v>
      </c>
      <c r="V2383" s="2">
        <v>400000</v>
      </c>
      <c r="W2383" s="2">
        <v>300000</v>
      </c>
      <c r="X2383" s="2">
        <v>0</v>
      </c>
      <c r="Y2383" s="2">
        <v>0</v>
      </c>
      <c r="Z2383" s="2">
        <v>108500</v>
      </c>
      <c r="AA2383">
        <v>42</v>
      </c>
      <c r="AB2383">
        <v>0</v>
      </c>
      <c r="AC2383">
        <v>8</v>
      </c>
      <c r="AD2383">
        <v>0</v>
      </c>
      <c r="AE2383">
        <v>42</v>
      </c>
      <c r="AF2383">
        <v>50</v>
      </c>
      <c r="AG2383">
        <v>6</v>
      </c>
      <c r="AH2383" s="2">
        <v>66666.67</v>
      </c>
    </row>
    <row r="2384" spans="1:34" x14ac:dyDescent="0.5">
      <c r="A2384">
        <v>18729</v>
      </c>
      <c r="B2384">
        <v>75942</v>
      </c>
      <c r="C2384" t="s">
        <v>2421</v>
      </c>
      <c r="D2384" s="25">
        <v>27278</v>
      </c>
      <c r="E2384" t="s">
        <v>113</v>
      </c>
      <c r="F2384" t="s">
        <v>80</v>
      </c>
      <c r="G2384" t="s">
        <v>89</v>
      </c>
      <c r="H2384" s="25">
        <v>41717</v>
      </c>
      <c r="I2384" s="26" t="str">
        <f t="shared" si="296"/>
        <v>Wed</v>
      </c>
      <c r="J2384" s="1">
        <f t="shared" si="297"/>
        <v>27</v>
      </c>
      <c r="K2384" s="1" t="str">
        <f t="shared" si="298"/>
        <v>30D</v>
      </c>
      <c r="L2384" s="25">
        <v>41744</v>
      </c>
      <c r="M2384" s="26" t="str">
        <f t="shared" si="299"/>
        <v>Tue</v>
      </c>
      <c r="N2384" s="25">
        <v>41746</v>
      </c>
      <c r="O2384" s="1">
        <f t="shared" si="300"/>
        <v>2</v>
      </c>
      <c r="P2384" s="27">
        <f t="shared" si="301"/>
        <v>2014</v>
      </c>
      <c r="Q2384" s="1">
        <f t="shared" si="302"/>
        <v>4</v>
      </c>
      <c r="R2384" s="1">
        <f t="shared" si="303"/>
        <v>15</v>
      </c>
      <c r="S2384" t="s">
        <v>72</v>
      </c>
      <c r="T2384" s="2">
        <v>3396999.77</v>
      </c>
      <c r="U2384">
        <v>0</v>
      </c>
      <c r="V2384" s="2">
        <v>400000</v>
      </c>
      <c r="W2384" s="2">
        <v>2541125.11</v>
      </c>
      <c r="X2384" s="2">
        <v>0</v>
      </c>
      <c r="Y2384" s="2">
        <v>0</v>
      </c>
      <c r="Z2384" s="2">
        <v>455874.66</v>
      </c>
      <c r="AA2384">
        <v>4</v>
      </c>
      <c r="AB2384">
        <v>0</v>
      </c>
      <c r="AC2384">
        <v>2</v>
      </c>
      <c r="AD2384">
        <v>0</v>
      </c>
      <c r="AE2384">
        <v>4</v>
      </c>
      <c r="AF2384">
        <v>6</v>
      </c>
      <c r="AG2384">
        <v>2</v>
      </c>
      <c r="AH2384" s="2">
        <v>200000</v>
      </c>
    </row>
    <row r="2385" spans="1:34" x14ac:dyDescent="0.5">
      <c r="A2385">
        <v>18732</v>
      </c>
      <c r="B2385">
        <v>75950</v>
      </c>
      <c r="C2385" t="s">
        <v>2422</v>
      </c>
      <c r="D2385" s="25">
        <v>27854</v>
      </c>
      <c r="E2385" t="s">
        <v>69</v>
      </c>
      <c r="F2385" t="s">
        <v>70</v>
      </c>
      <c r="G2385" t="s">
        <v>74</v>
      </c>
      <c r="H2385" s="25">
        <v>41717</v>
      </c>
      <c r="I2385" s="26" t="str">
        <f t="shared" si="296"/>
        <v>Wed</v>
      </c>
      <c r="J2385" s="1">
        <f t="shared" si="297"/>
        <v>2</v>
      </c>
      <c r="K2385" s="1" t="str">
        <f t="shared" si="298"/>
        <v>7D</v>
      </c>
      <c r="L2385" s="25">
        <v>41719</v>
      </c>
      <c r="M2385" s="26" t="str">
        <f t="shared" si="299"/>
        <v>Fri</v>
      </c>
      <c r="N2385" s="25">
        <v>41721</v>
      </c>
      <c r="O2385" s="1">
        <f t="shared" si="300"/>
        <v>2</v>
      </c>
      <c r="P2385" s="27">
        <f t="shared" si="301"/>
        <v>2014</v>
      </c>
      <c r="Q2385" s="1">
        <f t="shared" si="302"/>
        <v>3</v>
      </c>
      <c r="R2385" s="1">
        <f t="shared" si="303"/>
        <v>21</v>
      </c>
      <c r="S2385" t="s">
        <v>72</v>
      </c>
      <c r="T2385" s="2">
        <v>6555000</v>
      </c>
      <c r="U2385">
        <v>5313000</v>
      </c>
      <c r="V2385" s="2">
        <v>4636364</v>
      </c>
      <c r="W2385" s="2">
        <v>1038960.68</v>
      </c>
      <c r="X2385" s="2">
        <v>0</v>
      </c>
      <c r="Y2385" s="2">
        <v>0</v>
      </c>
      <c r="Z2385" s="2">
        <v>879675.32</v>
      </c>
      <c r="AA2385">
        <v>4</v>
      </c>
      <c r="AB2385">
        <v>0</v>
      </c>
      <c r="AC2385">
        <v>2</v>
      </c>
      <c r="AD2385">
        <v>0</v>
      </c>
      <c r="AE2385">
        <v>4</v>
      </c>
      <c r="AF2385">
        <v>6</v>
      </c>
      <c r="AG2385">
        <v>2</v>
      </c>
      <c r="AH2385" s="2">
        <v>2318182</v>
      </c>
    </row>
    <row r="2386" spans="1:34" x14ac:dyDescent="0.5">
      <c r="A2386">
        <v>18733</v>
      </c>
      <c r="B2386">
        <v>75951</v>
      </c>
      <c r="C2386" t="s">
        <v>2423</v>
      </c>
      <c r="D2386" s="25">
        <v>22587</v>
      </c>
      <c r="E2386" t="s">
        <v>138</v>
      </c>
      <c r="F2386" t="s">
        <v>80</v>
      </c>
      <c r="G2386" t="s">
        <v>89</v>
      </c>
      <c r="H2386" s="25">
        <v>41717</v>
      </c>
      <c r="I2386" s="26" t="str">
        <f t="shared" si="296"/>
        <v>Wed</v>
      </c>
      <c r="J2386" s="1">
        <f t="shared" si="297"/>
        <v>19</v>
      </c>
      <c r="K2386" s="1" t="str">
        <f t="shared" si="298"/>
        <v>30D</v>
      </c>
      <c r="L2386" s="25">
        <v>41736</v>
      </c>
      <c r="M2386" s="26" t="str">
        <f t="shared" si="299"/>
        <v>Mon</v>
      </c>
      <c r="N2386" s="25">
        <v>41739</v>
      </c>
      <c r="O2386" s="1">
        <f t="shared" si="300"/>
        <v>3</v>
      </c>
      <c r="P2386" s="27">
        <f t="shared" si="301"/>
        <v>2014</v>
      </c>
      <c r="Q2386" s="1">
        <f t="shared" si="302"/>
        <v>4</v>
      </c>
      <c r="R2386" s="1">
        <f t="shared" si="303"/>
        <v>7</v>
      </c>
      <c r="S2386" t="s">
        <v>72</v>
      </c>
      <c r="T2386" s="2">
        <v>7854999.7199999997</v>
      </c>
      <c r="U2386">
        <v>0</v>
      </c>
      <c r="V2386" s="2">
        <v>5000000</v>
      </c>
      <c r="W2386" s="2">
        <v>1800865.56</v>
      </c>
      <c r="X2386" s="2">
        <v>0</v>
      </c>
      <c r="Y2386" s="2">
        <v>0</v>
      </c>
      <c r="Z2386" s="2">
        <v>1054134.1599999999</v>
      </c>
      <c r="AA2386">
        <v>6</v>
      </c>
      <c r="AB2386">
        <v>0</v>
      </c>
      <c r="AC2386">
        <v>0</v>
      </c>
      <c r="AD2386">
        <v>0</v>
      </c>
      <c r="AE2386">
        <v>6</v>
      </c>
      <c r="AF2386">
        <v>6</v>
      </c>
      <c r="AG2386">
        <v>3</v>
      </c>
      <c r="AH2386" s="2">
        <v>1666666.67</v>
      </c>
    </row>
    <row r="2387" spans="1:34" x14ac:dyDescent="0.5">
      <c r="A2387">
        <v>18734</v>
      </c>
      <c r="B2387">
        <v>75952</v>
      </c>
      <c r="C2387" t="s">
        <v>2424</v>
      </c>
      <c r="D2387" s="25">
        <v>26534</v>
      </c>
      <c r="E2387" t="s">
        <v>113</v>
      </c>
      <c r="F2387" t="s">
        <v>80</v>
      </c>
      <c r="G2387" t="s">
        <v>81</v>
      </c>
      <c r="H2387" s="25">
        <v>41717</v>
      </c>
      <c r="I2387" s="26" t="str">
        <f t="shared" si="296"/>
        <v>Wed</v>
      </c>
      <c r="J2387" s="1">
        <f t="shared" si="297"/>
        <v>27</v>
      </c>
      <c r="K2387" s="1" t="str">
        <f t="shared" si="298"/>
        <v>30D</v>
      </c>
      <c r="L2387" s="25">
        <v>41744</v>
      </c>
      <c r="M2387" s="26" t="str">
        <f t="shared" si="299"/>
        <v>Tue</v>
      </c>
      <c r="N2387" s="25">
        <v>41746</v>
      </c>
      <c r="O2387" s="1">
        <f t="shared" si="300"/>
        <v>2</v>
      </c>
      <c r="P2387" s="27">
        <f t="shared" si="301"/>
        <v>2014</v>
      </c>
      <c r="Q2387" s="1">
        <f t="shared" si="302"/>
        <v>4</v>
      </c>
      <c r="R2387" s="1">
        <f t="shared" si="303"/>
        <v>15</v>
      </c>
      <c r="S2387" t="s">
        <v>72</v>
      </c>
      <c r="T2387" s="2">
        <v>16335999.640000001</v>
      </c>
      <c r="U2387">
        <v>10626000</v>
      </c>
      <c r="V2387" s="2">
        <v>10299568</v>
      </c>
      <c r="W2387" s="2">
        <v>3844154.65</v>
      </c>
      <c r="X2387" s="2">
        <v>0</v>
      </c>
      <c r="Y2387" s="2">
        <v>0</v>
      </c>
      <c r="Z2387" s="2">
        <v>2192276.9900000002</v>
      </c>
      <c r="AA2387">
        <v>4</v>
      </c>
      <c r="AB2387">
        <v>2</v>
      </c>
      <c r="AC2387">
        <v>2</v>
      </c>
      <c r="AD2387">
        <v>0</v>
      </c>
      <c r="AE2387">
        <v>6</v>
      </c>
      <c r="AF2387">
        <v>8</v>
      </c>
      <c r="AG2387">
        <v>2</v>
      </c>
      <c r="AH2387" s="2">
        <v>5149784</v>
      </c>
    </row>
    <row r="2388" spans="1:34" x14ac:dyDescent="0.5">
      <c r="A2388">
        <v>18748</v>
      </c>
      <c r="B2388">
        <v>76133</v>
      </c>
      <c r="C2388" t="s">
        <v>109</v>
      </c>
      <c r="D2388" s="25">
        <v>30228</v>
      </c>
      <c r="E2388" t="s">
        <v>69</v>
      </c>
      <c r="F2388" t="s">
        <v>84</v>
      </c>
      <c r="G2388" t="s">
        <v>112</v>
      </c>
      <c r="H2388" s="25">
        <v>41718</v>
      </c>
      <c r="I2388" s="26" t="str">
        <f t="shared" si="296"/>
        <v>Thu</v>
      </c>
      <c r="J2388" s="1">
        <f t="shared" si="297"/>
        <v>108</v>
      </c>
      <c r="K2388" s="1" t="str">
        <f t="shared" si="298"/>
        <v>120D</v>
      </c>
      <c r="L2388" s="25">
        <v>41826</v>
      </c>
      <c r="M2388" s="26" t="str">
        <f t="shared" si="299"/>
        <v>Sun</v>
      </c>
      <c r="N2388" s="25">
        <v>41830</v>
      </c>
      <c r="O2388" s="1">
        <f t="shared" si="300"/>
        <v>4</v>
      </c>
      <c r="P2388" s="27">
        <f t="shared" si="301"/>
        <v>2014</v>
      </c>
      <c r="Q2388" s="1">
        <f t="shared" si="302"/>
        <v>7</v>
      </c>
      <c r="R2388" s="1">
        <f t="shared" si="303"/>
        <v>6</v>
      </c>
      <c r="S2388" t="s">
        <v>72</v>
      </c>
      <c r="T2388" s="2">
        <v>42290367.520000003</v>
      </c>
      <c r="U2388">
        <v>17739050</v>
      </c>
      <c r="V2388" s="2">
        <v>15618433.6</v>
      </c>
      <c r="W2388" s="2">
        <v>12650744.9</v>
      </c>
      <c r="X2388" s="2">
        <v>0</v>
      </c>
      <c r="Y2388" s="2">
        <v>7656832.7000000002</v>
      </c>
      <c r="Z2388" s="2">
        <v>6364356.3200000003</v>
      </c>
      <c r="AA2388">
        <v>22</v>
      </c>
      <c r="AB2388">
        <v>0</v>
      </c>
      <c r="AC2388">
        <v>4</v>
      </c>
      <c r="AD2388">
        <v>0</v>
      </c>
      <c r="AE2388">
        <v>22</v>
      </c>
      <c r="AF2388">
        <v>26</v>
      </c>
      <c r="AG2388">
        <v>10</v>
      </c>
      <c r="AH2388" s="2">
        <v>1561843.36</v>
      </c>
    </row>
    <row r="2389" spans="1:34" x14ac:dyDescent="0.5">
      <c r="A2389">
        <v>18758</v>
      </c>
      <c r="B2389">
        <v>76005</v>
      </c>
      <c r="C2389" t="s">
        <v>2425</v>
      </c>
      <c r="D2389" s="25">
        <v>29333</v>
      </c>
      <c r="E2389" t="s">
        <v>138</v>
      </c>
      <c r="F2389" t="s">
        <v>80</v>
      </c>
      <c r="G2389" t="s">
        <v>89</v>
      </c>
      <c r="H2389" s="25">
        <v>41718</v>
      </c>
      <c r="I2389" s="26" t="str">
        <f t="shared" si="296"/>
        <v>Thu</v>
      </c>
      <c r="J2389" s="1">
        <f t="shared" si="297"/>
        <v>90</v>
      </c>
      <c r="K2389" s="1" t="str">
        <f t="shared" si="298"/>
        <v>90D</v>
      </c>
      <c r="L2389" s="25">
        <v>41808</v>
      </c>
      <c r="M2389" s="26" t="str">
        <f t="shared" si="299"/>
        <v>Wed</v>
      </c>
      <c r="N2389" s="25">
        <v>41811</v>
      </c>
      <c r="O2389" s="1">
        <f t="shared" si="300"/>
        <v>3</v>
      </c>
      <c r="P2389" s="27">
        <f t="shared" si="301"/>
        <v>2014</v>
      </c>
      <c r="Q2389" s="1">
        <f t="shared" si="302"/>
        <v>6</v>
      </c>
      <c r="R2389" s="1">
        <f t="shared" si="303"/>
        <v>18</v>
      </c>
      <c r="S2389" t="s">
        <v>72</v>
      </c>
      <c r="T2389" s="2">
        <v>4611999.9800000004</v>
      </c>
      <c r="U2389">
        <v>0</v>
      </c>
      <c r="V2389" s="2">
        <v>2400000</v>
      </c>
      <c r="W2389" s="2">
        <v>1593073.58</v>
      </c>
      <c r="X2389" s="2">
        <v>0</v>
      </c>
      <c r="Y2389" s="2">
        <v>0</v>
      </c>
      <c r="Z2389" s="2">
        <v>618926.4</v>
      </c>
      <c r="AA2389">
        <v>6</v>
      </c>
      <c r="AB2389">
        <v>0</v>
      </c>
      <c r="AC2389">
        <v>3</v>
      </c>
      <c r="AD2389">
        <v>0</v>
      </c>
      <c r="AE2389">
        <v>6</v>
      </c>
      <c r="AF2389">
        <v>9</v>
      </c>
      <c r="AG2389">
        <v>3</v>
      </c>
      <c r="AH2389" s="2">
        <v>800000</v>
      </c>
    </row>
    <row r="2390" spans="1:34" x14ac:dyDescent="0.5">
      <c r="A2390">
        <v>18762</v>
      </c>
      <c r="B2390">
        <v>76014</v>
      </c>
      <c r="C2390" t="s">
        <v>2426</v>
      </c>
      <c r="D2390" s="25">
        <v>16155</v>
      </c>
      <c r="E2390" t="s">
        <v>79</v>
      </c>
      <c r="F2390" t="s">
        <v>105</v>
      </c>
      <c r="G2390" t="s">
        <v>106</v>
      </c>
      <c r="H2390" s="25">
        <v>41719</v>
      </c>
      <c r="I2390" s="26" t="str">
        <f t="shared" si="296"/>
        <v>Fri</v>
      </c>
      <c r="J2390" s="1">
        <f t="shared" si="297"/>
        <v>44</v>
      </c>
      <c r="K2390" s="1" t="str">
        <f t="shared" si="298"/>
        <v>45D</v>
      </c>
      <c r="L2390" s="25">
        <v>41763</v>
      </c>
      <c r="M2390" s="26" t="str">
        <f t="shared" si="299"/>
        <v>Sun</v>
      </c>
      <c r="N2390" s="25">
        <v>41769</v>
      </c>
      <c r="O2390" s="1">
        <f t="shared" si="300"/>
        <v>6</v>
      </c>
      <c r="P2390" s="27">
        <f t="shared" si="301"/>
        <v>2014</v>
      </c>
      <c r="Q2390" s="1">
        <f t="shared" si="302"/>
        <v>5</v>
      </c>
      <c r="R2390" s="1">
        <f t="shared" si="303"/>
        <v>4</v>
      </c>
      <c r="S2390" t="s">
        <v>72</v>
      </c>
      <c r="T2390" s="2">
        <v>14825251.460000001</v>
      </c>
      <c r="U2390">
        <v>0</v>
      </c>
      <c r="V2390" s="2">
        <v>7641405.75</v>
      </c>
      <c r="W2390" s="2">
        <v>5194806.46</v>
      </c>
      <c r="X2390" s="2">
        <v>0</v>
      </c>
      <c r="Y2390" s="2">
        <v>0</v>
      </c>
      <c r="Z2390" s="2">
        <v>1989039.25</v>
      </c>
      <c r="AA2390">
        <v>18</v>
      </c>
      <c r="AB2390">
        <v>0</v>
      </c>
      <c r="AC2390">
        <v>0</v>
      </c>
      <c r="AD2390">
        <v>0</v>
      </c>
      <c r="AE2390">
        <v>18</v>
      </c>
      <c r="AF2390">
        <v>18</v>
      </c>
      <c r="AG2390">
        <v>6</v>
      </c>
      <c r="AH2390" s="2">
        <v>1273567.6299999999</v>
      </c>
    </row>
    <row r="2391" spans="1:34" x14ac:dyDescent="0.5">
      <c r="A2391">
        <v>18780</v>
      </c>
      <c r="B2391">
        <v>76220</v>
      </c>
      <c r="C2391" t="s">
        <v>2427</v>
      </c>
      <c r="D2391" s="25">
        <v>33542</v>
      </c>
      <c r="E2391" t="s">
        <v>140</v>
      </c>
      <c r="F2391" t="s">
        <v>80</v>
      </c>
      <c r="G2391" t="s">
        <v>89</v>
      </c>
      <c r="H2391" s="25">
        <v>41719</v>
      </c>
      <c r="I2391" s="26" t="str">
        <f t="shared" si="296"/>
        <v>Fri</v>
      </c>
      <c r="J2391" s="1">
        <f t="shared" si="297"/>
        <v>0</v>
      </c>
      <c r="K2391" s="1" t="str">
        <f t="shared" si="298"/>
        <v>7D</v>
      </c>
      <c r="L2391" s="25">
        <v>41719</v>
      </c>
      <c r="M2391" s="26" t="str">
        <f t="shared" si="299"/>
        <v>Fri</v>
      </c>
      <c r="N2391" s="25">
        <v>41720</v>
      </c>
      <c r="O2391" s="1">
        <f t="shared" si="300"/>
        <v>1</v>
      </c>
      <c r="P2391" s="27">
        <f t="shared" si="301"/>
        <v>2014</v>
      </c>
      <c r="Q2391" s="1">
        <f t="shared" si="302"/>
        <v>3</v>
      </c>
      <c r="R2391" s="1">
        <f t="shared" si="303"/>
        <v>21</v>
      </c>
      <c r="S2391" t="s">
        <v>72</v>
      </c>
      <c r="T2391" s="2">
        <v>10417896.6</v>
      </c>
      <c r="U2391">
        <v>10417896.6</v>
      </c>
      <c r="V2391" s="2">
        <v>8469837.4000000004</v>
      </c>
      <c r="W2391" s="2">
        <v>550105.80000000005</v>
      </c>
      <c r="X2391" s="2">
        <v>0</v>
      </c>
      <c r="Y2391" s="2">
        <v>0</v>
      </c>
      <c r="Z2391" s="2">
        <v>1397953.4</v>
      </c>
      <c r="AA2391">
        <v>2</v>
      </c>
      <c r="AB2391">
        <v>0</v>
      </c>
      <c r="AC2391">
        <v>0</v>
      </c>
      <c r="AD2391">
        <v>0</v>
      </c>
      <c r="AE2391">
        <v>2</v>
      </c>
      <c r="AF2391">
        <v>2</v>
      </c>
      <c r="AG2391">
        <v>1</v>
      </c>
      <c r="AH2391" s="2">
        <v>8469837.4000000004</v>
      </c>
    </row>
    <row r="2392" spans="1:34" x14ac:dyDescent="0.5">
      <c r="A2392">
        <v>18761</v>
      </c>
      <c r="B2392">
        <v>76013</v>
      </c>
      <c r="C2392" t="s">
        <v>120</v>
      </c>
      <c r="D2392" s="25">
        <v>21111</v>
      </c>
      <c r="E2392" t="s">
        <v>69</v>
      </c>
      <c r="F2392" t="s">
        <v>70</v>
      </c>
      <c r="G2392" t="s">
        <v>74</v>
      </c>
      <c r="H2392" s="25">
        <v>41719</v>
      </c>
      <c r="I2392" s="26" t="str">
        <f t="shared" si="296"/>
        <v>Fri</v>
      </c>
      <c r="J2392" s="1">
        <f t="shared" si="297"/>
        <v>0</v>
      </c>
      <c r="K2392" s="1" t="str">
        <f t="shared" si="298"/>
        <v>7D</v>
      </c>
      <c r="L2392" s="25">
        <v>41719</v>
      </c>
      <c r="M2392" s="26" t="str">
        <f t="shared" si="299"/>
        <v>Fri</v>
      </c>
      <c r="N2392" s="25">
        <v>41721</v>
      </c>
      <c r="O2392" s="1">
        <f t="shared" si="300"/>
        <v>2</v>
      </c>
      <c r="P2392" s="27">
        <f t="shared" si="301"/>
        <v>2014</v>
      </c>
      <c r="Q2392" s="1">
        <f t="shared" si="302"/>
        <v>3</v>
      </c>
      <c r="R2392" s="1">
        <f t="shared" si="303"/>
        <v>21</v>
      </c>
      <c r="S2392" t="s">
        <v>72</v>
      </c>
      <c r="T2392" s="2">
        <v>12212500</v>
      </c>
      <c r="U2392">
        <v>12127500</v>
      </c>
      <c r="V2392" s="2">
        <v>9945888</v>
      </c>
      <c r="W2392" s="2">
        <v>627705.06999999995</v>
      </c>
      <c r="X2392" s="2">
        <v>0</v>
      </c>
      <c r="Y2392" s="2">
        <v>0</v>
      </c>
      <c r="Z2392" s="2">
        <v>1638906.93</v>
      </c>
      <c r="AA2392">
        <v>12</v>
      </c>
      <c r="AB2392">
        <v>0</v>
      </c>
      <c r="AC2392">
        <v>4</v>
      </c>
      <c r="AD2392">
        <v>0</v>
      </c>
      <c r="AE2392">
        <v>12</v>
      </c>
      <c r="AF2392">
        <v>16</v>
      </c>
      <c r="AG2392">
        <v>6</v>
      </c>
      <c r="AH2392" s="2">
        <v>1657648</v>
      </c>
    </row>
    <row r="2393" spans="1:34" x14ac:dyDescent="0.5">
      <c r="A2393">
        <v>18770</v>
      </c>
      <c r="B2393">
        <v>76144</v>
      </c>
      <c r="C2393" t="s">
        <v>2428</v>
      </c>
      <c r="D2393" s="25">
        <v>23018</v>
      </c>
      <c r="E2393" t="s">
        <v>100</v>
      </c>
      <c r="F2393" t="s">
        <v>105</v>
      </c>
      <c r="G2393" t="s">
        <v>106</v>
      </c>
      <c r="H2393" s="25">
        <v>41719</v>
      </c>
      <c r="I2393" s="26" t="str">
        <f t="shared" si="296"/>
        <v>Fri</v>
      </c>
      <c r="J2393" s="1">
        <f t="shared" si="297"/>
        <v>97</v>
      </c>
      <c r="K2393" s="1" t="str">
        <f t="shared" si="298"/>
        <v>120D</v>
      </c>
      <c r="L2393" s="25">
        <v>41816</v>
      </c>
      <c r="M2393" s="26" t="str">
        <f t="shared" si="299"/>
        <v>Thu</v>
      </c>
      <c r="N2393" s="25">
        <v>41822</v>
      </c>
      <c r="O2393" s="1">
        <f t="shared" si="300"/>
        <v>6</v>
      </c>
      <c r="P2393" s="27">
        <f t="shared" si="301"/>
        <v>2014</v>
      </c>
      <c r="Q2393" s="1">
        <f t="shared" si="302"/>
        <v>6</v>
      </c>
      <c r="R2393" s="1">
        <f t="shared" si="303"/>
        <v>26</v>
      </c>
      <c r="S2393" t="s">
        <v>72</v>
      </c>
      <c r="T2393" s="2">
        <v>7760247.8099999996</v>
      </c>
      <c r="U2393">
        <v>0</v>
      </c>
      <c r="V2393" s="2">
        <v>4406208</v>
      </c>
      <c r="W2393" s="2">
        <v>2312986.04</v>
      </c>
      <c r="X2393" s="2">
        <v>0</v>
      </c>
      <c r="Y2393" s="2">
        <v>680.88</v>
      </c>
      <c r="Z2393" s="2">
        <v>1040372.89</v>
      </c>
      <c r="AA2393">
        <v>12</v>
      </c>
      <c r="AB2393">
        <v>0</v>
      </c>
      <c r="AC2393">
        <v>0</v>
      </c>
      <c r="AD2393">
        <v>0</v>
      </c>
      <c r="AE2393">
        <v>12</v>
      </c>
      <c r="AF2393">
        <v>12</v>
      </c>
      <c r="AG2393">
        <v>6</v>
      </c>
      <c r="AH2393" s="2">
        <v>734368</v>
      </c>
    </row>
    <row r="2394" spans="1:34" x14ac:dyDescent="0.5">
      <c r="A2394">
        <v>18761</v>
      </c>
      <c r="B2394">
        <v>75822</v>
      </c>
      <c r="C2394" t="s">
        <v>896</v>
      </c>
      <c r="D2394" s="25">
        <v>20645</v>
      </c>
      <c r="E2394" t="s">
        <v>69</v>
      </c>
      <c r="F2394" t="s">
        <v>70</v>
      </c>
      <c r="G2394" t="s">
        <v>97</v>
      </c>
      <c r="H2394" s="25">
        <v>41719</v>
      </c>
      <c r="I2394" s="26" t="str">
        <f t="shared" si="296"/>
        <v>Fri</v>
      </c>
      <c r="J2394" s="1">
        <f t="shared" si="297"/>
        <v>0</v>
      </c>
      <c r="K2394" s="1" t="str">
        <f t="shared" si="298"/>
        <v>7D</v>
      </c>
      <c r="L2394" s="25">
        <v>41719</v>
      </c>
      <c r="M2394" s="26" t="str">
        <f t="shared" si="299"/>
        <v>Fri</v>
      </c>
      <c r="N2394" s="25">
        <v>41721</v>
      </c>
      <c r="O2394" s="1">
        <f t="shared" si="300"/>
        <v>2</v>
      </c>
      <c r="P2394" s="27">
        <f t="shared" si="301"/>
        <v>2014</v>
      </c>
      <c r="Q2394" s="1">
        <f t="shared" si="302"/>
        <v>3</v>
      </c>
      <c r="R2394" s="1">
        <f t="shared" si="303"/>
        <v>21</v>
      </c>
      <c r="S2394" t="s">
        <v>72</v>
      </c>
      <c r="T2394" s="2">
        <v>12127500</v>
      </c>
      <c r="U2394">
        <v>12127500</v>
      </c>
      <c r="V2394" s="2">
        <v>9945888</v>
      </c>
      <c r="W2394" s="2">
        <v>554112</v>
      </c>
      <c r="X2394" s="2">
        <v>0</v>
      </c>
      <c r="Y2394" s="2">
        <v>0</v>
      </c>
      <c r="Z2394" s="2">
        <v>1627500</v>
      </c>
      <c r="AA2394">
        <v>6</v>
      </c>
      <c r="AB2394">
        <v>0</v>
      </c>
      <c r="AC2394">
        <v>0</v>
      </c>
      <c r="AD2394">
        <v>0</v>
      </c>
      <c r="AE2394">
        <v>6</v>
      </c>
      <c r="AF2394">
        <v>6</v>
      </c>
      <c r="AG2394">
        <v>4</v>
      </c>
      <c r="AH2394" s="2">
        <v>2486472</v>
      </c>
    </row>
    <row r="2395" spans="1:34" x14ac:dyDescent="0.5">
      <c r="A2395">
        <v>18766</v>
      </c>
      <c r="B2395">
        <v>76585</v>
      </c>
      <c r="C2395" t="s">
        <v>2429</v>
      </c>
      <c r="D2395" s="25">
        <v>23708</v>
      </c>
      <c r="E2395" t="s">
        <v>69</v>
      </c>
      <c r="F2395" t="s">
        <v>75</v>
      </c>
      <c r="G2395" t="s">
        <v>91</v>
      </c>
      <c r="H2395" s="25">
        <v>41719</v>
      </c>
      <c r="I2395" s="26" t="str">
        <f t="shared" si="296"/>
        <v>Fri</v>
      </c>
      <c r="J2395" s="1">
        <f t="shared" si="297"/>
        <v>86</v>
      </c>
      <c r="K2395" s="1" t="str">
        <f t="shared" si="298"/>
        <v>90D</v>
      </c>
      <c r="L2395" s="25">
        <v>41805</v>
      </c>
      <c r="M2395" s="26" t="str">
        <f t="shared" si="299"/>
        <v>Sun</v>
      </c>
      <c r="N2395" s="25">
        <v>41810</v>
      </c>
      <c r="O2395" s="1">
        <f t="shared" si="300"/>
        <v>5</v>
      </c>
      <c r="P2395" s="27">
        <f t="shared" si="301"/>
        <v>2014</v>
      </c>
      <c r="Q2395" s="1">
        <f t="shared" si="302"/>
        <v>6</v>
      </c>
      <c r="R2395" s="1">
        <f t="shared" si="303"/>
        <v>15</v>
      </c>
      <c r="S2395" t="s">
        <v>72</v>
      </c>
      <c r="T2395" s="2">
        <v>9793000</v>
      </c>
      <c r="U2395">
        <v>0</v>
      </c>
      <c r="V2395" s="2">
        <v>7500000</v>
      </c>
      <c r="W2395" s="2">
        <v>900865.82</v>
      </c>
      <c r="X2395" s="2">
        <v>0</v>
      </c>
      <c r="Y2395" s="2">
        <v>77922.080000000002</v>
      </c>
      <c r="Z2395" s="2">
        <v>1314212.1000000001</v>
      </c>
      <c r="AA2395">
        <v>15</v>
      </c>
      <c r="AB2395">
        <v>0</v>
      </c>
      <c r="AC2395">
        <v>0</v>
      </c>
      <c r="AD2395">
        <v>0</v>
      </c>
      <c r="AE2395">
        <v>15</v>
      </c>
      <c r="AF2395">
        <v>15</v>
      </c>
      <c r="AG2395">
        <v>5</v>
      </c>
      <c r="AH2395" s="2">
        <v>1500000</v>
      </c>
    </row>
    <row r="2396" spans="1:34" x14ac:dyDescent="0.5">
      <c r="A2396">
        <v>18794</v>
      </c>
      <c r="B2396">
        <v>76220</v>
      </c>
      <c r="C2396" t="s">
        <v>2427</v>
      </c>
      <c r="D2396" s="25">
        <v>33542</v>
      </c>
      <c r="E2396" t="s">
        <v>140</v>
      </c>
      <c r="F2396" t="s">
        <v>70</v>
      </c>
      <c r="G2396" t="s">
        <v>97</v>
      </c>
      <c r="H2396" s="25">
        <v>41720</v>
      </c>
      <c r="I2396" s="26" t="str">
        <f t="shared" si="296"/>
        <v>Sat</v>
      </c>
      <c r="J2396" s="1">
        <f t="shared" si="297"/>
        <v>0</v>
      </c>
      <c r="K2396" s="1" t="str">
        <f t="shared" si="298"/>
        <v>7D</v>
      </c>
      <c r="L2396" s="25">
        <v>41720</v>
      </c>
      <c r="M2396" s="26" t="str">
        <f t="shared" si="299"/>
        <v>Sat</v>
      </c>
      <c r="N2396" s="25">
        <v>41721</v>
      </c>
      <c r="O2396" s="1">
        <f t="shared" si="300"/>
        <v>1</v>
      </c>
      <c r="P2396" s="27">
        <f t="shared" si="301"/>
        <v>2014</v>
      </c>
      <c r="Q2396" s="1">
        <f t="shared" si="302"/>
        <v>3</v>
      </c>
      <c r="R2396" s="1">
        <f t="shared" si="303"/>
        <v>22</v>
      </c>
      <c r="S2396" t="s">
        <v>72</v>
      </c>
      <c r="T2396" s="2">
        <v>10417896.6</v>
      </c>
      <c r="U2396">
        <v>10417896.6</v>
      </c>
      <c r="V2396" s="2">
        <v>8469837.4000000004</v>
      </c>
      <c r="W2396" s="2">
        <v>550105.80000000005</v>
      </c>
      <c r="X2396" s="2">
        <v>0</v>
      </c>
      <c r="Y2396" s="2">
        <v>0</v>
      </c>
      <c r="Z2396" s="2">
        <v>1397953.4</v>
      </c>
      <c r="AA2396">
        <v>2</v>
      </c>
      <c r="AB2396">
        <v>0</v>
      </c>
      <c r="AC2396">
        <v>0</v>
      </c>
      <c r="AD2396">
        <v>0</v>
      </c>
      <c r="AE2396">
        <v>2</v>
      </c>
      <c r="AF2396">
        <v>2</v>
      </c>
      <c r="AG2396">
        <v>1</v>
      </c>
      <c r="AH2396" s="2">
        <v>8469837.4000000004</v>
      </c>
    </row>
    <row r="2397" spans="1:34" x14ac:dyDescent="0.5">
      <c r="A2397">
        <v>18791</v>
      </c>
      <c r="B2397">
        <v>33649</v>
      </c>
      <c r="C2397" t="s">
        <v>785</v>
      </c>
      <c r="D2397" s="25">
        <v>22411</v>
      </c>
      <c r="E2397" t="s">
        <v>69</v>
      </c>
      <c r="F2397" t="s">
        <v>84</v>
      </c>
      <c r="G2397" t="s">
        <v>112</v>
      </c>
      <c r="H2397" s="25">
        <v>41720</v>
      </c>
      <c r="I2397" s="26" t="str">
        <f t="shared" si="296"/>
        <v>Sat</v>
      </c>
      <c r="J2397" s="1">
        <f t="shared" si="297"/>
        <v>1</v>
      </c>
      <c r="K2397" s="1" t="str">
        <f t="shared" si="298"/>
        <v>7D</v>
      </c>
      <c r="L2397" s="25">
        <v>41721</v>
      </c>
      <c r="M2397" s="26" t="str">
        <f t="shared" si="299"/>
        <v>Sun</v>
      </c>
      <c r="N2397" s="25">
        <v>41723</v>
      </c>
      <c r="O2397" s="1">
        <f t="shared" si="300"/>
        <v>2</v>
      </c>
      <c r="P2397" s="27">
        <f t="shared" si="301"/>
        <v>2014</v>
      </c>
      <c r="Q2397" s="1">
        <f t="shared" si="302"/>
        <v>3</v>
      </c>
      <c r="R2397" s="1">
        <f t="shared" si="303"/>
        <v>23</v>
      </c>
      <c r="S2397" t="s">
        <v>72</v>
      </c>
      <c r="T2397" s="2">
        <v>119082837.5</v>
      </c>
      <c r="U2397">
        <v>107299500</v>
      </c>
      <c r="V2397" s="2">
        <v>92053248</v>
      </c>
      <c r="W2397" s="2">
        <v>10233252</v>
      </c>
      <c r="X2397" s="2">
        <v>0</v>
      </c>
      <c r="Y2397" s="2">
        <v>815523.81</v>
      </c>
      <c r="Z2397" s="2">
        <v>15980813.689999999</v>
      </c>
      <c r="AA2397">
        <v>12</v>
      </c>
      <c r="AB2397">
        <v>0</v>
      </c>
      <c r="AC2397">
        <v>0</v>
      </c>
      <c r="AD2397">
        <v>0</v>
      </c>
      <c r="AE2397">
        <v>12</v>
      </c>
      <c r="AF2397">
        <v>12</v>
      </c>
      <c r="AG2397">
        <v>6</v>
      </c>
      <c r="AH2397" s="2">
        <v>15342208</v>
      </c>
    </row>
    <row r="2398" spans="1:34" x14ac:dyDescent="0.5">
      <c r="A2398">
        <v>18790</v>
      </c>
      <c r="B2398">
        <v>76212</v>
      </c>
      <c r="C2398" t="s">
        <v>139</v>
      </c>
      <c r="D2398" s="25">
        <v>21486</v>
      </c>
      <c r="E2398" t="s">
        <v>69</v>
      </c>
      <c r="F2398" t="s">
        <v>70</v>
      </c>
      <c r="G2398" t="s">
        <v>74</v>
      </c>
      <c r="H2398" s="25">
        <v>41720</v>
      </c>
      <c r="I2398" s="26" t="str">
        <f t="shared" si="296"/>
        <v>Sat</v>
      </c>
      <c r="J2398" s="1">
        <f t="shared" si="297"/>
        <v>58</v>
      </c>
      <c r="K2398" s="1" t="str">
        <f t="shared" si="298"/>
        <v>60D</v>
      </c>
      <c r="L2398" s="25">
        <v>41778</v>
      </c>
      <c r="M2398" s="26" t="str">
        <f t="shared" si="299"/>
        <v>Mon</v>
      </c>
      <c r="N2398" s="25">
        <v>41781</v>
      </c>
      <c r="O2398" s="1">
        <f t="shared" si="300"/>
        <v>3</v>
      </c>
      <c r="P2398" s="27">
        <f t="shared" si="301"/>
        <v>2014</v>
      </c>
      <c r="Q2398" s="1">
        <f t="shared" si="302"/>
        <v>5</v>
      </c>
      <c r="R2398" s="1">
        <f t="shared" si="303"/>
        <v>19</v>
      </c>
      <c r="S2398" t="s">
        <v>72</v>
      </c>
      <c r="T2398" s="2">
        <v>10626000</v>
      </c>
      <c r="U2398">
        <v>10626000</v>
      </c>
      <c r="V2398" s="2">
        <v>8645888</v>
      </c>
      <c r="W2398" s="2">
        <v>554112</v>
      </c>
      <c r="X2398" s="2">
        <v>0</v>
      </c>
      <c r="Y2398" s="2">
        <v>0</v>
      </c>
      <c r="Z2398" s="2">
        <v>1426000</v>
      </c>
      <c r="AA2398">
        <v>6</v>
      </c>
      <c r="AB2398">
        <v>0</v>
      </c>
      <c r="AC2398">
        <v>0</v>
      </c>
      <c r="AD2398">
        <v>0</v>
      </c>
      <c r="AE2398">
        <v>6</v>
      </c>
      <c r="AF2398">
        <v>6</v>
      </c>
      <c r="AG2398">
        <v>3</v>
      </c>
      <c r="AH2398" s="2">
        <v>2881962.67</v>
      </c>
    </row>
    <row r="2399" spans="1:34" x14ac:dyDescent="0.5">
      <c r="A2399">
        <v>18795</v>
      </c>
      <c r="B2399">
        <v>76232</v>
      </c>
      <c r="C2399" t="s">
        <v>2430</v>
      </c>
      <c r="D2399" s="25">
        <v>33237</v>
      </c>
      <c r="E2399" t="s">
        <v>69</v>
      </c>
      <c r="F2399" t="s">
        <v>70</v>
      </c>
      <c r="G2399" t="s">
        <v>97</v>
      </c>
      <c r="H2399" s="25">
        <v>41720</v>
      </c>
      <c r="I2399" s="26" t="str">
        <f t="shared" si="296"/>
        <v>Sat</v>
      </c>
      <c r="J2399" s="1">
        <f t="shared" si="297"/>
        <v>0</v>
      </c>
      <c r="K2399" s="1" t="str">
        <f t="shared" si="298"/>
        <v>7D</v>
      </c>
      <c r="L2399" s="25">
        <v>41720</v>
      </c>
      <c r="M2399" s="26" t="str">
        <f t="shared" si="299"/>
        <v>Sat</v>
      </c>
      <c r="N2399" s="25">
        <v>41721</v>
      </c>
      <c r="O2399" s="1">
        <f t="shared" si="300"/>
        <v>1</v>
      </c>
      <c r="P2399" s="27">
        <f t="shared" si="301"/>
        <v>2014</v>
      </c>
      <c r="Q2399" s="1">
        <f t="shared" si="302"/>
        <v>3</v>
      </c>
      <c r="R2399" s="1">
        <f t="shared" si="303"/>
        <v>22</v>
      </c>
      <c r="S2399" t="s">
        <v>72</v>
      </c>
      <c r="T2399" s="2">
        <v>11666000</v>
      </c>
      <c r="U2399">
        <v>11666000</v>
      </c>
      <c r="V2399" s="2">
        <v>9546321</v>
      </c>
      <c r="W2399" s="2">
        <v>554112</v>
      </c>
      <c r="X2399" s="2">
        <v>0</v>
      </c>
      <c r="Y2399" s="2">
        <v>0</v>
      </c>
      <c r="Z2399" s="2">
        <v>1565567</v>
      </c>
      <c r="AA2399">
        <v>2</v>
      </c>
      <c r="AB2399">
        <v>0</v>
      </c>
      <c r="AC2399">
        <v>0</v>
      </c>
      <c r="AD2399">
        <v>0</v>
      </c>
      <c r="AE2399">
        <v>2</v>
      </c>
      <c r="AF2399">
        <v>2</v>
      </c>
      <c r="AG2399">
        <v>1</v>
      </c>
      <c r="AH2399" s="2">
        <v>9546321</v>
      </c>
    </row>
    <row r="2400" spans="1:34" x14ac:dyDescent="0.5">
      <c r="A2400">
        <v>18818</v>
      </c>
      <c r="B2400">
        <v>76549</v>
      </c>
      <c r="C2400" t="s">
        <v>2431</v>
      </c>
      <c r="D2400" s="25">
        <v>28124</v>
      </c>
      <c r="E2400" t="s">
        <v>69</v>
      </c>
      <c r="F2400" t="s">
        <v>70</v>
      </c>
      <c r="G2400" t="s">
        <v>845</v>
      </c>
      <c r="H2400" s="25">
        <v>41722</v>
      </c>
      <c r="I2400" s="26" t="str">
        <f t="shared" si="296"/>
        <v>Mon</v>
      </c>
      <c r="J2400" s="1">
        <f t="shared" si="297"/>
        <v>157</v>
      </c>
      <c r="K2400" s="1" t="str">
        <f t="shared" si="298"/>
        <v>120D</v>
      </c>
      <c r="L2400" s="25">
        <v>41879</v>
      </c>
      <c r="M2400" s="26" t="str">
        <f t="shared" si="299"/>
        <v>Thu</v>
      </c>
      <c r="N2400" s="25">
        <v>41881</v>
      </c>
      <c r="O2400" s="1">
        <f t="shared" si="300"/>
        <v>2</v>
      </c>
      <c r="P2400" s="27">
        <f t="shared" si="301"/>
        <v>2014</v>
      </c>
      <c r="Q2400" s="1">
        <f t="shared" si="302"/>
        <v>8</v>
      </c>
      <c r="R2400" s="1">
        <f t="shared" si="303"/>
        <v>28</v>
      </c>
      <c r="S2400" t="s">
        <v>72</v>
      </c>
      <c r="T2400" s="2">
        <v>9865000</v>
      </c>
      <c r="U2400">
        <v>5313000</v>
      </c>
      <c r="V2400" s="2">
        <v>7968398.54</v>
      </c>
      <c r="W2400" s="2">
        <v>572727</v>
      </c>
      <c r="X2400" s="2">
        <v>0</v>
      </c>
      <c r="Y2400" s="2">
        <v>0</v>
      </c>
      <c r="Z2400" s="2">
        <v>1323874.46</v>
      </c>
      <c r="AA2400">
        <v>4</v>
      </c>
      <c r="AB2400">
        <v>0</v>
      </c>
      <c r="AC2400">
        <v>2</v>
      </c>
      <c r="AD2400">
        <v>0</v>
      </c>
      <c r="AE2400">
        <v>4</v>
      </c>
      <c r="AF2400">
        <v>6</v>
      </c>
      <c r="AG2400">
        <v>2</v>
      </c>
      <c r="AH2400" s="2">
        <v>3984199.27</v>
      </c>
    </row>
    <row r="2401" spans="1:34" x14ac:dyDescent="0.5">
      <c r="A2401">
        <v>15542</v>
      </c>
      <c r="B2401">
        <v>67567</v>
      </c>
      <c r="C2401" t="s">
        <v>2088</v>
      </c>
      <c r="D2401" s="25">
        <v>17357</v>
      </c>
      <c r="E2401" t="s">
        <v>2089</v>
      </c>
      <c r="F2401" t="s">
        <v>70</v>
      </c>
      <c r="G2401" t="s">
        <v>74</v>
      </c>
      <c r="H2401" s="25">
        <v>41722</v>
      </c>
      <c r="I2401" s="26" t="str">
        <f t="shared" si="296"/>
        <v>Mon</v>
      </c>
      <c r="J2401" s="1">
        <f t="shared" si="297"/>
        <v>3</v>
      </c>
      <c r="K2401" s="1" t="str">
        <f t="shared" si="298"/>
        <v>7D</v>
      </c>
      <c r="L2401" s="25">
        <v>41725</v>
      </c>
      <c r="M2401" s="26" t="str">
        <f t="shared" si="299"/>
        <v>Thu</v>
      </c>
      <c r="N2401" s="25">
        <v>41730</v>
      </c>
      <c r="O2401" s="1">
        <f t="shared" si="300"/>
        <v>5</v>
      </c>
      <c r="P2401" s="27">
        <f t="shared" si="301"/>
        <v>2014</v>
      </c>
      <c r="Q2401" s="1">
        <f t="shared" si="302"/>
        <v>3</v>
      </c>
      <c r="R2401" s="1">
        <f t="shared" si="303"/>
        <v>27</v>
      </c>
      <c r="S2401" t="s">
        <v>72</v>
      </c>
      <c r="T2401" s="2">
        <v>6882499.9900000002</v>
      </c>
      <c r="U2401">
        <v>0</v>
      </c>
      <c r="V2401" s="2">
        <v>5500000</v>
      </c>
      <c r="W2401" s="2">
        <v>458874.45</v>
      </c>
      <c r="X2401" s="2">
        <v>0</v>
      </c>
      <c r="Y2401" s="2">
        <v>0</v>
      </c>
      <c r="Z2401" s="2">
        <v>923625.54</v>
      </c>
      <c r="AA2401">
        <v>23</v>
      </c>
      <c r="AB2401">
        <v>0</v>
      </c>
      <c r="AC2401">
        <v>0</v>
      </c>
      <c r="AD2401">
        <v>0</v>
      </c>
      <c r="AE2401">
        <v>23</v>
      </c>
      <c r="AF2401">
        <v>23</v>
      </c>
      <c r="AG2401">
        <v>9</v>
      </c>
      <c r="AH2401" s="2">
        <v>611111.11</v>
      </c>
    </row>
    <row r="2402" spans="1:34" x14ac:dyDescent="0.5">
      <c r="A2402">
        <v>18804</v>
      </c>
      <c r="B2402">
        <v>76348</v>
      </c>
      <c r="C2402" t="s">
        <v>2432</v>
      </c>
      <c r="D2402" s="25">
        <v>25492</v>
      </c>
      <c r="E2402" t="s">
        <v>138</v>
      </c>
      <c r="F2402" t="s">
        <v>80</v>
      </c>
      <c r="G2402" t="s">
        <v>89</v>
      </c>
      <c r="H2402" s="25">
        <v>41722</v>
      </c>
      <c r="I2402" s="26" t="str">
        <f t="shared" si="296"/>
        <v>Mon</v>
      </c>
      <c r="J2402" s="1">
        <f t="shared" si="297"/>
        <v>90</v>
      </c>
      <c r="K2402" s="1" t="str">
        <f t="shared" si="298"/>
        <v>90D</v>
      </c>
      <c r="L2402" s="25">
        <v>41812</v>
      </c>
      <c r="M2402" s="26" t="str">
        <f t="shared" si="299"/>
        <v>Sun</v>
      </c>
      <c r="N2402" s="25">
        <v>41815</v>
      </c>
      <c r="O2402" s="1">
        <f t="shared" si="300"/>
        <v>3</v>
      </c>
      <c r="P2402" s="27">
        <f t="shared" si="301"/>
        <v>2014</v>
      </c>
      <c r="Q2402" s="1">
        <f t="shared" si="302"/>
        <v>6</v>
      </c>
      <c r="R2402" s="1">
        <f t="shared" si="303"/>
        <v>22</v>
      </c>
      <c r="S2402" t="s">
        <v>72</v>
      </c>
      <c r="T2402" s="2">
        <v>4888619.99</v>
      </c>
      <c r="U2402">
        <v>0</v>
      </c>
      <c r="V2402" s="2">
        <v>1927635</v>
      </c>
      <c r="W2402" s="2">
        <v>1439134.19</v>
      </c>
      <c r="X2402" s="2">
        <v>0</v>
      </c>
      <c r="Y2402" s="2">
        <v>865800.87</v>
      </c>
      <c r="Z2402" s="2">
        <v>656049.93000000005</v>
      </c>
      <c r="AA2402">
        <v>6</v>
      </c>
      <c r="AB2402">
        <v>3</v>
      </c>
      <c r="AC2402">
        <v>0</v>
      </c>
      <c r="AD2402">
        <v>3</v>
      </c>
      <c r="AE2402">
        <v>9</v>
      </c>
      <c r="AF2402">
        <v>12</v>
      </c>
      <c r="AG2402">
        <v>3</v>
      </c>
      <c r="AH2402" s="2">
        <v>642545</v>
      </c>
    </row>
    <row r="2403" spans="1:34" x14ac:dyDescent="0.5">
      <c r="A2403">
        <v>18796</v>
      </c>
      <c r="B2403">
        <v>76306</v>
      </c>
      <c r="C2403" t="s">
        <v>2433</v>
      </c>
      <c r="D2403" s="25">
        <v>31834</v>
      </c>
      <c r="E2403" t="s">
        <v>138</v>
      </c>
      <c r="F2403" t="s">
        <v>75</v>
      </c>
      <c r="G2403" t="s">
        <v>1463</v>
      </c>
      <c r="H2403" s="25">
        <v>41722</v>
      </c>
      <c r="I2403" s="26" t="str">
        <f t="shared" si="296"/>
        <v>Mon</v>
      </c>
      <c r="J2403" s="1">
        <f t="shared" si="297"/>
        <v>42</v>
      </c>
      <c r="K2403" s="1" t="str">
        <f t="shared" si="298"/>
        <v>45D</v>
      </c>
      <c r="L2403" s="25">
        <v>41764</v>
      </c>
      <c r="M2403" s="26" t="str">
        <f t="shared" si="299"/>
        <v>Mon</v>
      </c>
      <c r="N2403" s="25">
        <v>41768</v>
      </c>
      <c r="O2403" s="1">
        <f t="shared" si="300"/>
        <v>4</v>
      </c>
      <c r="P2403" s="27">
        <f t="shared" si="301"/>
        <v>2014</v>
      </c>
      <c r="Q2403" s="1">
        <f t="shared" si="302"/>
        <v>5</v>
      </c>
      <c r="R2403" s="1">
        <f t="shared" si="303"/>
        <v>5</v>
      </c>
      <c r="S2403" t="s">
        <v>72</v>
      </c>
      <c r="T2403" s="2">
        <v>3982500</v>
      </c>
      <c r="U2403">
        <v>0</v>
      </c>
      <c r="V2403" s="2">
        <v>2500000</v>
      </c>
      <c r="W2403" s="2">
        <v>82251.08</v>
      </c>
      <c r="X2403" s="2">
        <v>0</v>
      </c>
      <c r="Y2403" s="2">
        <v>865800.87</v>
      </c>
      <c r="Z2403" s="2">
        <v>534448.05000000005</v>
      </c>
      <c r="AA2403">
        <v>8</v>
      </c>
      <c r="AB2403">
        <v>0</v>
      </c>
      <c r="AC2403">
        <v>0</v>
      </c>
      <c r="AD2403">
        <v>0</v>
      </c>
      <c r="AE2403">
        <v>8</v>
      </c>
      <c r="AF2403">
        <v>8</v>
      </c>
      <c r="AG2403">
        <v>4</v>
      </c>
      <c r="AH2403" s="2">
        <v>625000</v>
      </c>
    </row>
    <row r="2404" spans="1:34" x14ac:dyDescent="0.5">
      <c r="A2404">
        <v>25135</v>
      </c>
      <c r="B2404">
        <v>76537</v>
      </c>
      <c r="C2404" t="s">
        <v>2434</v>
      </c>
      <c r="D2404" s="25">
        <v>21142</v>
      </c>
      <c r="E2404" t="s">
        <v>79</v>
      </c>
      <c r="F2404" t="s">
        <v>70</v>
      </c>
      <c r="G2404" t="s">
        <v>74</v>
      </c>
      <c r="H2404" s="25">
        <v>41722</v>
      </c>
      <c r="I2404" s="26" t="str">
        <f t="shared" si="296"/>
        <v>Mon</v>
      </c>
      <c r="J2404" s="1">
        <f t="shared" si="297"/>
        <v>244</v>
      </c>
      <c r="K2404" s="1" t="str">
        <f t="shared" si="298"/>
        <v>120D</v>
      </c>
      <c r="L2404" s="25">
        <v>41966</v>
      </c>
      <c r="M2404" s="26" t="str">
        <f t="shared" si="299"/>
        <v>Sun</v>
      </c>
      <c r="N2404" s="25">
        <v>41968</v>
      </c>
      <c r="O2404" s="1">
        <f t="shared" si="300"/>
        <v>2</v>
      </c>
      <c r="P2404" s="27">
        <f t="shared" si="301"/>
        <v>2014</v>
      </c>
      <c r="Q2404" s="1">
        <f t="shared" si="302"/>
        <v>11</v>
      </c>
      <c r="R2404" s="1">
        <f t="shared" si="303"/>
        <v>23</v>
      </c>
      <c r="S2404" t="s">
        <v>72</v>
      </c>
      <c r="T2404" s="2">
        <v>29862998.59</v>
      </c>
      <c r="U2404">
        <v>9328000</v>
      </c>
      <c r="V2404" s="2">
        <v>7225808</v>
      </c>
      <c r="W2404" s="2">
        <v>17962672.920000002</v>
      </c>
      <c r="X2404" s="2">
        <v>0</v>
      </c>
      <c r="Y2404" s="2">
        <v>666666.66</v>
      </c>
      <c r="Z2404" s="2">
        <v>4007851.01</v>
      </c>
      <c r="AA2404">
        <v>4</v>
      </c>
      <c r="AB2404">
        <v>0</v>
      </c>
      <c r="AC2404">
        <v>0</v>
      </c>
      <c r="AD2404">
        <v>0</v>
      </c>
      <c r="AE2404">
        <v>4</v>
      </c>
      <c r="AF2404">
        <v>4</v>
      </c>
      <c r="AG2404">
        <v>2</v>
      </c>
      <c r="AH2404" s="2">
        <v>3612904</v>
      </c>
    </row>
    <row r="2405" spans="1:34" x14ac:dyDescent="0.5">
      <c r="A2405">
        <v>18805</v>
      </c>
      <c r="B2405">
        <v>76349</v>
      </c>
      <c r="C2405" t="s">
        <v>2435</v>
      </c>
      <c r="D2405" s="25">
        <v>32269</v>
      </c>
      <c r="E2405" t="s">
        <v>73</v>
      </c>
      <c r="F2405" t="s">
        <v>80</v>
      </c>
      <c r="G2405" t="s">
        <v>81</v>
      </c>
      <c r="H2405" s="25">
        <v>41722</v>
      </c>
      <c r="I2405" s="26" t="str">
        <f t="shared" si="296"/>
        <v>Mon</v>
      </c>
      <c r="J2405" s="1">
        <f t="shared" si="297"/>
        <v>78</v>
      </c>
      <c r="K2405" s="1" t="str">
        <f t="shared" si="298"/>
        <v>90D</v>
      </c>
      <c r="L2405" s="25">
        <v>41800</v>
      </c>
      <c r="M2405" s="26" t="str">
        <f t="shared" si="299"/>
        <v>Tue</v>
      </c>
      <c r="N2405" s="25">
        <v>41802</v>
      </c>
      <c r="O2405" s="1">
        <f t="shared" si="300"/>
        <v>2</v>
      </c>
      <c r="P2405" s="27">
        <f t="shared" si="301"/>
        <v>2014</v>
      </c>
      <c r="Q2405" s="1">
        <f t="shared" si="302"/>
        <v>6</v>
      </c>
      <c r="R2405" s="1">
        <f t="shared" si="303"/>
        <v>10</v>
      </c>
      <c r="S2405" t="s">
        <v>72</v>
      </c>
      <c r="T2405" s="2">
        <v>11434500</v>
      </c>
      <c r="U2405">
        <v>11434500</v>
      </c>
      <c r="V2405" s="2">
        <v>9051516</v>
      </c>
      <c r="W2405" s="2">
        <v>848484</v>
      </c>
      <c r="X2405" s="2">
        <v>0</v>
      </c>
      <c r="Y2405" s="2">
        <v>0</v>
      </c>
      <c r="Z2405" s="2">
        <v>1534500</v>
      </c>
      <c r="AA2405">
        <v>4</v>
      </c>
      <c r="AB2405">
        <v>0</v>
      </c>
      <c r="AC2405">
        <v>0</v>
      </c>
      <c r="AD2405">
        <v>0</v>
      </c>
      <c r="AE2405">
        <v>4</v>
      </c>
      <c r="AF2405">
        <v>4</v>
      </c>
      <c r="AG2405">
        <v>2</v>
      </c>
      <c r="AH2405" s="2">
        <v>4525758</v>
      </c>
    </row>
    <row r="2406" spans="1:34" x14ac:dyDescent="0.5">
      <c r="A2406">
        <v>18829</v>
      </c>
      <c r="B2406">
        <v>76932</v>
      </c>
      <c r="C2406" t="s">
        <v>2436</v>
      </c>
      <c r="D2406" s="25">
        <v>32116</v>
      </c>
      <c r="E2406" t="s">
        <v>69</v>
      </c>
      <c r="F2406" t="s">
        <v>70</v>
      </c>
      <c r="G2406" t="s">
        <v>845</v>
      </c>
      <c r="H2406" s="25">
        <v>41723</v>
      </c>
      <c r="I2406" s="26" t="str">
        <f t="shared" si="296"/>
        <v>Tue</v>
      </c>
      <c r="J2406" s="1">
        <f t="shared" si="297"/>
        <v>3</v>
      </c>
      <c r="K2406" s="1" t="str">
        <f t="shared" si="298"/>
        <v>7D</v>
      </c>
      <c r="L2406" s="25">
        <v>41726</v>
      </c>
      <c r="M2406" s="26" t="str">
        <f t="shared" si="299"/>
        <v>Fri</v>
      </c>
      <c r="N2406" s="25">
        <v>41728</v>
      </c>
      <c r="O2406" s="1">
        <f t="shared" si="300"/>
        <v>2</v>
      </c>
      <c r="P2406" s="27">
        <f t="shared" si="301"/>
        <v>2014</v>
      </c>
      <c r="Q2406" s="1">
        <f t="shared" si="302"/>
        <v>3</v>
      </c>
      <c r="R2406" s="1">
        <f t="shared" si="303"/>
        <v>28</v>
      </c>
      <c r="S2406" t="s">
        <v>72</v>
      </c>
      <c r="T2406" s="2">
        <v>10732999.98</v>
      </c>
      <c r="U2406">
        <v>9818000</v>
      </c>
      <c r="V2406" s="2">
        <v>7946320</v>
      </c>
      <c r="W2406" s="2">
        <v>1346319.78</v>
      </c>
      <c r="X2406" s="2">
        <v>0</v>
      </c>
      <c r="Y2406" s="2">
        <v>0</v>
      </c>
      <c r="Z2406" s="2">
        <v>1440360.2</v>
      </c>
      <c r="AA2406">
        <v>4</v>
      </c>
      <c r="AB2406">
        <v>0</v>
      </c>
      <c r="AC2406">
        <v>0</v>
      </c>
      <c r="AD2406">
        <v>0</v>
      </c>
      <c r="AE2406">
        <v>4</v>
      </c>
      <c r="AF2406">
        <v>4</v>
      </c>
      <c r="AG2406">
        <v>2</v>
      </c>
      <c r="AH2406" s="2">
        <v>3973160</v>
      </c>
    </row>
    <row r="2407" spans="1:34" x14ac:dyDescent="0.5">
      <c r="A2407">
        <v>18858</v>
      </c>
      <c r="B2407">
        <v>76661</v>
      </c>
      <c r="C2407" t="s">
        <v>2437</v>
      </c>
      <c r="D2407" s="25">
        <v>30234</v>
      </c>
      <c r="E2407" t="s">
        <v>69</v>
      </c>
      <c r="F2407" t="s">
        <v>84</v>
      </c>
      <c r="G2407" t="s">
        <v>112</v>
      </c>
      <c r="H2407" s="25">
        <v>41724</v>
      </c>
      <c r="I2407" s="26" t="str">
        <f t="shared" si="296"/>
        <v>Wed</v>
      </c>
      <c r="J2407" s="1">
        <f t="shared" si="297"/>
        <v>114</v>
      </c>
      <c r="K2407" s="1" t="str">
        <f t="shared" si="298"/>
        <v>120D</v>
      </c>
      <c r="L2407" s="25">
        <v>41838</v>
      </c>
      <c r="M2407" s="26" t="str">
        <f t="shared" si="299"/>
        <v>Fri</v>
      </c>
      <c r="N2407" s="25">
        <v>41842</v>
      </c>
      <c r="O2407" s="1">
        <f t="shared" si="300"/>
        <v>4</v>
      </c>
      <c r="P2407" s="27">
        <f t="shared" si="301"/>
        <v>2014</v>
      </c>
      <c r="Q2407" s="1">
        <f t="shared" si="302"/>
        <v>7</v>
      </c>
      <c r="R2407" s="1">
        <f t="shared" si="303"/>
        <v>18</v>
      </c>
      <c r="S2407" t="s">
        <v>72</v>
      </c>
      <c r="T2407" s="2">
        <v>26412450</v>
      </c>
      <c r="U2407">
        <v>20592000</v>
      </c>
      <c r="V2407" s="2">
        <v>18703462</v>
      </c>
      <c r="W2407" s="2">
        <v>4164459.15</v>
      </c>
      <c r="X2407" s="2">
        <v>0</v>
      </c>
      <c r="Y2407" s="2">
        <v>0</v>
      </c>
      <c r="Z2407" s="2">
        <v>3544528.85</v>
      </c>
      <c r="AA2407">
        <v>8</v>
      </c>
      <c r="AB2407">
        <v>0</v>
      </c>
      <c r="AC2407">
        <v>4</v>
      </c>
      <c r="AD2407">
        <v>4</v>
      </c>
      <c r="AE2407">
        <v>8</v>
      </c>
      <c r="AF2407">
        <v>16</v>
      </c>
      <c r="AG2407">
        <v>4</v>
      </c>
      <c r="AH2407" s="2">
        <v>4675865.5</v>
      </c>
    </row>
    <row r="2408" spans="1:34" x14ac:dyDescent="0.5">
      <c r="A2408">
        <v>18864</v>
      </c>
      <c r="B2408">
        <v>95037</v>
      </c>
      <c r="C2408" t="s">
        <v>925</v>
      </c>
      <c r="D2408" s="25">
        <v>20762</v>
      </c>
      <c r="E2408" t="s">
        <v>79</v>
      </c>
      <c r="F2408" t="s">
        <v>105</v>
      </c>
      <c r="G2408" t="s">
        <v>106</v>
      </c>
      <c r="H2408" s="25">
        <v>41724</v>
      </c>
      <c r="I2408" s="26" t="str">
        <f t="shared" si="296"/>
        <v>Wed</v>
      </c>
      <c r="J2408" s="1">
        <f t="shared" si="297"/>
        <v>131</v>
      </c>
      <c r="K2408" s="1" t="str">
        <f t="shared" si="298"/>
        <v>120D</v>
      </c>
      <c r="L2408" s="25">
        <v>41855</v>
      </c>
      <c r="M2408" s="26" t="str">
        <f t="shared" si="299"/>
        <v>Mon</v>
      </c>
      <c r="N2408" s="25">
        <v>41861</v>
      </c>
      <c r="O2408" s="1">
        <f t="shared" si="300"/>
        <v>6</v>
      </c>
      <c r="P2408" s="27">
        <f t="shared" si="301"/>
        <v>2014</v>
      </c>
      <c r="Q2408" s="1">
        <f t="shared" si="302"/>
        <v>8</v>
      </c>
      <c r="R2408" s="1">
        <f t="shared" si="303"/>
        <v>4</v>
      </c>
      <c r="S2408" t="s">
        <v>72</v>
      </c>
      <c r="T2408" s="2">
        <v>50085339.950000003</v>
      </c>
      <c r="U2408">
        <v>18541600</v>
      </c>
      <c r="V2408" s="2">
        <v>14362997.6</v>
      </c>
      <c r="W2408" s="2">
        <v>23354523.91</v>
      </c>
      <c r="X2408" s="2">
        <v>0</v>
      </c>
      <c r="Y2408" s="2">
        <v>4626906.42</v>
      </c>
      <c r="Z2408" s="2">
        <v>7740912.0199999996</v>
      </c>
      <c r="AA2408">
        <v>32</v>
      </c>
      <c r="AB2408">
        <v>0</v>
      </c>
      <c r="AC2408">
        <v>0</v>
      </c>
      <c r="AD2408">
        <v>0</v>
      </c>
      <c r="AE2408">
        <v>32</v>
      </c>
      <c r="AF2408">
        <v>32</v>
      </c>
      <c r="AG2408">
        <v>16</v>
      </c>
      <c r="AH2408" s="2">
        <v>897687.35</v>
      </c>
    </row>
    <row r="2409" spans="1:34" x14ac:dyDescent="0.5">
      <c r="A2409">
        <v>18887</v>
      </c>
      <c r="B2409">
        <v>77626</v>
      </c>
      <c r="C2409" t="s">
        <v>2438</v>
      </c>
      <c r="D2409" s="25">
        <v>31334</v>
      </c>
      <c r="E2409" t="s">
        <v>69</v>
      </c>
      <c r="F2409" t="s">
        <v>70</v>
      </c>
      <c r="G2409" t="s">
        <v>845</v>
      </c>
      <c r="H2409" s="25">
        <v>41725</v>
      </c>
      <c r="I2409" s="26" t="str">
        <f t="shared" si="296"/>
        <v>Thu</v>
      </c>
      <c r="J2409" s="1">
        <f t="shared" si="297"/>
        <v>8</v>
      </c>
      <c r="K2409" s="1" t="str">
        <f t="shared" si="298"/>
        <v>14D</v>
      </c>
      <c r="L2409" s="25">
        <v>41733</v>
      </c>
      <c r="M2409" s="26" t="str">
        <f t="shared" si="299"/>
        <v>Fri</v>
      </c>
      <c r="N2409" s="25">
        <v>41735</v>
      </c>
      <c r="O2409" s="1">
        <f t="shared" si="300"/>
        <v>2</v>
      </c>
      <c r="P2409" s="27">
        <f t="shared" si="301"/>
        <v>2014</v>
      </c>
      <c r="Q2409" s="1">
        <f t="shared" si="302"/>
        <v>4</v>
      </c>
      <c r="R2409" s="1">
        <f t="shared" si="303"/>
        <v>4</v>
      </c>
      <c r="S2409" t="s">
        <v>72</v>
      </c>
      <c r="T2409" s="2">
        <v>8432000</v>
      </c>
      <c r="U2409">
        <v>7970000</v>
      </c>
      <c r="V2409" s="2">
        <v>6573160</v>
      </c>
      <c r="W2409" s="2">
        <v>727272</v>
      </c>
      <c r="X2409" s="2">
        <v>0</v>
      </c>
      <c r="Y2409" s="2">
        <v>0</v>
      </c>
      <c r="Z2409" s="2">
        <v>1131568</v>
      </c>
      <c r="AA2409">
        <v>4</v>
      </c>
      <c r="AB2409">
        <v>0</v>
      </c>
      <c r="AC2409">
        <v>2</v>
      </c>
      <c r="AD2409">
        <v>0</v>
      </c>
      <c r="AE2409">
        <v>4</v>
      </c>
      <c r="AF2409">
        <v>6</v>
      </c>
      <c r="AG2409">
        <v>2</v>
      </c>
      <c r="AH2409" s="2">
        <v>3286580</v>
      </c>
    </row>
    <row r="2410" spans="1:34" x14ac:dyDescent="0.5">
      <c r="A2410">
        <v>18889</v>
      </c>
      <c r="B2410">
        <v>76864</v>
      </c>
      <c r="C2410" t="s">
        <v>1446</v>
      </c>
      <c r="D2410" s="25">
        <v>26381</v>
      </c>
      <c r="E2410" t="s">
        <v>69</v>
      </c>
      <c r="F2410" t="s">
        <v>84</v>
      </c>
      <c r="G2410" t="s">
        <v>112</v>
      </c>
      <c r="H2410" s="25">
        <v>41725</v>
      </c>
      <c r="I2410" s="26" t="str">
        <f t="shared" si="296"/>
        <v>Thu</v>
      </c>
      <c r="J2410" s="1">
        <f t="shared" si="297"/>
        <v>2</v>
      </c>
      <c r="K2410" s="1" t="str">
        <f t="shared" si="298"/>
        <v>7D</v>
      </c>
      <c r="L2410" s="25">
        <v>41727</v>
      </c>
      <c r="M2410" s="26" t="str">
        <f t="shared" si="299"/>
        <v>Sat</v>
      </c>
      <c r="N2410" s="25">
        <v>41728</v>
      </c>
      <c r="O2410" s="1">
        <f t="shared" si="300"/>
        <v>1</v>
      </c>
      <c r="P2410" s="27">
        <f t="shared" si="301"/>
        <v>2014</v>
      </c>
      <c r="Q2410" s="1">
        <f t="shared" si="302"/>
        <v>3</v>
      </c>
      <c r="R2410" s="1">
        <f t="shared" si="303"/>
        <v>29</v>
      </c>
      <c r="S2410" t="s">
        <v>72</v>
      </c>
      <c r="T2410" s="2">
        <v>4290000</v>
      </c>
      <c r="U2410">
        <v>0</v>
      </c>
      <c r="V2410" s="2">
        <v>3714285.71</v>
      </c>
      <c r="W2410" s="2">
        <v>0</v>
      </c>
      <c r="X2410" s="2">
        <v>0</v>
      </c>
      <c r="Y2410" s="2">
        <v>0</v>
      </c>
      <c r="Z2410" s="2">
        <v>575714.29</v>
      </c>
      <c r="AA2410">
        <v>2</v>
      </c>
      <c r="AB2410">
        <v>0</v>
      </c>
      <c r="AC2410">
        <v>0</v>
      </c>
      <c r="AD2410">
        <v>0</v>
      </c>
      <c r="AE2410">
        <v>2</v>
      </c>
      <c r="AF2410">
        <v>2</v>
      </c>
      <c r="AG2410">
        <v>1</v>
      </c>
      <c r="AH2410" s="2">
        <v>3714285.71</v>
      </c>
    </row>
    <row r="2411" spans="1:34" x14ac:dyDescent="0.5">
      <c r="A2411">
        <v>18864</v>
      </c>
      <c r="B2411">
        <v>95037</v>
      </c>
      <c r="C2411" t="s">
        <v>925</v>
      </c>
      <c r="D2411" s="25">
        <v>20762</v>
      </c>
      <c r="E2411" t="s">
        <v>79</v>
      </c>
      <c r="F2411" t="s">
        <v>105</v>
      </c>
      <c r="G2411" t="s">
        <v>106</v>
      </c>
      <c r="H2411" s="25">
        <v>41725</v>
      </c>
      <c r="I2411" s="26" t="str">
        <f t="shared" si="296"/>
        <v>Thu</v>
      </c>
      <c r="J2411" s="1">
        <f t="shared" si="297"/>
        <v>136</v>
      </c>
      <c r="K2411" s="1" t="str">
        <f t="shared" si="298"/>
        <v>120D</v>
      </c>
      <c r="L2411" s="25">
        <v>41861</v>
      </c>
      <c r="M2411" s="26" t="str">
        <f t="shared" si="299"/>
        <v>Sun</v>
      </c>
      <c r="N2411" s="25">
        <v>41865</v>
      </c>
      <c r="O2411" s="1">
        <f t="shared" si="300"/>
        <v>4</v>
      </c>
      <c r="P2411" s="27">
        <f t="shared" si="301"/>
        <v>2014</v>
      </c>
      <c r="Q2411" s="1">
        <f t="shared" si="302"/>
        <v>8</v>
      </c>
      <c r="R2411" s="1">
        <f t="shared" si="303"/>
        <v>10</v>
      </c>
      <c r="S2411" t="s">
        <v>72</v>
      </c>
      <c r="T2411" s="2">
        <v>50085339.950000003</v>
      </c>
      <c r="U2411">
        <v>18541600</v>
      </c>
      <c r="V2411" s="2">
        <v>14362997.6</v>
      </c>
      <c r="W2411" s="2">
        <v>23354523.91</v>
      </c>
      <c r="X2411" s="2">
        <v>0</v>
      </c>
      <c r="Y2411" s="2">
        <v>4626906.42</v>
      </c>
      <c r="Z2411" s="2">
        <v>7740912.0199999996</v>
      </c>
      <c r="AA2411">
        <v>32</v>
      </c>
      <c r="AB2411">
        <v>0</v>
      </c>
      <c r="AC2411">
        <v>0</v>
      </c>
      <c r="AD2411">
        <v>0</v>
      </c>
      <c r="AE2411">
        <v>32</v>
      </c>
      <c r="AF2411">
        <v>32</v>
      </c>
      <c r="AG2411">
        <v>16</v>
      </c>
      <c r="AH2411" s="2">
        <v>897687.35</v>
      </c>
    </row>
    <row r="2412" spans="1:34" x14ac:dyDescent="0.5">
      <c r="A2412">
        <v>18897</v>
      </c>
      <c r="B2412">
        <v>76902</v>
      </c>
      <c r="C2412" t="s">
        <v>2439</v>
      </c>
      <c r="D2412" s="25">
        <v>30701</v>
      </c>
      <c r="E2412" t="s">
        <v>69</v>
      </c>
      <c r="F2412" t="s">
        <v>75</v>
      </c>
      <c r="G2412" t="s">
        <v>91</v>
      </c>
      <c r="H2412" s="25">
        <v>41726</v>
      </c>
      <c r="I2412" s="26" t="str">
        <f t="shared" si="296"/>
        <v>Fri</v>
      </c>
      <c r="J2412" s="1">
        <f t="shared" si="297"/>
        <v>0</v>
      </c>
      <c r="K2412" s="1" t="str">
        <f t="shared" si="298"/>
        <v>7D</v>
      </c>
      <c r="L2412" s="25">
        <v>41726</v>
      </c>
      <c r="M2412" s="26" t="str">
        <f t="shared" si="299"/>
        <v>Fri</v>
      </c>
      <c r="N2412" s="25">
        <v>41727</v>
      </c>
      <c r="O2412" s="1">
        <f t="shared" si="300"/>
        <v>1</v>
      </c>
      <c r="P2412" s="27">
        <f t="shared" si="301"/>
        <v>2014</v>
      </c>
      <c r="Q2412" s="1">
        <f t="shared" si="302"/>
        <v>3</v>
      </c>
      <c r="R2412" s="1">
        <f t="shared" si="303"/>
        <v>28</v>
      </c>
      <c r="S2412" t="s">
        <v>72</v>
      </c>
      <c r="T2412" s="2">
        <v>12284999.98</v>
      </c>
      <c r="U2412">
        <v>10180000</v>
      </c>
      <c r="V2412" s="2">
        <v>8259740</v>
      </c>
      <c r="W2412" s="2">
        <v>1164501.6000000001</v>
      </c>
      <c r="X2412" s="2">
        <v>0</v>
      </c>
      <c r="Y2412" s="2">
        <v>1212121.21</v>
      </c>
      <c r="Z2412" s="2">
        <v>1648637.17</v>
      </c>
      <c r="AA2412">
        <v>2</v>
      </c>
      <c r="AB2412">
        <v>0</v>
      </c>
      <c r="AC2412">
        <v>0</v>
      </c>
      <c r="AD2412">
        <v>0</v>
      </c>
      <c r="AE2412">
        <v>2</v>
      </c>
      <c r="AF2412">
        <v>2</v>
      </c>
      <c r="AG2412">
        <v>1</v>
      </c>
      <c r="AH2412" s="2">
        <v>8259740</v>
      </c>
    </row>
    <row r="2413" spans="1:34" x14ac:dyDescent="0.5">
      <c r="A2413">
        <v>18905</v>
      </c>
      <c r="B2413">
        <v>76920</v>
      </c>
      <c r="C2413" t="s">
        <v>2440</v>
      </c>
      <c r="D2413" s="25">
        <v>29645</v>
      </c>
      <c r="E2413" t="s">
        <v>69</v>
      </c>
      <c r="F2413" t="s">
        <v>70</v>
      </c>
      <c r="G2413" t="s">
        <v>97</v>
      </c>
      <c r="H2413" s="25">
        <v>41726</v>
      </c>
      <c r="I2413" s="26" t="str">
        <f t="shared" si="296"/>
        <v>Fri</v>
      </c>
      <c r="J2413" s="1">
        <f t="shared" si="297"/>
        <v>0</v>
      </c>
      <c r="K2413" s="1" t="str">
        <f t="shared" si="298"/>
        <v>7D</v>
      </c>
      <c r="L2413" s="25">
        <v>41726</v>
      </c>
      <c r="M2413" s="26" t="str">
        <f t="shared" si="299"/>
        <v>Fri</v>
      </c>
      <c r="N2413" s="25">
        <v>41728</v>
      </c>
      <c r="O2413" s="1">
        <f t="shared" si="300"/>
        <v>2</v>
      </c>
      <c r="P2413" s="27">
        <f t="shared" si="301"/>
        <v>2014</v>
      </c>
      <c r="Q2413" s="1">
        <f t="shared" si="302"/>
        <v>3</v>
      </c>
      <c r="R2413" s="1">
        <f t="shared" si="303"/>
        <v>28</v>
      </c>
      <c r="S2413" t="s">
        <v>72</v>
      </c>
      <c r="T2413" s="2">
        <v>10396000</v>
      </c>
      <c r="U2413">
        <v>10396000</v>
      </c>
      <c r="V2413" s="2">
        <v>8446754</v>
      </c>
      <c r="W2413" s="2">
        <v>554112</v>
      </c>
      <c r="X2413" s="2">
        <v>0</v>
      </c>
      <c r="Y2413" s="2">
        <v>0</v>
      </c>
      <c r="Z2413" s="2">
        <v>1395134</v>
      </c>
      <c r="AA2413">
        <v>4</v>
      </c>
      <c r="AB2413">
        <v>0</v>
      </c>
      <c r="AC2413">
        <v>0</v>
      </c>
      <c r="AD2413">
        <v>0</v>
      </c>
      <c r="AE2413">
        <v>4</v>
      </c>
      <c r="AF2413">
        <v>4</v>
      </c>
      <c r="AG2413">
        <v>2</v>
      </c>
      <c r="AH2413" s="2">
        <v>4223377</v>
      </c>
    </row>
    <row r="2414" spans="1:34" x14ac:dyDescent="0.5">
      <c r="A2414">
        <v>18629</v>
      </c>
      <c r="B2414">
        <v>76885</v>
      </c>
      <c r="C2414" t="s">
        <v>2408</v>
      </c>
      <c r="D2414" s="25">
        <v>26200</v>
      </c>
      <c r="E2414" t="s">
        <v>79</v>
      </c>
      <c r="F2414" t="s">
        <v>105</v>
      </c>
      <c r="G2414" t="s">
        <v>106</v>
      </c>
      <c r="H2414" s="25">
        <v>41726</v>
      </c>
      <c r="I2414" s="26" t="str">
        <f t="shared" si="296"/>
        <v>Fri</v>
      </c>
      <c r="J2414" s="1">
        <f t="shared" si="297"/>
        <v>157</v>
      </c>
      <c r="K2414" s="1" t="str">
        <f t="shared" si="298"/>
        <v>120D</v>
      </c>
      <c r="L2414" s="25">
        <v>41883</v>
      </c>
      <c r="M2414" s="26" t="str">
        <f t="shared" si="299"/>
        <v>Mon</v>
      </c>
      <c r="N2414" s="25">
        <v>41884</v>
      </c>
      <c r="O2414" s="1">
        <f t="shared" si="300"/>
        <v>1</v>
      </c>
      <c r="P2414" s="27">
        <f t="shared" si="301"/>
        <v>2014</v>
      </c>
      <c r="Q2414" s="1">
        <f t="shared" si="302"/>
        <v>9</v>
      </c>
      <c r="R2414" s="1">
        <f t="shared" si="303"/>
        <v>1</v>
      </c>
      <c r="S2414" t="s">
        <v>72</v>
      </c>
      <c r="T2414" s="2">
        <v>14560019.08</v>
      </c>
      <c r="U2414">
        <v>4635400</v>
      </c>
      <c r="V2414" s="2">
        <v>4842838</v>
      </c>
      <c r="W2414" s="2">
        <v>4734865.92</v>
      </c>
      <c r="X2414" s="2">
        <v>0</v>
      </c>
      <c r="Y2414" s="2">
        <v>2352282.2799999998</v>
      </c>
      <c r="Z2414" s="2">
        <v>2630032.88</v>
      </c>
      <c r="AA2414">
        <v>14</v>
      </c>
      <c r="AB2414">
        <v>0</v>
      </c>
      <c r="AC2414">
        <v>7</v>
      </c>
      <c r="AD2414">
        <v>0</v>
      </c>
      <c r="AE2414">
        <v>14</v>
      </c>
      <c r="AF2414">
        <v>21</v>
      </c>
      <c r="AG2414">
        <v>7</v>
      </c>
      <c r="AH2414" s="2">
        <v>691834</v>
      </c>
    </row>
    <row r="2415" spans="1:34" x14ac:dyDescent="0.5">
      <c r="A2415">
        <v>18922</v>
      </c>
      <c r="B2415">
        <v>76978</v>
      </c>
      <c r="C2415" t="s">
        <v>2441</v>
      </c>
      <c r="D2415" s="25">
        <v>29293</v>
      </c>
      <c r="E2415" t="s">
        <v>140</v>
      </c>
      <c r="F2415" t="s">
        <v>80</v>
      </c>
      <c r="G2415" t="s">
        <v>89</v>
      </c>
      <c r="H2415" s="25">
        <v>41727</v>
      </c>
      <c r="I2415" s="26" t="str">
        <f t="shared" si="296"/>
        <v>Sat</v>
      </c>
      <c r="J2415" s="1">
        <f t="shared" si="297"/>
        <v>6</v>
      </c>
      <c r="K2415" s="1" t="str">
        <f t="shared" si="298"/>
        <v>7D</v>
      </c>
      <c r="L2415" s="25">
        <v>41733</v>
      </c>
      <c r="M2415" s="26" t="str">
        <f t="shared" si="299"/>
        <v>Fri</v>
      </c>
      <c r="N2415" s="25">
        <v>41734</v>
      </c>
      <c r="O2415" s="1">
        <f t="shared" si="300"/>
        <v>1</v>
      </c>
      <c r="P2415" s="27">
        <f t="shared" si="301"/>
        <v>2014</v>
      </c>
      <c r="Q2415" s="1">
        <f t="shared" si="302"/>
        <v>4</v>
      </c>
      <c r="R2415" s="1">
        <f t="shared" si="303"/>
        <v>4</v>
      </c>
      <c r="S2415" t="s">
        <v>72</v>
      </c>
      <c r="T2415" s="2">
        <v>6967271.2000000002</v>
      </c>
      <c r="U2415">
        <v>6432271.2000000002</v>
      </c>
      <c r="V2415" s="2">
        <v>5296200.3</v>
      </c>
      <c r="W2415" s="2">
        <v>294629.87</v>
      </c>
      <c r="X2415" s="2">
        <v>0</v>
      </c>
      <c r="Y2415" s="2">
        <v>441558.44</v>
      </c>
      <c r="Z2415" s="2">
        <v>934882.59</v>
      </c>
      <c r="AA2415">
        <v>2</v>
      </c>
      <c r="AB2415">
        <v>0</v>
      </c>
      <c r="AC2415">
        <v>0</v>
      </c>
      <c r="AD2415">
        <v>0</v>
      </c>
      <c r="AE2415">
        <v>2</v>
      </c>
      <c r="AF2415">
        <v>2</v>
      </c>
      <c r="AG2415">
        <v>1</v>
      </c>
      <c r="AH2415" s="2">
        <v>5296200.3</v>
      </c>
    </row>
    <row r="2416" spans="1:34" x14ac:dyDescent="0.5">
      <c r="A2416">
        <v>18921</v>
      </c>
      <c r="B2416">
        <v>76977</v>
      </c>
      <c r="C2416" t="s">
        <v>2442</v>
      </c>
      <c r="D2416" s="25">
        <v>25614</v>
      </c>
      <c r="E2416" t="s">
        <v>138</v>
      </c>
      <c r="F2416" t="s">
        <v>75</v>
      </c>
      <c r="G2416" t="s">
        <v>91</v>
      </c>
      <c r="H2416" s="25">
        <v>41727</v>
      </c>
      <c r="I2416" s="26" t="str">
        <f t="shared" si="296"/>
        <v>Sat</v>
      </c>
      <c r="J2416" s="1">
        <f t="shared" si="297"/>
        <v>23</v>
      </c>
      <c r="K2416" s="1" t="str">
        <f t="shared" si="298"/>
        <v>30D</v>
      </c>
      <c r="L2416" s="25">
        <v>41750</v>
      </c>
      <c r="M2416" s="26" t="str">
        <f t="shared" si="299"/>
        <v>Mon</v>
      </c>
      <c r="N2416" s="25">
        <v>41752</v>
      </c>
      <c r="O2416" s="1">
        <f t="shared" si="300"/>
        <v>2</v>
      </c>
      <c r="P2416" s="27">
        <f t="shared" si="301"/>
        <v>2014</v>
      </c>
      <c r="Q2416" s="1">
        <f t="shared" si="302"/>
        <v>4</v>
      </c>
      <c r="R2416" s="1">
        <f t="shared" si="303"/>
        <v>21</v>
      </c>
      <c r="S2416" t="s">
        <v>72</v>
      </c>
      <c r="T2416" s="2">
        <v>1625500.01</v>
      </c>
      <c r="U2416">
        <v>0</v>
      </c>
      <c r="V2416" s="2">
        <v>1100000</v>
      </c>
      <c r="W2416" s="2">
        <v>307359.31</v>
      </c>
      <c r="X2416" s="2">
        <v>0</v>
      </c>
      <c r="Y2416" s="2">
        <v>0</v>
      </c>
      <c r="Z2416" s="2">
        <v>218140.7</v>
      </c>
      <c r="AA2416">
        <v>4</v>
      </c>
      <c r="AB2416">
        <v>0</v>
      </c>
      <c r="AC2416">
        <v>0</v>
      </c>
      <c r="AD2416">
        <v>0</v>
      </c>
      <c r="AE2416">
        <v>4</v>
      </c>
      <c r="AF2416">
        <v>4</v>
      </c>
      <c r="AG2416">
        <v>2</v>
      </c>
      <c r="AH2416" s="2">
        <v>550000</v>
      </c>
    </row>
    <row r="2417" spans="1:34" x14ac:dyDescent="0.5">
      <c r="A2417">
        <v>18950</v>
      </c>
      <c r="B2417">
        <v>77132</v>
      </c>
      <c r="C2417" t="s">
        <v>2443</v>
      </c>
      <c r="D2417" s="25">
        <v>29438</v>
      </c>
      <c r="E2417" t="s">
        <v>138</v>
      </c>
      <c r="F2417" t="s">
        <v>75</v>
      </c>
      <c r="G2417" t="s">
        <v>1463</v>
      </c>
      <c r="H2417" s="25">
        <v>41729</v>
      </c>
      <c r="I2417" s="26" t="str">
        <f t="shared" si="296"/>
        <v>Mon</v>
      </c>
      <c r="J2417" s="1">
        <f t="shared" si="297"/>
        <v>60</v>
      </c>
      <c r="K2417" s="1" t="str">
        <f t="shared" si="298"/>
        <v>60D</v>
      </c>
      <c r="L2417" s="25">
        <v>41789</v>
      </c>
      <c r="M2417" s="26" t="str">
        <f t="shared" si="299"/>
        <v>Fri</v>
      </c>
      <c r="N2417" s="25">
        <v>41792</v>
      </c>
      <c r="O2417" s="1">
        <f t="shared" si="300"/>
        <v>3</v>
      </c>
      <c r="P2417" s="27">
        <f t="shared" si="301"/>
        <v>2014</v>
      </c>
      <c r="Q2417" s="1">
        <f t="shared" si="302"/>
        <v>5</v>
      </c>
      <c r="R2417" s="1">
        <f t="shared" si="303"/>
        <v>30</v>
      </c>
      <c r="S2417" t="s">
        <v>72</v>
      </c>
      <c r="T2417" s="2">
        <v>11162999.880000001</v>
      </c>
      <c r="U2417">
        <v>0</v>
      </c>
      <c r="V2417" s="2">
        <v>2781818.18</v>
      </c>
      <c r="W2417" s="2">
        <v>5151515.04</v>
      </c>
      <c r="X2417" s="2">
        <v>0</v>
      </c>
      <c r="Y2417" s="2">
        <v>1731601.74</v>
      </c>
      <c r="Z2417" s="2">
        <v>1498064.92</v>
      </c>
      <c r="AA2417">
        <v>6</v>
      </c>
      <c r="AB2417">
        <v>0</v>
      </c>
      <c r="AC2417">
        <v>0</v>
      </c>
      <c r="AD2417">
        <v>3</v>
      </c>
      <c r="AE2417">
        <v>6</v>
      </c>
      <c r="AF2417">
        <v>9</v>
      </c>
      <c r="AG2417">
        <v>3</v>
      </c>
      <c r="AH2417" s="2">
        <v>927272.73</v>
      </c>
    </row>
    <row r="2418" spans="1:34" x14ac:dyDescent="0.5">
      <c r="A2418">
        <v>18333</v>
      </c>
      <c r="B2418">
        <v>77093</v>
      </c>
      <c r="C2418" t="s">
        <v>2380</v>
      </c>
      <c r="D2418" s="25">
        <v>26681</v>
      </c>
      <c r="E2418" t="s">
        <v>79</v>
      </c>
      <c r="F2418" t="s">
        <v>105</v>
      </c>
      <c r="G2418" t="s">
        <v>106</v>
      </c>
      <c r="H2418" s="25">
        <v>41729</v>
      </c>
      <c r="I2418" s="26" t="str">
        <f t="shared" si="296"/>
        <v>Mon</v>
      </c>
      <c r="J2418" s="1">
        <f t="shared" si="297"/>
        <v>0</v>
      </c>
      <c r="K2418" s="1" t="str">
        <f t="shared" si="298"/>
        <v>7D</v>
      </c>
      <c r="L2418" s="25">
        <v>41729</v>
      </c>
      <c r="M2418" s="26" t="str">
        <f t="shared" si="299"/>
        <v>Mon</v>
      </c>
      <c r="N2418" s="25">
        <v>41730</v>
      </c>
      <c r="O2418" s="1">
        <f t="shared" si="300"/>
        <v>1</v>
      </c>
      <c r="P2418" s="27">
        <f t="shared" si="301"/>
        <v>2014</v>
      </c>
      <c r="Q2418" s="1">
        <f t="shared" si="302"/>
        <v>3</v>
      </c>
      <c r="R2418" s="1">
        <f t="shared" si="303"/>
        <v>31</v>
      </c>
      <c r="S2418" t="s">
        <v>72</v>
      </c>
      <c r="T2418" s="2">
        <v>30550089.920000002</v>
      </c>
      <c r="U2418">
        <v>10512500</v>
      </c>
      <c r="V2418" s="2">
        <v>8555493</v>
      </c>
      <c r="W2418" s="2">
        <v>12409077.939999999</v>
      </c>
      <c r="X2418" s="2">
        <v>0</v>
      </c>
      <c r="Y2418" s="2">
        <v>5156043.95</v>
      </c>
      <c r="Z2418" s="2">
        <v>4429475.03</v>
      </c>
      <c r="AA2418">
        <v>14</v>
      </c>
      <c r="AB2418">
        <v>0</v>
      </c>
      <c r="AC2418">
        <v>0</v>
      </c>
      <c r="AD2418">
        <v>0</v>
      </c>
      <c r="AE2418">
        <v>14</v>
      </c>
      <c r="AF2418">
        <v>14</v>
      </c>
      <c r="AG2418">
        <v>7</v>
      </c>
      <c r="AH2418" s="2">
        <v>1222213.29</v>
      </c>
    </row>
    <row r="2419" spans="1:34" x14ac:dyDescent="0.5">
      <c r="A2419">
        <v>18939</v>
      </c>
      <c r="B2419">
        <v>77107</v>
      </c>
      <c r="C2419" t="s">
        <v>2444</v>
      </c>
      <c r="D2419" s="25">
        <v>27767</v>
      </c>
      <c r="E2419" t="s">
        <v>69</v>
      </c>
      <c r="F2419" t="s">
        <v>70</v>
      </c>
      <c r="G2419" t="s">
        <v>97</v>
      </c>
      <c r="H2419" s="25">
        <v>41729</v>
      </c>
      <c r="I2419" s="26" t="str">
        <f t="shared" si="296"/>
        <v>Mon</v>
      </c>
      <c r="J2419" s="1">
        <f t="shared" si="297"/>
        <v>0</v>
      </c>
      <c r="K2419" s="1" t="str">
        <f t="shared" si="298"/>
        <v>7D</v>
      </c>
      <c r="L2419" s="25">
        <v>41729</v>
      </c>
      <c r="M2419" s="26" t="str">
        <f t="shared" si="299"/>
        <v>Mon</v>
      </c>
      <c r="N2419" s="25">
        <v>41730</v>
      </c>
      <c r="O2419" s="1">
        <f t="shared" si="300"/>
        <v>1</v>
      </c>
      <c r="P2419" s="27">
        <f t="shared" si="301"/>
        <v>2014</v>
      </c>
      <c r="Q2419" s="1">
        <f t="shared" si="302"/>
        <v>3</v>
      </c>
      <c r="R2419" s="1">
        <f t="shared" si="303"/>
        <v>31</v>
      </c>
      <c r="S2419" t="s">
        <v>72</v>
      </c>
      <c r="T2419" s="2">
        <v>5473000</v>
      </c>
      <c r="U2419">
        <v>5198000</v>
      </c>
      <c r="V2419" s="2">
        <v>4223377</v>
      </c>
      <c r="W2419" s="2">
        <v>428571.15</v>
      </c>
      <c r="X2419" s="2">
        <v>0</v>
      </c>
      <c r="Y2419" s="2">
        <v>86580.09</v>
      </c>
      <c r="Z2419" s="2">
        <v>734471.76</v>
      </c>
      <c r="AA2419">
        <v>2</v>
      </c>
      <c r="AB2419">
        <v>0</v>
      </c>
      <c r="AC2419">
        <v>0</v>
      </c>
      <c r="AD2419">
        <v>1</v>
      </c>
      <c r="AE2419">
        <v>2</v>
      </c>
      <c r="AF2419">
        <v>3</v>
      </c>
      <c r="AG2419">
        <v>1</v>
      </c>
      <c r="AH2419" s="2">
        <v>4223377</v>
      </c>
    </row>
    <row r="2420" spans="1:34" x14ac:dyDescent="0.5">
      <c r="A2420">
        <v>18968</v>
      </c>
      <c r="B2420">
        <v>77226</v>
      </c>
      <c r="C2420" t="s">
        <v>2445</v>
      </c>
      <c r="D2420" s="25">
        <v>22509</v>
      </c>
      <c r="E2420" t="s">
        <v>69</v>
      </c>
      <c r="F2420" t="s">
        <v>70</v>
      </c>
      <c r="G2420" t="s">
        <v>74</v>
      </c>
      <c r="H2420" s="25">
        <v>41730</v>
      </c>
      <c r="I2420" s="26" t="str">
        <f t="shared" si="296"/>
        <v>Tue</v>
      </c>
      <c r="J2420" s="1">
        <f t="shared" si="297"/>
        <v>47</v>
      </c>
      <c r="K2420" s="1" t="str">
        <f t="shared" si="298"/>
        <v>60D</v>
      </c>
      <c r="L2420" s="25">
        <v>41777</v>
      </c>
      <c r="M2420" s="26" t="str">
        <f t="shared" si="299"/>
        <v>Sun</v>
      </c>
      <c r="N2420" s="25">
        <v>41778</v>
      </c>
      <c r="O2420" s="1">
        <f t="shared" si="300"/>
        <v>1</v>
      </c>
      <c r="P2420" s="27">
        <f t="shared" si="301"/>
        <v>2014</v>
      </c>
      <c r="Q2420" s="1">
        <f t="shared" si="302"/>
        <v>5</v>
      </c>
      <c r="R2420" s="1">
        <f t="shared" si="303"/>
        <v>18</v>
      </c>
      <c r="S2420" t="s">
        <v>72</v>
      </c>
      <c r="T2420" s="2">
        <v>14949850</v>
      </c>
      <c r="U2420">
        <v>14864850</v>
      </c>
      <c r="V2420" s="2">
        <v>12315888</v>
      </c>
      <c r="W2420" s="2">
        <v>627705.06999999995</v>
      </c>
      <c r="X2420" s="2">
        <v>0</v>
      </c>
      <c r="Y2420" s="2">
        <v>0</v>
      </c>
      <c r="Z2420" s="2">
        <v>2006256.93</v>
      </c>
      <c r="AA2420">
        <v>2</v>
      </c>
      <c r="AB2420">
        <v>0</v>
      </c>
      <c r="AC2420">
        <v>0</v>
      </c>
      <c r="AD2420">
        <v>0</v>
      </c>
      <c r="AE2420">
        <v>2</v>
      </c>
      <c r="AF2420">
        <v>2</v>
      </c>
      <c r="AG2420">
        <v>1</v>
      </c>
      <c r="AH2420" s="2">
        <v>12315888</v>
      </c>
    </row>
    <row r="2421" spans="1:34" x14ac:dyDescent="0.5">
      <c r="A2421">
        <v>18989</v>
      </c>
      <c r="B2421">
        <v>77262</v>
      </c>
      <c r="C2421" t="s">
        <v>2446</v>
      </c>
      <c r="D2421" s="25">
        <v>24836</v>
      </c>
      <c r="E2421" t="s">
        <v>79</v>
      </c>
      <c r="F2421" t="s">
        <v>105</v>
      </c>
      <c r="G2421" t="s">
        <v>106</v>
      </c>
      <c r="H2421" s="25">
        <v>41730</v>
      </c>
      <c r="I2421" s="26" t="str">
        <f t="shared" si="296"/>
        <v>Tue</v>
      </c>
      <c r="J2421" s="1">
        <f t="shared" si="297"/>
        <v>57</v>
      </c>
      <c r="K2421" s="1" t="str">
        <f t="shared" si="298"/>
        <v>60D</v>
      </c>
      <c r="L2421" s="25">
        <v>41787</v>
      </c>
      <c r="M2421" s="26" t="str">
        <f t="shared" si="299"/>
        <v>Wed</v>
      </c>
      <c r="N2421" s="25">
        <v>41793</v>
      </c>
      <c r="O2421" s="1">
        <f t="shared" si="300"/>
        <v>6</v>
      </c>
      <c r="P2421" s="27">
        <f t="shared" si="301"/>
        <v>2014</v>
      </c>
      <c r="Q2421" s="1">
        <f t="shared" si="302"/>
        <v>5</v>
      </c>
      <c r="R2421" s="1">
        <f t="shared" si="303"/>
        <v>28</v>
      </c>
      <c r="S2421" t="s">
        <v>72</v>
      </c>
      <c r="T2421" s="2">
        <v>15223578.67</v>
      </c>
      <c r="U2421">
        <v>0</v>
      </c>
      <c r="V2421" s="2">
        <v>7863567.5999999996</v>
      </c>
      <c r="W2421" s="2">
        <v>5317314.92</v>
      </c>
      <c r="X2421" s="2">
        <v>0</v>
      </c>
      <c r="Y2421" s="2">
        <v>0</v>
      </c>
      <c r="Z2421" s="2">
        <v>2042696.15</v>
      </c>
      <c r="AA2421">
        <v>12</v>
      </c>
      <c r="AB2421">
        <v>0</v>
      </c>
      <c r="AC2421">
        <v>6</v>
      </c>
      <c r="AD2421">
        <v>0</v>
      </c>
      <c r="AE2421">
        <v>12</v>
      </c>
      <c r="AF2421">
        <v>18</v>
      </c>
      <c r="AG2421">
        <v>6</v>
      </c>
      <c r="AH2421" s="2">
        <v>1310594.6000000001</v>
      </c>
    </row>
    <row r="2422" spans="1:34" x14ac:dyDescent="0.5">
      <c r="A2422">
        <v>19011</v>
      </c>
      <c r="B2422">
        <v>77742</v>
      </c>
      <c r="C2422" t="s">
        <v>2447</v>
      </c>
      <c r="D2422" s="25">
        <v>26577</v>
      </c>
      <c r="E2422" t="s">
        <v>69</v>
      </c>
      <c r="F2422" t="s">
        <v>75</v>
      </c>
      <c r="G2422" t="s">
        <v>91</v>
      </c>
      <c r="H2422" s="25">
        <v>41731</v>
      </c>
      <c r="I2422" s="26" t="str">
        <f t="shared" si="296"/>
        <v>Wed</v>
      </c>
      <c r="J2422" s="1">
        <f t="shared" si="297"/>
        <v>3</v>
      </c>
      <c r="K2422" s="1" t="str">
        <f t="shared" si="298"/>
        <v>7D</v>
      </c>
      <c r="L2422" s="25">
        <v>41734</v>
      </c>
      <c r="M2422" s="26" t="str">
        <f t="shared" si="299"/>
        <v>Sat</v>
      </c>
      <c r="N2422" s="25">
        <v>41735</v>
      </c>
      <c r="O2422" s="1">
        <f t="shared" si="300"/>
        <v>1</v>
      </c>
      <c r="P2422" s="27">
        <f t="shared" si="301"/>
        <v>2014</v>
      </c>
      <c r="Q2422" s="1">
        <f t="shared" si="302"/>
        <v>4</v>
      </c>
      <c r="R2422" s="1">
        <f t="shared" si="303"/>
        <v>5</v>
      </c>
      <c r="S2422" t="s">
        <v>72</v>
      </c>
      <c r="T2422" s="2">
        <v>3189999.93</v>
      </c>
      <c r="U2422">
        <v>0</v>
      </c>
      <c r="V2422" s="2">
        <v>952381</v>
      </c>
      <c r="W2422" s="2">
        <v>1809523.75</v>
      </c>
      <c r="X2422" s="2">
        <v>0</v>
      </c>
      <c r="Y2422" s="2">
        <v>0</v>
      </c>
      <c r="Z2422" s="2">
        <v>428095.18</v>
      </c>
      <c r="AA2422">
        <v>2</v>
      </c>
      <c r="AB2422">
        <v>0</v>
      </c>
      <c r="AC2422">
        <v>0</v>
      </c>
      <c r="AD2422">
        <v>0</v>
      </c>
      <c r="AE2422">
        <v>2</v>
      </c>
      <c r="AF2422">
        <v>2</v>
      </c>
      <c r="AG2422">
        <v>1</v>
      </c>
      <c r="AH2422" s="2">
        <v>952381</v>
      </c>
    </row>
    <row r="2423" spans="1:34" x14ac:dyDescent="0.5">
      <c r="A2423">
        <v>19006</v>
      </c>
      <c r="B2423">
        <v>77323</v>
      </c>
      <c r="C2423" t="s">
        <v>2448</v>
      </c>
      <c r="D2423" s="25">
        <v>23322</v>
      </c>
      <c r="E2423" t="s">
        <v>100</v>
      </c>
      <c r="F2423" t="s">
        <v>70</v>
      </c>
      <c r="G2423" t="s">
        <v>74</v>
      </c>
      <c r="H2423" s="25">
        <v>41731</v>
      </c>
      <c r="I2423" s="26" t="str">
        <f t="shared" si="296"/>
        <v>Wed</v>
      </c>
      <c r="J2423" s="1">
        <f t="shared" si="297"/>
        <v>7</v>
      </c>
      <c r="K2423" s="1" t="str">
        <f t="shared" si="298"/>
        <v>7D</v>
      </c>
      <c r="L2423" s="25">
        <v>41738</v>
      </c>
      <c r="M2423" s="26" t="str">
        <f t="shared" si="299"/>
        <v>Wed</v>
      </c>
      <c r="N2423" s="25">
        <v>41740</v>
      </c>
      <c r="O2423" s="1">
        <f t="shared" si="300"/>
        <v>2</v>
      </c>
      <c r="P2423" s="27">
        <f t="shared" si="301"/>
        <v>2014</v>
      </c>
      <c r="Q2423" s="1">
        <f t="shared" si="302"/>
        <v>4</v>
      </c>
      <c r="R2423" s="1">
        <f t="shared" si="303"/>
        <v>9</v>
      </c>
      <c r="S2423" t="s">
        <v>72</v>
      </c>
      <c r="T2423" s="2">
        <v>37082887.600000001</v>
      </c>
      <c r="U2423">
        <v>23544365.399999999</v>
      </c>
      <c r="V2423" s="2">
        <v>31292175.600000001</v>
      </c>
      <c r="W2423" s="2">
        <v>545549.4</v>
      </c>
      <c r="X2423" s="2">
        <v>0</v>
      </c>
      <c r="Y2423" s="2">
        <v>268398.27</v>
      </c>
      <c r="Z2423" s="2">
        <v>4976764.33</v>
      </c>
      <c r="AA2423">
        <v>2</v>
      </c>
      <c r="AB2423">
        <v>0</v>
      </c>
      <c r="AC2423">
        <v>0</v>
      </c>
      <c r="AD2423">
        <v>0</v>
      </c>
      <c r="AE2423">
        <v>2</v>
      </c>
      <c r="AF2423">
        <v>2</v>
      </c>
      <c r="AG2423">
        <v>2</v>
      </c>
      <c r="AH2423" s="2">
        <v>15646087.800000001</v>
      </c>
    </row>
    <row r="2424" spans="1:34" x14ac:dyDescent="0.5">
      <c r="A2424">
        <v>19045</v>
      </c>
      <c r="B2424">
        <v>77528</v>
      </c>
      <c r="C2424" t="s">
        <v>2449</v>
      </c>
      <c r="D2424" s="25">
        <v>26715</v>
      </c>
      <c r="E2424" t="s">
        <v>69</v>
      </c>
      <c r="F2424" t="s">
        <v>75</v>
      </c>
      <c r="G2424" t="s">
        <v>91</v>
      </c>
      <c r="H2424" s="25">
        <v>41732</v>
      </c>
      <c r="I2424" s="26" t="str">
        <f t="shared" si="296"/>
        <v>Thu</v>
      </c>
      <c r="J2424" s="1">
        <f t="shared" si="297"/>
        <v>30</v>
      </c>
      <c r="K2424" s="1" t="str">
        <f t="shared" si="298"/>
        <v>30D</v>
      </c>
      <c r="L2424" s="25">
        <v>41762</v>
      </c>
      <c r="M2424" s="26" t="str">
        <f t="shared" si="299"/>
        <v>Sat</v>
      </c>
      <c r="N2424" s="25">
        <v>41764</v>
      </c>
      <c r="O2424" s="1">
        <f t="shared" si="300"/>
        <v>2</v>
      </c>
      <c r="P2424" s="27">
        <f t="shared" si="301"/>
        <v>2014</v>
      </c>
      <c r="Q2424" s="1">
        <f t="shared" si="302"/>
        <v>5</v>
      </c>
      <c r="R2424" s="1">
        <f t="shared" si="303"/>
        <v>3</v>
      </c>
      <c r="S2424" t="s">
        <v>72</v>
      </c>
      <c r="T2424" s="2">
        <v>3325161.15</v>
      </c>
      <c r="U2424">
        <v>0</v>
      </c>
      <c r="V2424" s="2">
        <v>2077922.07</v>
      </c>
      <c r="W2424" s="2">
        <v>800000</v>
      </c>
      <c r="X2424" s="2">
        <v>0</v>
      </c>
      <c r="Y2424" s="2">
        <v>1055.5899999999999</v>
      </c>
      <c r="Z2424" s="2">
        <v>446183.49</v>
      </c>
      <c r="AA2424">
        <v>8</v>
      </c>
      <c r="AB2424">
        <v>4</v>
      </c>
      <c r="AC2424">
        <v>0</v>
      </c>
      <c r="AD2424">
        <v>0</v>
      </c>
      <c r="AE2424">
        <v>12</v>
      </c>
      <c r="AF2424">
        <v>12</v>
      </c>
      <c r="AG2424">
        <v>4</v>
      </c>
      <c r="AH2424" s="2">
        <v>519480.52</v>
      </c>
    </row>
    <row r="2425" spans="1:34" x14ac:dyDescent="0.5">
      <c r="A2425">
        <v>19053</v>
      </c>
      <c r="B2425">
        <v>77555</v>
      </c>
      <c r="C2425" t="s">
        <v>2450</v>
      </c>
      <c r="D2425" s="25">
        <v>16891</v>
      </c>
      <c r="E2425" t="s">
        <v>296</v>
      </c>
      <c r="F2425" t="s">
        <v>80</v>
      </c>
      <c r="G2425" t="s">
        <v>81</v>
      </c>
      <c r="H2425" s="25">
        <v>41733</v>
      </c>
      <c r="I2425" s="26" t="str">
        <f t="shared" si="296"/>
        <v>Fri</v>
      </c>
      <c r="J2425" s="1">
        <f t="shared" si="297"/>
        <v>62</v>
      </c>
      <c r="K2425" s="1" t="str">
        <f t="shared" si="298"/>
        <v>90D</v>
      </c>
      <c r="L2425" s="25">
        <v>41795</v>
      </c>
      <c r="M2425" s="26" t="str">
        <f t="shared" si="299"/>
        <v>Thu</v>
      </c>
      <c r="N2425" s="25">
        <v>41801</v>
      </c>
      <c r="O2425" s="1">
        <f t="shared" si="300"/>
        <v>6</v>
      </c>
      <c r="P2425" s="27">
        <f t="shared" si="301"/>
        <v>2014</v>
      </c>
      <c r="Q2425" s="1">
        <f t="shared" si="302"/>
        <v>6</v>
      </c>
      <c r="R2425" s="1">
        <f t="shared" si="303"/>
        <v>5</v>
      </c>
      <c r="S2425" t="s">
        <v>72</v>
      </c>
      <c r="T2425" s="2">
        <v>18590999.960000001</v>
      </c>
      <c r="U2425">
        <v>12706000</v>
      </c>
      <c r="V2425" s="2">
        <v>10152382</v>
      </c>
      <c r="W2425" s="2">
        <v>5510821.6500000004</v>
      </c>
      <c r="X2425" s="2">
        <v>0</v>
      </c>
      <c r="Y2425" s="2">
        <v>432901</v>
      </c>
      <c r="Z2425" s="2">
        <v>2494895.31</v>
      </c>
      <c r="AA2425">
        <v>12</v>
      </c>
      <c r="AB2425">
        <v>0</v>
      </c>
      <c r="AC2425">
        <v>0</v>
      </c>
      <c r="AD2425">
        <v>0</v>
      </c>
      <c r="AE2425">
        <v>12</v>
      </c>
      <c r="AF2425">
        <v>12</v>
      </c>
      <c r="AG2425">
        <v>6</v>
      </c>
      <c r="AH2425" s="2">
        <v>1692063.67</v>
      </c>
    </row>
    <row r="2426" spans="1:34" x14ac:dyDescent="0.5">
      <c r="A2426">
        <v>19079</v>
      </c>
      <c r="B2426">
        <v>77658</v>
      </c>
      <c r="C2426" t="s">
        <v>2451</v>
      </c>
      <c r="D2426" s="25">
        <v>32122</v>
      </c>
      <c r="E2426" t="s">
        <v>69</v>
      </c>
      <c r="F2426" t="s">
        <v>75</v>
      </c>
      <c r="G2426" t="s">
        <v>91</v>
      </c>
      <c r="H2426" s="25">
        <v>41733</v>
      </c>
      <c r="I2426" s="26" t="str">
        <f t="shared" si="296"/>
        <v>Fri</v>
      </c>
      <c r="J2426" s="1">
        <f t="shared" si="297"/>
        <v>14</v>
      </c>
      <c r="K2426" s="1" t="str">
        <f t="shared" si="298"/>
        <v>14D</v>
      </c>
      <c r="L2426" s="25">
        <v>41747</v>
      </c>
      <c r="M2426" s="26" t="str">
        <f t="shared" si="299"/>
        <v>Fri</v>
      </c>
      <c r="N2426" s="25">
        <v>41749</v>
      </c>
      <c r="O2426" s="1">
        <f t="shared" si="300"/>
        <v>2</v>
      </c>
      <c r="P2426" s="27">
        <f t="shared" si="301"/>
        <v>2014</v>
      </c>
      <c r="Q2426" s="1">
        <f t="shared" si="302"/>
        <v>4</v>
      </c>
      <c r="R2426" s="1">
        <f t="shared" si="303"/>
        <v>18</v>
      </c>
      <c r="S2426" t="s">
        <v>72</v>
      </c>
      <c r="T2426" s="2">
        <v>1967000.02</v>
      </c>
      <c r="U2426">
        <v>0</v>
      </c>
      <c r="V2426" s="2">
        <v>400000</v>
      </c>
      <c r="W2426" s="2">
        <v>1303030.32</v>
      </c>
      <c r="X2426" s="2">
        <v>0</v>
      </c>
      <c r="Y2426" s="2">
        <v>0</v>
      </c>
      <c r="Z2426" s="2">
        <v>263969.7</v>
      </c>
      <c r="AA2426">
        <v>4</v>
      </c>
      <c r="AB2426">
        <v>0</v>
      </c>
      <c r="AC2426">
        <v>0</v>
      </c>
      <c r="AD2426">
        <v>0</v>
      </c>
      <c r="AE2426">
        <v>4</v>
      </c>
      <c r="AF2426">
        <v>4</v>
      </c>
      <c r="AG2426">
        <v>2</v>
      </c>
      <c r="AH2426" s="2">
        <v>200000</v>
      </c>
    </row>
    <row r="2427" spans="1:34" x14ac:dyDescent="0.5">
      <c r="A2427">
        <v>19073</v>
      </c>
      <c r="B2427">
        <v>77627</v>
      </c>
      <c r="C2427" t="s">
        <v>2452</v>
      </c>
      <c r="D2427" s="25">
        <v>21956</v>
      </c>
      <c r="E2427" t="s">
        <v>79</v>
      </c>
      <c r="F2427" t="s">
        <v>105</v>
      </c>
      <c r="G2427" t="s">
        <v>106</v>
      </c>
      <c r="H2427" s="25">
        <v>41733</v>
      </c>
      <c r="I2427" s="26" t="str">
        <f t="shared" si="296"/>
        <v>Fri</v>
      </c>
      <c r="J2427" s="1">
        <f t="shared" si="297"/>
        <v>115</v>
      </c>
      <c r="K2427" s="1" t="str">
        <f t="shared" si="298"/>
        <v>120D</v>
      </c>
      <c r="L2427" s="25">
        <v>41848</v>
      </c>
      <c r="M2427" s="26" t="str">
        <f t="shared" si="299"/>
        <v>Mon</v>
      </c>
      <c r="N2427" s="25">
        <v>41854</v>
      </c>
      <c r="O2427" s="1">
        <f t="shared" si="300"/>
        <v>6</v>
      </c>
      <c r="P2427" s="27">
        <f t="shared" si="301"/>
        <v>2014</v>
      </c>
      <c r="Q2427" s="1">
        <f t="shared" si="302"/>
        <v>7</v>
      </c>
      <c r="R2427" s="1">
        <f t="shared" si="303"/>
        <v>28</v>
      </c>
      <c r="S2427" t="s">
        <v>72</v>
      </c>
      <c r="T2427" s="2">
        <v>13587497.33</v>
      </c>
      <c r="U2427">
        <v>5267500</v>
      </c>
      <c r="V2427" s="2">
        <v>4138148</v>
      </c>
      <c r="W2427" s="2">
        <v>7625914.3899999997</v>
      </c>
      <c r="X2427" s="2">
        <v>0</v>
      </c>
      <c r="Y2427" s="2">
        <v>0</v>
      </c>
      <c r="Z2427" s="2">
        <v>1823434.94</v>
      </c>
      <c r="AA2427">
        <v>14</v>
      </c>
      <c r="AB2427">
        <v>0</v>
      </c>
      <c r="AC2427">
        <v>0</v>
      </c>
      <c r="AD2427">
        <v>0</v>
      </c>
      <c r="AE2427">
        <v>14</v>
      </c>
      <c r="AF2427">
        <v>14</v>
      </c>
      <c r="AG2427">
        <v>7</v>
      </c>
      <c r="AH2427" s="2">
        <v>591164</v>
      </c>
    </row>
    <row r="2428" spans="1:34" x14ac:dyDescent="0.5">
      <c r="A2428">
        <v>19073</v>
      </c>
      <c r="B2428">
        <v>77627</v>
      </c>
      <c r="C2428" t="s">
        <v>2452</v>
      </c>
      <c r="D2428" s="25">
        <v>21956</v>
      </c>
      <c r="E2428" t="s">
        <v>79</v>
      </c>
      <c r="F2428" t="s">
        <v>105</v>
      </c>
      <c r="G2428" t="s">
        <v>106</v>
      </c>
      <c r="H2428" s="25">
        <v>41733</v>
      </c>
      <c r="I2428" s="26" t="str">
        <f t="shared" si="296"/>
        <v>Fri</v>
      </c>
      <c r="J2428" s="1">
        <f t="shared" si="297"/>
        <v>121</v>
      </c>
      <c r="K2428" s="1" t="str">
        <f t="shared" si="298"/>
        <v>120D</v>
      </c>
      <c r="L2428" s="25">
        <v>41854</v>
      </c>
      <c r="M2428" s="26" t="str">
        <f t="shared" si="299"/>
        <v>Sun</v>
      </c>
      <c r="N2428" s="25">
        <v>41855</v>
      </c>
      <c r="O2428" s="1">
        <f t="shared" si="300"/>
        <v>1</v>
      </c>
      <c r="P2428" s="27">
        <f t="shared" si="301"/>
        <v>2014</v>
      </c>
      <c r="Q2428" s="1">
        <f t="shared" si="302"/>
        <v>8</v>
      </c>
      <c r="R2428" s="1">
        <f t="shared" si="303"/>
        <v>3</v>
      </c>
      <c r="S2428" t="s">
        <v>72</v>
      </c>
      <c r="T2428" s="2">
        <v>13587497.33</v>
      </c>
      <c r="U2428">
        <v>5267500</v>
      </c>
      <c r="V2428" s="2">
        <v>4138148</v>
      </c>
      <c r="W2428" s="2">
        <v>7625914.3899999997</v>
      </c>
      <c r="X2428" s="2">
        <v>0</v>
      </c>
      <c r="Y2428" s="2">
        <v>0</v>
      </c>
      <c r="Z2428" s="2">
        <v>1823434.94</v>
      </c>
      <c r="AA2428">
        <v>14</v>
      </c>
      <c r="AB2428">
        <v>0</v>
      </c>
      <c r="AC2428">
        <v>0</v>
      </c>
      <c r="AD2428">
        <v>0</v>
      </c>
      <c r="AE2428">
        <v>14</v>
      </c>
      <c r="AF2428">
        <v>14</v>
      </c>
      <c r="AG2428">
        <v>7</v>
      </c>
      <c r="AH2428" s="2">
        <v>591164</v>
      </c>
    </row>
    <row r="2429" spans="1:34" x14ac:dyDescent="0.5">
      <c r="A2429">
        <v>19053</v>
      </c>
      <c r="B2429">
        <v>77554</v>
      </c>
      <c r="C2429" t="s">
        <v>2453</v>
      </c>
      <c r="D2429" s="25">
        <v>20518</v>
      </c>
      <c r="E2429" t="s">
        <v>271</v>
      </c>
      <c r="F2429" t="s">
        <v>80</v>
      </c>
      <c r="G2429" t="s">
        <v>81</v>
      </c>
      <c r="H2429" s="25">
        <v>41733</v>
      </c>
      <c r="I2429" s="26" t="str">
        <f t="shared" si="296"/>
        <v>Fri</v>
      </c>
      <c r="J2429" s="1">
        <f t="shared" si="297"/>
        <v>62</v>
      </c>
      <c r="K2429" s="1" t="str">
        <f t="shared" si="298"/>
        <v>90D</v>
      </c>
      <c r="L2429" s="25">
        <v>41795</v>
      </c>
      <c r="M2429" s="26" t="str">
        <f t="shared" si="299"/>
        <v>Thu</v>
      </c>
      <c r="N2429" s="25">
        <v>41799</v>
      </c>
      <c r="O2429" s="1">
        <f t="shared" si="300"/>
        <v>4</v>
      </c>
      <c r="P2429" s="27">
        <f t="shared" si="301"/>
        <v>2014</v>
      </c>
      <c r="Q2429" s="1">
        <f t="shared" si="302"/>
        <v>6</v>
      </c>
      <c r="R2429" s="1">
        <f t="shared" si="303"/>
        <v>5</v>
      </c>
      <c r="S2429" t="s">
        <v>72</v>
      </c>
      <c r="T2429" s="2">
        <v>45734999.109999999</v>
      </c>
      <c r="U2429">
        <v>38115000</v>
      </c>
      <c r="V2429" s="2">
        <v>29606064</v>
      </c>
      <c r="W2429" s="2">
        <v>8346316.1900000004</v>
      </c>
      <c r="X2429" s="2">
        <v>0</v>
      </c>
      <c r="Y2429" s="2">
        <v>1645021.21</v>
      </c>
      <c r="Z2429" s="2">
        <v>6137597.71</v>
      </c>
      <c r="AA2429">
        <v>8</v>
      </c>
      <c r="AB2429">
        <v>0</v>
      </c>
      <c r="AC2429">
        <v>0</v>
      </c>
      <c r="AD2429">
        <v>0</v>
      </c>
      <c r="AE2429">
        <v>8</v>
      </c>
      <c r="AF2429">
        <v>8</v>
      </c>
      <c r="AG2429">
        <v>4</v>
      </c>
      <c r="AH2429" s="2">
        <v>7401516</v>
      </c>
    </row>
    <row r="2430" spans="1:34" x14ac:dyDescent="0.5">
      <c r="A2430">
        <v>19095</v>
      </c>
      <c r="B2430">
        <v>77753</v>
      </c>
      <c r="C2430" t="s">
        <v>2454</v>
      </c>
      <c r="D2430" s="25">
        <v>25806</v>
      </c>
      <c r="E2430" t="s">
        <v>2331</v>
      </c>
      <c r="F2430" t="s">
        <v>80</v>
      </c>
      <c r="G2430" t="s">
        <v>89</v>
      </c>
      <c r="H2430" s="25">
        <v>41735</v>
      </c>
      <c r="I2430" s="26" t="str">
        <f t="shared" si="296"/>
        <v>Sun</v>
      </c>
      <c r="J2430" s="1">
        <f t="shared" si="297"/>
        <v>0</v>
      </c>
      <c r="K2430" s="1" t="str">
        <f t="shared" si="298"/>
        <v>7D</v>
      </c>
      <c r="L2430" s="25">
        <v>41735</v>
      </c>
      <c r="M2430" s="26" t="str">
        <f t="shared" si="299"/>
        <v>Sun</v>
      </c>
      <c r="N2430" s="25">
        <v>41736</v>
      </c>
      <c r="O2430" s="1">
        <f t="shared" si="300"/>
        <v>1</v>
      </c>
      <c r="P2430" s="27">
        <f t="shared" si="301"/>
        <v>2014</v>
      </c>
      <c r="Q2430" s="1">
        <f t="shared" si="302"/>
        <v>4</v>
      </c>
      <c r="R2430" s="1">
        <f t="shared" si="303"/>
        <v>6</v>
      </c>
      <c r="S2430" t="s">
        <v>72</v>
      </c>
      <c r="T2430" s="2">
        <v>577000</v>
      </c>
      <c r="U2430">
        <v>0</v>
      </c>
      <c r="V2430" s="2">
        <v>499567</v>
      </c>
      <c r="W2430" s="2">
        <v>0</v>
      </c>
      <c r="X2430" s="2">
        <v>0</v>
      </c>
      <c r="Y2430" s="2">
        <v>0</v>
      </c>
      <c r="Z2430" s="2">
        <v>77433</v>
      </c>
      <c r="AA2430">
        <v>2</v>
      </c>
      <c r="AB2430">
        <v>0</v>
      </c>
      <c r="AC2430">
        <v>0</v>
      </c>
      <c r="AD2430">
        <v>0</v>
      </c>
      <c r="AE2430">
        <v>2</v>
      </c>
      <c r="AF2430">
        <v>2</v>
      </c>
      <c r="AG2430">
        <v>1</v>
      </c>
      <c r="AH2430" s="2">
        <v>499567</v>
      </c>
    </row>
    <row r="2431" spans="1:34" x14ac:dyDescent="0.5">
      <c r="A2431">
        <v>19114</v>
      </c>
      <c r="B2431">
        <v>77967</v>
      </c>
      <c r="C2431" t="s">
        <v>2455</v>
      </c>
      <c r="D2431" s="25">
        <v>37688</v>
      </c>
      <c r="E2431" t="s">
        <v>101</v>
      </c>
      <c r="F2431" t="s">
        <v>80</v>
      </c>
      <c r="G2431" t="s">
        <v>89</v>
      </c>
      <c r="H2431" s="25">
        <v>41736</v>
      </c>
      <c r="I2431" s="26" t="str">
        <f t="shared" si="296"/>
        <v>Mon</v>
      </c>
      <c r="J2431" s="1">
        <f t="shared" si="297"/>
        <v>71</v>
      </c>
      <c r="K2431" s="1" t="str">
        <f t="shared" si="298"/>
        <v>90D</v>
      </c>
      <c r="L2431" s="25">
        <v>41807</v>
      </c>
      <c r="M2431" s="26" t="str">
        <f t="shared" si="299"/>
        <v>Tue</v>
      </c>
      <c r="N2431" s="25">
        <v>41811</v>
      </c>
      <c r="O2431" s="1">
        <f t="shared" si="300"/>
        <v>4</v>
      </c>
      <c r="P2431" s="27">
        <f t="shared" si="301"/>
        <v>2014</v>
      </c>
      <c r="Q2431" s="1">
        <f t="shared" si="302"/>
        <v>6</v>
      </c>
      <c r="R2431" s="1">
        <f t="shared" si="303"/>
        <v>17</v>
      </c>
      <c r="S2431" t="s">
        <v>72</v>
      </c>
      <c r="T2431" s="2">
        <v>19333452.600000001</v>
      </c>
      <c r="U2431">
        <v>19333452.600000001</v>
      </c>
      <c r="V2431" s="2">
        <v>15043893</v>
      </c>
      <c r="W2431" s="2">
        <v>1695027</v>
      </c>
      <c r="X2431" s="2">
        <v>0</v>
      </c>
      <c r="Y2431" s="2">
        <v>0</v>
      </c>
      <c r="Z2431" s="2">
        <v>2594532.6</v>
      </c>
      <c r="AA2431">
        <v>8</v>
      </c>
      <c r="AB2431">
        <v>0</v>
      </c>
      <c r="AC2431">
        <v>0</v>
      </c>
      <c r="AD2431">
        <v>4</v>
      </c>
      <c r="AE2431">
        <v>8</v>
      </c>
      <c r="AF2431">
        <v>12</v>
      </c>
      <c r="AG2431">
        <v>4</v>
      </c>
      <c r="AH2431" s="2">
        <v>3760973.25</v>
      </c>
    </row>
    <row r="2432" spans="1:34" x14ac:dyDescent="0.5">
      <c r="A2432">
        <v>19107</v>
      </c>
      <c r="B2432">
        <v>78428</v>
      </c>
      <c r="C2432" t="s">
        <v>2456</v>
      </c>
      <c r="D2432" s="25">
        <v>23073</v>
      </c>
      <c r="E2432" t="s">
        <v>69</v>
      </c>
      <c r="F2432" t="s">
        <v>70</v>
      </c>
      <c r="G2432" t="s">
        <v>74</v>
      </c>
      <c r="H2432" s="25">
        <v>41736</v>
      </c>
      <c r="I2432" s="26" t="str">
        <f t="shared" ref="I2432:I2495" si="304">TEXT(H2432,"ddd")</f>
        <v>Mon</v>
      </c>
      <c r="J2432" s="1">
        <f t="shared" ref="J2432:J2495" si="305">L2432-H2432</f>
        <v>4</v>
      </c>
      <c r="K2432" s="1" t="str">
        <f t="shared" ref="K2432:K2495" si="306">IF(J2432&lt;=7,"7D",IF(J2432&lt;=14,"14D",IF(J2432&lt;=30,"30D",IF(J2432&lt;=45,"45D",IF(J2432&lt;=60,"60D",IF(J2432&lt;=90,"90D","120D"))))))</f>
        <v>7D</v>
      </c>
      <c r="L2432" s="25">
        <v>41740</v>
      </c>
      <c r="M2432" s="26" t="str">
        <f t="shared" ref="M2432:M2495" si="307">TEXT(L2432,"ddd")</f>
        <v>Fri</v>
      </c>
      <c r="N2432" s="25">
        <v>41742</v>
      </c>
      <c r="O2432" s="1">
        <f t="shared" ref="O2432:O2495" si="308">N2432-L2432</f>
        <v>2</v>
      </c>
      <c r="P2432" s="27">
        <f t="shared" ref="P2432:P2495" si="309">YEAR(L2432)</f>
        <v>2014</v>
      </c>
      <c r="Q2432" s="1">
        <f t="shared" ref="Q2432:Q2495" si="310">MONTH(L2432)</f>
        <v>4</v>
      </c>
      <c r="R2432" s="1">
        <f t="shared" ref="R2432:R2495" si="311">DAY(L2432)</f>
        <v>11</v>
      </c>
      <c r="S2432" t="s">
        <v>72</v>
      </c>
      <c r="T2432" s="2">
        <v>8778000</v>
      </c>
      <c r="U2432">
        <v>0</v>
      </c>
      <c r="V2432" s="2">
        <v>7600000</v>
      </c>
      <c r="W2432" s="2">
        <v>0</v>
      </c>
      <c r="X2432" s="2">
        <v>0</v>
      </c>
      <c r="Y2432" s="2">
        <v>0</v>
      </c>
      <c r="Z2432" s="2">
        <v>1178000</v>
      </c>
      <c r="AA2432">
        <v>4</v>
      </c>
      <c r="AB2432">
        <v>0</v>
      </c>
      <c r="AC2432">
        <v>2</v>
      </c>
      <c r="AD2432">
        <v>0</v>
      </c>
      <c r="AE2432">
        <v>4</v>
      </c>
      <c r="AF2432">
        <v>6</v>
      </c>
      <c r="AG2432">
        <v>2</v>
      </c>
      <c r="AH2432" s="2">
        <v>3800000</v>
      </c>
    </row>
    <row r="2433" spans="1:34" x14ac:dyDescent="0.5">
      <c r="A2433">
        <v>19099</v>
      </c>
      <c r="B2433">
        <v>77763</v>
      </c>
      <c r="C2433" t="s">
        <v>2457</v>
      </c>
      <c r="D2433" s="25">
        <v>31445</v>
      </c>
      <c r="E2433" t="s">
        <v>69</v>
      </c>
      <c r="F2433" t="s">
        <v>84</v>
      </c>
      <c r="G2433" t="s">
        <v>112</v>
      </c>
      <c r="H2433" s="25">
        <v>41736</v>
      </c>
      <c r="I2433" s="26" t="str">
        <f t="shared" si="304"/>
        <v>Mon</v>
      </c>
      <c r="J2433" s="1">
        <f t="shared" si="305"/>
        <v>24</v>
      </c>
      <c r="K2433" s="1" t="str">
        <f t="shared" si="306"/>
        <v>30D</v>
      </c>
      <c r="L2433" s="25">
        <v>41760</v>
      </c>
      <c r="M2433" s="26" t="str">
        <f t="shared" si="307"/>
        <v>Thu</v>
      </c>
      <c r="N2433" s="25">
        <v>41762</v>
      </c>
      <c r="O2433" s="1">
        <f t="shared" si="308"/>
        <v>2</v>
      </c>
      <c r="P2433" s="27">
        <f t="shared" si="309"/>
        <v>2014</v>
      </c>
      <c r="Q2433" s="1">
        <f t="shared" si="310"/>
        <v>5</v>
      </c>
      <c r="R2433" s="1">
        <f t="shared" si="311"/>
        <v>1</v>
      </c>
      <c r="S2433" t="s">
        <v>72</v>
      </c>
      <c r="T2433" s="2">
        <v>38454000</v>
      </c>
      <c r="U2433">
        <v>36729000</v>
      </c>
      <c r="V2433" s="2">
        <v>30137664</v>
      </c>
      <c r="W2433" s="2">
        <v>1943721.28</v>
      </c>
      <c r="X2433" s="2">
        <v>0</v>
      </c>
      <c r="Y2433" s="2">
        <v>1212121.21</v>
      </c>
      <c r="Z2433" s="2">
        <v>5160493.51</v>
      </c>
      <c r="AA2433">
        <v>4</v>
      </c>
      <c r="AB2433">
        <v>0</v>
      </c>
      <c r="AC2433">
        <v>0</v>
      </c>
      <c r="AD2433">
        <v>0</v>
      </c>
      <c r="AE2433">
        <v>4</v>
      </c>
      <c r="AF2433">
        <v>4</v>
      </c>
      <c r="AG2433">
        <v>2</v>
      </c>
      <c r="AH2433" s="2">
        <v>15068832</v>
      </c>
    </row>
    <row r="2434" spans="1:34" x14ac:dyDescent="0.5">
      <c r="A2434">
        <v>19110</v>
      </c>
      <c r="B2434">
        <v>78049</v>
      </c>
      <c r="C2434" t="s">
        <v>2458</v>
      </c>
      <c r="D2434" s="25">
        <v>22937</v>
      </c>
      <c r="E2434" t="s">
        <v>122</v>
      </c>
      <c r="F2434" t="s">
        <v>80</v>
      </c>
      <c r="G2434" t="s">
        <v>81</v>
      </c>
      <c r="H2434" s="25">
        <v>41736</v>
      </c>
      <c r="I2434" s="26" t="str">
        <f t="shared" si="304"/>
        <v>Mon</v>
      </c>
      <c r="J2434" s="1">
        <f t="shared" si="305"/>
        <v>19</v>
      </c>
      <c r="K2434" s="1" t="str">
        <f t="shared" si="306"/>
        <v>30D</v>
      </c>
      <c r="L2434" s="25">
        <v>41755</v>
      </c>
      <c r="M2434" s="26" t="str">
        <f t="shared" si="307"/>
        <v>Sat</v>
      </c>
      <c r="N2434" s="25">
        <v>41758</v>
      </c>
      <c r="O2434" s="1">
        <f t="shared" si="308"/>
        <v>3</v>
      </c>
      <c r="P2434" s="27">
        <f t="shared" si="309"/>
        <v>2014</v>
      </c>
      <c r="Q2434" s="1">
        <f t="shared" si="310"/>
        <v>4</v>
      </c>
      <c r="R2434" s="1">
        <f t="shared" si="311"/>
        <v>26</v>
      </c>
      <c r="S2434" t="s">
        <v>72</v>
      </c>
      <c r="T2434" s="2">
        <v>39163845</v>
      </c>
      <c r="U2434">
        <v>32200245</v>
      </c>
      <c r="V2434" s="2">
        <v>22294585</v>
      </c>
      <c r="W2434" s="2">
        <v>7933851.8200000003</v>
      </c>
      <c r="X2434" s="2">
        <v>0</v>
      </c>
      <c r="Y2434" s="2">
        <v>2930402.07</v>
      </c>
      <c r="Z2434" s="2">
        <v>6005006.1100000003</v>
      </c>
      <c r="AA2434">
        <v>8</v>
      </c>
      <c r="AB2434">
        <v>0</v>
      </c>
      <c r="AC2434">
        <v>0</v>
      </c>
      <c r="AD2434">
        <v>0</v>
      </c>
      <c r="AE2434">
        <v>8</v>
      </c>
      <c r="AF2434">
        <v>8</v>
      </c>
      <c r="AG2434">
        <v>4</v>
      </c>
      <c r="AH2434" s="2">
        <v>5573646.25</v>
      </c>
    </row>
    <row r="2435" spans="1:34" x14ac:dyDescent="0.5">
      <c r="A2435">
        <v>19111</v>
      </c>
      <c r="B2435">
        <v>81310</v>
      </c>
      <c r="C2435" t="s">
        <v>2459</v>
      </c>
      <c r="D2435" s="25">
        <v>25983</v>
      </c>
      <c r="E2435" t="s">
        <v>138</v>
      </c>
      <c r="F2435" t="s">
        <v>80</v>
      </c>
      <c r="G2435" t="s">
        <v>89</v>
      </c>
      <c r="H2435" s="25">
        <v>41736</v>
      </c>
      <c r="I2435" s="26" t="str">
        <f t="shared" si="304"/>
        <v>Mon</v>
      </c>
      <c r="J2435" s="1">
        <f t="shared" si="305"/>
        <v>28</v>
      </c>
      <c r="K2435" s="1" t="str">
        <f t="shared" si="306"/>
        <v>30D</v>
      </c>
      <c r="L2435" s="25">
        <v>41764</v>
      </c>
      <c r="M2435" s="26" t="str">
        <f t="shared" si="307"/>
        <v>Mon</v>
      </c>
      <c r="N2435" s="25">
        <v>41766</v>
      </c>
      <c r="O2435" s="1">
        <f t="shared" si="308"/>
        <v>2</v>
      </c>
      <c r="P2435" s="27">
        <f t="shared" si="309"/>
        <v>2014</v>
      </c>
      <c r="Q2435" s="1">
        <f t="shared" si="310"/>
        <v>5</v>
      </c>
      <c r="R2435" s="1">
        <f t="shared" si="311"/>
        <v>5</v>
      </c>
      <c r="S2435" t="s">
        <v>72</v>
      </c>
      <c r="T2435" s="2">
        <v>1080249.99</v>
      </c>
      <c r="U2435">
        <v>0</v>
      </c>
      <c r="V2435" s="2">
        <v>400000</v>
      </c>
      <c r="W2435" s="2">
        <v>535281.38</v>
      </c>
      <c r="X2435" s="2">
        <v>0</v>
      </c>
      <c r="Y2435" s="2">
        <v>0</v>
      </c>
      <c r="Z2435" s="2">
        <v>144968.60999999999</v>
      </c>
      <c r="AA2435">
        <v>4</v>
      </c>
      <c r="AB2435">
        <v>0</v>
      </c>
      <c r="AC2435">
        <v>2</v>
      </c>
      <c r="AD2435">
        <v>0</v>
      </c>
      <c r="AE2435">
        <v>4</v>
      </c>
      <c r="AF2435">
        <v>6</v>
      </c>
      <c r="AG2435">
        <v>2</v>
      </c>
      <c r="AH2435" s="2">
        <v>200000</v>
      </c>
    </row>
    <row r="2436" spans="1:34" x14ac:dyDescent="0.5">
      <c r="A2436">
        <v>19080</v>
      </c>
      <c r="B2436">
        <v>80710</v>
      </c>
      <c r="C2436" t="s">
        <v>2460</v>
      </c>
      <c r="D2436" s="25">
        <v>28770</v>
      </c>
      <c r="E2436" t="s">
        <v>69</v>
      </c>
      <c r="F2436" t="s">
        <v>75</v>
      </c>
      <c r="G2436" t="s">
        <v>91</v>
      </c>
      <c r="H2436" s="25">
        <v>41736</v>
      </c>
      <c r="I2436" s="26" t="str">
        <f t="shared" si="304"/>
        <v>Mon</v>
      </c>
      <c r="J2436" s="1">
        <f t="shared" si="305"/>
        <v>24</v>
      </c>
      <c r="K2436" s="1" t="str">
        <f t="shared" si="306"/>
        <v>30D</v>
      </c>
      <c r="L2436" s="25">
        <v>41760</v>
      </c>
      <c r="M2436" s="26" t="str">
        <f t="shared" si="307"/>
        <v>Thu</v>
      </c>
      <c r="N2436" s="25">
        <v>41764</v>
      </c>
      <c r="O2436" s="1">
        <f t="shared" si="308"/>
        <v>4</v>
      </c>
      <c r="P2436" s="27">
        <f t="shared" si="309"/>
        <v>2014</v>
      </c>
      <c r="Q2436" s="1">
        <f t="shared" si="310"/>
        <v>5</v>
      </c>
      <c r="R2436" s="1">
        <f t="shared" si="311"/>
        <v>1</v>
      </c>
      <c r="S2436" t="s">
        <v>72</v>
      </c>
      <c r="T2436" s="2">
        <v>20640350.109999999</v>
      </c>
      <c r="U2436">
        <v>0</v>
      </c>
      <c r="V2436" s="2">
        <v>2400000</v>
      </c>
      <c r="W2436" s="2">
        <v>14526709.699999999</v>
      </c>
      <c r="X2436" s="2">
        <v>0</v>
      </c>
      <c r="Y2436" s="2">
        <v>943723.29</v>
      </c>
      <c r="Z2436" s="2">
        <v>2769917.12</v>
      </c>
      <c r="AA2436">
        <v>8</v>
      </c>
      <c r="AB2436">
        <v>1</v>
      </c>
      <c r="AC2436">
        <v>3</v>
      </c>
      <c r="AD2436">
        <v>0</v>
      </c>
      <c r="AE2436">
        <v>9</v>
      </c>
      <c r="AF2436">
        <v>12</v>
      </c>
      <c r="AG2436">
        <v>4</v>
      </c>
      <c r="AH2436" s="2">
        <v>600000</v>
      </c>
    </row>
    <row r="2437" spans="1:34" x14ac:dyDescent="0.5">
      <c r="A2437">
        <v>19096</v>
      </c>
      <c r="B2437">
        <v>77757</v>
      </c>
      <c r="C2437" t="s">
        <v>843</v>
      </c>
      <c r="D2437" s="25">
        <v>29707</v>
      </c>
      <c r="E2437" t="s">
        <v>69</v>
      </c>
      <c r="F2437" t="s">
        <v>70</v>
      </c>
      <c r="G2437" t="s">
        <v>74</v>
      </c>
      <c r="H2437" s="25">
        <v>41736</v>
      </c>
      <c r="I2437" s="26" t="str">
        <f t="shared" si="304"/>
        <v>Mon</v>
      </c>
      <c r="J2437" s="1">
        <f t="shared" si="305"/>
        <v>26</v>
      </c>
      <c r="K2437" s="1" t="str">
        <f t="shared" si="306"/>
        <v>30D</v>
      </c>
      <c r="L2437" s="25">
        <v>41762</v>
      </c>
      <c r="M2437" s="26" t="str">
        <f t="shared" si="307"/>
        <v>Sat</v>
      </c>
      <c r="N2437" s="25">
        <v>41765</v>
      </c>
      <c r="O2437" s="1">
        <f t="shared" si="308"/>
        <v>3</v>
      </c>
      <c r="P2437" s="27">
        <f t="shared" si="309"/>
        <v>2014</v>
      </c>
      <c r="Q2437" s="1">
        <f t="shared" si="310"/>
        <v>5</v>
      </c>
      <c r="R2437" s="1">
        <f t="shared" si="311"/>
        <v>3</v>
      </c>
      <c r="S2437" t="s">
        <v>72</v>
      </c>
      <c r="T2437" s="2">
        <v>21773500</v>
      </c>
      <c r="U2437">
        <v>18133500</v>
      </c>
      <c r="V2437" s="2">
        <v>17349352</v>
      </c>
      <c r="W2437" s="2">
        <v>1502163.15</v>
      </c>
      <c r="X2437" s="2">
        <v>0</v>
      </c>
      <c r="Y2437" s="2">
        <v>0</v>
      </c>
      <c r="Z2437" s="2">
        <v>2921984.85</v>
      </c>
      <c r="AA2437">
        <v>6</v>
      </c>
      <c r="AB2437">
        <v>3</v>
      </c>
      <c r="AC2437">
        <v>3</v>
      </c>
      <c r="AD2437">
        <v>0</v>
      </c>
      <c r="AE2437">
        <v>9</v>
      </c>
      <c r="AF2437">
        <v>12</v>
      </c>
      <c r="AG2437">
        <v>3</v>
      </c>
      <c r="AH2437" s="2">
        <v>5783117.3300000001</v>
      </c>
    </row>
    <row r="2438" spans="1:34" x14ac:dyDescent="0.5">
      <c r="A2438">
        <v>19105</v>
      </c>
      <c r="B2438">
        <v>77783</v>
      </c>
      <c r="C2438" t="s">
        <v>2461</v>
      </c>
      <c r="D2438" s="25">
        <v>27300</v>
      </c>
      <c r="E2438" t="s">
        <v>122</v>
      </c>
      <c r="F2438" t="s">
        <v>80</v>
      </c>
      <c r="G2438" t="s">
        <v>89</v>
      </c>
      <c r="H2438" s="25">
        <v>41736</v>
      </c>
      <c r="I2438" s="26" t="str">
        <f t="shared" si="304"/>
        <v>Mon</v>
      </c>
      <c r="J2438" s="1">
        <f t="shared" si="305"/>
        <v>109</v>
      </c>
      <c r="K2438" s="1" t="str">
        <f t="shared" si="306"/>
        <v>120D</v>
      </c>
      <c r="L2438" s="25">
        <v>41845</v>
      </c>
      <c r="M2438" s="26" t="str">
        <f t="shared" si="307"/>
        <v>Fri</v>
      </c>
      <c r="N2438" s="25">
        <v>41847</v>
      </c>
      <c r="O2438" s="1">
        <f t="shared" si="308"/>
        <v>2</v>
      </c>
      <c r="P2438" s="27">
        <f t="shared" si="309"/>
        <v>2014</v>
      </c>
      <c r="Q2438" s="1">
        <f t="shared" si="310"/>
        <v>7</v>
      </c>
      <c r="R2438" s="1">
        <f t="shared" si="311"/>
        <v>25</v>
      </c>
      <c r="S2438" t="s">
        <v>72</v>
      </c>
      <c r="T2438" s="2">
        <v>1525468</v>
      </c>
      <c r="U2438">
        <v>0</v>
      </c>
      <c r="V2438" s="2">
        <v>1320667.6000000001</v>
      </c>
      <c r="W2438" s="2">
        <v>0</v>
      </c>
      <c r="X2438" s="2">
        <v>0</v>
      </c>
      <c r="Y2438" s="2">
        <v>0</v>
      </c>
      <c r="Z2438" s="2">
        <v>204800.4</v>
      </c>
      <c r="AA2438">
        <v>4</v>
      </c>
      <c r="AB2438">
        <v>2</v>
      </c>
      <c r="AC2438">
        <v>0</v>
      </c>
      <c r="AD2438">
        <v>2</v>
      </c>
      <c r="AE2438">
        <v>6</v>
      </c>
      <c r="AF2438">
        <v>8</v>
      </c>
      <c r="AG2438">
        <v>2</v>
      </c>
      <c r="AH2438" s="2">
        <v>660333.80000000005</v>
      </c>
    </row>
    <row r="2439" spans="1:34" x14ac:dyDescent="0.5">
      <c r="A2439">
        <v>19113</v>
      </c>
      <c r="B2439">
        <v>93001</v>
      </c>
      <c r="C2439" t="s">
        <v>2462</v>
      </c>
      <c r="D2439" s="25">
        <v>23122</v>
      </c>
      <c r="E2439" t="s">
        <v>122</v>
      </c>
      <c r="F2439" t="s">
        <v>80</v>
      </c>
      <c r="G2439" t="s">
        <v>81</v>
      </c>
      <c r="H2439" s="25">
        <v>41736</v>
      </c>
      <c r="I2439" s="26" t="str">
        <f t="shared" si="304"/>
        <v>Mon</v>
      </c>
      <c r="J2439" s="1">
        <f t="shared" si="305"/>
        <v>126</v>
      </c>
      <c r="K2439" s="1" t="str">
        <f t="shared" si="306"/>
        <v>120D</v>
      </c>
      <c r="L2439" s="25">
        <v>41862</v>
      </c>
      <c r="M2439" s="26" t="str">
        <f t="shared" si="307"/>
        <v>Mon</v>
      </c>
      <c r="N2439" s="25">
        <v>41865</v>
      </c>
      <c r="O2439" s="1">
        <f t="shared" si="308"/>
        <v>3</v>
      </c>
      <c r="P2439" s="27">
        <f t="shared" si="309"/>
        <v>2014</v>
      </c>
      <c r="Q2439" s="1">
        <f t="shared" si="310"/>
        <v>8</v>
      </c>
      <c r="R2439" s="1">
        <f t="shared" si="311"/>
        <v>11</v>
      </c>
      <c r="S2439" t="s">
        <v>72</v>
      </c>
      <c r="T2439" s="2">
        <v>62661988.979999997</v>
      </c>
      <c r="U2439">
        <v>56315490</v>
      </c>
      <c r="V2439" s="2">
        <v>36411682</v>
      </c>
      <c r="W2439" s="2">
        <v>9264065.25</v>
      </c>
      <c r="X2439" s="2">
        <v>0</v>
      </c>
      <c r="Y2439" s="2">
        <v>7078553.0599999996</v>
      </c>
      <c r="Z2439" s="2">
        <v>9907688.6699999999</v>
      </c>
      <c r="AA2439">
        <v>8</v>
      </c>
      <c r="AB2439">
        <v>0</v>
      </c>
      <c r="AC2439">
        <v>0</v>
      </c>
      <c r="AD2439">
        <v>0</v>
      </c>
      <c r="AE2439">
        <v>8</v>
      </c>
      <c r="AF2439">
        <v>8</v>
      </c>
      <c r="AG2439">
        <v>4</v>
      </c>
      <c r="AH2439" s="2">
        <v>9102920.5</v>
      </c>
    </row>
    <row r="2440" spans="1:34" x14ac:dyDescent="0.5">
      <c r="A2440">
        <v>19132</v>
      </c>
      <c r="B2440">
        <v>78049</v>
      </c>
      <c r="C2440" t="s">
        <v>2458</v>
      </c>
      <c r="D2440" s="25">
        <v>22937</v>
      </c>
      <c r="E2440" t="s">
        <v>122</v>
      </c>
      <c r="F2440" t="s">
        <v>70</v>
      </c>
      <c r="G2440" t="s">
        <v>74</v>
      </c>
      <c r="H2440" s="25">
        <v>41737</v>
      </c>
      <c r="I2440" s="26" t="str">
        <f t="shared" si="304"/>
        <v>Tue</v>
      </c>
      <c r="J2440" s="1">
        <f t="shared" si="305"/>
        <v>17</v>
      </c>
      <c r="K2440" s="1" t="str">
        <f t="shared" si="306"/>
        <v>30D</v>
      </c>
      <c r="L2440" s="25">
        <v>41754</v>
      </c>
      <c r="M2440" s="26" t="str">
        <f t="shared" si="307"/>
        <v>Fri</v>
      </c>
      <c r="N2440" s="25">
        <v>41755</v>
      </c>
      <c r="O2440" s="1">
        <f t="shared" si="308"/>
        <v>1</v>
      </c>
      <c r="P2440" s="27">
        <f t="shared" si="309"/>
        <v>2014</v>
      </c>
      <c r="Q2440" s="1">
        <f t="shared" si="310"/>
        <v>4</v>
      </c>
      <c r="R2440" s="1">
        <f t="shared" si="311"/>
        <v>25</v>
      </c>
      <c r="S2440" t="s">
        <v>72</v>
      </c>
      <c r="T2440" s="2">
        <v>39163845</v>
      </c>
      <c r="U2440">
        <v>32200245</v>
      </c>
      <c r="V2440" s="2">
        <v>22294585</v>
      </c>
      <c r="W2440" s="2">
        <v>7933851.8200000003</v>
      </c>
      <c r="X2440" s="2">
        <v>0</v>
      </c>
      <c r="Y2440" s="2">
        <v>2930402.07</v>
      </c>
      <c r="Z2440" s="2">
        <v>6005006.1100000003</v>
      </c>
      <c r="AA2440">
        <v>8</v>
      </c>
      <c r="AB2440">
        <v>0</v>
      </c>
      <c r="AC2440">
        <v>0</v>
      </c>
      <c r="AD2440">
        <v>0</v>
      </c>
      <c r="AE2440">
        <v>8</v>
      </c>
      <c r="AF2440">
        <v>8</v>
      </c>
      <c r="AG2440">
        <v>4</v>
      </c>
      <c r="AH2440" s="2">
        <v>5573646.25</v>
      </c>
    </row>
    <row r="2441" spans="1:34" x14ac:dyDescent="0.5">
      <c r="A2441">
        <v>19131</v>
      </c>
      <c r="B2441">
        <v>78031</v>
      </c>
      <c r="C2441" t="s">
        <v>2463</v>
      </c>
      <c r="D2441" s="25">
        <v>28405</v>
      </c>
      <c r="E2441" t="s">
        <v>138</v>
      </c>
      <c r="F2441" t="s">
        <v>80</v>
      </c>
      <c r="G2441" t="s">
        <v>81</v>
      </c>
      <c r="H2441" s="25">
        <v>41737</v>
      </c>
      <c r="I2441" s="26" t="str">
        <f t="shared" si="304"/>
        <v>Tue</v>
      </c>
      <c r="J2441" s="1">
        <f t="shared" si="305"/>
        <v>112</v>
      </c>
      <c r="K2441" s="1" t="str">
        <f t="shared" si="306"/>
        <v>120D</v>
      </c>
      <c r="L2441" s="25">
        <v>41849</v>
      </c>
      <c r="M2441" s="26" t="str">
        <f t="shared" si="307"/>
        <v>Tue</v>
      </c>
      <c r="N2441" s="25">
        <v>41853</v>
      </c>
      <c r="O2441" s="1">
        <f t="shared" si="308"/>
        <v>4</v>
      </c>
      <c r="P2441" s="27">
        <f t="shared" si="309"/>
        <v>2014</v>
      </c>
      <c r="Q2441" s="1">
        <f t="shared" si="310"/>
        <v>7</v>
      </c>
      <c r="R2441" s="1">
        <f t="shared" si="311"/>
        <v>29</v>
      </c>
      <c r="S2441" t="s">
        <v>72</v>
      </c>
      <c r="T2441" s="2">
        <v>23807499.98</v>
      </c>
      <c r="U2441">
        <v>19057500</v>
      </c>
      <c r="V2441" s="2">
        <v>17659308</v>
      </c>
      <c r="W2441" s="2">
        <v>2953245.64</v>
      </c>
      <c r="X2441" s="2">
        <v>0</v>
      </c>
      <c r="Y2441" s="2">
        <v>0</v>
      </c>
      <c r="Z2441" s="2">
        <v>3194946.34</v>
      </c>
      <c r="AA2441">
        <v>8</v>
      </c>
      <c r="AB2441">
        <v>0</v>
      </c>
      <c r="AC2441">
        <v>4</v>
      </c>
      <c r="AD2441">
        <v>0</v>
      </c>
      <c r="AE2441">
        <v>8</v>
      </c>
      <c r="AF2441">
        <v>12</v>
      </c>
      <c r="AG2441">
        <v>4</v>
      </c>
      <c r="AH2441" s="2">
        <v>4414827</v>
      </c>
    </row>
    <row r="2442" spans="1:34" x14ac:dyDescent="0.5">
      <c r="A2442">
        <v>19142</v>
      </c>
      <c r="B2442">
        <v>78068</v>
      </c>
      <c r="C2442" t="s">
        <v>2464</v>
      </c>
      <c r="D2442" s="25">
        <v>22154</v>
      </c>
      <c r="E2442" t="s">
        <v>113</v>
      </c>
      <c r="F2442" t="s">
        <v>75</v>
      </c>
      <c r="G2442" t="s">
        <v>91</v>
      </c>
      <c r="H2442" s="25">
        <v>41737</v>
      </c>
      <c r="I2442" s="26" t="str">
        <f t="shared" si="304"/>
        <v>Tue</v>
      </c>
      <c r="J2442" s="1">
        <f t="shared" si="305"/>
        <v>133</v>
      </c>
      <c r="K2442" s="1" t="str">
        <f t="shared" si="306"/>
        <v>120D</v>
      </c>
      <c r="L2442" s="25">
        <v>41870</v>
      </c>
      <c r="M2442" s="26" t="str">
        <f t="shared" si="307"/>
        <v>Tue</v>
      </c>
      <c r="N2442" s="25">
        <v>41882</v>
      </c>
      <c r="O2442" s="1">
        <f t="shared" si="308"/>
        <v>12</v>
      </c>
      <c r="P2442" s="27">
        <f t="shared" si="309"/>
        <v>2014</v>
      </c>
      <c r="Q2442" s="1">
        <f t="shared" si="310"/>
        <v>8</v>
      </c>
      <c r="R2442" s="1">
        <f t="shared" si="311"/>
        <v>19</v>
      </c>
      <c r="S2442" t="s">
        <v>72</v>
      </c>
      <c r="T2442" s="2">
        <v>33641297.07</v>
      </c>
      <c r="U2442">
        <v>0</v>
      </c>
      <c r="V2442" s="2">
        <v>2750216</v>
      </c>
      <c r="W2442" s="2">
        <v>18965192.260000002</v>
      </c>
      <c r="X2442" s="2">
        <v>0</v>
      </c>
      <c r="Y2442" s="2">
        <v>7261405.2699999996</v>
      </c>
      <c r="Z2442" s="2">
        <v>4664483.54</v>
      </c>
      <c r="AA2442">
        <v>24</v>
      </c>
      <c r="AB2442">
        <v>0</v>
      </c>
      <c r="AC2442">
        <v>0</v>
      </c>
      <c r="AD2442">
        <v>0</v>
      </c>
      <c r="AE2442">
        <v>24</v>
      </c>
      <c r="AF2442">
        <v>24</v>
      </c>
      <c r="AG2442">
        <v>12</v>
      </c>
      <c r="AH2442" s="2">
        <v>229184.67</v>
      </c>
    </row>
    <row r="2443" spans="1:34" x14ac:dyDescent="0.5">
      <c r="A2443">
        <v>19126</v>
      </c>
      <c r="B2443">
        <v>83160</v>
      </c>
      <c r="C2443" t="s">
        <v>2465</v>
      </c>
      <c r="D2443" s="25">
        <v>29021</v>
      </c>
      <c r="E2443" t="s">
        <v>69</v>
      </c>
      <c r="F2443" t="s">
        <v>75</v>
      </c>
      <c r="G2443" t="s">
        <v>91</v>
      </c>
      <c r="H2443" s="25">
        <v>41737</v>
      </c>
      <c r="I2443" s="26" t="str">
        <f t="shared" si="304"/>
        <v>Tue</v>
      </c>
      <c r="J2443" s="1">
        <f t="shared" si="305"/>
        <v>45</v>
      </c>
      <c r="K2443" s="1" t="str">
        <f t="shared" si="306"/>
        <v>45D</v>
      </c>
      <c r="L2443" s="25">
        <v>41782</v>
      </c>
      <c r="M2443" s="26" t="str">
        <f t="shared" si="307"/>
        <v>Fri</v>
      </c>
      <c r="N2443" s="25">
        <v>41786</v>
      </c>
      <c r="O2443" s="1">
        <f t="shared" si="308"/>
        <v>4</v>
      </c>
      <c r="P2443" s="27">
        <f t="shared" si="309"/>
        <v>2014</v>
      </c>
      <c r="Q2443" s="1">
        <f t="shared" si="310"/>
        <v>5</v>
      </c>
      <c r="R2443" s="1">
        <f t="shared" si="311"/>
        <v>23</v>
      </c>
      <c r="S2443" t="s">
        <v>72</v>
      </c>
      <c r="T2443" s="2">
        <v>1386000</v>
      </c>
      <c r="U2443">
        <v>0</v>
      </c>
      <c r="V2443" s="2">
        <v>800000</v>
      </c>
      <c r="W2443" s="2">
        <v>400000</v>
      </c>
      <c r="X2443" s="2">
        <v>0</v>
      </c>
      <c r="Y2443" s="2">
        <v>0</v>
      </c>
      <c r="Z2443" s="2">
        <v>186000</v>
      </c>
      <c r="AA2443">
        <v>8</v>
      </c>
      <c r="AB2443">
        <v>0</v>
      </c>
      <c r="AC2443">
        <v>4</v>
      </c>
      <c r="AD2443">
        <v>4</v>
      </c>
      <c r="AE2443">
        <v>8</v>
      </c>
      <c r="AF2443">
        <v>16</v>
      </c>
      <c r="AG2443">
        <v>4</v>
      </c>
      <c r="AH2443" s="2">
        <v>200000</v>
      </c>
    </row>
    <row r="2444" spans="1:34" x14ac:dyDescent="0.5">
      <c r="A2444">
        <v>19147</v>
      </c>
      <c r="B2444">
        <v>78092</v>
      </c>
      <c r="C2444" t="s">
        <v>2466</v>
      </c>
      <c r="D2444" s="25">
        <v>30331</v>
      </c>
      <c r="E2444" t="s">
        <v>140</v>
      </c>
      <c r="F2444" t="s">
        <v>80</v>
      </c>
      <c r="G2444" t="s">
        <v>89</v>
      </c>
      <c r="H2444" s="25">
        <v>41737</v>
      </c>
      <c r="I2444" s="26" t="str">
        <f t="shared" si="304"/>
        <v>Tue</v>
      </c>
      <c r="J2444" s="1">
        <f t="shared" si="305"/>
        <v>126</v>
      </c>
      <c r="K2444" s="1" t="str">
        <f t="shared" si="306"/>
        <v>120D</v>
      </c>
      <c r="L2444" s="25">
        <v>41863</v>
      </c>
      <c r="M2444" s="26" t="str">
        <f t="shared" si="307"/>
        <v>Tue</v>
      </c>
      <c r="N2444" s="25">
        <v>41868</v>
      </c>
      <c r="O2444" s="1">
        <f t="shared" si="308"/>
        <v>5</v>
      </c>
      <c r="P2444" s="27">
        <f t="shared" si="309"/>
        <v>2014</v>
      </c>
      <c r="Q2444" s="1">
        <f t="shared" si="310"/>
        <v>8</v>
      </c>
      <c r="R2444" s="1">
        <f t="shared" si="311"/>
        <v>12</v>
      </c>
      <c r="S2444" t="s">
        <v>72</v>
      </c>
      <c r="T2444" s="2">
        <v>3369998.45</v>
      </c>
      <c r="U2444">
        <v>0</v>
      </c>
      <c r="V2444" s="2">
        <v>1000000</v>
      </c>
      <c r="W2444" s="2">
        <v>1917747.58</v>
      </c>
      <c r="X2444" s="2">
        <v>0</v>
      </c>
      <c r="Y2444" s="2">
        <v>0</v>
      </c>
      <c r="Z2444" s="2">
        <v>452250.87</v>
      </c>
      <c r="AA2444">
        <v>10</v>
      </c>
      <c r="AB2444">
        <v>0</v>
      </c>
      <c r="AC2444">
        <v>5</v>
      </c>
      <c r="AD2444">
        <v>0</v>
      </c>
      <c r="AE2444">
        <v>10</v>
      </c>
      <c r="AF2444">
        <v>15</v>
      </c>
      <c r="AG2444">
        <v>5</v>
      </c>
      <c r="AH2444" s="2">
        <v>200000</v>
      </c>
    </row>
    <row r="2445" spans="1:34" x14ac:dyDescent="0.5">
      <c r="A2445">
        <v>19177</v>
      </c>
      <c r="B2445">
        <v>94954</v>
      </c>
      <c r="C2445" t="s">
        <v>496</v>
      </c>
      <c r="D2445" s="25">
        <v>24736</v>
      </c>
      <c r="E2445" t="s">
        <v>100</v>
      </c>
      <c r="F2445" t="s">
        <v>80</v>
      </c>
      <c r="G2445" t="s">
        <v>89</v>
      </c>
      <c r="H2445" s="25">
        <v>41738</v>
      </c>
      <c r="I2445" s="26" t="str">
        <f t="shared" si="304"/>
        <v>Wed</v>
      </c>
      <c r="J2445" s="1">
        <f t="shared" si="305"/>
        <v>8</v>
      </c>
      <c r="K2445" s="1" t="str">
        <f t="shared" si="306"/>
        <v>14D</v>
      </c>
      <c r="L2445" s="25">
        <v>41746</v>
      </c>
      <c r="M2445" s="26" t="str">
        <f t="shared" si="307"/>
        <v>Thu</v>
      </c>
      <c r="N2445" s="25">
        <v>41747</v>
      </c>
      <c r="O2445" s="1">
        <f t="shared" si="308"/>
        <v>1</v>
      </c>
      <c r="P2445" s="27">
        <f t="shared" si="309"/>
        <v>2014</v>
      </c>
      <c r="Q2445" s="1">
        <f t="shared" si="310"/>
        <v>4</v>
      </c>
      <c r="R2445" s="1">
        <f t="shared" si="311"/>
        <v>17</v>
      </c>
      <c r="S2445" t="s">
        <v>72</v>
      </c>
      <c r="T2445" s="2">
        <v>13762874.91</v>
      </c>
      <c r="U2445">
        <v>0</v>
      </c>
      <c r="V2445" s="2">
        <v>1064936</v>
      </c>
      <c r="W2445" s="2">
        <v>4569588.66</v>
      </c>
      <c r="X2445" s="2">
        <v>0</v>
      </c>
      <c r="Y2445" s="2">
        <v>4962703.97</v>
      </c>
      <c r="Z2445" s="2">
        <v>3165646.28</v>
      </c>
      <c r="AA2445">
        <v>40</v>
      </c>
      <c r="AB2445">
        <v>0</v>
      </c>
      <c r="AC2445">
        <v>0</v>
      </c>
      <c r="AD2445">
        <v>0</v>
      </c>
      <c r="AE2445">
        <v>40</v>
      </c>
      <c r="AF2445">
        <v>40</v>
      </c>
      <c r="AG2445">
        <v>20</v>
      </c>
      <c r="AH2445" s="2">
        <v>53246.8</v>
      </c>
    </row>
    <row r="2446" spans="1:34" x14ac:dyDescent="0.5">
      <c r="A2446">
        <v>19168</v>
      </c>
      <c r="B2446">
        <v>79130</v>
      </c>
      <c r="C2446" t="s">
        <v>2467</v>
      </c>
      <c r="D2446" s="25">
        <v>26339</v>
      </c>
      <c r="E2446" t="s">
        <v>79</v>
      </c>
      <c r="F2446" t="s">
        <v>70</v>
      </c>
      <c r="G2446" t="s">
        <v>74</v>
      </c>
      <c r="H2446" s="25">
        <v>41738</v>
      </c>
      <c r="I2446" s="26" t="str">
        <f t="shared" si="304"/>
        <v>Wed</v>
      </c>
      <c r="J2446" s="1">
        <f t="shared" si="305"/>
        <v>8</v>
      </c>
      <c r="K2446" s="1" t="str">
        <f t="shared" si="306"/>
        <v>14D</v>
      </c>
      <c r="L2446" s="25">
        <v>41746</v>
      </c>
      <c r="M2446" s="26" t="str">
        <f t="shared" si="307"/>
        <v>Thu</v>
      </c>
      <c r="N2446" s="25">
        <v>41749</v>
      </c>
      <c r="O2446" s="1">
        <f t="shared" si="308"/>
        <v>3</v>
      </c>
      <c r="P2446" s="27">
        <f t="shared" si="309"/>
        <v>2014</v>
      </c>
      <c r="Q2446" s="1">
        <f t="shared" si="310"/>
        <v>4</v>
      </c>
      <c r="R2446" s="1">
        <f t="shared" si="311"/>
        <v>17</v>
      </c>
      <c r="S2446" t="s">
        <v>72</v>
      </c>
      <c r="T2446" s="2">
        <v>73517259.730000004</v>
      </c>
      <c r="U2446">
        <v>59700000</v>
      </c>
      <c r="V2446" s="2">
        <v>48935064</v>
      </c>
      <c r="W2446" s="2">
        <v>13320432.23</v>
      </c>
      <c r="X2446" s="2">
        <v>0</v>
      </c>
      <c r="Y2446" s="2">
        <v>1395903.74</v>
      </c>
      <c r="Z2446" s="2">
        <v>9865859.7599999998</v>
      </c>
      <c r="AA2446">
        <v>18</v>
      </c>
      <c r="AB2446">
        <v>0</v>
      </c>
      <c r="AC2446">
        <v>3</v>
      </c>
      <c r="AD2446">
        <v>6</v>
      </c>
      <c r="AE2446">
        <v>18</v>
      </c>
      <c r="AF2446">
        <v>27</v>
      </c>
      <c r="AG2446">
        <v>3</v>
      </c>
      <c r="AH2446" s="2">
        <v>16311688</v>
      </c>
    </row>
    <row r="2447" spans="1:34" x14ac:dyDescent="0.5">
      <c r="A2447">
        <v>19208</v>
      </c>
      <c r="B2447">
        <v>78346</v>
      </c>
      <c r="C2447" t="s">
        <v>2468</v>
      </c>
      <c r="D2447" s="25">
        <v>31007</v>
      </c>
      <c r="E2447" t="s">
        <v>69</v>
      </c>
      <c r="F2447" t="s">
        <v>75</v>
      </c>
      <c r="G2447" t="s">
        <v>91</v>
      </c>
      <c r="H2447" s="25">
        <v>41739</v>
      </c>
      <c r="I2447" s="26" t="str">
        <f t="shared" si="304"/>
        <v>Thu</v>
      </c>
      <c r="J2447" s="1">
        <f t="shared" si="305"/>
        <v>71</v>
      </c>
      <c r="K2447" s="1" t="str">
        <f t="shared" si="306"/>
        <v>90D</v>
      </c>
      <c r="L2447" s="25">
        <v>41810</v>
      </c>
      <c r="M2447" s="26" t="str">
        <f t="shared" si="307"/>
        <v>Fri</v>
      </c>
      <c r="N2447" s="25">
        <v>41814</v>
      </c>
      <c r="O2447" s="1">
        <f t="shared" si="308"/>
        <v>4</v>
      </c>
      <c r="P2447" s="27">
        <f t="shared" si="309"/>
        <v>2014</v>
      </c>
      <c r="Q2447" s="1">
        <f t="shared" si="310"/>
        <v>6</v>
      </c>
      <c r="R2447" s="1">
        <f t="shared" si="311"/>
        <v>20</v>
      </c>
      <c r="S2447" t="s">
        <v>72</v>
      </c>
      <c r="T2447" s="2">
        <v>1674000</v>
      </c>
      <c r="U2447">
        <v>0</v>
      </c>
      <c r="V2447" s="2">
        <v>800000</v>
      </c>
      <c r="W2447" s="2">
        <v>0</v>
      </c>
      <c r="X2447" s="2">
        <v>0</v>
      </c>
      <c r="Y2447" s="2">
        <v>649350.65</v>
      </c>
      <c r="Z2447" s="2">
        <v>224649.35</v>
      </c>
      <c r="AA2447">
        <v>24</v>
      </c>
      <c r="AB2447">
        <v>0</v>
      </c>
      <c r="AC2447">
        <v>4</v>
      </c>
      <c r="AD2447">
        <v>8</v>
      </c>
      <c r="AE2447">
        <v>24</v>
      </c>
      <c r="AF2447">
        <v>36</v>
      </c>
      <c r="AG2447">
        <v>4</v>
      </c>
      <c r="AH2447" s="2">
        <v>200000</v>
      </c>
    </row>
    <row r="2448" spans="1:34" x14ac:dyDescent="0.5">
      <c r="A2448">
        <v>19196</v>
      </c>
      <c r="B2448">
        <v>78299</v>
      </c>
      <c r="C2448" t="s">
        <v>2469</v>
      </c>
      <c r="D2448" s="25">
        <v>32194</v>
      </c>
      <c r="E2448" t="s">
        <v>69</v>
      </c>
      <c r="F2448" t="s">
        <v>75</v>
      </c>
      <c r="G2448" t="s">
        <v>91</v>
      </c>
      <c r="H2448" s="25">
        <v>41739</v>
      </c>
      <c r="I2448" s="26" t="str">
        <f t="shared" si="304"/>
        <v>Thu</v>
      </c>
      <c r="J2448" s="1">
        <f t="shared" si="305"/>
        <v>30</v>
      </c>
      <c r="K2448" s="1" t="str">
        <f t="shared" si="306"/>
        <v>30D</v>
      </c>
      <c r="L2448" s="25">
        <v>41769</v>
      </c>
      <c r="M2448" s="26" t="str">
        <f t="shared" si="307"/>
        <v>Sat</v>
      </c>
      <c r="N2448" s="25">
        <v>41773</v>
      </c>
      <c r="O2448" s="1">
        <f t="shared" si="308"/>
        <v>4</v>
      </c>
      <c r="P2448" s="27">
        <f t="shared" si="309"/>
        <v>2014</v>
      </c>
      <c r="Q2448" s="1">
        <f t="shared" si="310"/>
        <v>5</v>
      </c>
      <c r="R2448" s="1">
        <f t="shared" si="311"/>
        <v>10</v>
      </c>
      <c r="S2448" t="s">
        <v>72</v>
      </c>
      <c r="T2448" s="2">
        <v>3514000.04</v>
      </c>
      <c r="U2448">
        <v>0</v>
      </c>
      <c r="V2448" s="2">
        <v>800000</v>
      </c>
      <c r="W2448" s="2">
        <v>1471861.5</v>
      </c>
      <c r="X2448" s="2">
        <v>0</v>
      </c>
      <c r="Y2448" s="2">
        <v>770562.77</v>
      </c>
      <c r="Z2448" s="2">
        <v>471575.77</v>
      </c>
      <c r="AA2448">
        <v>8</v>
      </c>
      <c r="AB2448">
        <v>0</v>
      </c>
      <c r="AC2448">
        <v>4</v>
      </c>
      <c r="AD2448">
        <v>0</v>
      </c>
      <c r="AE2448">
        <v>8</v>
      </c>
      <c r="AF2448">
        <v>12</v>
      </c>
      <c r="AG2448">
        <v>4</v>
      </c>
      <c r="AH2448" s="2">
        <v>200000</v>
      </c>
    </row>
    <row r="2449" spans="1:34" x14ac:dyDescent="0.5">
      <c r="A2449">
        <v>19229</v>
      </c>
      <c r="B2449">
        <v>78478</v>
      </c>
      <c r="C2449" t="s">
        <v>2470</v>
      </c>
      <c r="D2449" s="25">
        <v>30427</v>
      </c>
      <c r="E2449" t="s">
        <v>93</v>
      </c>
      <c r="F2449" t="s">
        <v>80</v>
      </c>
      <c r="G2449" t="s">
        <v>89</v>
      </c>
      <c r="H2449" s="25">
        <v>41740</v>
      </c>
      <c r="I2449" s="26" t="str">
        <f t="shared" si="304"/>
        <v>Fri</v>
      </c>
      <c r="J2449" s="1">
        <f t="shared" si="305"/>
        <v>3</v>
      </c>
      <c r="K2449" s="1" t="str">
        <f t="shared" si="306"/>
        <v>7D</v>
      </c>
      <c r="L2449" s="25">
        <v>41743</v>
      </c>
      <c r="M2449" s="26" t="str">
        <f t="shared" si="307"/>
        <v>Mon</v>
      </c>
      <c r="N2449" s="25">
        <v>41745</v>
      </c>
      <c r="O2449" s="1">
        <f t="shared" si="308"/>
        <v>2</v>
      </c>
      <c r="P2449" s="27">
        <f t="shared" si="309"/>
        <v>2014</v>
      </c>
      <c r="Q2449" s="1">
        <f t="shared" si="310"/>
        <v>4</v>
      </c>
      <c r="R2449" s="1">
        <f t="shared" si="311"/>
        <v>14</v>
      </c>
      <c r="S2449" t="s">
        <v>72</v>
      </c>
      <c r="T2449" s="2">
        <v>12584343.49</v>
      </c>
      <c r="U2449">
        <v>10681093.5</v>
      </c>
      <c r="V2449" s="2">
        <v>8701665.3499999996</v>
      </c>
      <c r="W2449" s="2">
        <v>1843220.79</v>
      </c>
      <c r="X2449" s="2">
        <v>0</v>
      </c>
      <c r="Y2449" s="2">
        <v>350649.35</v>
      </c>
      <c r="Z2449" s="2">
        <v>1688808</v>
      </c>
      <c r="AA2449">
        <v>4</v>
      </c>
      <c r="AB2449">
        <v>0</v>
      </c>
      <c r="AC2449">
        <v>0</v>
      </c>
      <c r="AD2449">
        <v>0</v>
      </c>
      <c r="AE2449">
        <v>4</v>
      </c>
      <c r="AF2449">
        <v>4</v>
      </c>
      <c r="AG2449">
        <v>2</v>
      </c>
      <c r="AH2449" s="2">
        <v>4350832.68</v>
      </c>
    </row>
    <row r="2450" spans="1:34" x14ac:dyDescent="0.5">
      <c r="A2450">
        <v>19215</v>
      </c>
      <c r="B2450">
        <v>78425</v>
      </c>
      <c r="C2450" t="s">
        <v>2471</v>
      </c>
      <c r="D2450" s="25">
        <v>26361</v>
      </c>
      <c r="E2450" t="s">
        <v>138</v>
      </c>
      <c r="F2450" t="s">
        <v>80</v>
      </c>
      <c r="G2450" t="s">
        <v>81</v>
      </c>
      <c r="H2450" s="25">
        <v>41740</v>
      </c>
      <c r="I2450" s="26" t="str">
        <f t="shared" si="304"/>
        <v>Fri</v>
      </c>
      <c r="J2450" s="1">
        <f t="shared" si="305"/>
        <v>104</v>
      </c>
      <c r="K2450" s="1" t="str">
        <f t="shared" si="306"/>
        <v>120D</v>
      </c>
      <c r="L2450" s="25">
        <v>41844</v>
      </c>
      <c r="M2450" s="26" t="str">
        <f t="shared" si="307"/>
        <v>Thu</v>
      </c>
      <c r="N2450" s="25">
        <v>41848</v>
      </c>
      <c r="O2450" s="1">
        <f t="shared" si="308"/>
        <v>4</v>
      </c>
      <c r="P2450" s="27">
        <f t="shared" si="309"/>
        <v>2014</v>
      </c>
      <c r="Q2450" s="1">
        <f t="shared" si="310"/>
        <v>7</v>
      </c>
      <c r="R2450" s="1">
        <f t="shared" si="311"/>
        <v>24</v>
      </c>
      <c r="S2450" t="s">
        <v>72</v>
      </c>
      <c r="T2450" s="2">
        <v>5948250</v>
      </c>
      <c r="U2450">
        <v>0</v>
      </c>
      <c r="V2450" s="2">
        <v>5150000</v>
      </c>
      <c r="W2450" s="2">
        <v>0</v>
      </c>
      <c r="X2450" s="2">
        <v>0</v>
      </c>
      <c r="Y2450" s="2">
        <v>0</v>
      </c>
      <c r="Z2450" s="2">
        <v>798250</v>
      </c>
      <c r="AA2450">
        <v>8</v>
      </c>
      <c r="AB2450">
        <v>0</v>
      </c>
      <c r="AC2450">
        <v>4</v>
      </c>
      <c r="AD2450">
        <v>0</v>
      </c>
      <c r="AE2450">
        <v>8</v>
      </c>
      <c r="AF2450">
        <v>12</v>
      </c>
      <c r="AG2450">
        <v>4</v>
      </c>
      <c r="AH2450" s="2">
        <v>1287500</v>
      </c>
    </row>
    <row r="2451" spans="1:34" x14ac:dyDescent="0.5">
      <c r="A2451">
        <v>19215</v>
      </c>
      <c r="B2451">
        <v>78421</v>
      </c>
      <c r="C2451" t="s">
        <v>2472</v>
      </c>
      <c r="D2451" s="25">
        <v>25275</v>
      </c>
      <c r="E2451" t="s">
        <v>138</v>
      </c>
      <c r="F2451" t="s">
        <v>80</v>
      </c>
      <c r="G2451" t="s">
        <v>81</v>
      </c>
      <c r="H2451" s="25">
        <v>41740</v>
      </c>
      <c r="I2451" s="26" t="str">
        <f t="shared" si="304"/>
        <v>Fri</v>
      </c>
      <c r="J2451" s="1">
        <f t="shared" si="305"/>
        <v>104</v>
      </c>
      <c r="K2451" s="1" t="str">
        <f t="shared" si="306"/>
        <v>120D</v>
      </c>
      <c r="L2451" s="25">
        <v>41844</v>
      </c>
      <c r="M2451" s="26" t="str">
        <f t="shared" si="307"/>
        <v>Thu</v>
      </c>
      <c r="N2451" s="25">
        <v>41848</v>
      </c>
      <c r="O2451" s="1">
        <f t="shared" si="308"/>
        <v>4</v>
      </c>
      <c r="P2451" s="27">
        <f t="shared" si="309"/>
        <v>2014</v>
      </c>
      <c r="Q2451" s="1">
        <f t="shared" si="310"/>
        <v>7</v>
      </c>
      <c r="R2451" s="1">
        <f t="shared" si="311"/>
        <v>24</v>
      </c>
      <c r="S2451" t="s">
        <v>72</v>
      </c>
      <c r="T2451" s="2">
        <v>38808000</v>
      </c>
      <c r="U2451">
        <v>31878000</v>
      </c>
      <c r="V2451" s="2">
        <v>28169700</v>
      </c>
      <c r="W2451" s="2">
        <v>5430304</v>
      </c>
      <c r="X2451" s="2">
        <v>0</v>
      </c>
      <c r="Y2451" s="2">
        <v>0</v>
      </c>
      <c r="Z2451" s="2">
        <v>5207996</v>
      </c>
      <c r="AA2451">
        <v>12</v>
      </c>
      <c r="AB2451">
        <v>0</v>
      </c>
      <c r="AC2451">
        <v>4</v>
      </c>
      <c r="AD2451">
        <v>0</v>
      </c>
      <c r="AE2451">
        <v>12</v>
      </c>
      <c r="AF2451">
        <v>16</v>
      </c>
      <c r="AG2451">
        <v>4</v>
      </c>
      <c r="AH2451" s="2">
        <v>7042425</v>
      </c>
    </row>
    <row r="2452" spans="1:34" x14ac:dyDescent="0.5">
      <c r="A2452">
        <v>19214</v>
      </c>
      <c r="B2452">
        <v>78415</v>
      </c>
      <c r="C2452" t="s">
        <v>2473</v>
      </c>
      <c r="D2452" s="25">
        <v>28321</v>
      </c>
      <c r="E2452" t="s">
        <v>79</v>
      </c>
      <c r="F2452" t="s">
        <v>80</v>
      </c>
      <c r="G2452" t="s">
        <v>89</v>
      </c>
      <c r="H2452" s="25">
        <v>41740</v>
      </c>
      <c r="I2452" s="26" t="str">
        <f t="shared" si="304"/>
        <v>Fri</v>
      </c>
      <c r="J2452" s="1">
        <f t="shared" si="305"/>
        <v>123</v>
      </c>
      <c r="K2452" s="1" t="str">
        <f t="shared" si="306"/>
        <v>120D</v>
      </c>
      <c r="L2452" s="25">
        <v>41863</v>
      </c>
      <c r="M2452" s="26" t="str">
        <f t="shared" si="307"/>
        <v>Tue</v>
      </c>
      <c r="N2452" s="25">
        <v>41870</v>
      </c>
      <c r="O2452" s="1">
        <f t="shared" si="308"/>
        <v>7</v>
      </c>
      <c r="P2452" s="27">
        <f t="shared" si="309"/>
        <v>2014</v>
      </c>
      <c r="Q2452" s="1">
        <f t="shared" si="310"/>
        <v>8</v>
      </c>
      <c r="R2452" s="1">
        <f t="shared" si="311"/>
        <v>12</v>
      </c>
      <c r="S2452" t="s">
        <v>72</v>
      </c>
      <c r="T2452" s="2">
        <v>41144401.289999999</v>
      </c>
      <c r="U2452">
        <v>36114401.399999999</v>
      </c>
      <c r="V2452" s="2">
        <v>28310705.5</v>
      </c>
      <c r="W2452" s="2">
        <v>5753711.21</v>
      </c>
      <c r="X2452" s="2">
        <v>0</v>
      </c>
      <c r="Y2452" s="2">
        <v>1198801.2</v>
      </c>
      <c r="Z2452" s="2">
        <v>5881183.3799999999</v>
      </c>
      <c r="AA2452">
        <v>14</v>
      </c>
      <c r="AB2452">
        <v>0</v>
      </c>
      <c r="AC2452">
        <v>0</v>
      </c>
      <c r="AD2452">
        <v>0</v>
      </c>
      <c r="AE2452">
        <v>14</v>
      </c>
      <c r="AF2452">
        <v>14</v>
      </c>
      <c r="AG2452">
        <v>7</v>
      </c>
      <c r="AH2452" s="2">
        <v>4044386.5</v>
      </c>
    </row>
    <row r="2453" spans="1:34" x14ac:dyDescent="0.5">
      <c r="A2453">
        <v>17719</v>
      </c>
      <c r="B2453">
        <v>78453</v>
      </c>
      <c r="C2453" t="s">
        <v>2474</v>
      </c>
      <c r="D2453" s="25">
        <v>27067</v>
      </c>
      <c r="E2453" t="s">
        <v>69</v>
      </c>
      <c r="F2453" t="s">
        <v>94</v>
      </c>
      <c r="G2453" t="s">
        <v>141</v>
      </c>
      <c r="H2453" s="25">
        <v>41740</v>
      </c>
      <c r="I2453" s="26" t="str">
        <f t="shared" si="304"/>
        <v>Fri</v>
      </c>
      <c r="J2453" s="1">
        <f t="shared" si="305"/>
        <v>2</v>
      </c>
      <c r="K2453" s="1" t="str">
        <f t="shared" si="306"/>
        <v>7D</v>
      </c>
      <c r="L2453" s="25">
        <v>41742</v>
      </c>
      <c r="M2453" s="26" t="str">
        <f t="shared" si="307"/>
        <v>Sun</v>
      </c>
      <c r="N2453" s="25">
        <v>41743</v>
      </c>
      <c r="O2453" s="1">
        <f t="shared" si="308"/>
        <v>1</v>
      </c>
      <c r="P2453" s="27">
        <f t="shared" si="309"/>
        <v>2014</v>
      </c>
      <c r="Q2453" s="1">
        <f t="shared" si="310"/>
        <v>4</v>
      </c>
      <c r="R2453" s="1">
        <f t="shared" si="311"/>
        <v>13</v>
      </c>
      <c r="S2453" t="s">
        <v>72</v>
      </c>
      <c r="T2453" s="2">
        <v>3274530</v>
      </c>
      <c r="U2453">
        <v>3276868.95</v>
      </c>
      <c r="V2453" s="2">
        <v>2698703.56</v>
      </c>
      <c r="W2453" s="2">
        <v>136387.35</v>
      </c>
      <c r="X2453" s="2">
        <v>0</v>
      </c>
      <c r="Y2453" s="2">
        <v>0</v>
      </c>
      <c r="Z2453" s="2">
        <v>439439.09</v>
      </c>
      <c r="AA2453">
        <v>1</v>
      </c>
      <c r="AB2453">
        <v>0</v>
      </c>
      <c r="AC2453">
        <v>0</v>
      </c>
      <c r="AD2453">
        <v>0</v>
      </c>
      <c r="AE2453">
        <v>1</v>
      </c>
      <c r="AF2453">
        <v>1</v>
      </c>
      <c r="AG2453">
        <v>1</v>
      </c>
      <c r="AH2453" s="2">
        <v>2698703.56</v>
      </c>
    </row>
    <row r="2454" spans="1:34" x14ac:dyDescent="0.5">
      <c r="A2454">
        <v>17719</v>
      </c>
      <c r="B2454">
        <v>78420</v>
      </c>
      <c r="C2454" t="s">
        <v>2475</v>
      </c>
      <c r="D2454" s="25">
        <v>25364</v>
      </c>
      <c r="E2454" t="s">
        <v>2476</v>
      </c>
      <c r="F2454" t="s">
        <v>94</v>
      </c>
      <c r="G2454" t="s">
        <v>141</v>
      </c>
      <c r="H2454" s="25">
        <v>41740</v>
      </c>
      <c r="I2454" s="26" t="str">
        <f t="shared" si="304"/>
        <v>Fri</v>
      </c>
      <c r="J2454" s="1">
        <f t="shared" si="305"/>
        <v>2</v>
      </c>
      <c r="K2454" s="1" t="str">
        <f t="shared" si="306"/>
        <v>7D</v>
      </c>
      <c r="L2454" s="25">
        <v>41742</v>
      </c>
      <c r="M2454" s="26" t="str">
        <f t="shared" si="307"/>
        <v>Sun</v>
      </c>
      <c r="N2454" s="25">
        <v>41755</v>
      </c>
      <c r="O2454" s="1">
        <f t="shared" si="308"/>
        <v>13</v>
      </c>
      <c r="P2454" s="27">
        <f t="shared" si="309"/>
        <v>2014</v>
      </c>
      <c r="Q2454" s="1">
        <f t="shared" si="310"/>
        <v>4</v>
      </c>
      <c r="R2454" s="1">
        <f t="shared" si="311"/>
        <v>13</v>
      </c>
      <c r="S2454" t="s">
        <v>72</v>
      </c>
      <c r="T2454" s="2">
        <v>14288251.08</v>
      </c>
      <c r="U2454">
        <v>0</v>
      </c>
      <c r="V2454" s="2">
        <v>10411206</v>
      </c>
      <c r="W2454" s="2">
        <v>1949783.15</v>
      </c>
      <c r="X2454" s="2">
        <v>0</v>
      </c>
      <c r="Y2454" s="2">
        <v>11646.84</v>
      </c>
      <c r="Z2454" s="2">
        <v>1915615.09</v>
      </c>
      <c r="AA2454">
        <v>26</v>
      </c>
      <c r="AB2454">
        <v>0</v>
      </c>
      <c r="AC2454">
        <v>13</v>
      </c>
      <c r="AD2454">
        <v>0</v>
      </c>
      <c r="AE2454">
        <v>26</v>
      </c>
      <c r="AF2454">
        <v>39</v>
      </c>
      <c r="AG2454">
        <v>13</v>
      </c>
      <c r="AH2454" s="2">
        <v>800862</v>
      </c>
    </row>
    <row r="2455" spans="1:34" x14ac:dyDescent="0.5">
      <c r="A2455">
        <v>19230</v>
      </c>
      <c r="B2455">
        <v>81957</v>
      </c>
      <c r="C2455" t="s">
        <v>2477</v>
      </c>
      <c r="D2455" s="25">
        <v>25778</v>
      </c>
      <c r="E2455" t="s">
        <v>122</v>
      </c>
      <c r="F2455" t="s">
        <v>75</v>
      </c>
      <c r="G2455" t="s">
        <v>91</v>
      </c>
      <c r="H2455" s="25">
        <v>41740</v>
      </c>
      <c r="I2455" s="26" t="str">
        <f t="shared" si="304"/>
        <v>Fri</v>
      </c>
      <c r="J2455" s="1">
        <f t="shared" si="305"/>
        <v>30</v>
      </c>
      <c r="K2455" s="1" t="str">
        <f t="shared" si="306"/>
        <v>30D</v>
      </c>
      <c r="L2455" s="25">
        <v>41770</v>
      </c>
      <c r="M2455" s="26" t="str">
        <f t="shared" si="307"/>
        <v>Sun</v>
      </c>
      <c r="N2455" s="25">
        <v>41775</v>
      </c>
      <c r="O2455" s="1">
        <f t="shared" si="308"/>
        <v>5</v>
      </c>
      <c r="P2455" s="27">
        <f t="shared" si="309"/>
        <v>2014</v>
      </c>
      <c r="Q2455" s="1">
        <f t="shared" si="310"/>
        <v>5</v>
      </c>
      <c r="R2455" s="1">
        <f t="shared" si="311"/>
        <v>11</v>
      </c>
      <c r="S2455" t="s">
        <v>72</v>
      </c>
      <c r="T2455" s="2">
        <v>24228001.859999999</v>
      </c>
      <c r="U2455">
        <v>5313000</v>
      </c>
      <c r="V2455" s="2">
        <v>4600000</v>
      </c>
      <c r="W2455" s="2">
        <v>14753248.380000001</v>
      </c>
      <c r="X2455" s="2">
        <v>0</v>
      </c>
      <c r="Y2455" s="2">
        <v>1395604.6</v>
      </c>
      <c r="Z2455" s="2">
        <v>3479148.88</v>
      </c>
      <c r="AA2455">
        <v>12</v>
      </c>
      <c r="AB2455">
        <v>0</v>
      </c>
      <c r="AC2455">
        <v>0</v>
      </c>
      <c r="AD2455">
        <v>0</v>
      </c>
      <c r="AE2455">
        <v>12</v>
      </c>
      <c r="AF2455">
        <v>12</v>
      </c>
      <c r="AG2455">
        <v>6</v>
      </c>
      <c r="AH2455" s="2">
        <v>766666.67</v>
      </c>
    </row>
    <row r="2456" spans="1:34" x14ac:dyDescent="0.5">
      <c r="A2456">
        <v>19248</v>
      </c>
      <c r="B2456">
        <v>78649</v>
      </c>
      <c r="C2456" t="s">
        <v>2478</v>
      </c>
      <c r="D2456" s="25">
        <v>38596</v>
      </c>
      <c r="E2456" t="s">
        <v>79</v>
      </c>
      <c r="F2456" t="s">
        <v>70</v>
      </c>
      <c r="G2456" t="s">
        <v>97</v>
      </c>
      <c r="H2456" s="25">
        <v>41741</v>
      </c>
      <c r="I2456" s="26" t="str">
        <f t="shared" si="304"/>
        <v>Sat</v>
      </c>
      <c r="J2456" s="1">
        <f t="shared" si="305"/>
        <v>0</v>
      </c>
      <c r="K2456" s="1" t="str">
        <f t="shared" si="306"/>
        <v>7D</v>
      </c>
      <c r="L2456" s="25">
        <v>41741</v>
      </c>
      <c r="M2456" s="26" t="str">
        <f t="shared" si="307"/>
        <v>Sat</v>
      </c>
      <c r="N2456" s="25">
        <v>41748</v>
      </c>
      <c r="O2456" s="1">
        <f t="shared" si="308"/>
        <v>7</v>
      </c>
      <c r="P2456" s="27">
        <f t="shared" si="309"/>
        <v>2014</v>
      </c>
      <c r="Q2456" s="1">
        <f t="shared" si="310"/>
        <v>4</v>
      </c>
      <c r="R2456" s="1">
        <f t="shared" si="311"/>
        <v>12</v>
      </c>
      <c r="S2456" t="s">
        <v>72</v>
      </c>
      <c r="T2456" s="2">
        <v>25990000</v>
      </c>
      <c r="U2456">
        <v>25990000</v>
      </c>
      <c r="V2456" s="2">
        <v>21116885</v>
      </c>
      <c r="W2456" s="2">
        <v>1385280</v>
      </c>
      <c r="X2456" s="2">
        <v>0</v>
      </c>
      <c r="Y2456" s="2">
        <v>0</v>
      </c>
      <c r="Z2456" s="2">
        <v>3487835</v>
      </c>
      <c r="AA2456">
        <v>14</v>
      </c>
      <c r="AB2456">
        <v>0</v>
      </c>
      <c r="AC2456">
        <v>0</v>
      </c>
      <c r="AD2456">
        <v>0</v>
      </c>
      <c r="AE2456">
        <v>14</v>
      </c>
      <c r="AF2456">
        <v>14</v>
      </c>
      <c r="AG2456">
        <v>7</v>
      </c>
      <c r="AH2456" s="2">
        <v>3016697.86</v>
      </c>
    </row>
    <row r="2457" spans="1:34" x14ac:dyDescent="0.5">
      <c r="A2457">
        <v>19259</v>
      </c>
      <c r="B2457">
        <v>78712</v>
      </c>
      <c r="C2457" t="s">
        <v>2479</v>
      </c>
      <c r="D2457" s="25">
        <v>32915</v>
      </c>
      <c r="E2457" t="s">
        <v>138</v>
      </c>
      <c r="F2457" t="s">
        <v>80</v>
      </c>
      <c r="G2457" t="s">
        <v>89</v>
      </c>
      <c r="H2457" s="25">
        <v>41743</v>
      </c>
      <c r="I2457" s="26" t="str">
        <f t="shared" si="304"/>
        <v>Mon</v>
      </c>
      <c r="J2457" s="1">
        <f t="shared" si="305"/>
        <v>112</v>
      </c>
      <c r="K2457" s="1" t="str">
        <f t="shared" si="306"/>
        <v>120D</v>
      </c>
      <c r="L2457" s="25">
        <v>41855</v>
      </c>
      <c r="M2457" s="26" t="str">
        <f t="shared" si="307"/>
        <v>Mon</v>
      </c>
      <c r="N2457" s="25">
        <v>41857</v>
      </c>
      <c r="O2457" s="1">
        <f t="shared" si="308"/>
        <v>2</v>
      </c>
      <c r="P2457" s="27">
        <f t="shared" si="309"/>
        <v>2014</v>
      </c>
      <c r="Q2457" s="1">
        <f t="shared" si="310"/>
        <v>8</v>
      </c>
      <c r="R2457" s="1">
        <f t="shared" si="311"/>
        <v>4</v>
      </c>
      <c r="S2457" t="s">
        <v>72</v>
      </c>
      <c r="T2457" s="2">
        <v>2671000</v>
      </c>
      <c r="U2457">
        <v>0</v>
      </c>
      <c r="V2457" s="2">
        <v>2200000</v>
      </c>
      <c r="W2457" s="2">
        <v>0</v>
      </c>
      <c r="X2457" s="2">
        <v>0</v>
      </c>
      <c r="Y2457" s="2">
        <v>112554.11</v>
      </c>
      <c r="Z2457" s="2">
        <v>358445.89</v>
      </c>
      <c r="AA2457">
        <v>6</v>
      </c>
      <c r="AB2457">
        <v>0</v>
      </c>
      <c r="AC2457">
        <v>0</v>
      </c>
      <c r="AD2457">
        <v>0</v>
      </c>
      <c r="AE2457">
        <v>6</v>
      </c>
      <c r="AF2457">
        <v>6</v>
      </c>
      <c r="AG2457">
        <v>2</v>
      </c>
      <c r="AH2457" s="2">
        <v>1100000</v>
      </c>
    </row>
    <row r="2458" spans="1:34" x14ac:dyDescent="0.5">
      <c r="A2458">
        <v>19258</v>
      </c>
      <c r="B2458">
        <v>78710</v>
      </c>
      <c r="C2458" t="s">
        <v>2480</v>
      </c>
      <c r="D2458" s="25">
        <v>18023</v>
      </c>
      <c r="E2458" t="s">
        <v>138</v>
      </c>
      <c r="F2458" t="s">
        <v>80</v>
      </c>
      <c r="G2458" t="s">
        <v>81</v>
      </c>
      <c r="H2458" s="25">
        <v>41743</v>
      </c>
      <c r="I2458" s="26" t="str">
        <f t="shared" si="304"/>
        <v>Mon</v>
      </c>
      <c r="J2458" s="1">
        <f t="shared" si="305"/>
        <v>103</v>
      </c>
      <c r="K2458" s="1" t="str">
        <f t="shared" si="306"/>
        <v>120D</v>
      </c>
      <c r="L2458" s="25">
        <v>41846</v>
      </c>
      <c r="M2458" s="26" t="str">
        <f t="shared" si="307"/>
        <v>Sat</v>
      </c>
      <c r="N2458" s="25">
        <v>41849</v>
      </c>
      <c r="O2458" s="1">
        <f t="shared" si="308"/>
        <v>3</v>
      </c>
      <c r="P2458" s="27">
        <f t="shared" si="309"/>
        <v>2014</v>
      </c>
      <c r="Q2458" s="1">
        <f t="shared" si="310"/>
        <v>7</v>
      </c>
      <c r="R2458" s="1">
        <f t="shared" si="311"/>
        <v>26</v>
      </c>
      <c r="S2458" t="s">
        <v>72</v>
      </c>
      <c r="T2458" s="2">
        <v>69307849.980000004</v>
      </c>
      <c r="U2458">
        <v>42688800</v>
      </c>
      <c r="V2458" s="2">
        <v>34723638</v>
      </c>
      <c r="W2458" s="2">
        <v>9339435.5999999996</v>
      </c>
      <c r="X2458" s="2">
        <v>0</v>
      </c>
      <c r="Y2458" s="2">
        <v>14625041.630000001</v>
      </c>
      <c r="Z2458" s="2">
        <v>10619734.75</v>
      </c>
      <c r="AA2458">
        <v>6</v>
      </c>
      <c r="AB2458">
        <v>0</v>
      </c>
      <c r="AC2458">
        <v>3</v>
      </c>
      <c r="AD2458">
        <v>0</v>
      </c>
      <c r="AE2458">
        <v>6</v>
      </c>
      <c r="AF2458">
        <v>9</v>
      </c>
      <c r="AG2458">
        <v>3</v>
      </c>
      <c r="AH2458" s="2">
        <v>11574546</v>
      </c>
    </row>
    <row r="2459" spans="1:34" x14ac:dyDescent="0.5">
      <c r="A2459">
        <v>19295</v>
      </c>
      <c r="B2459">
        <v>78808</v>
      </c>
      <c r="C2459" t="s">
        <v>2481</v>
      </c>
      <c r="D2459" s="25">
        <v>27013</v>
      </c>
      <c r="E2459" t="s">
        <v>138</v>
      </c>
      <c r="F2459" t="s">
        <v>70</v>
      </c>
      <c r="G2459" t="s">
        <v>74</v>
      </c>
      <c r="H2459" s="25">
        <v>41743</v>
      </c>
      <c r="I2459" s="26" t="str">
        <f t="shared" si="304"/>
        <v>Mon</v>
      </c>
      <c r="J2459" s="1">
        <f t="shared" si="305"/>
        <v>76</v>
      </c>
      <c r="K2459" s="1" t="str">
        <f t="shared" si="306"/>
        <v>90D</v>
      </c>
      <c r="L2459" s="25">
        <v>41819</v>
      </c>
      <c r="M2459" s="26" t="str">
        <f t="shared" si="307"/>
        <v>Sun</v>
      </c>
      <c r="N2459" s="25">
        <v>41823</v>
      </c>
      <c r="O2459" s="1">
        <f t="shared" si="308"/>
        <v>4</v>
      </c>
      <c r="P2459" s="27">
        <f t="shared" si="309"/>
        <v>2014</v>
      </c>
      <c r="Q2459" s="1">
        <f t="shared" si="310"/>
        <v>6</v>
      </c>
      <c r="R2459" s="1">
        <f t="shared" si="311"/>
        <v>29</v>
      </c>
      <c r="S2459" t="s">
        <v>72</v>
      </c>
      <c r="T2459" s="2">
        <v>84066978.439999998</v>
      </c>
      <c r="U2459">
        <v>60810750</v>
      </c>
      <c r="V2459" s="2">
        <v>50459090</v>
      </c>
      <c r="W2459" s="2">
        <v>8906259.3000000007</v>
      </c>
      <c r="X2459" s="2">
        <v>0</v>
      </c>
      <c r="Y2459" s="2">
        <v>10722610.73</v>
      </c>
      <c r="Z2459" s="2">
        <v>13979018.41</v>
      </c>
      <c r="AA2459">
        <v>16</v>
      </c>
      <c r="AB2459">
        <v>0</v>
      </c>
      <c r="AC2459">
        <v>4</v>
      </c>
      <c r="AD2459">
        <v>0</v>
      </c>
      <c r="AE2459">
        <v>16</v>
      </c>
      <c r="AF2459">
        <v>20</v>
      </c>
      <c r="AG2459">
        <v>4</v>
      </c>
      <c r="AH2459" s="2">
        <v>12614772.5</v>
      </c>
    </row>
    <row r="2460" spans="1:34" x14ac:dyDescent="0.5">
      <c r="A2460">
        <v>19252</v>
      </c>
      <c r="B2460">
        <v>78697</v>
      </c>
      <c r="C2460" t="s">
        <v>2482</v>
      </c>
      <c r="D2460" s="25">
        <v>19606</v>
      </c>
      <c r="E2460" t="s">
        <v>113</v>
      </c>
      <c r="F2460" t="s">
        <v>84</v>
      </c>
      <c r="G2460" t="s">
        <v>112</v>
      </c>
      <c r="H2460" s="25">
        <v>41743</v>
      </c>
      <c r="I2460" s="26" t="str">
        <f t="shared" si="304"/>
        <v>Mon</v>
      </c>
      <c r="J2460" s="1">
        <f t="shared" si="305"/>
        <v>93</v>
      </c>
      <c r="K2460" s="1" t="str">
        <f t="shared" si="306"/>
        <v>120D</v>
      </c>
      <c r="L2460" s="25">
        <v>41836</v>
      </c>
      <c r="M2460" s="26" t="str">
        <f t="shared" si="307"/>
        <v>Wed</v>
      </c>
      <c r="N2460" s="25">
        <v>41842</v>
      </c>
      <c r="O2460" s="1">
        <f t="shared" si="308"/>
        <v>6</v>
      </c>
      <c r="P2460" s="27">
        <f t="shared" si="309"/>
        <v>2014</v>
      </c>
      <c r="Q2460" s="1">
        <f t="shared" si="310"/>
        <v>7</v>
      </c>
      <c r="R2460" s="1">
        <f t="shared" si="311"/>
        <v>16</v>
      </c>
      <c r="S2460" t="s">
        <v>72</v>
      </c>
      <c r="T2460" s="2">
        <v>34478172.280000001</v>
      </c>
      <c r="U2460">
        <v>23362416</v>
      </c>
      <c r="V2460" s="2">
        <v>23379272</v>
      </c>
      <c r="W2460" s="2">
        <v>6471959.4199999999</v>
      </c>
      <c r="X2460" s="2">
        <v>0</v>
      </c>
      <c r="Y2460" s="2">
        <v>0</v>
      </c>
      <c r="Z2460" s="2">
        <v>4626940.8600000003</v>
      </c>
      <c r="AA2460">
        <v>18</v>
      </c>
      <c r="AB2460">
        <v>0</v>
      </c>
      <c r="AC2460">
        <v>0</v>
      </c>
      <c r="AD2460">
        <v>0</v>
      </c>
      <c r="AE2460">
        <v>18</v>
      </c>
      <c r="AF2460">
        <v>18</v>
      </c>
      <c r="AG2460">
        <v>6</v>
      </c>
      <c r="AH2460" s="2">
        <v>3896545.33</v>
      </c>
    </row>
    <row r="2461" spans="1:34" x14ac:dyDescent="0.5">
      <c r="A2461">
        <v>19317</v>
      </c>
      <c r="B2461">
        <v>78921</v>
      </c>
      <c r="C2461" t="s">
        <v>2483</v>
      </c>
      <c r="D2461" s="25">
        <v>23800</v>
      </c>
      <c r="E2461" t="s">
        <v>140</v>
      </c>
      <c r="F2461" t="s">
        <v>80</v>
      </c>
      <c r="G2461" t="s">
        <v>81</v>
      </c>
      <c r="H2461" s="25">
        <v>41744</v>
      </c>
      <c r="I2461" s="26" t="str">
        <f t="shared" si="304"/>
        <v>Tue</v>
      </c>
      <c r="J2461" s="1">
        <f t="shared" si="305"/>
        <v>17</v>
      </c>
      <c r="K2461" s="1" t="str">
        <f t="shared" si="306"/>
        <v>30D</v>
      </c>
      <c r="L2461" s="25">
        <v>41761</v>
      </c>
      <c r="M2461" s="26" t="str">
        <f t="shared" si="307"/>
        <v>Fri</v>
      </c>
      <c r="N2461" s="25">
        <v>41762</v>
      </c>
      <c r="O2461" s="1">
        <f t="shared" si="308"/>
        <v>1</v>
      </c>
      <c r="P2461" s="27">
        <f t="shared" si="309"/>
        <v>2014</v>
      </c>
      <c r="Q2461" s="1">
        <f t="shared" si="310"/>
        <v>5</v>
      </c>
      <c r="R2461" s="1">
        <f t="shared" si="311"/>
        <v>2</v>
      </c>
      <c r="S2461" t="s">
        <v>72</v>
      </c>
      <c r="T2461" s="2">
        <v>7985999.9900000002</v>
      </c>
      <c r="U2461">
        <v>7161000</v>
      </c>
      <c r="V2461" s="2">
        <v>5922944</v>
      </c>
      <c r="W2461" s="2">
        <v>991341.7</v>
      </c>
      <c r="X2461" s="2">
        <v>0</v>
      </c>
      <c r="Y2461" s="2">
        <v>0</v>
      </c>
      <c r="Z2461" s="2">
        <v>1071714.29</v>
      </c>
      <c r="AA2461">
        <v>2</v>
      </c>
      <c r="AB2461">
        <v>0</v>
      </c>
      <c r="AC2461">
        <v>0</v>
      </c>
      <c r="AD2461">
        <v>0</v>
      </c>
      <c r="AE2461">
        <v>2</v>
      </c>
      <c r="AF2461">
        <v>2</v>
      </c>
      <c r="AG2461">
        <v>1</v>
      </c>
      <c r="AH2461" s="2">
        <v>5922944</v>
      </c>
    </row>
    <row r="2462" spans="1:34" x14ac:dyDescent="0.5">
      <c r="A2462">
        <v>19318</v>
      </c>
      <c r="B2462">
        <v>78923</v>
      </c>
      <c r="C2462" t="s">
        <v>610</v>
      </c>
      <c r="D2462" s="25">
        <v>26665</v>
      </c>
      <c r="E2462" t="s">
        <v>69</v>
      </c>
      <c r="F2462" t="s">
        <v>70</v>
      </c>
      <c r="G2462" t="s">
        <v>97</v>
      </c>
      <c r="H2462" s="25">
        <v>41744</v>
      </c>
      <c r="I2462" s="26" t="str">
        <f t="shared" si="304"/>
        <v>Tue</v>
      </c>
      <c r="J2462" s="1">
        <f t="shared" si="305"/>
        <v>0</v>
      </c>
      <c r="K2462" s="1" t="str">
        <f t="shared" si="306"/>
        <v>7D</v>
      </c>
      <c r="L2462" s="25">
        <v>41744</v>
      </c>
      <c r="M2462" s="26" t="str">
        <f t="shared" si="307"/>
        <v>Tue</v>
      </c>
      <c r="N2462" s="25">
        <v>41746</v>
      </c>
      <c r="O2462" s="1">
        <f t="shared" si="308"/>
        <v>2</v>
      </c>
      <c r="P2462" s="27">
        <f t="shared" si="309"/>
        <v>2014</v>
      </c>
      <c r="Q2462" s="1">
        <f t="shared" si="310"/>
        <v>4</v>
      </c>
      <c r="R2462" s="1">
        <f t="shared" si="311"/>
        <v>15</v>
      </c>
      <c r="S2462" t="s">
        <v>72</v>
      </c>
      <c r="T2462" s="2">
        <v>14920999.98</v>
      </c>
      <c r="U2462">
        <v>12706000</v>
      </c>
      <c r="V2462" s="2">
        <v>10446754</v>
      </c>
      <c r="W2462" s="2">
        <v>1259739.7</v>
      </c>
      <c r="X2462" s="2">
        <v>0</v>
      </c>
      <c r="Y2462" s="2">
        <v>1212121.21</v>
      </c>
      <c r="Z2462" s="2">
        <v>2002385.07</v>
      </c>
      <c r="AA2462">
        <v>4</v>
      </c>
      <c r="AB2462">
        <v>0</v>
      </c>
      <c r="AC2462">
        <v>0</v>
      </c>
      <c r="AD2462">
        <v>0</v>
      </c>
      <c r="AE2462">
        <v>4</v>
      </c>
      <c r="AF2462">
        <v>4</v>
      </c>
      <c r="AG2462">
        <v>2</v>
      </c>
      <c r="AH2462" s="2">
        <v>5223377</v>
      </c>
    </row>
    <row r="2463" spans="1:34" x14ac:dyDescent="0.5">
      <c r="A2463">
        <v>19347</v>
      </c>
      <c r="B2463">
        <v>79019</v>
      </c>
      <c r="C2463" t="s">
        <v>2484</v>
      </c>
      <c r="D2463" s="25">
        <v>19938</v>
      </c>
      <c r="E2463" t="s">
        <v>69</v>
      </c>
      <c r="F2463" t="s">
        <v>75</v>
      </c>
      <c r="G2463" t="s">
        <v>91</v>
      </c>
      <c r="H2463" s="25">
        <v>41744</v>
      </c>
      <c r="I2463" s="26" t="str">
        <f t="shared" si="304"/>
        <v>Tue</v>
      </c>
      <c r="J2463" s="1">
        <f t="shared" si="305"/>
        <v>0</v>
      </c>
      <c r="K2463" s="1" t="str">
        <f t="shared" si="306"/>
        <v>7D</v>
      </c>
      <c r="L2463" s="25">
        <v>41744</v>
      </c>
      <c r="M2463" s="26" t="str">
        <f t="shared" si="307"/>
        <v>Tue</v>
      </c>
      <c r="N2463" s="25">
        <v>41745</v>
      </c>
      <c r="O2463" s="1">
        <f t="shared" si="308"/>
        <v>1</v>
      </c>
      <c r="P2463" s="27">
        <f t="shared" si="309"/>
        <v>2014</v>
      </c>
      <c r="Q2463" s="1">
        <f t="shared" si="310"/>
        <v>4</v>
      </c>
      <c r="R2463" s="1">
        <f t="shared" si="311"/>
        <v>15</v>
      </c>
      <c r="S2463" t="s">
        <v>72</v>
      </c>
      <c r="T2463" s="2">
        <v>231000</v>
      </c>
      <c r="U2463">
        <v>0</v>
      </c>
      <c r="V2463" s="2">
        <v>200000</v>
      </c>
      <c r="W2463" s="2">
        <v>0</v>
      </c>
      <c r="X2463" s="2">
        <v>0</v>
      </c>
      <c r="Y2463" s="2">
        <v>0</v>
      </c>
      <c r="Z2463" s="2">
        <v>31000</v>
      </c>
      <c r="AA2463">
        <v>2</v>
      </c>
      <c r="AB2463">
        <v>0</v>
      </c>
      <c r="AC2463">
        <v>1</v>
      </c>
      <c r="AD2463">
        <v>0</v>
      </c>
      <c r="AE2463">
        <v>2</v>
      </c>
      <c r="AF2463">
        <v>3</v>
      </c>
      <c r="AG2463">
        <v>1</v>
      </c>
      <c r="AH2463" s="2">
        <v>200000</v>
      </c>
    </row>
    <row r="2464" spans="1:34" x14ac:dyDescent="0.5">
      <c r="A2464">
        <v>19350</v>
      </c>
      <c r="B2464">
        <v>79030</v>
      </c>
      <c r="C2464" t="s">
        <v>2485</v>
      </c>
      <c r="D2464" s="25">
        <v>28005</v>
      </c>
      <c r="E2464" t="s">
        <v>69</v>
      </c>
      <c r="F2464" t="s">
        <v>75</v>
      </c>
      <c r="G2464" t="s">
        <v>91</v>
      </c>
      <c r="H2464" s="25">
        <v>41744</v>
      </c>
      <c r="I2464" s="26" t="str">
        <f t="shared" si="304"/>
        <v>Tue</v>
      </c>
      <c r="J2464" s="1">
        <f t="shared" si="305"/>
        <v>30</v>
      </c>
      <c r="K2464" s="1" t="str">
        <f t="shared" si="306"/>
        <v>30D</v>
      </c>
      <c r="L2464" s="25">
        <v>41774</v>
      </c>
      <c r="M2464" s="26" t="str">
        <f t="shared" si="307"/>
        <v>Thu</v>
      </c>
      <c r="N2464" s="25">
        <v>41778</v>
      </c>
      <c r="O2464" s="1">
        <f t="shared" si="308"/>
        <v>4</v>
      </c>
      <c r="P2464" s="27">
        <f t="shared" si="309"/>
        <v>2014</v>
      </c>
      <c r="Q2464" s="1">
        <f t="shared" si="310"/>
        <v>5</v>
      </c>
      <c r="R2464" s="1">
        <f t="shared" si="311"/>
        <v>15</v>
      </c>
      <c r="S2464" t="s">
        <v>72</v>
      </c>
      <c r="T2464" s="2">
        <v>924000</v>
      </c>
      <c r="U2464">
        <v>0</v>
      </c>
      <c r="V2464" s="2">
        <v>800000</v>
      </c>
      <c r="W2464" s="2">
        <v>0</v>
      </c>
      <c r="X2464" s="2">
        <v>0</v>
      </c>
      <c r="Y2464" s="2">
        <v>0</v>
      </c>
      <c r="Z2464" s="2">
        <v>124000</v>
      </c>
      <c r="AA2464">
        <v>20</v>
      </c>
      <c r="AB2464">
        <v>0</v>
      </c>
      <c r="AC2464">
        <v>8</v>
      </c>
      <c r="AD2464">
        <v>4</v>
      </c>
      <c r="AE2464">
        <v>20</v>
      </c>
      <c r="AF2464">
        <v>32</v>
      </c>
      <c r="AG2464">
        <v>4</v>
      </c>
      <c r="AH2464" s="2">
        <v>200000</v>
      </c>
    </row>
    <row r="2465" spans="1:34" x14ac:dyDescent="0.5">
      <c r="A2465">
        <v>19320</v>
      </c>
      <c r="B2465">
        <v>78932</v>
      </c>
      <c r="C2465" t="s">
        <v>2486</v>
      </c>
      <c r="D2465" s="25">
        <v>29131</v>
      </c>
      <c r="E2465" t="s">
        <v>69</v>
      </c>
      <c r="F2465" t="s">
        <v>75</v>
      </c>
      <c r="G2465" t="s">
        <v>91</v>
      </c>
      <c r="H2465" s="25">
        <v>41744</v>
      </c>
      <c r="I2465" s="26" t="str">
        <f t="shared" si="304"/>
        <v>Tue</v>
      </c>
      <c r="J2465" s="1">
        <f t="shared" si="305"/>
        <v>61</v>
      </c>
      <c r="K2465" s="1" t="str">
        <f t="shared" si="306"/>
        <v>90D</v>
      </c>
      <c r="L2465" s="25">
        <v>41805</v>
      </c>
      <c r="M2465" s="26" t="str">
        <f t="shared" si="307"/>
        <v>Sun</v>
      </c>
      <c r="N2465" s="25">
        <v>41809</v>
      </c>
      <c r="O2465" s="1">
        <f t="shared" si="308"/>
        <v>4</v>
      </c>
      <c r="P2465" s="27">
        <f t="shared" si="309"/>
        <v>2014</v>
      </c>
      <c r="Q2465" s="1">
        <f t="shared" si="310"/>
        <v>6</v>
      </c>
      <c r="R2465" s="1">
        <f t="shared" si="311"/>
        <v>15</v>
      </c>
      <c r="S2465" t="s">
        <v>72</v>
      </c>
      <c r="T2465" s="2">
        <v>5016699.8099999996</v>
      </c>
      <c r="U2465">
        <v>0</v>
      </c>
      <c r="V2465" s="2">
        <v>800000</v>
      </c>
      <c r="W2465" s="2">
        <v>3543463.05</v>
      </c>
      <c r="X2465" s="2">
        <v>0</v>
      </c>
      <c r="Y2465" s="2">
        <v>0</v>
      </c>
      <c r="Z2465" s="2">
        <v>673236.76</v>
      </c>
      <c r="AA2465">
        <v>12</v>
      </c>
      <c r="AB2465">
        <v>0</v>
      </c>
      <c r="AC2465">
        <v>0</v>
      </c>
      <c r="AD2465">
        <v>4</v>
      </c>
      <c r="AE2465">
        <v>12</v>
      </c>
      <c r="AF2465">
        <v>16</v>
      </c>
      <c r="AG2465">
        <v>4</v>
      </c>
      <c r="AH2465" s="2">
        <v>200000</v>
      </c>
    </row>
    <row r="2466" spans="1:34" x14ac:dyDescent="0.5">
      <c r="A2466">
        <v>19342</v>
      </c>
      <c r="B2466">
        <v>79008</v>
      </c>
      <c r="C2466" t="s">
        <v>2487</v>
      </c>
      <c r="D2466" s="25">
        <v>32570</v>
      </c>
      <c r="E2466" t="s">
        <v>69</v>
      </c>
      <c r="F2466" t="s">
        <v>80</v>
      </c>
      <c r="G2466" t="s">
        <v>89</v>
      </c>
      <c r="H2466" s="25">
        <v>41744</v>
      </c>
      <c r="I2466" s="26" t="str">
        <f t="shared" si="304"/>
        <v>Tue</v>
      </c>
      <c r="J2466" s="1">
        <f t="shared" si="305"/>
        <v>138</v>
      </c>
      <c r="K2466" s="1" t="str">
        <f t="shared" si="306"/>
        <v>120D</v>
      </c>
      <c r="L2466" s="25">
        <v>41882</v>
      </c>
      <c r="M2466" s="26" t="str">
        <f t="shared" si="307"/>
        <v>Sun</v>
      </c>
      <c r="N2466" s="25">
        <v>41884</v>
      </c>
      <c r="O2466" s="1">
        <f t="shared" si="308"/>
        <v>2</v>
      </c>
      <c r="P2466" s="27">
        <f t="shared" si="309"/>
        <v>2014</v>
      </c>
      <c r="Q2466" s="1">
        <f t="shared" si="310"/>
        <v>8</v>
      </c>
      <c r="R2466" s="1">
        <f t="shared" si="311"/>
        <v>31</v>
      </c>
      <c r="S2466" t="s">
        <v>72</v>
      </c>
      <c r="T2466" s="2">
        <v>4315857.8600000003</v>
      </c>
      <c r="U2466">
        <v>0</v>
      </c>
      <c r="V2466" s="2">
        <v>1150000</v>
      </c>
      <c r="W2466" s="2">
        <v>2534725.41</v>
      </c>
      <c r="X2466" s="2">
        <v>0</v>
      </c>
      <c r="Y2466" s="2">
        <v>51948.05</v>
      </c>
      <c r="Z2466" s="2">
        <v>579184.4</v>
      </c>
      <c r="AA2466">
        <v>4</v>
      </c>
      <c r="AB2466">
        <v>0</v>
      </c>
      <c r="AC2466">
        <v>0</v>
      </c>
      <c r="AD2466">
        <v>0</v>
      </c>
      <c r="AE2466">
        <v>4</v>
      </c>
      <c r="AF2466">
        <v>4</v>
      </c>
      <c r="AG2466">
        <v>2</v>
      </c>
      <c r="AH2466" s="2">
        <v>575000</v>
      </c>
    </row>
    <row r="2467" spans="1:34" x14ac:dyDescent="0.5">
      <c r="A2467">
        <v>19340</v>
      </c>
      <c r="B2467">
        <v>79003</v>
      </c>
      <c r="C2467" t="s">
        <v>102</v>
      </c>
      <c r="D2467" s="25">
        <v>25907</v>
      </c>
      <c r="E2467" t="s">
        <v>69</v>
      </c>
      <c r="F2467" t="s">
        <v>94</v>
      </c>
      <c r="G2467" t="s">
        <v>141</v>
      </c>
      <c r="H2467" s="25">
        <v>41744</v>
      </c>
      <c r="I2467" s="26" t="str">
        <f t="shared" si="304"/>
        <v>Tue</v>
      </c>
      <c r="J2467" s="1">
        <f t="shared" si="305"/>
        <v>169</v>
      </c>
      <c r="K2467" s="1" t="str">
        <f t="shared" si="306"/>
        <v>120D</v>
      </c>
      <c r="L2467" s="25">
        <v>41913</v>
      </c>
      <c r="M2467" s="26" t="str">
        <f t="shared" si="307"/>
        <v>Wed</v>
      </c>
      <c r="N2467" s="25">
        <v>41915</v>
      </c>
      <c r="O2467" s="1">
        <f t="shared" si="308"/>
        <v>2</v>
      </c>
      <c r="P2467" s="27">
        <f t="shared" si="309"/>
        <v>2014</v>
      </c>
      <c r="Q2467" s="1">
        <f t="shared" si="310"/>
        <v>10</v>
      </c>
      <c r="R2467" s="1">
        <f t="shared" si="311"/>
        <v>1</v>
      </c>
      <c r="S2467" t="s">
        <v>72</v>
      </c>
      <c r="T2467" s="2">
        <v>8808000</v>
      </c>
      <c r="U2467">
        <v>8808000</v>
      </c>
      <c r="V2467" s="2">
        <v>6777490</v>
      </c>
      <c r="W2467" s="2">
        <v>848484</v>
      </c>
      <c r="X2467" s="2">
        <v>0</v>
      </c>
      <c r="Y2467" s="2">
        <v>0</v>
      </c>
      <c r="Z2467" s="2">
        <v>1182026</v>
      </c>
      <c r="AA2467">
        <v>4</v>
      </c>
      <c r="AB2467">
        <v>0</v>
      </c>
      <c r="AC2467">
        <v>0</v>
      </c>
      <c r="AD2467">
        <v>0</v>
      </c>
      <c r="AE2467">
        <v>4</v>
      </c>
      <c r="AF2467">
        <v>4</v>
      </c>
      <c r="AG2467">
        <v>2</v>
      </c>
      <c r="AH2467" s="2">
        <v>3388745</v>
      </c>
    </row>
    <row r="2468" spans="1:34" x14ac:dyDescent="0.5">
      <c r="A2468">
        <v>19340</v>
      </c>
      <c r="B2468">
        <v>101256</v>
      </c>
      <c r="C2468" t="s">
        <v>2488</v>
      </c>
      <c r="D2468" s="25">
        <v>30183</v>
      </c>
      <c r="E2468" t="s">
        <v>69</v>
      </c>
      <c r="F2468" t="s">
        <v>94</v>
      </c>
      <c r="G2468" t="s">
        <v>141</v>
      </c>
      <c r="H2468" s="25">
        <v>41744</v>
      </c>
      <c r="I2468" s="26" t="str">
        <f t="shared" si="304"/>
        <v>Tue</v>
      </c>
      <c r="J2468" s="1">
        <f t="shared" si="305"/>
        <v>169</v>
      </c>
      <c r="K2468" s="1" t="str">
        <f t="shared" si="306"/>
        <v>120D</v>
      </c>
      <c r="L2468" s="25">
        <v>41913</v>
      </c>
      <c r="M2468" s="26" t="str">
        <f t="shared" si="307"/>
        <v>Wed</v>
      </c>
      <c r="N2468" s="25">
        <v>41917</v>
      </c>
      <c r="O2468" s="1">
        <f t="shared" si="308"/>
        <v>4</v>
      </c>
      <c r="P2468" s="27">
        <f t="shared" si="309"/>
        <v>2014</v>
      </c>
      <c r="Q2468" s="1">
        <f t="shared" si="310"/>
        <v>10</v>
      </c>
      <c r="R2468" s="1">
        <f t="shared" si="311"/>
        <v>1</v>
      </c>
      <c r="S2468" t="s">
        <v>72</v>
      </c>
      <c r="T2468" s="2">
        <v>9208000.7200000007</v>
      </c>
      <c r="U2468">
        <v>8808000</v>
      </c>
      <c r="V2468" s="2">
        <v>7972294.3600000003</v>
      </c>
      <c r="W2468" s="2">
        <v>0</v>
      </c>
      <c r="X2468" s="2">
        <v>0</v>
      </c>
      <c r="Y2468" s="2">
        <v>0</v>
      </c>
      <c r="Z2468" s="2">
        <v>1235706.3600000001</v>
      </c>
      <c r="AA2468">
        <v>6</v>
      </c>
      <c r="AB2468">
        <v>0</v>
      </c>
      <c r="AC2468">
        <v>3</v>
      </c>
      <c r="AD2468">
        <v>1</v>
      </c>
      <c r="AE2468">
        <v>6</v>
      </c>
      <c r="AF2468">
        <v>10</v>
      </c>
      <c r="AG2468">
        <v>4</v>
      </c>
      <c r="AH2468" s="2">
        <v>1993073.59</v>
      </c>
    </row>
    <row r="2469" spans="1:34" x14ac:dyDescent="0.5">
      <c r="A2469">
        <v>19340</v>
      </c>
      <c r="B2469">
        <v>101144</v>
      </c>
      <c r="C2469" t="s">
        <v>2489</v>
      </c>
      <c r="D2469" s="25">
        <v>27125</v>
      </c>
      <c r="E2469" t="s">
        <v>69</v>
      </c>
      <c r="F2469" t="s">
        <v>94</v>
      </c>
      <c r="G2469" t="s">
        <v>141</v>
      </c>
      <c r="H2469" s="25">
        <v>41744</v>
      </c>
      <c r="I2469" s="26" t="str">
        <f t="shared" si="304"/>
        <v>Tue</v>
      </c>
      <c r="J2469" s="1">
        <f t="shared" si="305"/>
        <v>169</v>
      </c>
      <c r="K2469" s="1" t="str">
        <f t="shared" si="306"/>
        <v>120D</v>
      </c>
      <c r="L2469" s="25">
        <v>41913</v>
      </c>
      <c r="M2469" s="26" t="str">
        <f t="shared" si="307"/>
        <v>Wed</v>
      </c>
      <c r="N2469" s="25">
        <v>41915</v>
      </c>
      <c r="O2469" s="1">
        <f t="shared" si="308"/>
        <v>2</v>
      </c>
      <c r="P2469" s="27">
        <f t="shared" si="309"/>
        <v>2014</v>
      </c>
      <c r="Q2469" s="1">
        <f t="shared" si="310"/>
        <v>10</v>
      </c>
      <c r="R2469" s="1">
        <f t="shared" si="311"/>
        <v>1</v>
      </c>
      <c r="S2469" t="s">
        <v>72</v>
      </c>
      <c r="T2469" s="2">
        <v>4404000</v>
      </c>
      <c r="U2469">
        <v>4404000</v>
      </c>
      <c r="V2469" s="2">
        <v>3388745</v>
      </c>
      <c r="W2469" s="2">
        <v>424242</v>
      </c>
      <c r="X2469" s="2">
        <v>0</v>
      </c>
      <c r="Y2469" s="2">
        <v>0</v>
      </c>
      <c r="Z2469" s="2">
        <v>591013</v>
      </c>
      <c r="AA2469">
        <v>4</v>
      </c>
      <c r="AB2469">
        <v>0</v>
      </c>
      <c r="AC2469">
        <v>0</v>
      </c>
      <c r="AD2469">
        <v>0</v>
      </c>
      <c r="AE2469">
        <v>4</v>
      </c>
      <c r="AF2469">
        <v>4</v>
      </c>
      <c r="AG2469">
        <v>2</v>
      </c>
      <c r="AH2469" s="2">
        <v>1694372.5</v>
      </c>
    </row>
    <row r="2470" spans="1:34" x14ac:dyDescent="0.5">
      <c r="A2470">
        <v>19353</v>
      </c>
      <c r="B2470">
        <v>79073</v>
      </c>
      <c r="C2470" t="s">
        <v>2490</v>
      </c>
      <c r="D2470" s="25">
        <v>29869</v>
      </c>
      <c r="E2470" t="s">
        <v>140</v>
      </c>
      <c r="F2470" t="s">
        <v>80</v>
      </c>
      <c r="G2470" t="s">
        <v>89</v>
      </c>
      <c r="H2470" s="25">
        <v>41745</v>
      </c>
      <c r="I2470" s="26" t="str">
        <f t="shared" si="304"/>
        <v>Wed</v>
      </c>
      <c r="J2470" s="1">
        <f t="shared" si="305"/>
        <v>106</v>
      </c>
      <c r="K2470" s="1" t="str">
        <f t="shared" si="306"/>
        <v>120D</v>
      </c>
      <c r="L2470" s="25">
        <v>41851</v>
      </c>
      <c r="M2470" s="26" t="str">
        <f t="shared" si="307"/>
        <v>Thu</v>
      </c>
      <c r="N2470" s="25">
        <v>41855</v>
      </c>
      <c r="O2470" s="1">
        <f t="shared" si="308"/>
        <v>4</v>
      </c>
      <c r="P2470" s="27">
        <f t="shared" si="309"/>
        <v>2014</v>
      </c>
      <c r="Q2470" s="1">
        <f t="shared" si="310"/>
        <v>7</v>
      </c>
      <c r="R2470" s="1">
        <f t="shared" si="311"/>
        <v>31</v>
      </c>
      <c r="S2470" t="s">
        <v>72</v>
      </c>
      <c r="T2470" s="2">
        <v>3975500</v>
      </c>
      <c r="U2470">
        <v>0</v>
      </c>
      <c r="V2470" s="2">
        <v>3000000</v>
      </c>
      <c r="W2470" s="2">
        <v>303463.2</v>
      </c>
      <c r="X2470" s="2">
        <v>0</v>
      </c>
      <c r="Y2470" s="2">
        <v>138528.14000000001</v>
      </c>
      <c r="Z2470" s="2">
        <v>533508.66</v>
      </c>
      <c r="AA2470">
        <v>10</v>
      </c>
      <c r="AB2470">
        <v>0</v>
      </c>
      <c r="AC2470">
        <v>4</v>
      </c>
      <c r="AD2470">
        <v>0</v>
      </c>
      <c r="AE2470">
        <v>10</v>
      </c>
      <c r="AF2470">
        <v>14</v>
      </c>
      <c r="AG2470">
        <v>4</v>
      </c>
      <c r="AH2470" s="2">
        <v>750000</v>
      </c>
    </row>
    <row r="2471" spans="1:34" x14ac:dyDescent="0.5">
      <c r="A2471">
        <v>19365</v>
      </c>
      <c r="B2471">
        <v>79118</v>
      </c>
      <c r="C2471" t="s">
        <v>2491</v>
      </c>
      <c r="D2471" s="25">
        <v>24567</v>
      </c>
      <c r="E2471" t="s">
        <v>2331</v>
      </c>
      <c r="F2471" t="s">
        <v>70</v>
      </c>
      <c r="G2471" t="s">
        <v>97</v>
      </c>
      <c r="H2471" s="25">
        <v>41745</v>
      </c>
      <c r="I2471" s="26" t="str">
        <f t="shared" si="304"/>
        <v>Wed</v>
      </c>
      <c r="J2471" s="1">
        <f t="shared" si="305"/>
        <v>0</v>
      </c>
      <c r="K2471" s="1" t="str">
        <f t="shared" si="306"/>
        <v>7D</v>
      </c>
      <c r="L2471" s="25">
        <v>41745</v>
      </c>
      <c r="M2471" s="26" t="str">
        <f t="shared" si="307"/>
        <v>Wed</v>
      </c>
      <c r="N2471" s="25">
        <v>41746</v>
      </c>
      <c r="O2471" s="1">
        <f t="shared" si="308"/>
        <v>1</v>
      </c>
      <c r="P2471" s="27">
        <f t="shared" si="309"/>
        <v>2014</v>
      </c>
      <c r="Q2471" s="1">
        <f t="shared" si="310"/>
        <v>4</v>
      </c>
      <c r="R2471" s="1">
        <f t="shared" si="311"/>
        <v>16</v>
      </c>
      <c r="S2471" t="s">
        <v>72</v>
      </c>
      <c r="T2471" s="2">
        <v>4887650</v>
      </c>
      <c r="U2471">
        <v>5313000</v>
      </c>
      <c r="V2471" s="2">
        <v>3264069.54</v>
      </c>
      <c r="W2471" s="2">
        <v>967662.06</v>
      </c>
      <c r="X2471" s="2">
        <v>0</v>
      </c>
      <c r="Y2471" s="2">
        <v>0</v>
      </c>
      <c r="Z2471" s="2">
        <v>655918.4</v>
      </c>
      <c r="AA2471">
        <v>2</v>
      </c>
      <c r="AB2471">
        <v>0</v>
      </c>
      <c r="AC2471">
        <v>0</v>
      </c>
      <c r="AD2471">
        <v>0</v>
      </c>
      <c r="AE2471">
        <v>2</v>
      </c>
      <c r="AF2471">
        <v>2</v>
      </c>
      <c r="AG2471">
        <v>1</v>
      </c>
      <c r="AH2471" s="2">
        <v>3264069.54</v>
      </c>
    </row>
    <row r="2472" spans="1:34" x14ac:dyDescent="0.5">
      <c r="A2472">
        <v>19369</v>
      </c>
      <c r="B2472">
        <v>79133</v>
      </c>
      <c r="C2472" t="s">
        <v>2492</v>
      </c>
      <c r="D2472" s="25">
        <v>29135</v>
      </c>
      <c r="E2472" t="s">
        <v>138</v>
      </c>
      <c r="F2472" t="s">
        <v>75</v>
      </c>
      <c r="G2472" t="s">
        <v>91</v>
      </c>
      <c r="H2472" s="25">
        <v>41745</v>
      </c>
      <c r="I2472" s="26" t="str">
        <f t="shared" si="304"/>
        <v>Wed</v>
      </c>
      <c r="J2472" s="1">
        <f t="shared" si="305"/>
        <v>129</v>
      </c>
      <c r="K2472" s="1" t="str">
        <f t="shared" si="306"/>
        <v>120D</v>
      </c>
      <c r="L2472" s="25">
        <v>41874</v>
      </c>
      <c r="M2472" s="26" t="str">
        <f t="shared" si="307"/>
        <v>Sat</v>
      </c>
      <c r="N2472" s="25">
        <v>41879</v>
      </c>
      <c r="O2472" s="1">
        <f t="shared" si="308"/>
        <v>5</v>
      </c>
      <c r="P2472" s="27">
        <f t="shared" si="309"/>
        <v>2014</v>
      </c>
      <c r="Q2472" s="1">
        <f t="shared" si="310"/>
        <v>8</v>
      </c>
      <c r="R2472" s="1">
        <f t="shared" si="311"/>
        <v>23</v>
      </c>
      <c r="S2472" t="s">
        <v>72</v>
      </c>
      <c r="T2472" s="2">
        <v>3689999.58</v>
      </c>
      <c r="U2472">
        <v>0</v>
      </c>
      <c r="V2472" s="2">
        <v>1000000</v>
      </c>
      <c r="W2472" s="2">
        <v>2021644.66</v>
      </c>
      <c r="X2472" s="2">
        <v>0</v>
      </c>
      <c r="Y2472" s="2">
        <v>173160.18</v>
      </c>
      <c r="Z2472" s="2">
        <v>495194.74</v>
      </c>
      <c r="AA2472">
        <v>10</v>
      </c>
      <c r="AB2472">
        <v>0</v>
      </c>
      <c r="AC2472">
        <v>5</v>
      </c>
      <c r="AD2472">
        <v>0</v>
      </c>
      <c r="AE2472">
        <v>10</v>
      </c>
      <c r="AF2472">
        <v>15</v>
      </c>
      <c r="AG2472">
        <v>5</v>
      </c>
      <c r="AH2472" s="2">
        <v>200000</v>
      </c>
    </row>
    <row r="2473" spans="1:34" x14ac:dyDescent="0.5">
      <c r="A2473">
        <v>19067</v>
      </c>
      <c r="B2473">
        <v>79183</v>
      </c>
      <c r="C2473" t="s">
        <v>2493</v>
      </c>
      <c r="D2473" s="25">
        <v>26540</v>
      </c>
      <c r="E2473" t="s">
        <v>69</v>
      </c>
      <c r="F2473" t="s">
        <v>127</v>
      </c>
      <c r="G2473" t="s">
        <v>2494</v>
      </c>
      <c r="H2473" s="25">
        <v>41745</v>
      </c>
      <c r="I2473" s="26" t="str">
        <f t="shared" si="304"/>
        <v>Wed</v>
      </c>
      <c r="J2473" s="1">
        <f t="shared" si="305"/>
        <v>0</v>
      </c>
      <c r="K2473" s="1" t="str">
        <f t="shared" si="306"/>
        <v>7D</v>
      </c>
      <c r="L2473" s="25">
        <v>41745</v>
      </c>
      <c r="M2473" s="26" t="str">
        <f t="shared" si="307"/>
        <v>Wed</v>
      </c>
      <c r="N2473" s="25">
        <v>41746</v>
      </c>
      <c r="O2473" s="1">
        <f t="shared" si="308"/>
        <v>1</v>
      </c>
      <c r="P2473" s="27">
        <f t="shared" si="309"/>
        <v>2014</v>
      </c>
      <c r="Q2473" s="1">
        <f t="shared" si="310"/>
        <v>4</v>
      </c>
      <c r="R2473" s="1">
        <f t="shared" si="311"/>
        <v>16</v>
      </c>
      <c r="S2473" t="s">
        <v>72</v>
      </c>
      <c r="T2473" s="2">
        <v>404250</v>
      </c>
      <c r="U2473">
        <v>0</v>
      </c>
      <c r="V2473" s="2">
        <v>200000</v>
      </c>
      <c r="W2473" s="2">
        <v>150000</v>
      </c>
      <c r="X2473" s="2">
        <v>0</v>
      </c>
      <c r="Y2473" s="2">
        <v>0</v>
      </c>
      <c r="Z2473" s="2">
        <v>54250</v>
      </c>
      <c r="AA2473">
        <v>2</v>
      </c>
      <c r="AB2473">
        <v>0</v>
      </c>
      <c r="AC2473">
        <v>1</v>
      </c>
      <c r="AD2473">
        <v>0</v>
      </c>
      <c r="AE2473">
        <v>2</v>
      </c>
      <c r="AF2473">
        <v>3</v>
      </c>
      <c r="AG2473">
        <v>1</v>
      </c>
      <c r="AH2473" s="2">
        <v>200000</v>
      </c>
    </row>
    <row r="2474" spans="1:34" x14ac:dyDescent="0.5">
      <c r="A2474">
        <v>19384</v>
      </c>
      <c r="B2474">
        <v>79259</v>
      </c>
      <c r="C2474" t="s">
        <v>2495</v>
      </c>
      <c r="D2474" s="25">
        <v>15337</v>
      </c>
      <c r="E2474" t="s">
        <v>79</v>
      </c>
      <c r="F2474" t="s">
        <v>105</v>
      </c>
      <c r="G2474" t="s">
        <v>106</v>
      </c>
      <c r="H2474" s="25">
        <v>41746</v>
      </c>
      <c r="I2474" s="26" t="str">
        <f t="shared" si="304"/>
        <v>Thu</v>
      </c>
      <c r="J2474" s="1">
        <f t="shared" si="305"/>
        <v>62</v>
      </c>
      <c r="K2474" s="1" t="str">
        <f t="shared" si="306"/>
        <v>90D</v>
      </c>
      <c r="L2474" s="25">
        <v>41808</v>
      </c>
      <c r="M2474" s="26" t="str">
        <f t="shared" si="307"/>
        <v>Wed</v>
      </c>
      <c r="N2474" s="25">
        <v>41814</v>
      </c>
      <c r="O2474" s="1">
        <f t="shared" si="308"/>
        <v>6</v>
      </c>
      <c r="P2474" s="27">
        <f t="shared" si="309"/>
        <v>2014</v>
      </c>
      <c r="Q2474" s="1">
        <f t="shared" si="310"/>
        <v>6</v>
      </c>
      <c r="R2474" s="1">
        <f t="shared" si="311"/>
        <v>18</v>
      </c>
      <c r="S2474" t="s">
        <v>72</v>
      </c>
      <c r="T2474" s="2">
        <v>6650199.6500000004</v>
      </c>
      <c r="U2474">
        <v>0</v>
      </c>
      <c r="V2474" s="2">
        <v>3750602.15</v>
      </c>
      <c r="W2474" s="2">
        <v>1861471.56</v>
      </c>
      <c r="X2474" s="2">
        <v>0</v>
      </c>
      <c r="Y2474" s="2">
        <v>145454.54</v>
      </c>
      <c r="Z2474" s="2">
        <v>892671.4</v>
      </c>
      <c r="AA2474">
        <v>10</v>
      </c>
      <c r="AB2474">
        <v>0</v>
      </c>
      <c r="AC2474">
        <v>0</v>
      </c>
      <c r="AD2474">
        <v>0</v>
      </c>
      <c r="AE2474">
        <v>10</v>
      </c>
      <c r="AF2474">
        <v>10</v>
      </c>
      <c r="AG2474">
        <v>5</v>
      </c>
      <c r="AH2474" s="2">
        <v>750120.43</v>
      </c>
    </row>
    <row r="2475" spans="1:34" x14ac:dyDescent="0.5">
      <c r="A2475">
        <v>19385</v>
      </c>
      <c r="B2475">
        <v>79259</v>
      </c>
      <c r="C2475" t="s">
        <v>2495</v>
      </c>
      <c r="D2475" s="25">
        <v>15337</v>
      </c>
      <c r="E2475" t="s">
        <v>79</v>
      </c>
      <c r="F2475" t="s">
        <v>105</v>
      </c>
      <c r="G2475" t="s">
        <v>106</v>
      </c>
      <c r="H2475" s="25">
        <v>41746</v>
      </c>
      <c r="I2475" s="26" t="str">
        <f t="shared" si="304"/>
        <v>Thu</v>
      </c>
      <c r="J2475" s="1">
        <f t="shared" si="305"/>
        <v>68</v>
      </c>
      <c r="K2475" s="1" t="str">
        <f t="shared" si="306"/>
        <v>90D</v>
      </c>
      <c r="L2475" s="25">
        <v>41814</v>
      </c>
      <c r="M2475" s="26" t="str">
        <f t="shared" si="307"/>
        <v>Tue</v>
      </c>
      <c r="N2475" s="25">
        <v>41820</v>
      </c>
      <c r="O2475" s="1">
        <f t="shared" si="308"/>
        <v>6</v>
      </c>
      <c r="P2475" s="27">
        <f t="shared" si="309"/>
        <v>2014</v>
      </c>
      <c r="Q2475" s="1">
        <f t="shared" si="310"/>
        <v>6</v>
      </c>
      <c r="R2475" s="1">
        <f t="shared" si="311"/>
        <v>24</v>
      </c>
      <c r="S2475" t="s">
        <v>72</v>
      </c>
      <c r="T2475" s="2">
        <v>6650199.6500000004</v>
      </c>
      <c r="U2475">
        <v>0</v>
      </c>
      <c r="V2475" s="2">
        <v>3750602.15</v>
      </c>
      <c r="W2475" s="2">
        <v>1861471.56</v>
      </c>
      <c r="X2475" s="2">
        <v>0</v>
      </c>
      <c r="Y2475" s="2">
        <v>145454.54</v>
      </c>
      <c r="Z2475" s="2">
        <v>892671.4</v>
      </c>
      <c r="AA2475">
        <v>10</v>
      </c>
      <c r="AB2475">
        <v>0</v>
      </c>
      <c r="AC2475">
        <v>0</v>
      </c>
      <c r="AD2475">
        <v>0</v>
      </c>
      <c r="AE2475">
        <v>10</v>
      </c>
      <c r="AF2475">
        <v>10</v>
      </c>
      <c r="AG2475">
        <v>5</v>
      </c>
      <c r="AH2475" s="2">
        <v>750120.43</v>
      </c>
    </row>
    <row r="2476" spans="1:34" x14ac:dyDescent="0.5">
      <c r="A2476">
        <v>19384</v>
      </c>
      <c r="B2476">
        <v>79238</v>
      </c>
      <c r="C2476" t="s">
        <v>2496</v>
      </c>
      <c r="D2476" s="25">
        <v>17013</v>
      </c>
      <c r="E2476" t="s">
        <v>79</v>
      </c>
      <c r="F2476" t="s">
        <v>105</v>
      </c>
      <c r="G2476" t="s">
        <v>106</v>
      </c>
      <c r="H2476" s="25">
        <v>41746</v>
      </c>
      <c r="I2476" s="26" t="str">
        <f t="shared" si="304"/>
        <v>Thu</v>
      </c>
      <c r="J2476" s="1">
        <f t="shared" si="305"/>
        <v>62</v>
      </c>
      <c r="K2476" s="1" t="str">
        <f t="shared" si="306"/>
        <v>90D</v>
      </c>
      <c r="L2476" s="25">
        <v>41808</v>
      </c>
      <c r="M2476" s="26" t="str">
        <f t="shared" si="307"/>
        <v>Wed</v>
      </c>
      <c r="N2476" s="25">
        <v>41814</v>
      </c>
      <c r="O2476" s="1">
        <f t="shared" si="308"/>
        <v>6</v>
      </c>
      <c r="P2476" s="27">
        <f t="shared" si="309"/>
        <v>2014</v>
      </c>
      <c r="Q2476" s="1">
        <f t="shared" si="310"/>
        <v>6</v>
      </c>
      <c r="R2476" s="1">
        <f t="shared" si="311"/>
        <v>18</v>
      </c>
      <c r="S2476" t="s">
        <v>72</v>
      </c>
      <c r="T2476" s="2">
        <v>8240999.9199999999</v>
      </c>
      <c r="U2476">
        <v>0</v>
      </c>
      <c r="V2476" s="2">
        <v>2203104</v>
      </c>
      <c r="W2476" s="2">
        <v>3548917.74</v>
      </c>
      <c r="X2476" s="2">
        <v>0</v>
      </c>
      <c r="Y2476" s="2">
        <v>1383549.78</v>
      </c>
      <c r="Z2476" s="2">
        <v>1105428.3999999999</v>
      </c>
      <c r="AA2476">
        <v>24</v>
      </c>
      <c r="AB2476">
        <v>0</v>
      </c>
      <c r="AC2476">
        <v>0</v>
      </c>
      <c r="AD2476">
        <v>0</v>
      </c>
      <c r="AE2476">
        <v>24</v>
      </c>
      <c r="AF2476">
        <v>24</v>
      </c>
      <c r="AG2476">
        <v>12</v>
      </c>
      <c r="AH2476" s="2">
        <v>183592</v>
      </c>
    </row>
    <row r="2477" spans="1:34" x14ac:dyDescent="0.5">
      <c r="A2477">
        <v>19385</v>
      </c>
      <c r="B2477">
        <v>79238</v>
      </c>
      <c r="C2477" t="s">
        <v>2496</v>
      </c>
      <c r="D2477" s="25">
        <v>17013</v>
      </c>
      <c r="E2477" t="s">
        <v>79</v>
      </c>
      <c r="F2477" t="s">
        <v>105</v>
      </c>
      <c r="G2477" t="s">
        <v>106</v>
      </c>
      <c r="H2477" s="25">
        <v>41746</v>
      </c>
      <c r="I2477" s="26" t="str">
        <f t="shared" si="304"/>
        <v>Thu</v>
      </c>
      <c r="J2477" s="1">
        <f t="shared" si="305"/>
        <v>68</v>
      </c>
      <c r="K2477" s="1" t="str">
        <f t="shared" si="306"/>
        <v>90D</v>
      </c>
      <c r="L2477" s="25">
        <v>41814</v>
      </c>
      <c r="M2477" s="26" t="str">
        <f t="shared" si="307"/>
        <v>Tue</v>
      </c>
      <c r="N2477" s="25">
        <v>41820</v>
      </c>
      <c r="O2477" s="1">
        <f t="shared" si="308"/>
        <v>6</v>
      </c>
      <c r="P2477" s="27">
        <f t="shared" si="309"/>
        <v>2014</v>
      </c>
      <c r="Q2477" s="1">
        <f t="shared" si="310"/>
        <v>6</v>
      </c>
      <c r="R2477" s="1">
        <f t="shared" si="311"/>
        <v>24</v>
      </c>
      <c r="S2477" t="s">
        <v>72</v>
      </c>
      <c r="T2477" s="2">
        <v>8240999.9199999999</v>
      </c>
      <c r="U2477">
        <v>0</v>
      </c>
      <c r="V2477" s="2">
        <v>2203104</v>
      </c>
      <c r="W2477" s="2">
        <v>3548917.74</v>
      </c>
      <c r="X2477" s="2">
        <v>0</v>
      </c>
      <c r="Y2477" s="2">
        <v>1383549.78</v>
      </c>
      <c r="Z2477" s="2">
        <v>1105428.3999999999</v>
      </c>
      <c r="AA2477">
        <v>24</v>
      </c>
      <c r="AB2477">
        <v>0</v>
      </c>
      <c r="AC2477">
        <v>0</v>
      </c>
      <c r="AD2477">
        <v>0</v>
      </c>
      <c r="AE2477">
        <v>24</v>
      </c>
      <c r="AF2477">
        <v>24</v>
      </c>
      <c r="AG2477">
        <v>12</v>
      </c>
      <c r="AH2477" s="2">
        <v>183592</v>
      </c>
    </row>
    <row r="2478" spans="1:34" x14ac:dyDescent="0.5">
      <c r="A2478">
        <v>19399</v>
      </c>
      <c r="B2478">
        <v>79284</v>
      </c>
      <c r="C2478" t="s">
        <v>2497</v>
      </c>
      <c r="D2478" s="25">
        <v>27357</v>
      </c>
      <c r="E2478" t="s">
        <v>69</v>
      </c>
      <c r="F2478" t="s">
        <v>84</v>
      </c>
      <c r="G2478" t="s">
        <v>112</v>
      </c>
      <c r="H2478" s="25">
        <v>41746</v>
      </c>
      <c r="I2478" s="26" t="str">
        <f t="shared" si="304"/>
        <v>Thu</v>
      </c>
      <c r="J2478" s="1">
        <f t="shared" si="305"/>
        <v>0</v>
      </c>
      <c r="K2478" s="1" t="str">
        <f t="shared" si="306"/>
        <v>7D</v>
      </c>
      <c r="L2478" s="25">
        <v>41746</v>
      </c>
      <c r="M2478" s="26" t="str">
        <f t="shared" si="307"/>
        <v>Thu</v>
      </c>
      <c r="N2478" s="25">
        <v>41748</v>
      </c>
      <c r="O2478" s="1">
        <f t="shared" si="308"/>
        <v>2</v>
      </c>
      <c r="P2478" s="27">
        <f t="shared" si="309"/>
        <v>2014</v>
      </c>
      <c r="Q2478" s="1">
        <f t="shared" si="310"/>
        <v>4</v>
      </c>
      <c r="R2478" s="1">
        <f t="shared" si="311"/>
        <v>17</v>
      </c>
      <c r="S2478" t="s">
        <v>72</v>
      </c>
      <c r="T2478" s="2">
        <v>8580000</v>
      </c>
      <c r="U2478">
        <v>8580000</v>
      </c>
      <c r="V2478" s="2">
        <v>6874458</v>
      </c>
      <c r="W2478" s="2">
        <v>554112</v>
      </c>
      <c r="X2478" s="2">
        <v>0</v>
      </c>
      <c r="Y2478" s="2">
        <v>0</v>
      </c>
      <c r="Z2478" s="2">
        <v>1151430</v>
      </c>
      <c r="AA2478">
        <v>4</v>
      </c>
      <c r="AB2478">
        <v>0</v>
      </c>
      <c r="AC2478">
        <v>0</v>
      </c>
      <c r="AD2478">
        <v>0</v>
      </c>
      <c r="AE2478">
        <v>4</v>
      </c>
      <c r="AF2478">
        <v>4</v>
      </c>
      <c r="AG2478">
        <v>2</v>
      </c>
      <c r="AH2478" s="2">
        <v>3437229</v>
      </c>
    </row>
    <row r="2479" spans="1:34" x14ac:dyDescent="0.5">
      <c r="A2479">
        <v>19404</v>
      </c>
      <c r="B2479">
        <v>79296</v>
      </c>
      <c r="C2479" t="s">
        <v>2498</v>
      </c>
      <c r="D2479" s="25">
        <v>30530</v>
      </c>
      <c r="E2479" t="s">
        <v>79</v>
      </c>
      <c r="F2479" t="s">
        <v>70</v>
      </c>
      <c r="G2479" t="s">
        <v>74</v>
      </c>
      <c r="H2479" s="25">
        <v>41747</v>
      </c>
      <c r="I2479" s="26" t="str">
        <f t="shared" si="304"/>
        <v>Fri</v>
      </c>
      <c r="J2479" s="1">
        <f t="shared" si="305"/>
        <v>16</v>
      </c>
      <c r="K2479" s="1" t="str">
        <f t="shared" si="306"/>
        <v>30D</v>
      </c>
      <c r="L2479" s="25">
        <v>41763</v>
      </c>
      <c r="M2479" s="26" t="str">
        <f t="shared" si="307"/>
        <v>Sun</v>
      </c>
      <c r="N2479" s="25">
        <v>41767</v>
      </c>
      <c r="O2479" s="1">
        <f t="shared" si="308"/>
        <v>4</v>
      </c>
      <c r="P2479" s="27">
        <f t="shared" si="309"/>
        <v>2014</v>
      </c>
      <c r="Q2479" s="1">
        <f t="shared" si="310"/>
        <v>5</v>
      </c>
      <c r="R2479" s="1">
        <f t="shared" si="311"/>
        <v>4</v>
      </c>
      <c r="S2479" t="s">
        <v>72</v>
      </c>
      <c r="T2479" s="2">
        <v>17556448.25</v>
      </c>
      <c r="U2479">
        <v>15650998.25</v>
      </c>
      <c r="V2479" s="2">
        <v>12732310.5</v>
      </c>
      <c r="W2479" s="2">
        <v>2468435.0099999998</v>
      </c>
      <c r="X2479" s="2">
        <v>0</v>
      </c>
      <c r="Y2479" s="2">
        <v>0</v>
      </c>
      <c r="Z2479" s="2">
        <v>2355702.7400000002</v>
      </c>
      <c r="AA2479">
        <v>8</v>
      </c>
      <c r="AB2479">
        <v>0</v>
      </c>
      <c r="AC2479">
        <v>0</v>
      </c>
      <c r="AD2479">
        <v>0</v>
      </c>
      <c r="AE2479">
        <v>8</v>
      </c>
      <c r="AF2479">
        <v>8</v>
      </c>
      <c r="AG2479">
        <v>4</v>
      </c>
      <c r="AH2479" s="2">
        <v>3183077.63</v>
      </c>
    </row>
    <row r="2480" spans="1:34" x14ac:dyDescent="0.5">
      <c r="A2480">
        <v>18638</v>
      </c>
      <c r="B2480">
        <v>79295</v>
      </c>
      <c r="C2480" t="s">
        <v>2499</v>
      </c>
      <c r="D2480" s="25">
        <v>25620</v>
      </c>
      <c r="E2480" t="s">
        <v>69</v>
      </c>
      <c r="F2480" t="s">
        <v>84</v>
      </c>
      <c r="G2480" t="s">
        <v>112</v>
      </c>
      <c r="H2480" s="25">
        <v>41747</v>
      </c>
      <c r="I2480" s="26" t="str">
        <f t="shared" si="304"/>
        <v>Fri</v>
      </c>
      <c r="J2480" s="1">
        <f t="shared" si="305"/>
        <v>52</v>
      </c>
      <c r="K2480" s="1" t="str">
        <f t="shared" si="306"/>
        <v>60D</v>
      </c>
      <c r="L2480" s="25">
        <v>41799</v>
      </c>
      <c r="M2480" s="26" t="str">
        <f t="shared" si="307"/>
        <v>Mon</v>
      </c>
      <c r="N2480" s="25">
        <v>41803</v>
      </c>
      <c r="O2480" s="1">
        <f t="shared" si="308"/>
        <v>4</v>
      </c>
      <c r="P2480" s="27">
        <f t="shared" si="309"/>
        <v>2014</v>
      </c>
      <c r="Q2480" s="1">
        <f t="shared" si="310"/>
        <v>6</v>
      </c>
      <c r="R2480" s="1">
        <f t="shared" si="311"/>
        <v>9</v>
      </c>
      <c r="S2480" t="s">
        <v>72</v>
      </c>
      <c r="T2480" s="2">
        <v>12163000</v>
      </c>
      <c r="U2480">
        <v>11313000</v>
      </c>
      <c r="V2480" s="2">
        <v>8769264</v>
      </c>
      <c r="W2480" s="2">
        <v>1718181</v>
      </c>
      <c r="X2480" s="2">
        <v>0</v>
      </c>
      <c r="Y2480" s="2">
        <v>43290.04</v>
      </c>
      <c r="Z2480" s="2">
        <v>1632264.96</v>
      </c>
      <c r="AA2480">
        <v>8</v>
      </c>
      <c r="AB2480">
        <v>0</v>
      </c>
      <c r="AC2480">
        <v>4</v>
      </c>
      <c r="AD2480">
        <v>0</v>
      </c>
      <c r="AE2480">
        <v>8</v>
      </c>
      <c r="AF2480">
        <v>12</v>
      </c>
      <c r="AG2480">
        <v>4</v>
      </c>
      <c r="AH2480" s="2">
        <v>2192316</v>
      </c>
    </row>
    <row r="2481" spans="1:34" x14ac:dyDescent="0.5">
      <c r="A2481">
        <v>19418</v>
      </c>
      <c r="B2481">
        <v>79377</v>
      </c>
      <c r="C2481" t="s">
        <v>2500</v>
      </c>
      <c r="D2481" s="25">
        <v>32425</v>
      </c>
      <c r="E2481" t="s">
        <v>110</v>
      </c>
      <c r="F2481" t="s">
        <v>75</v>
      </c>
      <c r="G2481" t="s">
        <v>91</v>
      </c>
      <c r="H2481" s="25">
        <v>41747</v>
      </c>
      <c r="I2481" s="26" t="str">
        <f t="shared" si="304"/>
        <v>Fri</v>
      </c>
      <c r="J2481" s="1">
        <f t="shared" si="305"/>
        <v>22</v>
      </c>
      <c r="K2481" s="1" t="str">
        <f t="shared" si="306"/>
        <v>30D</v>
      </c>
      <c r="L2481" s="25">
        <v>41769</v>
      </c>
      <c r="M2481" s="26" t="str">
        <f t="shared" si="307"/>
        <v>Sat</v>
      </c>
      <c r="N2481" s="25">
        <v>41776</v>
      </c>
      <c r="O2481" s="1">
        <f t="shared" si="308"/>
        <v>7</v>
      </c>
      <c r="P2481" s="27">
        <f t="shared" si="309"/>
        <v>2014</v>
      </c>
      <c r="Q2481" s="1">
        <f t="shared" si="310"/>
        <v>5</v>
      </c>
      <c r="R2481" s="1">
        <f t="shared" si="311"/>
        <v>10</v>
      </c>
      <c r="S2481" t="s">
        <v>72</v>
      </c>
      <c r="T2481" s="2">
        <v>10810399.859999999</v>
      </c>
      <c r="U2481">
        <v>0</v>
      </c>
      <c r="V2481" s="2">
        <v>3503031</v>
      </c>
      <c r="W2481" s="2">
        <v>5856623.2999999998</v>
      </c>
      <c r="X2481" s="2">
        <v>0</v>
      </c>
      <c r="Y2481" s="2">
        <v>0</v>
      </c>
      <c r="Z2481" s="2">
        <v>1450745.56</v>
      </c>
      <c r="AA2481">
        <v>14</v>
      </c>
      <c r="AB2481">
        <v>7</v>
      </c>
      <c r="AC2481">
        <v>0</v>
      </c>
      <c r="AD2481">
        <v>0</v>
      </c>
      <c r="AE2481">
        <v>21</v>
      </c>
      <c r="AF2481">
        <v>21</v>
      </c>
      <c r="AG2481">
        <v>7</v>
      </c>
      <c r="AH2481" s="2">
        <v>500433</v>
      </c>
    </row>
    <row r="2482" spans="1:34" x14ac:dyDescent="0.5">
      <c r="A2482">
        <v>19069</v>
      </c>
      <c r="B2482">
        <v>79469</v>
      </c>
      <c r="C2482" t="s">
        <v>2501</v>
      </c>
      <c r="D2482" s="25">
        <v>30191</v>
      </c>
      <c r="E2482" t="s">
        <v>69</v>
      </c>
      <c r="F2482" t="s">
        <v>127</v>
      </c>
      <c r="G2482" t="s">
        <v>2494</v>
      </c>
      <c r="H2482" s="25">
        <v>41748</v>
      </c>
      <c r="I2482" s="26" t="str">
        <f t="shared" si="304"/>
        <v>Sat</v>
      </c>
      <c r="J2482" s="1">
        <f t="shared" si="305"/>
        <v>1</v>
      </c>
      <c r="K2482" s="1" t="str">
        <f t="shared" si="306"/>
        <v>7D</v>
      </c>
      <c r="L2482" s="25">
        <v>41749</v>
      </c>
      <c r="M2482" s="26" t="str">
        <f t="shared" si="307"/>
        <v>Sun</v>
      </c>
      <c r="N2482" s="25">
        <v>41750</v>
      </c>
      <c r="O2482" s="1">
        <f t="shared" si="308"/>
        <v>1</v>
      </c>
      <c r="P2482" s="27">
        <f t="shared" si="309"/>
        <v>2014</v>
      </c>
      <c r="Q2482" s="1">
        <f t="shared" si="310"/>
        <v>4</v>
      </c>
      <c r="R2482" s="1">
        <f t="shared" si="311"/>
        <v>20</v>
      </c>
      <c r="S2482" t="s">
        <v>72</v>
      </c>
      <c r="T2482" s="2">
        <v>404250</v>
      </c>
      <c r="U2482">
        <v>0</v>
      </c>
      <c r="V2482" s="2">
        <v>200000</v>
      </c>
      <c r="W2482" s="2">
        <v>150000</v>
      </c>
      <c r="X2482" s="2">
        <v>0</v>
      </c>
      <c r="Y2482" s="2">
        <v>0</v>
      </c>
      <c r="Z2482" s="2">
        <v>54250</v>
      </c>
      <c r="AA2482">
        <v>2</v>
      </c>
      <c r="AB2482">
        <v>0</v>
      </c>
      <c r="AC2482">
        <v>1</v>
      </c>
      <c r="AD2482">
        <v>1</v>
      </c>
      <c r="AE2482">
        <v>2</v>
      </c>
      <c r="AF2482">
        <v>4</v>
      </c>
      <c r="AG2482">
        <v>1</v>
      </c>
      <c r="AH2482" s="2">
        <v>200000</v>
      </c>
    </row>
    <row r="2483" spans="1:34" x14ac:dyDescent="0.5">
      <c r="A2483">
        <v>19430</v>
      </c>
      <c r="B2483">
        <v>79580</v>
      </c>
      <c r="C2483" t="s">
        <v>2502</v>
      </c>
      <c r="D2483" s="25">
        <v>33336</v>
      </c>
      <c r="E2483" t="s">
        <v>69</v>
      </c>
      <c r="F2483" t="s">
        <v>70</v>
      </c>
      <c r="G2483" t="s">
        <v>97</v>
      </c>
      <c r="H2483" s="25">
        <v>41749</v>
      </c>
      <c r="I2483" s="26" t="str">
        <f t="shared" si="304"/>
        <v>Sun</v>
      </c>
      <c r="J2483" s="1">
        <f t="shared" si="305"/>
        <v>0</v>
      </c>
      <c r="K2483" s="1" t="str">
        <f t="shared" si="306"/>
        <v>7D</v>
      </c>
      <c r="L2483" s="25">
        <v>41749</v>
      </c>
      <c r="M2483" s="26" t="str">
        <f t="shared" si="307"/>
        <v>Sun</v>
      </c>
      <c r="N2483" s="25">
        <v>41750</v>
      </c>
      <c r="O2483" s="1">
        <f t="shared" si="308"/>
        <v>1</v>
      </c>
      <c r="P2483" s="27">
        <f t="shared" si="309"/>
        <v>2014</v>
      </c>
      <c r="Q2483" s="1">
        <f t="shared" si="310"/>
        <v>4</v>
      </c>
      <c r="R2483" s="1">
        <f t="shared" si="311"/>
        <v>20</v>
      </c>
      <c r="S2483" t="s">
        <v>72</v>
      </c>
      <c r="T2483" s="2">
        <v>6353000</v>
      </c>
      <c r="U2483">
        <v>6353000</v>
      </c>
      <c r="V2483" s="2">
        <v>5361905</v>
      </c>
      <c r="W2483" s="2">
        <v>138528</v>
      </c>
      <c r="X2483" s="2">
        <v>0</v>
      </c>
      <c r="Y2483" s="2">
        <v>0</v>
      </c>
      <c r="Z2483" s="2">
        <v>852567</v>
      </c>
      <c r="AA2483">
        <v>1</v>
      </c>
      <c r="AB2483">
        <v>0</v>
      </c>
      <c r="AC2483">
        <v>0</v>
      </c>
      <c r="AD2483">
        <v>0</v>
      </c>
      <c r="AE2483">
        <v>1</v>
      </c>
      <c r="AF2483">
        <v>1</v>
      </c>
      <c r="AG2483">
        <v>1</v>
      </c>
      <c r="AH2483" s="2">
        <v>5361905</v>
      </c>
    </row>
    <row r="2484" spans="1:34" x14ac:dyDescent="0.5">
      <c r="A2484">
        <v>19449</v>
      </c>
      <c r="B2484">
        <v>79636</v>
      </c>
      <c r="C2484" t="s">
        <v>585</v>
      </c>
      <c r="D2484" s="25">
        <v>28857</v>
      </c>
      <c r="E2484" t="s">
        <v>69</v>
      </c>
      <c r="F2484" t="s">
        <v>75</v>
      </c>
      <c r="G2484" t="s">
        <v>91</v>
      </c>
      <c r="H2484" s="25">
        <v>41750</v>
      </c>
      <c r="I2484" s="26" t="str">
        <f t="shared" si="304"/>
        <v>Mon</v>
      </c>
      <c r="J2484" s="1">
        <f t="shared" si="305"/>
        <v>59</v>
      </c>
      <c r="K2484" s="1" t="str">
        <f t="shared" si="306"/>
        <v>60D</v>
      </c>
      <c r="L2484" s="25">
        <v>41809</v>
      </c>
      <c r="M2484" s="26" t="str">
        <f t="shared" si="307"/>
        <v>Thu</v>
      </c>
      <c r="N2484" s="25">
        <v>41812</v>
      </c>
      <c r="O2484" s="1">
        <f t="shared" si="308"/>
        <v>3</v>
      </c>
      <c r="P2484" s="27">
        <f t="shared" si="309"/>
        <v>2014</v>
      </c>
      <c r="Q2484" s="1">
        <f t="shared" si="310"/>
        <v>6</v>
      </c>
      <c r="R2484" s="1">
        <f t="shared" si="311"/>
        <v>19</v>
      </c>
      <c r="S2484" t="s">
        <v>72</v>
      </c>
      <c r="T2484" s="2">
        <v>5115800.04</v>
      </c>
      <c r="U2484">
        <v>0</v>
      </c>
      <c r="V2484" s="2">
        <v>2597403</v>
      </c>
      <c r="W2484" s="2">
        <v>1831861.5</v>
      </c>
      <c r="X2484" s="2">
        <v>0</v>
      </c>
      <c r="Y2484" s="2">
        <v>0</v>
      </c>
      <c r="Z2484" s="2">
        <v>686535.54</v>
      </c>
      <c r="AA2484">
        <v>8</v>
      </c>
      <c r="AB2484">
        <v>3</v>
      </c>
      <c r="AC2484">
        <v>4</v>
      </c>
      <c r="AD2484">
        <v>1</v>
      </c>
      <c r="AE2484">
        <v>11</v>
      </c>
      <c r="AF2484">
        <v>16</v>
      </c>
      <c r="AG2484">
        <v>4</v>
      </c>
      <c r="AH2484" s="2">
        <v>649350.75</v>
      </c>
    </row>
    <row r="2485" spans="1:34" x14ac:dyDescent="0.5">
      <c r="A2485">
        <v>19434</v>
      </c>
      <c r="B2485">
        <v>79616</v>
      </c>
      <c r="C2485" t="s">
        <v>2503</v>
      </c>
      <c r="D2485" s="25">
        <v>25864</v>
      </c>
      <c r="E2485" t="s">
        <v>79</v>
      </c>
      <c r="F2485" t="s">
        <v>80</v>
      </c>
      <c r="G2485" t="s">
        <v>89</v>
      </c>
      <c r="H2485" s="25">
        <v>41750</v>
      </c>
      <c r="I2485" s="26" t="str">
        <f t="shared" si="304"/>
        <v>Mon</v>
      </c>
      <c r="J2485" s="1">
        <f t="shared" si="305"/>
        <v>134</v>
      </c>
      <c r="K2485" s="1" t="str">
        <f t="shared" si="306"/>
        <v>120D</v>
      </c>
      <c r="L2485" s="25">
        <v>41884</v>
      </c>
      <c r="M2485" s="26" t="str">
        <f t="shared" si="307"/>
        <v>Tue</v>
      </c>
      <c r="N2485" s="25">
        <v>41886</v>
      </c>
      <c r="O2485" s="1">
        <f t="shared" si="308"/>
        <v>2</v>
      </c>
      <c r="P2485" s="27">
        <f t="shared" si="309"/>
        <v>2014</v>
      </c>
      <c r="Q2485" s="1">
        <f t="shared" si="310"/>
        <v>9</v>
      </c>
      <c r="R2485" s="1">
        <f t="shared" si="311"/>
        <v>2</v>
      </c>
      <c r="S2485" t="s">
        <v>72</v>
      </c>
      <c r="T2485" s="2">
        <v>27131600.5</v>
      </c>
      <c r="U2485">
        <v>18618600</v>
      </c>
      <c r="V2485" s="2">
        <v>15001819</v>
      </c>
      <c r="W2485" s="2">
        <v>6644588.3700000001</v>
      </c>
      <c r="X2485" s="2">
        <v>0</v>
      </c>
      <c r="Y2485" s="2">
        <v>1844155.85</v>
      </c>
      <c r="Z2485" s="2">
        <v>3641037.28</v>
      </c>
      <c r="AA2485">
        <v>6</v>
      </c>
      <c r="AB2485">
        <v>0</v>
      </c>
      <c r="AC2485">
        <v>3</v>
      </c>
      <c r="AD2485">
        <v>0</v>
      </c>
      <c r="AE2485">
        <v>6</v>
      </c>
      <c r="AF2485">
        <v>9</v>
      </c>
      <c r="AG2485">
        <v>3</v>
      </c>
      <c r="AH2485" s="2">
        <v>5000606.33</v>
      </c>
    </row>
    <row r="2486" spans="1:34" x14ac:dyDescent="0.5">
      <c r="A2486">
        <v>19454</v>
      </c>
      <c r="B2486">
        <v>12456</v>
      </c>
      <c r="C2486" t="s">
        <v>428</v>
      </c>
      <c r="D2486" s="25">
        <v>15140</v>
      </c>
      <c r="E2486" t="s">
        <v>79</v>
      </c>
      <c r="F2486" t="s">
        <v>105</v>
      </c>
      <c r="G2486" t="s">
        <v>106</v>
      </c>
      <c r="H2486" s="25">
        <v>41751</v>
      </c>
      <c r="I2486" s="26" t="str">
        <f t="shared" si="304"/>
        <v>Tue</v>
      </c>
      <c r="J2486" s="1">
        <f t="shared" si="305"/>
        <v>146</v>
      </c>
      <c r="K2486" s="1" t="str">
        <f t="shared" si="306"/>
        <v>120D</v>
      </c>
      <c r="L2486" s="25">
        <v>41897</v>
      </c>
      <c r="M2486" s="26" t="str">
        <f t="shared" si="307"/>
        <v>Mon</v>
      </c>
      <c r="N2486" s="25">
        <v>41903</v>
      </c>
      <c r="O2486" s="1">
        <f t="shared" si="308"/>
        <v>6</v>
      </c>
      <c r="P2486" s="27">
        <f t="shared" si="309"/>
        <v>2014</v>
      </c>
      <c r="Q2486" s="1">
        <f t="shared" si="310"/>
        <v>9</v>
      </c>
      <c r="R2486" s="1">
        <f t="shared" si="311"/>
        <v>15</v>
      </c>
      <c r="S2486" t="s">
        <v>72</v>
      </c>
      <c r="T2486" s="2">
        <v>11854389.43</v>
      </c>
      <c r="U2486">
        <v>0</v>
      </c>
      <c r="V2486" s="2">
        <v>2189594.4</v>
      </c>
      <c r="W2486" s="2">
        <v>5090627.6500000004</v>
      </c>
      <c r="X2486" s="2">
        <v>0</v>
      </c>
      <c r="Y2486" s="2">
        <v>2984013.2</v>
      </c>
      <c r="Z2486" s="2">
        <v>1590154.18</v>
      </c>
      <c r="AA2486">
        <v>24</v>
      </c>
      <c r="AB2486">
        <v>0</v>
      </c>
      <c r="AC2486">
        <v>0</v>
      </c>
      <c r="AD2486">
        <v>0</v>
      </c>
      <c r="AE2486">
        <v>24</v>
      </c>
      <c r="AF2486">
        <v>24</v>
      </c>
      <c r="AG2486">
        <v>12</v>
      </c>
      <c r="AH2486" s="2">
        <v>182466.2</v>
      </c>
    </row>
    <row r="2487" spans="1:34" x14ac:dyDescent="0.5">
      <c r="A2487">
        <v>19452</v>
      </c>
      <c r="B2487">
        <v>44197</v>
      </c>
      <c r="C2487" t="s">
        <v>442</v>
      </c>
      <c r="D2487" s="25">
        <v>29013</v>
      </c>
      <c r="E2487" t="s">
        <v>69</v>
      </c>
      <c r="F2487" t="s">
        <v>84</v>
      </c>
      <c r="G2487" t="s">
        <v>112</v>
      </c>
      <c r="H2487" s="25">
        <v>41751</v>
      </c>
      <c r="I2487" s="26" t="str">
        <f t="shared" si="304"/>
        <v>Tue</v>
      </c>
      <c r="J2487" s="1">
        <f t="shared" si="305"/>
        <v>65</v>
      </c>
      <c r="K2487" s="1" t="str">
        <f t="shared" si="306"/>
        <v>90D</v>
      </c>
      <c r="L2487" s="25">
        <v>41816</v>
      </c>
      <c r="M2487" s="26" t="str">
        <f t="shared" si="307"/>
        <v>Thu</v>
      </c>
      <c r="N2487" s="25">
        <v>41819</v>
      </c>
      <c r="O2487" s="1">
        <f t="shared" si="308"/>
        <v>3</v>
      </c>
      <c r="P2487" s="27">
        <f t="shared" si="309"/>
        <v>2014</v>
      </c>
      <c r="Q2487" s="1">
        <f t="shared" si="310"/>
        <v>6</v>
      </c>
      <c r="R2487" s="1">
        <f t="shared" si="311"/>
        <v>26</v>
      </c>
      <c r="S2487" t="s">
        <v>72</v>
      </c>
      <c r="T2487" s="2">
        <v>64776604.340000004</v>
      </c>
      <c r="U2487">
        <v>52220880</v>
      </c>
      <c r="V2487" s="2">
        <v>44832962.310000002</v>
      </c>
      <c r="W2487" s="2">
        <v>9432628.8900000006</v>
      </c>
      <c r="X2487" s="2">
        <v>0</v>
      </c>
      <c r="Y2487" s="2">
        <v>1818181.82</v>
      </c>
      <c r="Z2487" s="2">
        <v>8692831.3200000003</v>
      </c>
      <c r="AA2487">
        <v>20</v>
      </c>
      <c r="AB2487">
        <v>0</v>
      </c>
      <c r="AC2487">
        <v>0</v>
      </c>
      <c r="AD2487">
        <v>0</v>
      </c>
      <c r="AE2487">
        <v>20</v>
      </c>
      <c r="AF2487">
        <v>20</v>
      </c>
      <c r="AG2487">
        <v>10</v>
      </c>
      <c r="AH2487" s="2">
        <v>4483296.2300000004</v>
      </c>
    </row>
    <row r="2488" spans="1:34" x14ac:dyDescent="0.5">
      <c r="A2488">
        <v>19465</v>
      </c>
      <c r="B2488">
        <v>79751</v>
      </c>
      <c r="C2488" t="s">
        <v>2504</v>
      </c>
      <c r="D2488" s="25">
        <v>26896</v>
      </c>
      <c r="E2488" t="s">
        <v>138</v>
      </c>
      <c r="F2488" t="s">
        <v>75</v>
      </c>
      <c r="G2488" t="s">
        <v>91</v>
      </c>
      <c r="H2488" s="25">
        <v>41751</v>
      </c>
      <c r="I2488" s="26" t="str">
        <f t="shared" si="304"/>
        <v>Tue</v>
      </c>
      <c r="J2488" s="1">
        <f t="shared" si="305"/>
        <v>95</v>
      </c>
      <c r="K2488" s="1" t="str">
        <f t="shared" si="306"/>
        <v>120D</v>
      </c>
      <c r="L2488" s="25">
        <v>41846</v>
      </c>
      <c r="M2488" s="26" t="str">
        <f t="shared" si="307"/>
        <v>Sat</v>
      </c>
      <c r="N2488" s="25">
        <v>41848</v>
      </c>
      <c r="O2488" s="1">
        <f t="shared" si="308"/>
        <v>2</v>
      </c>
      <c r="P2488" s="27">
        <f t="shared" si="309"/>
        <v>2014</v>
      </c>
      <c r="Q2488" s="1">
        <f t="shared" si="310"/>
        <v>7</v>
      </c>
      <c r="R2488" s="1">
        <f t="shared" si="311"/>
        <v>26</v>
      </c>
      <c r="S2488" t="s">
        <v>72</v>
      </c>
      <c r="T2488" s="2">
        <v>4962150.04</v>
      </c>
      <c r="U2488">
        <v>0</v>
      </c>
      <c r="V2488" s="2">
        <v>2200000</v>
      </c>
      <c r="W2488" s="2">
        <v>2096233.8</v>
      </c>
      <c r="X2488" s="2">
        <v>0</v>
      </c>
      <c r="Y2488" s="2">
        <v>0</v>
      </c>
      <c r="Z2488" s="2">
        <v>665916.24</v>
      </c>
      <c r="AA2488">
        <v>6</v>
      </c>
      <c r="AB2488">
        <v>0</v>
      </c>
      <c r="AC2488">
        <v>0</v>
      </c>
      <c r="AD2488">
        <v>0</v>
      </c>
      <c r="AE2488">
        <v>6</v>
      </c>
      <c r="AF2488">
        <v>6</v>
      </c>
      <c r="AG2488">
        <v>2</v>
      </c>
      <c r="AH2488" s="2">
        <v>1100000</v>
      </c>
    </row>
    <row r="2489" spans="1:34" x14ac:dyDescent="0.5">
      <c r="A2489">
        <v>19457</v>
      </c>
      <c r="B2489">
        <v>79742</v>
      </c>
      <c r="C2489" t="s">
        <v>2505</v>
      </c>
      <c r="D2489" s="25">
        <v>27551</v>
      </c>
      <c r="E2489" t="s">
        <v>69</v>
      </c>
      <c r="F2489" t="s">
        <v>75</v>
      </c>
      <c r="G2489" t="s">
        <v>91</v>
      </c>
      <c r="H2489" s="25">
        <v>41751</v>
      </c>
      <c r="I2489" s="26" t="str">
        <f t="shared" si="304"/>
        <v>Tue</v>
      </c>
      <c r="J2489" s="1">
        <f t="shared" si="305"/>
        <v>9</v>
      </c>
      <c r="K2489" s="1" t="str">
        <f t="shared" si="306"/>
        <v>14D</v>
      </c>
      <c r="L2489" s="25">
        <v>41760</v>
      </c>
      <c r="M2489" s="26" t="str">
        <f t="shared" si="307"/>
        <v>Thu</v>
      </c>
      <c r="N2489" s="25">
        <v>41762</v>
      </c>
      <c r="O2489" s="1">
        <f t="shared" si="308"/>
        <v>2</v>
      </c>
      <c r="P2489" s="27">
        <f t="shared" si="309"/>
        <v>2014</v>
      </c>
      <c r="Q2489" s="1">
        <f t="shared" si="310"/>
        <v>5</v>
      </c>
      <c r="R2489" s="1">
        <f t="shared" si="311"/>
        <v>1</v>
      </c>
      <c r="S2489" t="s">
        <v>72</v>
      </c>
      <c r="T2489" s="2">
        <v>34536000.009999998</v>
      </c>
      <c r="U2489">
        <v>0</v>
      </c>
      <c r="V2489" s="2">
        <v>21200000</v>
      </c>
      <c r="W2489" s="2">
        <v>0</v>
      </c>
      <c r="X2489" s="2">
        <v>0</v>
      </c>
      <c r="Y2489" s="2">
        <v>6693306.7000000002</v>
      </c>
      <c r="Z2489" s="2">
        <v>6642693.3099999996</v>
      </c>
      <c r="AA2489">
        <v>4</v>
      </c>
      <c r="AB2489">
        <v>0</v>
      </c>
      <c r="AC2489">
        <v>2</v>
      </c>
      <c r="AD2489">
        <v>0</v>
      </c>
      <c r="AE2489">
        <v>4</v>
      </c>
      <c r="AF2489">
        <v>6</v>
      </c>
      <c r="AG2489">
        <v>2</v>
      </c>
      <c r="AH2489" s="2">
        <v>10600000</v>
      </c>
    </row>
    <row r="2490" spans="1:34" x14ac:dyDescent="0.5">
      <c r="A2490">
        <v>19471</v>
      </c>
      <c r="B2490">
        <v>79759</v>
      </c>
      <c r="C2490" t="s">
        <v>2506</v>
      </c>
      <c r="D2490" s="25">
        <v>24304</v>
      </c>
      <c r="E2490" t="s">
        <v>138</v>
      </c>
      <c r="F2490" t="s">
        <v>80</v>
      </c>
      <c r="G2490" t="s">
        <v>81</v>
      </c>
      <c r="H2490" s="25">
        <v>41752</v>
      </c>
      <c r="I2490" s="26" t="str">
        <f t="shared" si="304"/>
        <v>Wed</v>
      </c>
      <c r="J2490" s="1">
        <f t="shared" si="305"/>
        <v>114</v>
      </c>
      <c r="K2490" s="1" t="str">
        <f t="shared" si="306"/>
        <v>120D</v>
      </c>
      <c r="L2490" s="25">
        <v>41866</v>
      </c>
      <c r="M2490" s="26" t="str">
        <f t="shared" si="307"/>
        <v>Fri</v>
      </c>
      <c r="N2490" s="25">
        <v>41870</v>
      </c>
      <c r="O2490" s="1">
        <f t="shared" si="308"/>
        <v>4</v>
      </c>
      <c r="P2490" s="27">
        <f t="shared" si="309"/>
        <v>2014</v>
      </c>
      <c r="Q2490" s="1">
        <f t="shared" si="310"/>
        <v>8</v>
      </c>
      <c r="R2490" s="1">
        <f t="shared" si="311"/>
        <v>15</v>
      </c>
      <c r="S2490" t="s">
        <v>72</v>
      </c>
      <c r="T2490" s="2">
        <v>91153998.579999998</v>
      </c>
      <c r="U2490">
        <v>67567500</v>
      </c>
      <c r="V2490" s="2">
        <v>66812120</v>
      </c>
      <c r="W2490" s="2">
        <v>10377489.15</v>
      </c>
      <c r="X2490" s="2">
        <v>0</v>
      </c>
      <c r="Y2490" s="2">
        <v>1731601.74</v>
      </c>
      <c r="Z2490" s="2">
        <v>12232787.689999999</v>
      </c>
      <c r="AA2490">
        <v>16</v>
      </c>
      <c r="AB2490">
        <v>0</v>
      </c>
      <c r="AC2490">
        <v>4</v>
      </c>
      <c r="AD2490">
        <v>0</v>
      </c>
      <c r="AE2490">
        <v>16</v>
      </c>
      <c r="AF2490">
        <v>20</v>
      </c>
      <c r="AG2490">
        <v>4</v>
      </c>
      <c r="AH2490" s="2">
        <v>16703030</v>
      </c>
    </row>
    <row r="2491" spans="1:34" x14ac:dyDescent="0.5">
      <c r="A2491">
        <v>19087</v>
      </c>
      <c r="B2491">
        <v>79803</v>
      </c>
      <c r="C2491" t="s">
        <v>2507</v>
      </c>
      <c r="D2491" s="25">
        <v>28106</v>
      </c>
      <c r="E2491" t="s">
        <v>69</v>
      </c>
      <c r="F2491" t="s">
        <v>84</v>
      </c>
      <c r="G2491" t="s">
        <v>112</v>
      </c>
      <c r="H2491" s="25">
        <v>41752</v>
      </c>
      <c r="I2491" s="26" t="str">
        <f t="shared" si="304"/>
        <v>Wed</v>
      </c>
      <c r="J2491" s="1">
        <f t="shared" si="305"/>
        <v>7</v>
      </c>
      <c r="K2491" s="1" t="str">
        <f t="shared" si="306"/>
        <v>7D</v>
      </c>
      <c r="L2491" s="25">
        <v>41759</v>
      </c>
      <c r="M2491" s="26" t="str">
        <f t="shared" si="307"/>
        <v>Wed</v>
      </c>
      <c r="N2491" s="25">
        <v>41760</v>
      </c>
      <c r="O2491" s="1">
        <f t="shared" si="308"/>
        <v>1</v>
      </c>
      <c r="P2491" s="27">
        <f t="shared" si="309"/>
        <v>2014</v>
      </c>
      <c r="Q2491" s="1">
        <f t="shared" si="310"/>
        <v>4</v>
      </c>
      <c r="R2491" s="1">
        <f t="shared" si="311"/>
        <v>30</v>
      </c>
      <c r="S2491" t="s">
        <v>72</v>
      </c>
      <c r="T2491" s="2">
        <v>22753500</v>
      </c>
      <c r="U2491">
        <v>18826500</v>
      </c>
      <c r="V2491" s="2">
        <v>18470562.77</v>
      </c>
      <c r="W2491" s="2">
        <v>1229437.24</v>
      </c>
      <c r="X2491" s="2">
        <v>0</v>
      </c>
      <c r="Y2491" s="2">
        <v>0</v>
      </c>
      <c r="Z2491" s="2">
        <v>3053499.99</v>
      </c>
      <c r="AA2491">
        <v>3</v>
      </c>
      <c r="AB2491">
        <v>1</v>
      </c>
      <c r="AC2491">
        <v>0</v>
      </c>
      <c r="AD2491">
        <v>0</v>
      </c>
      <c r="AE2491">
        <v>4</v>
      </c>
      <c r="AF2491">
        <v>4</v>
      </c>
      <c r="AG2491">
        <v>1</v>
      </c>
      <c r="AH2491" s="2">
        <v>18470562.77</v>
      </c>
    </row>
    <row r="2492" spans="1:34" x14ac:dyDescent="0.5">
      <c r="A2492">
        <v>19474</v>
      </c>
      <c r="B2492">
        <v>79779</v>
      </c>
      <c r="C2492" t="s">
        <v>2120</v>
      </c>
      <c r="D2492" s="25">
        <v>26083</v>
      </c>
      <c r="E2492" t="s">
        <v>110</v>
      </c>
      <c r="F2492" t="s">
        <v>70</v>
      </c>
      <c r="G2492" t="s">
        <v>74</v>
      </c>
      <c r="H2492" s="25">
        <v>41752</v>
      </c>
      <c r="I2492" s="26" t="str">
        <f t="shared" si="304"/>
        <v>Wed</v>
      </c>
      <c r="J2492" s="1">
        <f t="shared" si="305"/>
        <v>125</v>
      </c>
      <c r="K2492" s="1" t="str">
        <f t="shared" si="306"/>
        <v>120D</v>
      </c>
      <c r="L2492" s="25">
        <v>41877</v>
      </c>
      <c r="M2492" s="26" t="str">
        <f t="shared" si="307"/>
        <v>Tue</v>
      </c>
      <c r="N2492" s="25">
        <v>41880</v>
      </c>
      <c r="O2492" s="1">
        <f t="shared" si="308"/>
        <v>3</v>
      </c>
      <c r="P2492" s="27">
        <f t="shared" si="309"/>
        <v>2014</v>
      </c>
      <c r="Q2492" s="1">
        <f t="shared" si="310"/>
        <v>8</v>
      </c>
      <c r="R2492" s="1">
        <f t="shared" si="311"/>
        <v>26</v>
      </c>
      <c r="S2492" t="s">
        <v>72</v>
      </c>
      <c r="T2492" s="2">
        <v>65813903.07</v>
      </c>
      <c r="U2492">
        <v>52270218</v>
      </c>
      <c r="V2492" s="2">
        <v>42137523.200000003</v>
      </c>
      <c r="W2492" s="2">
        <v>12853734.859999999</v>
      </c>
      <c r="X2492" s="2">
        <v>0</v>
      </c>
      <c r="Y2492" s="2">
        <v>1990476.19</v>
      </c>
      <c r="Z2492" s="2">
        <v>8832168.8200000003</v>
      </c>
      <c r="AA2492">
        <v>20</v>
      </c>
      <c r="AB2492">
        <v>0</v>
      </c>
      <c r="AC2492">
        <v>0</v>
      </c>
      <c r="AD2492">
        <v>0</v>
      </c>
      <c r="AE2492">
        <v>20</v>
      </c>
      <c r="AF2492">
        <v>20</v>
      </c>
      <c r="AG2492">
        <v>10</v>
      </c>
      <c r="AH2492" s="2">
        <v>4213752.32</v>
      </c>
    </row>
    <row r="2493" spans="1:34" x14ac:dyDescent="0.5">
      <c r="A2493">
        <v>19503</v>
      </c>
      <c r="B2493">
        <v>79886</v>
      </c>
      <c r="C2493" t="s">
        <v>2508</v>
      </c>
      <c r="D2493" s="25">
        <v>32902</v>
      </c>
      <c r="E2493" t="s">
        <v>1952</v>
      </c>
      <c r="F2493" t="s">
        <v>75</v>
      </c>
      <c r="G2493" t="s">
        <v>91</v>
      </c>
      <c r="H2493" s="25">
        <v>41753</v>
      </c>
      <c r="I2493" s="26" t="str">
        <f t="shared" si="304"/>
        <v>Thu</v>
      </c>
      <c r="J2493" s="1">
        <f t="shared" si="305"/>
        <v>1</v>
      </c>
      <c r="K2493" s="1" t="str">
        <f t="shared" si="306"/>
        <v>7D</v>
      </c>
      <c r="L2493" s="25">
        <v>41754</v>
      </c>
      <c r="M2493" s="26" t="str">
        <f t="shared" si="307"/>
        <v>Fri</v>
      </c>
      <c r="N2493" s="25">
        <v>41755</v>
      </c>
      <c r="O2493" s="1">
        <f t="shared" si="308"/>
        <v>1</v>
      </c>
      <c r="P2493" s="27">
        <f t="shared" si="309"/>
        <v>2014</v>
      </c>
      <c r="Q2493" s="1">
        <f t="shared" si="310"/>
        <v>4</v>
      </c>
      <c r="R2493" s="1">
        <f t="shared" si="311"/>
        <v>25</v>
      </c>
      <c r="S2493" t="s">
        <v>72</v>
      </c>
      <c r="T2493" s="2">
        <v>234999.99</v>
      </c>
      <c r="U2493">
        <v>0</v>
      </c>
      <c r="V2493" s="2">
        <v>99567</v>
      </c>
      <c r="W2493" s="2">
        <v>103896.1</v>
      </c>
      <c r="X2493" s="2">
        <v>0</v>
      </c>
      <c r="Y2493" s="2">
        <v>0</v>
      </c>
      <c r="Z2493" s="2">
        <v>31536.89</v>
      </c>
      <c r="AA2493">
        <v>2</v>
      </c>
      <c r="AB2493">
        <v>0</v>
      </c>
      <c r="AC2493">
        <v>0</v>
      </c>
      <c r="AD2493">
        <v>1</v>
      </c>
      <c r="AE2493">
        <v>2</v>
      </c>
      <c r="AF2493">
        <v>3</v>
      </c>
      <c r="AG2493">
        <v>1</v>
      </c>
      <c r="AH2493" s="2">
        <v>99567</v>
      </c>
    </row>
    <row r="2494" spans="1:34" x14ac:dyDescent="0.5">
      <c r="A2494">
        <v>17367</v>
      </c>
      <c r="B2494">
        <v>71922</v>
      </c>
      <c r="C2494" t="s">
        <v>2249</v>
      </c>
      <c r="D2494" s="25">
        <v>18371</v>
      </c>
      <c r="E2494" t="s">
        <v>79</v>
      </c>
      <c r="F2494" t="s">
        <v>105</v>
      </c>
      <c r="G2494" t="s">
        <v>106</v>
      </c>
      <c r="H2494" s="25">
        <v>41753</v>
      </c>
      <c r="I2494" s="26" t="str">
        <f t="shared" si="304"/>
        <v>Thu</v>
      </c>
      <c r="J2494" s="1">
        <f t="shared" si="305"/>
        <v>1</v>
      </c>
      <c r="K2494" s="1" t="str">
        <f t="shared" si="306"/>
        <v>7D</v>
      </c>
      <c r="L2494" s="25">
        <v>41754</v>
      </c>
      <c r="M2494" s="26" t="str">
        <f t="shared" si="307"/>
        <v>Fri</v>
      </c>
      <c r="N2494" s="25">
        <v>41755</v>
      </c>
      <c r="O2494" s="1">
        <f t="shared" si="308"/>
        <v>1</v>
      </c>
      <c r="P2494" s="27">
        <f t="shared" si="309"/>
        <v>2014</v>
      </c>
      <c r="Q2494" s="1">
        <f t="shared" si="310"/>
        <v>4</v>
      </c>
      <c r="R2494" s="1">
        <f t="shared" si="311"/>
        <v>25</v>
      </c>
      <c r="S2494" t="s">
        <v>72</v>
      </c>
      <c r="T2494" s="2">
        <v>14563776.390000001</v>
      </c>
      <c r="U2494">
        <v>4626600</v>
      </c>
      <c r="V2494" s="2">
        <v>3732614.7</v>
      </c>
      <c r="W2494" s="2">
        <v>8113440.1500000004</v>
      </c>
      <c r="X2494" s="2">
        <v>0</v>
      </c>
      <c r="Y2494" s="2">
        <v>764726.73</v>
      </c>
      <c r="Z2494" s="2">
        <v>1952994.81</v>
      </c>
      <c r="AA2494">
        <v>14</v>
      </c>
      <c r="AB2494">
        <v>0</v>
      </c>
      <c r="AC2494">
        <v>0</v>
      </c>
      <c r="AD2494">
        <v>0</v>
      </c>
      <c r="AE2494">
        <v>14</v>
      </c>
      <c r="AF2494">
        <v>14</v>
      </c>
      <c r="AG2494">
        <v>7</v>
      </c>
      <c r="AH2494" s="2">
        <v>533230.67000000004</v>
      </c>
    </row>
    <row r="2495" spans="1:34" x14ac:dyDescent="0.5">
      <c r="A2495">
        <v>21906</v>
      </c>
      <c r="B2495">
        <v>79870</v>
      </c>
      <c r="C2495" t="s">
        <v>2509</v>
      </c>
      <c r="D2495" s="25">
        <v>29139</v>
      </c>
      <c r="E2495" t="s">
        <v>122</v>
      </c>
      <c r="F2495" t="s">
        <v>75</v>
      </c>
      <c r="G2495" t="s">
        <v>91</v>
      </c>
      <c r="H2495" s="25">
        <v>41753</v>
      </c>
      <c r="I2495" s="26" t="str">
        <f t="shared" si="304"/>
        <v>Thu</v>
      </c>
      <c r="J2495" s="1">
        <f t="shared" si="305"/>
        <v>107</v>
      </c>
      <c r="K2495" s="1" t="str">
        <f t="shared" si="306"/>
        <v>120D</v>
      </c>
      <c r="L2495" s="25">
        <v>41860</v>
      </c>
      <c r="M2495" s="26" t="str">
        <f t="shared" si="307"/>
        <v>Sat</v>
      </c>
      <c r="N2495" s="25">
        <v>41863</v>
      </c>
      <c r="O2495" s="1">
        <f t="shared" si="308"/>
        <v>3</v>
      </c>
      <c r="P2495" s="27">
        <f t="shared" si="309"/>
        <v>2014</v>
      </c>
      <c r="Q2495" s="1">
        <f t="shared" si="310"/>
        <v>8</v>
      </c>
      <c r="R2495" s="1">
        <f t="shared" si="311"/>
        <v>9</v>
      </c>
      <c r="S2495" t="s">
        <v>72</v>
      </c>
      <c r="T2495" s="2">
        <v>9752249.4700000007</v>
      </c>
      <c r="U2495">
        <v>5717250</v>
      </c>
      <c r="V2495" s="2">
        <v>4525758</v>
      </c>
      <c r="W2495" s="2">
        <v>3562770.03</v>
      </c>
      <c r="X2495" s="2">
        <v>0</v>
      </c>
      <c r="Y2495" s="2">
        <v>354978</v>
      </c>
      <c r="Z2495" s="2">
        <v>1308743.44</v>
      </c>
      <c r="AA2495">
        <v>6</v>
      </c>
      <c r="AB2495">
        <v>0</v>
      </c>
      <c r="AC2495">
        <v>0</v>
      </c>
      <c r="AD2495">
        <v>0</v>
      </c>
      <c r="AE2495">
        <v>6</v>
      </c>
      <c r="AF2495">
        <v>6</v>
      </c>
      <c r="AG2495">
        <v>3</v>
      </c>
      <c r="AH2495" s="2">
        <v>1508586</v>
      </c>
    </row>
    <row r="2496" spans="1:34" x14ac:dyDescent="0.5">
      <c r="A2496">
        <v>19519</v>
      </c>
      <c r="B2496">
        <v>80014</v>
      </c>
      <c r="C2496" t="s">
        <v>2510</v>
      </c>
      <c r="D2496" s="25">
        <v>21979</v>
      </c>
      <c r="E2496" t="s">
        <v>79</v>
      </c>
      <c r="F2496" t="s">
        <v>105</v>
      </c>
      <c r="G2496" t="s">
        <v>106</v>
      </c>
      <c r="H2496" s="25">
        <v>41754</v>
      </c>
      <c r="I2496" s="26" t="str">
        <f t="shared" ref="I2496:I2559" si="312">TEXT(H2496,"ddd")</f>
        <v>Fri</v>
      </c>
      <c r="J2496" s="1">
        <f t="shared" ref="J2496:J2559" si="313">L2496-H2496</f>
        <v>39</v>
      </c>
      <c r="K2496" s="1" t="str">
        <f t="shared" ref="K2496:K2559" si="314">IF(J2496&lt;=7,"7D",IF(J2496&lt;=14,"14D",IF(J2496&lt;=30,"30D",IF(J2496&lt;=45,"45D",IF(J2496&lt;=60,"60D",IF(J2496&lt;=90,"90D","120D"))))))</f>
        <v>45D</v>
      </c>
      <c r="L2496" s="25">
        <v>41793</v>
      </c>
      <c r="M2496" s="26" t="str">
        <f t="shared" ref="M2496:M2559" si="315">TEXT(L2496,"ddd")</f>
        <v>Tue</v>
      </c>
      <c r="N2496" s="25">
        <v>41799</v>
      </c>
      <c r="O2496" s="1">
        <f t="shared" ref="O2496:O2559" si="316">N2496-L2496</f>
        <v>6</v>
      </c>
      <c r="P2496" s="27">
        <f t="shared" ref="P2496:P2559" si="317">YEAR(L2496)</f>
        <v>2014</v>
      </c>
      <c r="Q2496" s="1">
        <f t="shared" ref="Q2496:Q2559" si="318">MONTH(L2496)</f>
        <v>6</v>
      </c>
      <c r="R2496" s="1">
        <f t="shared" ref="R2496:R2559" si="319">DAY(L2496)</f>
        <v>3</v>
      </c>
      <c r="S2496" t="s">
        <v>72</v>
      </c>
      <c r="T2496" s="2">
        <v>26403449.210000001</v>
      </c>
      <c r="U2496">
        <v>5257500</v>
      </c>
      <c r="V2496" s="2">
        <v>4551943.5</v>
      </c>
      <c r="W2496" s="2">
        <v>9622899.7599999998</v>
      </c>
      <c r="X2496" s="2">
        <v>0</v>
      </c>
      <c r="Y2496" s="2">
        <v>7206759.9199999999</v>
      </c>
      <c r="Z2496" s="2">
        <v>5021846.03</v>
      </c>
      <c r="AA2496">
        <v>14</v>
      </c>
      <c r="AB2496">
        <v>0</v>
      </c>
      <c r="AC2496">
        <v>0</v>
      </c>
      <c r="AD2496">
        <v>0</v>
      </c>
      <c r="AE2496">
        <v>14</v>
      </c>
      <c r="AF2496">
        <v>14</v>
      </c>
      <c r="AG2496">
        <v>7</v>
      </c>
      <c r="AH2496" s="2">
        <v>650277.64</v>
      </c>
    </row>
    <row r="2497" spans="1:34" x14ac:dyDescent="0.5">
      <c r="A2497">
        <v>16247</v>
      </c>
      <c r="B2497">
        <v>68316</v>
      </c>
      <c r="C2497" t="s">
        <v>2511</v>
      </c>
      <c r="D2497" s="25">
        <v>27932</v>
      </c>
      <c r="E2497" t="s">
        <v>69</v>
      </c>
      <c r="F2497" t="s">
        <v>127</v>
      </c>
      <c r="G2497" t="s">
        <v>128</v>
      </c>
      <c r="H2497" s="25">
        <v>41754</v>
      </c>
      <c r="I2497" s="26" t="str">
        <f t="shared" si="312"/>
        <v>Fri</v>
      </c>
      <c r="J2497" s="1">
        <f t="shared" si="313"/>
        <v>3</v>
      </c>
      <c r="K2497" s="1" t="str">
        <f t="shared" si="314"/>
        <v>7D</v>
      </c>
      <c r="L2497" s="25">
        <v>41757</v>
      </c>
      <c r="M2497" s="26" t="str">
        <f t="shared" si="315"/>
        <v>Mon</v>
      </c>
      <c r="N2497" s="25">
        <v>41761</v>
      </c>
      <c r="O2497" s="1">
        <f t="shared" si="316"/>
        <v>4</v>
      </c>
      <c r="P2497" s="27">
        <f t="shared" si="317"/>
        <v>2014</v>
      </c>
      <c r="Q2497" s="1">
        <f t="shared" si="318"/>
        <v>4</v>
      </c>
      <c r="R2497" s="1">
        <f t="shared" si="319"/>
        <v>28</v>
      </c>
      <c r="S2497" t="s">
        <v>72</v>
      </c>
      <c r="T2497" s="2">
        <v>5552021.8200000003</v>
      </c>
      <c r="U2497">
        <v>0</v>
      </c>
      <c r="V2497" s="2">
        <v>519480.34</v>
      </c>
      <c r="W2497" s="2">
        <v>852813.83</v>
      </c>
      <c r="X2497" s="2">
        <v>0</v>
      </c>
      <c r="Y2497" s="2">
        <v>3194913.28</v>
      </c>
      <c r="Z2497" s="2">
        <v>984814.37</v>
      </c>
      <c r="AA2497">
        <v>8</v>
      </c>
      <c r="AB2497">
        <v>0</v>
      </c>
      <c r="AC2497">
        <v>3</v>
      </c>
      <c r="AD2497">
        <v>0</v>
      </c>
      <c r="AE2497">
        <v>8</v>
      </c>
      <c r="AF2497">
        <v>11</v>
      </c>
      <c r="AG2497">
        <v>5</v>
      </c>
      <c r="AH2497" s="2">
        <v>103896.07</v>
      </c>
    </row>
    <row r="2498" spans="1:34" x14ac:dyDescent="0.5">
      <c r="A2498">
        <v>19515</v>
      </c>
      <c r="B2498">
        <v>79994</v>
      </c>
      <c r="C2498" t="s">
        <v>2512</v>
      </c>
      <c r="D2498" s="25">
        <v>26579</v>
      </c>
      <c r="E2498" t="s">
        <v>138</v>
      </c>
      <c r="F2498" t="s">
        <v>75</v>
      </c>
      <c r="G2498" t="s">
        <v>91</v>
      </c>
      <c r="H2498" s="25">
        <v>41754</v>
      </c>
      <c r="I2498" s="26" t="str">
        <f t="shared" si="312"/>
        <v>Fri</v>
      </c>
      <c r="J2498" s="1">
        <f t="shared" si="313"/>
        <v>94</v>
      </c>
      <c r="K2498" s="1" t="str">
        <f t="shared" si="314"/>
        <v>120D</v>
      </c>
      <c r="L2498" s="25">
        <v>41848</v>
      </c>
      <c r="M2498" s="26" t="str">
        <f t="shared" si="315"/>
        <v>Mon</v>
      </c>
      <c r="N2498" s="25">
        <v>41852</v>
      </c>
      <c r="O2498" s="1">
        <f t="shared" si="316"/>
        <v>4</v>
      </c>
      <c r="P2498" s="27">
        <f t="shared" si="317"/>
        <v>2014</v>
      </c>
      <c r="Q2498" s="1">
        <f t="shared" si="318"/>
        <v>7</v>
      </c>
      <c r="R2498" s="1">
        <f t="shared" si="319"/>
        <v>28</v>
      </c>
      <c r="S2498" t="s">
        <v>72</v>
      </c>
      <c r="T2498" s="2">
        <v>1936000.01</v>
      </c>
      <c r="U2498">
        <v>0</v>
      </c>
      <c r="V2498" s="2">
        <v>1200000</v>
      </c>
      <c r="W2498" s="2">
        <v>476190.48</v>
      </c>
      <c r="X2498" s="2">
        <v>0</v>
      </c>
      <c r="Y2498" s="2">
        <v>0</v>
      </c>
      <c r="Z2498" s="2">
        <v>259809.53</v>
      </c>
      <c r="AA2498">
        <v>12</v>
      </c>
      <c r="AB2498">
        <v>0</v>
      </c>
      <c r="AC2498">
        <v>6</v>
      </c>
      <c r="AD2498">
        <v>6</v>
      </c>
      <c r="AE2498">
        <v>12</v>
      </c>
      <c r="AF2498">
        <v>24</v>
      </c>
      <c r="AG2498">
        <v>6</v>
      </c>
      <c r="AH2498" s="2">
        <v>200000</v>
      </c>
    </row>
    <row r="2499" spans="1:34" x14ac:dyDescent="0.5">
      <c r="A2499">
        <v>16869</v>
      </c>
      <c r="B2499">
        <v>71039</v>
      </c>
      <c r="C2499" t="s">
        <v>2199</v>
      </c>
      <c r="D2499" s="25">
        <v>28281</v>
      </c>
      <c r="E2499" t="s">
        <v>79</v>
      </c>
      <c r="F2499" t="s">
        <v>105</v>
      </c>
      <c r="G2499" t="s">
        <v>106</v>
      </c>
      <c r="H2499" s="25">
        <v>41755</v>
      </c>
      <c r="I2499" s="26" t="str">
        <f t="shared" si="312"/>
        <v>Sat</v>
      </c>
      <c r="J2499" s="1">
        <f t="shared" si="313"/>
        <v>24</v>
      </c>
      <c r="K2499" s="1" t="str">
        <f t="shared" si="314"/>
        <v>30D</v>
      </c>
      <c r="L2499" s="25">
        <v>41779</v>
      </c>
      <c r="M2499" s="26" t="str">
        <f t="shared" si="315"/>
        <v>Tue</v>
      </c>
      <c r="N2499" s="25">
        <v>41785</v>
      </c>
      <c r="O2499" s="1">
        <f t="shared" si="316"/>
        <v>6</v>
      </c>
      <c r="P2499" s="27">
        <f t="shared" si="317"/>
        <v>2014</v>
      </c>
      <c r="Q2499" s="1">
        <f t="shared" si="318"/>
        <v>5</v>
      </c>
      <c r="R2499" s="1">
        <f t="shared" si="319"/>
        <v>20</v>
      </c>
      <c r="S2499" t="s">
        <v>72</v>
      </c>
      <c r="T2499" s="2">
        <v>4732229.91</v>
      </c>
      <c r="U2499">
        <v>0</v>
      </c>
      <c r="V2499" s="2">
        <v>2075496.5</v>
      </c>
      <c r="W2499" s="2">
        <v>1398268.31</v>
      </c>
      <c r="X2499" s="2">
        <v>0</v>
      </c>
      <c r="Y2499" s="2">
        <v>623376.63</v>
      </c>
      <c r="Z2499" s="2">
        <v>635088.47</v>
      </c>
      <c r="AA2499">
        <v>12</v>
      </c>
      <c r="AB2499">
        <v>0</v>
      </c>
      <c r="AC2499">
        <v>0</v>
      </c>
      <c r="AD2499">
        <v>6</v>
      </c>
      <c r="AE2499">
        <v>12</v>
      </c>
      <c r="AF2499">
        <v>18</v>
      </c>
      <c r="AG2499">
        <v>6</v>
      </c>
      <c r="AH2499" s="2">
        <v>345916.08</v>
      </c>
    </row>
    <row r="2500" spans="1:34" x14ac:dyDescent="0.5">
      <c r="A2500">
        <v>19534</v>
      </c>
      <c r="B2500">
        <v>91230</v>
      </c>
      <c r="C2500" t="s">
        <v>2513</v>
      </c>
      <c r="D2500" s="25">
        <v>24207</v>
      </c>
      <c r="E2500" t="s">
        <v>69</v>
      </c>
      <c r="F2500" t="s">
        <v>75</v>
      </c>
      <c r="G2500" t="s">
        <v>91</v>
      </c>
      <c r="H2500" s="25">
        <v>41755</v>
      </c>
      <c r="I2500" s="26" t="str">
        <f t="shared" si="312"/>
        <v>Sat</v>
      </c>
      <c r="J2500" s="1">
        <f t="shared" si="313"/>
        <v>82</v>
      </c>
      <c r="K2500" s="1" t="str">
        <f t="shared" si="314"/>
        <v>90D</v>
      </c>
      <c r="L2500" s="25">
        <v>41837</v>
      </c>
      <c r="M2500" s="26" t="str">
        <f t="shared" si="315"/>
        <v>Thu</v>
      </c>
      <c r="N2500" s="25">
        <v>41841</v>
      </c>
      <c r="O2500" s="1">
        <f t="shared" si="316"/>
        <v>4</v>
      </c>
      <c r="P2500" s="27">
        <f t="shared" si="317"/>
        <v>2014</v>
      </c>
      <c r="Q2500" s="1">
        <f t="shared" si="318"/>
        <v>7</v>
      </c>
      <c r="R2500" s="1">
        <f t="shared" si="319"/>
        <v>17</v>
      </c>
      <c r="S2500" t="s">
        <v>72</v>
      </c>
      <c r="T2500" s="2">
        <v>11897000</v>
      </c>
      <c r="U2500">
        <v>5198000</v>
      </c>
      <c r="V2500" s="2">
        <v>9727706</v>
      </c>
      <c r="W2500" s="2">
        <v>572727</v>
      </c>
      <c r="X2500" s="2">
        <v>0</v>
      </c>
      <c r="Y2500" s="2">
        <v>0</v>
      </c>
      <c r="Z2500" s="2">
        <v>1596567</v>
      </c>
      <c r="AA2500">
        <v>24</v>
      </c>
      <c r="AB2500">
        <v>0</v>
      </c>
      <c r="AC2500">
        <v>20</v>
      </c>
      <c r="AD2500">
        <v>0</v>
      </c>
      <c r="AE2500">
        <v>24</v>
      </c>
      <c r="AF2500">
        <v>44</v>
      </c>
      <c r="AG2500">
        <v>4</v>
      </c>
      <c r="AH2500" s="2">
        <v>2431926.5</v>
      </c>
    </row>
    <row r="2501" spans="1:34" x14ac:dyDescent="0.5">
      <c r="A2501">
        <v>19539</v>
      </c>
      <c r="B2501">
        <v>80152</v>
      </c>
      <c r="C2501" t="s">
        <v>2514</v>
      </c>
      <c r="D2501" s="25">
        <v>21011</v>
      </c>
      <c r="E2501" t="s">
        <v>79</v>
      </c>
      <c r="F2501" t="s">
        <v>105</v>
      </c>
      <c r="G2501" t="s">
        <v>106</v>
      </c>
      <c r="H2501" s="25">
        <v>41755</v>
      </c>
      <c r="I2501" s="26" t="str">
        <f t="shared" si="312"/>
        <v>Sat</v>
      </c>
      <c r="J2501" s="1">
        <f t="shared" si="313"/>
        <v>47</v>
      </c>
      <c r="K2501" s="1" t="str">
        <f t="shared" si="314"/>
        <v>60D</v>
      </c>
      <c r="L2501" s="25">
        <v>41802</v>
      </c>
      <c r="M2501" s="26" t="str">
        <f t="shared" si="315"/>
        <v>Thu</v>
      </c>
      <c r="N2501" s="25">
        <v>41808</v>
      </c>
      <c r="O2501" s="1">
        <f t="shared" si="316"/>
        <v>6</v>
      </c>
      <c r="P2501" s="27">
        <f t="shared" si="317"/>
        <v>2014</v>
      </c>
      <c r="Q2501" s="1">
        <f t="shared" si="318"/>
        <v>6</v>
      </c>
      <c r="R2501" s="1">
        <f t="shared" si="319"/>
        <v>12</v>
      </c>
      <c r="S2501" t="s">
        <v>72</v>
      </c>
      <c r="T2501" s="2">
        <v>7242399.0199999996</v>
      </c>
      <c r="U2501">
        <v>0</v>
      </c>
      <c r="V2501" s="2">
        <v>2191759.4</v>
      </c>
      <c r="W2501" s="2">
        <v>3259739.42</v>
      </c>
      <c r="X2501" s="2">
        <v>0</v>
      </c>
      <c r="Y2501" s="2">
        <v>819480.52</v>
      </c>
      <c r="Z2501" s="2">
        <v>971419.68</v>
      </c>
      <c r="AA2501">
        <v>12</v>
      </c>
      <c r="AB2501">
        <v>0</v>
      </c>
      <c r="AC2501">
        <v>0</v>
      </c>
      <c r="AD2501">
        <v>0</v>
      </c>
      <c r="AE2501">
        <v>12</v>
      </c>
      <c r="AF2501">
        <v>12</v>
      </c>
      <c r="AG2501">
        <v>6</v>
      </c>
      <c r="AH2501" s="2">
        <v>365293.23</v>
      </c>
    </row>
    <row r="2502" spans="1:34" x14ac:dyDescent="0.5">
      <c r="A2502">
        <v>19530</v>
      </c>
      <c r="B2502">
        <v>80055</v>
      </c>
      <c r="C2502" t="s">
        <v>2515</v>
      </c>
      <c r="D2502" s="25">
        <v>26136</v>
      </c>
      <c r="E2502" t="s">
        <v>138</v>
      </c>
      <c r="F2502" t="s">
        <v>84</v>
      </c>
      <c r="G2502" t="s">
        <v>112</v>
      </c>
      <c r="H2502" s="25">
        <v>41755</v>
      </c>
      <c r="I2502" s="26" t="str">
        <f t="shared" si="312"/>
        <v>Sat</v>
      </c>
      <c r="J2502" s="1">
        <f t="shared" si="313"/>
        <v>70</v>
      </c>
      <c r="K2502" s="1" t="str">
        <f t="shared" si="314"/>
        <v>90D</v>
      </c>
      <c r="L2502" s="25">
        <v>41825</v>
      </c>
      <c r="M2502" s="26" t="str">
        <f t="shared" si="315"/>
        <v>Sat</v>
      </c>
      <c r="N2502" s="25">
        <v>41828</v>
      </c>
      <c r="O2502" s="1">
        <f t="shared" si="316"/>
        <v>3</v>
      </c>
      <c r="P2502" s="27">
        <f t="shared" si="317"/>
        <v>2014</v>
      </c>
      <c r="Q2502" s="1">
        <f t="shared" si="318"/>
        <v>7</v>
      </c>
      <c r="R2502" s="1">
        <f t="shared" si="319"/>
        <v>5</v>
      </c>
      <c r="S2502" t="s">
        <v>72</v>
      </c>
      <c r="T2502" s="2">
        <v>20079749.59</v>
      </c>
      <c r="U2502">
        <v>15570000</v>
      </c>
      <c r="V2502" s="2">
        <v>13914285</v>
      </c>
      <c r="W2502" s="2">
        <v>3470778.5</v>
      </c>
      <c r="X2502" s="2">
        <v>0</v>
      </c>
      <c r="Y2502" s="2">
        <v>0</v>
      </c>
      <c r="Z2502" s="2">
        <v>2694686.09</v>
      </c>
      <c r="AA2502">
        <v>6</v>
      </c>
      <c r="AB2502">
        <v>3</v>
      </c>
      <c r="AC2502">
        <v>3</v>
      </c>
      <c r="AD2502">
        <v>0</v>
      </c>
      <c r="AE2502">
        <v>9</v>
      </c>
      <c r="AF2502">
        <v>12</v>
      </c>
      <c r="AG2502">
        <v>3</v>
      </c>
      <c r="AH2502" s="2">
        <v>4638095</v>
      </c>
    </row>
    <row r="2503" spans="1:34" x14ac:dyDescent="0.5">
      <c r="A2503">
        <v>19568</v>
      </c>
      <c r="B2503">
        <v>80476</v>
      </c>
      <c r="C2503" t="s">
        <v>2516</v>
      </c>
      <c r="D2503" s="25">
        <v>30781</v>
      </c>
      <c r="E2503" t="s">
        <v>69</v>
      </c>
      <c r="F2503" t="s">
        <v>80</v>
      </c>
      <c r="G2503" t="s">
        <v>89</v>
      </c>
      <c r="H2503" s="25">
        <v>41757</v>
      </c>
      <c r="I2503" s="26" t="str">
        <f t="shared" si="312"/>
        <v>Mon</v>
      </c>
      <c r="J2503" s="1">
        <f t="shared" si="313"/>
        <v>2</v>
      </c>
      <c r="K2503" s="1" t="str">
        <f t="shared" si="314"/>
        <v>7D</v>
      </c>
      <c r="L2503" s="25">
        <v>41759</v>
      </c>
      <c r="M2503" s="26" t="str">
        <f t="shared" si="315"/>
        <v>Wed</v>
      </c>
      <c r="N2503" s="25">
        <v>41761</v>
      </c>
      <c r="O2503" s="1">
        <f t="shared" si="316"/>
        <v>2</v>
      </c>
      <c r="P2503" s="27">
        <f t="shared" si="317"/>
        <v>2014</v>
      </c>
      <c r="Q2503" s="1">
        <f t="shared" si="318"/>
        <v>4</v>
      </c>
      <c r="R2503" s="1">
        <f t="shared" si="319"/>
        <v>30</v>
      </c>
      <c r="S2503" t="s">
        <v>72</v>
      </c>
      <c r="T2503" s="2">
        <v>2225599.98</v>
      </c>
      <c r="U2503">
        <v>0</v>
      </c>
      <c r="V2503" s="2">
        <v>400000</v>
      </c>
      <c r="W2503" s="2">
        <v>1526926.4</v>
      </c>
      <c r="X2503" s="2">
        <v>0</v>
      </c>
      <c r="Y2503" s="2">
        <v>0</v>
      </c>
      <c r="Z2503" s="2">
        <v>298673.58</v>
      </c>
      <c r="AA2503">
        <v>4</v>
      </c>
      <c r="AB2503">
        <v>0</v>
      </c>
      <c r="AC2503">
        <v>2</v>
      </c>
      <c r="AD2503">
        <v>0</v>
      </c>
      <c r="AE2503">
        <v>4</v>
      </c>
      <c r="AF2503">
        <v>6</v>
      </c>
      <c r="AG2503">
        <v>2</v>
      </c>
      <c r="AH2503" s="2">
        <v>200000</v>
      </c>
    </row>
    <row r="2504" spans="1:34" x14ac:dyDescent="0.5">
      <c r="A2504">
        <v>19565</v>
      </c>
      <c r="B2504">
        <v>80471</v>
      </c>
      <c r="C2504" t="s">
        <v>83</v>
      </c>
      <c r="D2504" s="25">
        <v>26640</v>
      </c>
      <c r="E2504" t="s">
        <v>69</v>
      </c>
      <c r="F2504" t="s">
        <v>84</v>
      </c>
      <c r="G2504" t="s">
        <v>112</v>
      </c>
      <c r="H2504" s="25">
        <v>41757</v>
      </c>
      <c r="I2504" s="26" t="str">
        <f t="shared" si="312"/>
        <v>Mon</v>
      </c>
      <c r="J2504" s="1">
        <f t="shared" si="313"/>
        <v>91</v>
      </c>
      <c r="K2504" s="1" t="str">
        <f t="shared" si="314"/>
        <v>120D</v>
      </c>
      <c r="L2504" s="25">
        <v>41848</v>
      </c>
      <c r="M2504" s="26" t="str">
        <f t="shared" si="315"/>
        <v>Mon</v>
      </c>
      <c r="N2504" s="25">
        <v>41852</v>
      </c>
      <c r="O2504" s="1">
        <f t="shared" si="316"/>
        <v>4</v>
      </c>
      <c r="P2504" s="27">
        <f t="shared" si="317"/>
        <v>2014</v>
      </c>
      <c r="Q2504" s="1">
        <f t="shared" si="318"/>
        <v>7</v>
      </c>
      <c r="R2504" s="1">
        <f t="shared" si="319"/>
        <v>28</v>
      </c>
      <c r="S2504" t="s">
        <v>72</v>
      </c>
      <c r="T2504" s="2">
        <v>10856000</v>
      </c>
      <c r="U2504">
        <v>10056000</v>
      </c>
      <c r="V2504" s="2">
        <v>7680951</v>
      </c>
      <c r="W2504" s="2">
        <v>1718181</v>
      </c>
      <c r="X2504" s="2">
        <v>0</v>
      </c>
      <c r="Y2504" s="2">
        <v>0</v>
      </c>
      <c r="Z2504" s="2">
        <v>1456868</v>
      </c>
      <c r="AA2504">
        <v>8</v>
      </c>
      <c r="AB2504">
        <v>0</v>
      </c>
      <c r="AC2504">
        <v>4</v>
      </c>
      <c r="AD2504">
        <v>0</v>
      </c>
      <c r="AE2504">
        <v>8</v>
      </c>
      <c r="AF2504">
        <v>12</v>
      </c>
      <c r="AG2504">
        <v>4</v>
      </c>
      <c r="AH2504" s="2">
        <v>1920237.75</v>
      </c>
    </row>
    <row r="2505" spans="1:34" x14ac:dyDescent="0.5">
      <c r="A2505">
        <v>19554</v>
      </c>
      <c r="B2505">
        <v>81206</v>
      </c>
      <c r="C2505" t="s">
        <v>759</v>
      </c>
      <c r="D2505" s="25">
        <v>25873</v>
      </c>
      <c r="E2505" t="s">
        <v>69</v>
      </c>
      <c r="F2505" t="s">
        <v>127</v>
      </c>
      <c r="G2505" t="s">
        <v>128</v>
      </c>
      <c r="H2505" s="25">
        <v>41757</v>
      </c>
      <c r="I2505" s="26" t="str">
        <f t="shared" si="312"/>
        <v>Mon</v>
      </c>
      <c r="J2505" s="1">
        <f t="shared" si="313"/>
        <v>8</v>
      </c>
      <c r="K2505" s="1" t="str">
        <f t="shared" si="314"/>
        <v>14D</v>
      </c>
      <c r="L2505" s="25">
        <v>41765</v>
      </c>
      <c r="M2505" s="26" t="str">
        <f t="shared" si="315"/>
        <v>Tue</v>
      </c>
      <c r="N2505" s="25">
        <v>41767</v>
      </c>
      <c r="O2505" s="1">
        <f t="shared" si="316"/>
        <v>2</v>
      </c>
      <c r="P2505" s="27">
        <f t="shared" si="317"/>
        <v>2014</v>
      </c>
      <c r="Q2505" s="1">
        <f t="shared" si="318"/>
        <v>5</v>
      </c>
      <c r="R2505" s="1">
        <f t="shared" si="319"/>
        <v>6</v>
      </c>
      <c r="S2505" t="s">
        <v>72</v>
      </c>
      <c r="T2505" s="2">
        <v>3927000</v>
      </c>
      <c r="U2505">
        <v>3927000</v>
      </c>
      <c r="V2505" s="2">
        <v>3261472</v>
      </c>
      <c r="W2505" s="2">
        <v>138528</v>
      </c>
      <c r="X2505" s="2">
        <v>0</v>
      </c>
      <c r="Y2505" s="2">
        <v>0</v>
      </c>
      <c r="Z2505" s="2">
        <v>527000</v>
      </c>
      <c r="AA2505">
        <v>5</v>
      </c>
      <c r="AB2505">
        <v>0</v>
      </c>
      <c r="AC2505">
        <v>0</v>
      </c>
      <c r="AD2505">
        <v>0</v>
      </c>
      <c r="AE2505">
        <v>5</v>
      </c>
      <c r="AF2505">
        <v>5</v>
      </c>
      <c r="AG2505">
        <v>5</v>
      </c>
      <c r="AH2505" s="2">
        <v>652294.40000000002</v>
      </c>
    </row>
    <row r="2506" spans="1:34" x14ac:dyDescent="0.5">
      <c r="A2506">
        <v>19557</v>
      </c>
      <c r="B2506">
        <v>80414</v>
      </c>
      <c r="C2506" t="s">
        <v>2517</v>
      </c>
      <c r="D2506" s="25">
        <v>27519</v>
      </c>
      <c r="E2506" t="s">
        <v>69</v>
      </c>
      <c r="F2506" t="s">
        <v>84</v>
      </c>
      <c r="G2506" t="s">
        <v>112</v>
      </c>
      <c r="H2506" s="25">
        <v>41757</v>
      </c>
      <c r="I2506" s="26" t="str">
        <f t="shared" si="312"/>
        <v>Mon</v>
      </c>
      <c r="J2506" s="1">
        <f t="shared" si="313"/>
        <v>52</v>
      </c>
      <c r="K2506" s="1" t="str">
        <f t="shared" si="314"/>
        <v>60D</v>
      </c>
      <c r="L2506" s="25">
        <v>41809</v>
      </c>
      <c r="M2506" s="26" t="str">
        <f t="shared" si="315"/>
        <v>Thu</v>
      </c>
      <c r="N2506" s="25">
        <v>41813</v>
      </c>
      <c r="O2506" s="1">
        <f t="shared" si="316"/>
        <v>4</v>
      </c>
      <c r="P2506" s="27">
        <f t="shared" si="317"/>
        <v>2014</v>
      </c>
      <c r="Q2506" s="1">
        <f t="shared" si="318"/>
        <v>6</v>
      </c>
      <c r="R2506" s="1">
        <f t="shared" si="319"/>
        <v>19</v>
      </c>
      <c r="S2506" t="s">
        <v>72</v>
      </c>
      <c r="T2506" s="2">
        <v>18214840.75</v>
      </c>
      <c r="U2506">
        <v>11583000</v>
      </c>
      <c r="V2506" s="2">
        <v>12176191</v>
      </c>
      <c r="W2506" s="2">
        <v>3334495.7</v>
      </c>
      <c r="X2506" s="2">
        <v>0</v>
      </c>
      <c r="Y2506" s="2">
        <v>259740.25</v>
      </c>
      <c r="Z2506" s="2">
        <v>2444413.7999999998</v>
      </c>
      <c r="AA2506">
        <v>12</v>
      </c>
      <c r="AB2506">
        <v>0</v>
      </c>
      <c r="AC2506">
        <v>4</v>
      </c>
      <c r="AD2506">
        <v>0</v>
      </c>
      <c r="AE2506">
        <v>12</v>
      </c>
      <c r="AF2506">
        <v>16</v>
      </c>
      <c r="AG2506">
        <v>4</v>
      </c>
      <c r="AH2506" s="2">
        <v>3044047.75</v>
      </c>
    </row>
    <row r="2507" spans="1:34" x14ac:dyDescent="0.5">
      <c r="A2507">
        <v>19569</v>
      </c>
      <c r="B2507">
        <v>80485</v>
      </c>
      <c r="C2507" t="s">
        <v>2518</v>
      </c>
      <c r="D2507" s="25">
        <v>30259</v>
      </c>
      <c r="E2507" t="s">
        <v>140</v>
      </c>
      <c r="F2507" t="s">
        <v>80</v>
      </c>
      <c r="G2507" t="s">
        <v>89</v>
      </c>
      <c r="H2507" s="25">
        <v>41758</v>
      </c>
      <c r="I2507" s="26" t="str">
        <f t="shared" si="312"/>
        <v>Tue</v>
      </c>
      <c r="J2507" s="1">
        <f t="shared" si="313"/>
        <v>0</v>
      </c>
      <c r="K2507" s="1" t="str">
        <f t="shared" si="314"/>
        <v>7D</v>
      </c>
      <c r="L2507" s="25">
        <v>41758</v>
      </c>
      <c r="M2507" s="26" t="str">
        <f t="shared" si="315"/>
        <v>Tue</v>
      </c>
      <c r="N2507" s="25">
        <v>41760</v>
      </c>
      <c r="O2507" s="1">
        <f t="shared" si="316"/>
        <v>2</v>
      </c>
      <c r="P2507" s="27">
        <f t="shared" si="317"/>
        <v>2014</v>
      </c>
      <c r="Q2507" s="1">
        <f t="shared" si="318"/>
        <v>4</v>
      </c>
      <c r="R2507" s="1">
        <f t="shared" si="319"/>
        <v>29</v>
      </c>
      <c r="S2507" t="s">
        <v>72</v>
      </c>
      <c r="T2507" s="2">
        <v>12221129</v>
      </c>
      <c r="U2507">
        <v>11674129</v>
      </c>
      <c r="V2507" s="2">
        <v>9779717.1999999993</v>
      </c>
      <c r="W2507" s="2">
        <v>801466.07</v>
      </c>
      <c r="X2507" s="2">
        <v>0</v>
      </c>
      <c r="Y2507" s="2">
        <v>0</v>
      </c>
      <c r="Z2507" s="2">
        <v>1639945.73</v>
      </c>
      <c r="AA2507">
        <v>4</v>
      </c>
      <c r="AB2507">
        <v>0</v>
      </c>
      <c r="AC2507">
        <v>2</v>
      </c>
      <c r="AD2507">
        <v>0</v>
      </c>
      <c r="AE2507">
        <v>4</v>
      </c>
      <c r="AF2507">
        <v>6</v>
      </c>
      <c r="AG2507">
        <v>2</v>
      </c>
      <c r="AH2507" s="2">
        <v>4889858.5999999996</v>
      </c>
    </row>
    <row r="2508" spans="1:34" x14ac:dyDescent="0.5">
      <c r="A2508">
        <v>19564</v>
      </c>
      <c r="B2508">
        <v>80963</v>
      </c>
      <c r="C2508" t="s">
        <v>2519</v>
      </c>
      <c r="D2508" s="25">
        <v>30237</v>
      </c>
      <c r="E2508" t="s">
        <v>69</v>
      </c>
      <c r="F2508" t="s">
        <v>75</v>
      </c>
      <c r="G2508" t="s">
        <v>91</v>
      </c>
      <c r="H2508" s="25">
        <v>41760</v>
      </c>
      <c r="I2508" s="26" t="str">
        <f t="shared" si="312"/>
        <v>Thu</v>
      </c>
      <c r="J2508" s="1">
        <f t="shared" si="313"/>
        <v>1</v>
      </c>
      <c r="K2508" s="1" t="str">
        <f t="shared" si="314"/>
        <v>7D</v>
      </c>
      <c r="L2508" s="25">
        <v>41761</v>
      </c>
      <c r="M2508" s="26" t="str">
        <f t="shared" si="315"/>
        <v>Fri</v>
      </c>
      <c r="N2508" s="25">
        <v>41762</v>
      </c>
      <c r="O2508" s="1">
        <f t="shared" si="316"/>
        <v>1</v>
      </c>
      <c r="P2508" s="27">
        <f t="shared" si="317"/>
        <v>2014</v>
      </c>
      <c r="Q2508" s="1">
        <f t="shared" si="318"/>
        <v>5</v>
      </c>
      <c r="R2508" s="1">
        <f t="shared" si="319"/>
        <v>2</v>
      </c>
      <c r="S2508" t="s">
        <v>72</v>
      </c>
      <c r="T2508" s="2">
        <v>11814000.01</v>
      </c>
      <c r="U2508">
        <v>9529500</v>
      </c>
      <c r="V2508" s="2">
        <v>8150216.5499999998</v>
      </c>
      <c r="W2508" s="2">
        <v>2078354.54</v>
      </c>
      <c r="X2508" s="2">
        <v>0</v>
      </c>
      <c r="Y2508" s="2">
        <v>0</v>
      </c>
      <c r="Z2508" s="2">
        <v>1585428.92</v>
      </c>
      <c r="AA2508">
        <v>2</v>
      </c>
      <c r="AB2508">
        <v>2</v>
      </c>
      <c r="AC2508">
        <v>0</v>
      </c>
      <c r="AD2508">
        <v>0</v>
      </c>
      <c r="AE2508">
        <v>4</v>
      </c>
      <c r="AF2508">
        <v>4</v>
      </c>
      <c r="AG2508">
        <v>2</v>
      </c>
      <c r="AH2508" s="2">
        <v>4075108.28</v>
      </c>
    </row>
    <row r="2509" spans="1:34" x14ac:dyDescent="0.5">
      <c r="A2509">
        <v>19631</v>
      </c>
      <c r="B2509">
        <v>80941</v>
      </c>
      <c r="C2509" t="s">
        <v>2520</v>
      </c>
      <c r="D2509" s="25">
        <v>25986</v>
      </c>
      <c r="E2509" t="s">
        <v>101</v>
      </c>
      <c r="F2509" t="s">
        <v>80</v>
      </c>
      <c r="G2509" t="s">
        <v>89</v>
      </c>
      <c r="H2509" s="25">
        <v>41760</v>
      </c>
      <c r="I2509" s="26" t="str">
        <f t="shared" si="312"/>
        <v>Thu</v>
      </c>
      <c r="J2509" s="1">
        <f t="shared" si="313"/>
        <v>47</v>
      </c>
      <c r="K2509" s="1" t="str">
        <f t="shared" si="314"/>
        <v>60D</v>
      </c>
      <c r="L2509" s="25">
        <v>41807</v>
      </c>
      <c r="M2509" s="26" t="str">
        <f t="shared" si="315"/>
        <v>Tue</v>
      </c>
      <c r="N2509" s="25">
        <v>41812</v>
      </c>
      <c r="O2509" s="1">
        <f t="shared" si="316"/>
        <v>5</v>
      </c>
      <c r="P2509" s="27">
        <f t="shared" si="317"/>
        <v>2014</v>
      </c>
      <c r="Q2509" s="1">
        <f t="shared" si="318"/>
        <v>6</v>
      </c>
      <c r="R2509" s="1">
        <f t="shared" si="319"/>
        <v>17</v>
      </c>
      <c r="S2509" t="s">
        <v>72</v>
      </c>
      <c r="T2509" s="2">
        <v>9851149.6199999992</v>
      </c>
      <c r="U2509">
        <v>0</v>
      </c>
      <c r="V2509" s="2">
        <v>5000000</v>
      </c>
      <c r="W2509" s="2">
        <v>3104891.46</v>
      </c>
      <c r="X2509" s="2">
        <v>0</v>
      </c>
      <c r="Y2509" s="2">
        <v>424242.42</v>
      </c>
      <c r="Z2509" s="2">
        <v>1322015.74</v>
      </c>
      <c r="AA2509">
        <v>10</v>
      </c>
      <c r="AB2509">
        <v>1</v>
      </c>
      <c r="AC2509">
        <v>7</v>
      </c>
      <c r="AD2509">
        <v>0</v>
      </c>
      <c r="AE2509">
        <v>11</v>
      </c>
      <c r="AF2509">
        <v>18</v>
      </c>
      <c r="AG2509">
        <v>5</v>
      </c>
      <c r="AH2509" s="2">
        <v>1000000</v>
      </c>
    </row>
    <row r="2510" spans="1:34" x14ac:dyDescent="0.5">
      <c r="A2510">
        <v>19630</v>
      </c>
      <c r="B2510">
        <v>80929</v>
      </c>
      <c r="C2510" t="s">
        <v>2521</v>
      </c>
      <c r="D2510" s="25">
        <v>30123</v>
      </c>
      <c r="E2510" t="s">
        <v>651</v>
      </c>
      <c r="F2510" t="s">
        <v>84</v>
      </c>
      <c r="G2510" t="s">
        <v>112</v>
      </c>
      <c r="H2510" s="25">
        <v>41760</v>
      </c>
      <c r="I2510" s="26" t="str">
        <f t="shared" si="312"/>
        <v>Thu</v>
      </c>
      <c r="J2510" s="1">
        <f t="shared" si="313"/>
        <v>4</v>
      </c>
      <c r="K2510" s="1" t="str">
        <f t="shared" si="314"/>
        <v>7D</v>
      </c>
      <c r="L2510" s="25">
        <v>41764</v>
      </c>
      <c r="M2510" s="26" t="str">
        <f t="shared" si="315"/>
        <v>Mon</v>
      </c>
      <c r="N2510" s="25">
        <v>41769</v>
      </c>
      <c r="O2510" s="1">
        <f t="shared" si="316"/>
        <v>5</v>
      </c>
      <c r="P2510" s="27">
        <f t="shared" si="317"/>
        <v>2014</v>
      </c>
      <c r="Q2510" s="1">
        <f t="shared" si="318"/>
        <v>5</v>
      </c>
      <c r="R2510" s="1">
        <f t="shared" si="319"/>
        <v>5</v>
      </c>
      <c r="S2510" t="s">
        <v>72</v>
      </c>
      <c r="T2510" s="2">
        <v>59792401.219999999</v>
      </c>
      <c r="U2510">
        <v>39920000</v>
      </c>
      <c r="V2510" s="2">
        <v>34562769.469999999</v>
      </c>
      <c r="W2510" s="2">
        <v>8374371.4100000001</v>
      </c>
      <c r="X2510" s="2">
        <v>0</v>
      </c>
      <c r="Y2510" s="2">
        <v>8351648.3600000003</v>
      </c>
      <c r="Z2510" s="2">
        <v>8503611.9800000004</v>
      </c>
      <c r="AA2510">
        <v>5</v>
      </c>
      <c r="AB2510">
        <v>0</v>
      </c>
      <c r="AC2510">
        <v>0</v>
      </c>
      <c r="AD2510">
        <v>0</v>
      </c>
      <c r="AE2510">
        <v>5</v>
      </c>
      <c r="AF2510">
        <v>5</v>
      </c>
      <c r="AG2510">
        <v>5</v>
      </c>
      <c r="AH2510" s="2">
        <v>6912553.8899999997</v>
      </c>
    </row>
    <row r="2511" spans="1:34" x14ac:dyDescent="0.5">
      <c r="A2511">
        <v>19646</v>
      </c>
      <c r="B2511">
        <v>81038</v>
      </c>
      <c r="C2511" t="s">
        <v>2522</v>
      </c>
      <c r="D2511" s="25">
        <v>27748</v>
      </c>
      <c r="E2511" t="s">
        <v>122</v>
      </c>
      <c r="F2511" t="s">
        <v>80</v>
      </c>
      <c r="G2511" t="s">
        <v>81</v>
      </c>
      <c r="H2511" s="25">
        <v>41761</v>
      </c>
      <c r="I2511" s="26" t="str">
        <f t="shared" si="312"/>
        <v>Fri</v>
      </c>
      <c r="J2511" s="1">
        <f t="shared" si="313"/>
        <v>7</v>
      </c>
      <c r="K2511" s="1" t="str">
        <f t="shared" si="314"/>
        <v>7D</v>
      </c>
      <c r="L2511" s="25">
        <v>41768</v>
      </c>
      <c r="M2511" s="26" t="str">
        <f t="shared" si="315"/>
        <v>Fri</v>
      </c>
      <c r="N2511" s="25">
        <v>41770</v>
      </c>
      <c r="O2511" s="1">
        <f t="shared" si="316"/>
        <v>2</v>
      </c>
      <c r="P2511" s="27">
        <f t="shared" si="317"/>
        <v>2014</v>
      </c>
      <c r="Q2511" s="1">
        <f t="shared" si="318"/>
        <v>5</v>
      </c>
      <c r="R2511" s="1">
        <f t="shared" si="319"/>
        <v>9</v>
      </c>
      <c r="S2511" t="s">
        <v>72</v>
      </c>
      <c r="T2511" s="2">
        <v>17759000.02</v>
      </c>
      <c r="U2511">
        <v>10626000</v>
      </c>
      <c r="V2511" s="2">
        <v>10795672</v>
      </c>
      <c r="W2511" s="2">
        <v>4580085.59</v>
      </c>
      <c r="X2511" s="2">
        <v>0</v>
      </c>
      <c r="Y2511" s="2">
        <v>0</v>
      </c>
      <c r="Z2511" s="2">
        <v>2383242.4300000002</v>
      </c>
      <c r="AA2511">
        <v>6</v>
      </c>
      <c r="AB2511">
        <v>0</v>
      </c>
      <c r="AC2511">
        <v>2</v>
      </c>
      <c r="AD2511">
        <v>0</v>
      </c>
      <c r="AE2511">
        <v>6</v>
      </c>
      <c r="AF2511">
        <v>8</v>
      </c>
      <c r="AG2511">
        <v>2</v>
      </c>
      <c r="AH2511" s="2">
        <v>5397836</v>
      </c>
    </row>
    <row r="2512" spans="1:34" x14ac:dyDescent="0.5">
      <c r="A2512">
        <v>19642</v>
      </c>
      <c r="B2512">
        <v>81001</v>
      </c>
      <c r="C2512" t="s">
        <v>2523</v>
      </c>
      <c r="D2512" s="25">
        <v>20854</v>
      </c>
      <c r="E2512" t="s">
        <v>69</v>
      </c>
      <c r="F2512" t="s">
        <v>70</v>
      </c>
      <c r="G2512" t="s">
        <v>97</v>
      </c>
      <c r="H2512" s="25">
        <v>41761</v>
      </c>
      <c r="I2512" s="26" t="str">
        <f t="shared" si="312"/>
        <v>Fri</v>
      </c>
      <c r="J2512" s="1">
        <f t="shared" si="313"/>
        <v>0</v>
      </c>
      <c r="K2512" s="1" t="str">
        <f t="shared" si="314"/>
        <v>7D</v>
      </c>
      <c r="L2512" s="25">
        <v>41761</v>
      </c>
      <c r="M2512" s="26" t="str">
        <f t="shared" si="315"/>
        <v>Fri</v>
      </c>
      <c r="N2512" s="25">
        <v>41762</v>
      </c>
      <c r="O2512" s="1">
        <f t="shared" si="316"/>
        <v>1</v>
      </c>
      <c r="P2512" s="27">
        <f t="shared" si="317"/>
        <v>2014</v>
      </c>
      <c r="Q2512" s="1">
        <f t="shared" si="318"/>
        <v>5</v>
      </c>
      <c r="R2512" s="1">
        <f t="shared" si="319"/>
        <v>2</v>
      </c>
      <c r="S2512" t="s">
        <v>72</v>
      </c>
      <c r="T2512" s="2">
        <v>6584000</v>
      </c>
      <c r="U2512">
        <v>6584000</v>
      </c>
      <c r="V2512" s="2">
        <v>5423377</v>
      </c>
      <c r="W2512" s="2">
        <v>277056</v>
      </c>
      <c r="X2512" s="2">
        <v>0</v>
      </c>
      <c r="Y2512" s="2">
        <v>0</v>
      </c>
      <c r="Z2512" s="2">
        <v>883567</v>
      </c>
      <c r="AA2512">
        <v>2</v>
      </c>
      <c r="AB2512">
        <v>0</v>
      </c>
      <c r="AC2512">
        <v>0</v>
      </c>
      <c r="AD2512">
        <v>0</v>
      </c>
      <c r="AE2512">
        <v>2</v>
      </c>
      <c r="AF2512">
        <v>2</v>
      </c>
      <c r="AG2512">
        <v>1</v>
      </c>
      <c r="AH2512" s="2">
        <v>5423377</v>
      </c>
    </row>
    <row r="2513" spans="1:34" x14ac:dyDescent="0.5">
      <c r="A2513">
        <v>19648</v>
      </c>
      <c r="B2513">
        <v>81040</v>
      </c>
      <c r="C2513" t="s">
        <v>2524</v>
      </c>
      <c r="D2513" s="25">
        <v>13724</v>
      </c>
      <c r="E2513" t="s">
        <v>161</v>
      </c>
      <c r="F2513" t="s">
        <v>105</v>
      </c>
      <c r="G2513" t="s">
        <v>106</v>
      </c>
      <c r="H2513" s="25">
        <v>41761</v>
      </c>
      <c r="I2513" s="26" t="str">
        <f t="shared" si="312"/>
        <v>Fri</v>
      </c>
      <c r="J2513" s="1">
        <f t="shared" si="313"/>
        <v>201</v>
      </c>
      <c r="K2513" s="1" t="str">
        <f t="shared" si="314"/>
        <v>120D</v>
      </c>
      <c r="L2513" s="25">
        <v>41962</v>
      </c>
      <c r="M2513" s="26" t="str">
        <f t="shared" si="315"/>
        <v>Wed</v>
      </c>
      <c r="N2513" s="25">
        <v>41968</v>
      </c>
      <c r="O2513" s="1">
        <f t="shared" si="316"/>
        <v>6</v>
      </c>
      <c r="P2513" s="27">
        <f t="shared" si="317"/>
        <v>2014</v>
      </c>
      <c r="Q2513" s="1">
        <f t="shared" si="318"/>
        <v>11</v>
      </c>
      <c r="R2513" s="1">
        <f t="shared" si="319"/>
        <v>19</v>
      </c>
      <c r="S2513" t="s">
        <v>72</v>
      </c>
      <c r="T2513" s="2">
        <v>11672499.210000001</v>
      </c>
      <c r="U2513">
        <v>4664000</v>
      </c>
      <c r="V2513" s="2">
        <v>3612904</v>
      </c>
      <c r="W2513" s="2">
        <v>2754063.64</v>
      </c>
      <c r="X2513" s="2">
        <v>0</v>
      </c>
      <c r="Y2513" s="2">
        <v>3738961.04</v>
      </c>
      <c r="Z2513" s="2">
        <v>1566570.53</v>
      </c>
      <c r="AA2513">
        <v>14</v>
      </c>
      <c r="AB2513">
        <v>0</v>
      </c>
      <c r="AC2513">
        <v>0</v>
      </c>
      <c r="AD2513">
        <v>0</v>
      </c>
      <c r="AE2513">
        <v>14</v>
      </c>
      <c r="AF2513">
        <v>14</v>
      </c>
      <c r="AG2513">
        <v>7</v>
      </c>
      <c r="AH2513" s="2">
        <v>516129.14</v>
      </c>
    </row>
    <row r="2514" spans="1:34" x14ac:dyDescent="0.5">
      <c r="A2514">
        <v>19654</v>
      </c>
      <c r="B2514">
        <v>81054</v>
      </c>
      <c r="C2514" t="s">
        <v>2525</v>
      </c>
      <c r="D2514" s="25">
        <v>26424</v>
      </c>
      <c r="E2514" t="s">
        <v>129</v>
      </c>
      <c r="F2514" t="s">
        <v>80</v>
      </c>
      <c r="G2514" t="s">
        <v>89</v>
      </c>
      <c r="H2514" s="25">
        <v>41761</v>
      </c>
      <c r="I2514" s="26" t="str">
        <f t="shared" si="312"/>
        <v>Fri</v>
      </c>
      <c r="J2514" s="1">
        <f t="shared" si="313"/>
        <v>46</v>
      </c>
      <c r="K2514" s="1" t="str">
        <f t="shared" si="314"/>
        <v>60D</v>
      </c>
      <c r="L2514" s="25">
        <v>41807</v>
      </c>
      <c r="M2514" s="26" t="str">
        <f t="shared" si="315"/>
        <v>Tue</v>
      </c>
      <c r="N2514" s="25">
        <v>41812</v>
      </c>
      <c r="O2514" s="1">
        <f t="shared" si="316"/>
        <v>5</v>
      </c>
      <c r="P2514" s="27">
        <f t="shared" si="317"/>
        <v>2014</v>
      </c>
      <c r="Q2514" s="1">
        <f t="shared" si="318"/>
        <v>6</v>
      </c>
      <c r="R2514" s="1">
        <f t="shared" si="319"/>
        <v>17</v>
      </c>
      <c r="S2514" t="s">
        <v>72</v>
      </c>
      <c r="T2514" s="2">
        <v>8846849.7200000007</v>
      </c>
      <c r="U2514">
        <v>0</v>
      </c>
      <c r="V2514" s="2">
        <v>5000000</v>
      </c>
      <c r="W2514" s="2">
        <v>2659610.16</v>
      </c>
      <c r="X2514" s="2">
        <v>0</v>
      </c>
      <c r="Y2514" s="2">
        <v>0</v>
      </c>
      <c r="Z2514" s="2">
        <v>1187239.56</v>
      </c>
      <c r="AA2514">
        <v>10</v>
      </c>
      <c r="AB2514">
        <v>5</v>
      </c>
      <c r="AC2514">
        <v>5</v>
      </c>
      <c r="AD2514">
        <v>0</v>
      </c>
      <c r="AE2514">
        <v>15</v>
      </c>
      <c r="AF2514">
        <v>20</v>
      </c>
      <c r="AG2514">
        <v>5</v>
      </c>
      <c r="AH2514" s="2">
        <v>1000000</v>
      </c>
    </row>
    <row r="2515" spans="1:34" x14ac:dyDescent="0.5">
      <c r="A2515">
        <v>19669</v>
      </c>
      <c r="B2515">
        <v>80963</v>
      </c>
      <c r="C2515" t="s">
        <v>2519</v>
      </c>
      <c r="D2515" s="25">
        <v>30237</v>
      </c>
      <c r="E2515" t="s">
        <v>69</v>
      </c>
      <c r="F2515" t="s">
        <v>70</v>
      </c>
      <c r="G2515" t="s">
        <v>97</v>
      </c>
      <c r="H2515" s="25">
        <v>41762</v>
      </c>
      <c r="I2515" s="26" t="str">
        <f t="shared" si="312"/>
        <v>Sat</v>
      </c>
      <c r="J2515" s="1">
        <f t="shared" si="313"/>
        <v>0</v>
      </c>
      <c r="K2515" s="1" t="str">
        <f t="shared" si="314"/>
        <v>7D</v>
      </c>
      <c r="L2515" s="25">
        <v>41762</v>
      </c>
      <c r="M2515" s="26" t="str">
        <f t="shared" si="315"/>
        <v>Sat</v>
      </c>
      <c r="N2515" s="25">
        <v>41764</v>
      </c>
      <c r="O2515" s="1">
        <f t="shared" si="316"/>
        <v>2</v>
      </c>
      <c r="P2515" s="27">
        <f t="shared" si="317"/>
        <v>2014</v>
      </c>
      <c r="Q2515" s="1">
        <f t="shared" si="318"/>
        <v>5</v>
      </c>
      <c r="R2515" s="1">
        <f t="shared" si="319"/>
        <v>3</v>
      </c>
      <c r="S2515" t="s">
        <v>72</v>
      </c>
      <c r="T2515" s="2">
        <v>11814000.01</v>
      </c>
      <c r="U2515">
        <v>9529500</v>
      </c>
      <c r="V2515" s="2">
        <v>8150216.5499999998</v>
      </c>
      <c r="W2515" s="2">
        <v>2078354.54</v>
      </c>
      <c r="X2515" s="2">
        <v>0</v>
      </c>
      <c r="Y2515" s="2">
        <v>0</v>
      </c>
      <c r="Z2515" s="2">
        <v>1585428.92</v>
      </c>
      <c r="AA2515">
        <v>2</v>
      </c>
      <c r="AB2515">
        <v>2</v>
      </c>
      <c r="AC2515">
        <v>0</v>
      </c>
      <c r="AD2515">
        <v>0</v>
      </c>
      <c r="AE2515">
        <v>4</v>
      </c>
      <c r="AF2515">
        <v>4</v>
      </c>
      <c r="AG2515">
        <v>2</v>
      </c>
      <c r="AH2515" s="2">
        <v>4075108.28</v>
      </c>
    </row>
    <row r="2516" spans="1:34" x14ac:dyDescent="0.5">
      <c r="A2516">
        <v>25132</v>
      </c>
      <c r="B2516">
        <v>81040</v>
      </c>
      <c r="C2516" t="s">
        <v>2524</v>
      </c>
      <c r="D2516" s="25">
        <v>13724</v>
      </c>
      <c r="E2516" t="s">
        <v>161</v>
      </c>
      <c r="F2516" t="s">
        <v>70</v>
      </c>
      <c r="G2516" t="s">
        <v>74</v>
      </c>
      <c r="H2516" s="25">
        <v>41762</v>
      </c>
      <c r="I2516" s="26" t="str">
        <f t="shared" si="312"/>
        <v>Sat</v>
      </c>
      <c r="J2516" s="1">
        <f t="shared" si="313"/>
        <v>206</v>
      </c>
      <c r="K2516" s="1" t="str">
        <f t="shared" si="314"/>
        <v>120D</v>
      </c>
      <c r="L2516" s="25">
        <v>41968</v>
      </c>
      <c r="M2516" s="26" t="str">
        <f t="shared" si="315"/>
        <v>Tue</v>
      </c>
      <c r="N2516" s="25">
        <v>41969</v>
      </c>
      <c r="O2516" s="1">
        <f t="shared" si="316"/>
        <v>1</v>
      </c>
      <c r="P2516" s="27">
        <f t="shared" si="317"/>
        <v>2014</v>
      </c>
      <c r="Q2516" s="1">
        <f t="shared" si="318"/>
        <v>11</v>
      </c>
      <c r="R2516" s="1">
        <f t="shared" si="319"/>
        <v>25</v>
      </c>
      <c r="S2516" t="s">
        <v>72</v>
      </c>
      <c r="T2516" s="2">
        <v>11672499.210000001</v>
      </c>
      <c r="U2516">
        <v>4664000</v>
      </c>
      <c r="V2516" s="2">
        <v>3612904</v>
      </c>
      <c r="W2516" s="2">
        <v>2754063.64</v>
      </c>
      <c r="X2516" s="2">
        <v>0</v>
      </c>
      <c r="Y2516" s="2">
        <v>3738961.04</v>
      </c>
      <c r="Z2516" s="2">
        <v>1566570.53</v>
      </c>
      <c r="AA2516">
        <v>14</v>
      </c>
      <c r="AB2516">
        <v>0</v>
      </c>
      <c r="AC2516">
        <v>0</v>
      </c>
      <c r="AD2516">
        <v>0</v>
      </c>
      <c r="AE2516">
        <v>14</v>
      </c>
      <c r="AF2516">
        <v>14</v>
      </c>
      <c r="AG2516">
        <v>7</v>
      </c>
      <c r="AH2516" s="2">
        <v>516129.14</v>
      </c>
    </row>
    <row r="2517" spans="1:34" x14ac:dyDescent="0.5">
      <c r="A2517">
        <v>19688</v>
      </c>
      <c r="B2517">
        <v>83460</v>
      </c>
      <c r="C2517" t="s">
        <v>2526</v>
      </c>
      <c r="D2517" s="25">
        <v>26543</v>
      </c>
      <c r="E2517" t="s">
        <v>110</v>
      </c>
      <c r="F2517" t="s">
        <v>75</v>
      </c>
      <c r="G2517" t="s">
        <v>1463</v>
      </c>
      <c r="H2517" s="25">
        <v>41764</v>
      </c>
      <c r="I2517" s="26" t="str">
        <f t="shared" si="312"/>
        <v>Mon</v>
      </c>
      <c r="J2517" s="1">
        <f t="shared" si="313"/>
        <v>29</v>
      </c>
      <c r="K2517" s="1" t="str">
        <f t="shared" si="314"/>
        <v>30D</v>
      </c>
      <c r="L2517" s="25">
        <v>41793</v>
      </c>
      <c r="M2517" s="26" t="str">
        <f t="shared" si="315"/>
        <v>Tue</v>
      </c>
      <c r="N2517" s="25">
        <v>41798</v>
      </c>
      <c r="O2517" s="1">
        <f t="shared" si="316"/>
        <v>5</v>
      </c>
      <c r="P2517" s="27">
        <f t="shared" si="317"/>
        <v>2014</v>
      </c>
      <c r="Q2517" s="1">
        <f t="shared" si="318"/>
        <v>6</v>
      </c>
      <c r="R2517" s="1">
        <f t="shared" si="319"/>
        <v>3</v>
      </c>
      <c r="S2517" t="s">
        <v>72</v>
      </c>
      <c r="T2517" s="2">
        <v>13542099.9</v>
      </c>
      <c r="U2517">
        <v>7997100</v>
      </c>
      <c r="V2517" s="2">
        <v>6712783.7999999998</v>
      </c>
      <c r="W2517" s="2">
        <v>3973136.5</v>
      </c>
      <c r="X2517" s="2">
        <v>0</v>
      </c>
      <c r="Y2517" s="2">
        <v>799200.8</v>
      </c>
      <c r="Z2517" s="2">
        <v>2056978.8</v>
      </c>
      <c r="AA2517">
        <v>5</v>
      </c>
      <c r="AB2517">
        <v>0</v>
      </c>
      <c r="AC2517">
        <v>0</v>
      </c>
      <c r="AD2517">
        <v>0</v>
      </c>
      <c r="AE2517">
        <v>5</v>
      </c>
      <c r="AF2517">
        <v>5</v>
      </c>
      <c r="AG2517">
        <v>5</v>
      </c>
      <c r="AH2517" s="2">
        <v>1342556.76</v>
      </c>
    </row>
    <row r="2518" spans="1:34" x14ac:dyDescent="0.5">
      <c r="A2518">
        <v>19679</v>
      </c>
      <c r="B2518">
        <v>89885</v>
      </c>
      <c r="C2518" t="s">
        <v>2527</v>
      </c>
      <c r="D2518" s="25">
        <v>34874</v>
      </c>
      <c r="E2518" t="s">
        <v>122</v>
      </c>
      <c r="F2518" t="s">
        <v>80</v>
      </c>
      <c r="G2518" t="s">
        <v>89</v>
      </c>
      <c r="H2518" s="25">
        <v>41764</v>
      </c>
      <c r="I2518" s="26" t="str">
        <f t="shared" si="312"/>
        <v>Mon</v>
      </c>
      <c r="J2518" s="1">
        <f t="shared" si="313"/>
        <v>90</v>
      </c>
      <c r="K2518" s="1" t="str">
        <f t="shared" si="314"/>
        <v>90D</v>
      </c>
      <c r="L2518" s="25">
        <v>41854</v>
      </c>
      <c r="M2518" s="26" t="str">
        <f t="shared" si="315"/>
        <v>Sun</v>
      </c>
      <c r="N2518" s="25">
        <v>41856</v>
      </c>
      <c r="O2518" s="1">
        <f t="shared" si="316"/>
        <v>2</v>
      </c>
      <c r="P2518" s="27">
        <f t="shared" si="317"/>
        <v>2014</v>
      </c>
      <c r="Q2518" s="1">
        <f t="shared" si="318"/>
        <v>8</v>
      </c>
      <c r="R2518" s="1">
        <f t="shared" si="319"/>
        <v>3</v>
      </c>
      <c r="S2518" t="s">
        <v>72</v>
      </c>
      <c r="T2518" s="2">
        <v>9706996.5999999996</v>
      </c>
      <c r="U2518">
        <v>9636996.5999999996</v>
      </c>
      <c r="V2518" s="2">
        <v>7498813</v>
      </c>
      <c r="W2518" s="2">
        <v>905513.06</v>
      </c>
      <c r="X2518" s="2">
        <v>0</v>
      </c>
      <c r="Y2518" s="2">
        <v>0</v>
      </c>
      <c r="Z2518" s="2">
        <v>1302670.54</v>
      </c>
      <c r="AA2518">
        <v>6</v>
      </c>
      <c r="AB2518">
        <v>0</v>
      </c>
      <c r="AC2518">
        <v>0</v>
      </c>
      <c r="AD2518">
        <v>0</v>
      </c>
      <c r="AE2518">
        <v>6</v>
      </c>
      <c r="AF2518">
        <v>6</v>
      </c>
      <c r="AG2518">
        <v>3</v>
      </c>
      <c r="AH2518" s="2">
        <v>2499604.33</v>
      </c>
    </row>
    <row r="2519" spans="1:34" x14ac:dyDescent="0.5">
      <c r="A2519">
        <v>19671</v>
      </c>
      <c r="B2519">
        <v>81174</v>
      </c>
      <c r="C2519" t="s">
        <v>2528</v>
      </c>
      <c r="D2519" s="25">
        <v>29724</v>
      </c>
      <c r="E2519" t="s">
        <v>129</v>
      </c>
      <c r="F2519" t="s">
        <v>80</v>
      </c>
      <c r="G2519" t="s">
        <v>89</v>
      </c>
      <c r="H2519" s="25">
        <v>41764</v>
      </c>
      <c r="I2519" s="26" t="str">
        <f t="shared" si="312"/>
        <v>Mon</v>
      </c>
      <c r="J2519" s="1">
        <f t="shared" si="313"/>
        <v>1</v>
      </c>
      <c r="K2519" s="1" t="str">
        <f t="shared" si="314"/>
        <v>7D</v>
      </c>
      <c r="L2519" s="25">
        <v>41765</v>
      </c>
      <c r="M2519" s="26" t="str">
        <f t="shared" si="315"/>
        <v>Tue</v>
      </c>
      <c r="N2519" s="25">
        <v>41767</v>
      </c>
      <c r="O2519" s="1">
        <f t="shared" si="316"/>
        <v>2</v>
      </c>
      <c r="P2519" s="27">
        <f t="shared" si="317"/>
        <v>2014</v>
      </c>
      <c r="Q2519" s="1">
        <f t="shared" si="318"/>
        <v>5</v>
      </c>
      <c r="R2519" s="1">
        <f t="shared" si="319"/>
        <v>6</v>
      </c>
      <c r="S2519" t="s">
        <v>72</v>
      </c>
      <c r="T2519" s="2">
        <v>8819580</v>
      </c>
      <c r="U2519">
        <v>8819580</v>
      </c>
      <c r="V2519" s="2">
        <v>7081888</v>
      </c>
      <c r="W2519" s="2">
        <v>554112</v>
      </c>
      <c r="X2519" s="2">
        <v>0</v>
      </c>
      <c r="Y2519" s="2">
        <v>0</v>
      </c>
      <c r="Z2519" s="2">
        <v>1183580</v>
      </c>
      <c r="AA2519">
        <v>4</v>
      </c>
      <c r="AB2519">
        <v>0</v>
      </c>
      <c r="AC2519">
        <v>0</v>
      </c>
      <c r="AD2519">
        <v>2</v>
      </c>
      <c r="AE2519">
        <v>4</v>
      </c>
      <c r="AF2519">
        <v>6</v>
      </c>
      <c r="AG2519">
        <v>2</v>
      </c>
      <c r="AH2519" s="2">
        <v>3540944</v>
      </c>
    </row>
    <row r="2520" spans="1:34" x14ac:dyDescent="0.5">
      <c r="A2520">
        <v>19682</v>
      </c>
      <c r="B2520">
        <v>81230</v>
      </c>
      <c r="C2520" t="s">
        <v>2529</v>
      </c>
      <c r="D2520" s="25">
        <v>32271</v>
      </c>
      <c r="E2520" t="s">
        <v>113</v>
      </c>
      <c r="F2520" t="s">
        <v>80</v>
      </c>
      <c r="G2520" t="s">
        <v>89</v>
      </c>
      <c r="H2520" s="25">
        <v>41764</v>
      </c>
      <c r="I2520" s="26" t="str">
        <f t="shared" si="312"/>
        <v>Mon</v>
      </c>
      <c r="J2520" s="1">
        <f t="shared" si="313"/>
        <v>95</v>
      </c>
      <c r="K2520" s="1" t="str">
        <f t="shared" si="314"/>
        <v>120D</v>
      </c>
      <c r="L2520" s="25">
        <v>41859</v>
      </c>
      <c r="M2520" s="26" t="str">
        <f t="shared" si="315"/>
        <v>Fri</v>
      </c>
      <c r="N2520" s="25">
        <v>41862</v>
      </c>
      <c r="O2520" s="1">
        <f t="shared" si="316"/>
        <v>3</v>
      </c>
      <c r="P2520" s="27">
        <f t="shared" si="317"/>
        <v>2014</v>
      </c>
      <c r="Q2520" s="1">
        <f t="shared" si="318"/>
        <v>8</v>
      </c>
      <c r="R2520" s="1">
        <f t="shared" si="319"/>
        <v>8</v>
      </c>
      <c r="S2520" t="s">
        <v>72</v>
      </c>
      <c r="T2520" s="2">
        <v>18979327.960000001</v>
      </c>
      <c r="U2520">
        <v>12849328.800000001</v>
      </c>
      <c r="V2520" s="2">
        <v>9857599.5</v>
      </c>
      <c r="W2520" s="2">
        <v>6133160.6500000004</v>
      </c>
      <c r="X2520" s="2">
        <v>0</v>
      </c>
      <c r="Y2520" s="2">
        <v>441558.44</v>
      </c>
      <c r="Z2520" s="2">
        <v>2547009.37</v>
      </c>
      <c r="AA2520">
        <v>6</v>
      </c>
      <c r="AB2520">
        <v>0</v>
      </c>
      <c r="AC2520">
        <v>0</v>
      </c>
      <c r="AD2520">
        <v>0</v>
      </c>
      <c r="AE2520">
        <v>6</v>
      </c>
      <c r="AF2520">
        <v>6</v>
      </c>
      <c r="AG2520">
        <v>3</v>
      </c>
      <c r="AH2520" s="2">
        <v>3285866.5</v>
      </c>
    </row>
    <row r="2521" spans="1:34" x14ac:dyDescent="0.5">
      <c r="A2521">
        <v>19705</v>
      </c>
      <c r="B2521">
        <v>83079</v>
      </c>
      <c r="C2521" t="s">
        <v>2530</v>
      </c>
      <c r="D2521" s="25">
        <v>30207</v>
      </c>
      <c r="E2521" t="s">
        <v>140</v>
      </c>
      <c r="F2521" t="s">
        <v>75</v>
      </c>
      <c r="G2521" t="s">
        <v>91</v>
      </c>
      <c r="H2521" s="25">
        <v>41765</v>
      </c>
      <c r="I2521" s="26" t="str">
        <f t="shared" si="312"/>
        <v>Tue</v>
      </c>
      <c r="J2521" s="1">
        <f t="shared" si="313"/>
        <v>16</v>
      </c>
      <c r="K2521" s="1" t="str">
        <f t="shared" si="314"/>
        <v>30D</v>
      </c>
      <c r="L2521" s="25">
        <v>41781</v>
      </c>
      <c r="M2521" s="26" t="str">
        <f t="shared" si="315"/>
        <v>Thu</v>
      </c>
      <c r="N2521" s="25">
        <v>41782</v>
      </c>
      <c r="O2521" s="1">
        <f t="shared" si="316"/>
        <v>1</v>
      </c>
      <c r="P2521" s="27">
        <f t="shared" si="317"/>
        <v>2014</v>
      </c>
      <c r="Q2521" s="1">
        <f t="shared" si="318"/>
        <v>5</v>
      </c>
      <c r="R2521" s="1">
        <f t="shared" si="319"/>
        <v>22</v>
      </c>
      <c r="S2521" t="s">
        <v>72</v>
      </c>
      <c r="T2521" s="2">
        <v>9264000</v>
      </c>
      <c r="U2521">
        <v>7264000</v>
      </c>
      <c r="V2521" s="2">
        <v>6012121</v>
      </c>
      <c r="W2521" s="2">
        <v>277056</v>
      </c>
      <c r="X2521" s="2">
        <v>0</v>
      </c>
      <c r="Y2521" s="2">
        <v>1731601.73</v>
      </c>
      <c r="Z2521" s="2">
        <v>1243221.27</v>
      </c>
      <c r="AA2521">
        <v>2</v>
      </c>
      <c r="AB2521">
        <v>0</v>
      </c>
      <c r="AC2521">
        <v>0</v>
      </c>
      <c r="AD2521">
        <v>0</v>
      </c>
      <c r="AE2521">
        <v>2</v>
      </c>
      <c r="AF2521">
        <v>2</v>
      </c>
      <c r="AG2521">
        <v>2</v>
      </c>
      <c r="AH2521" s="2">
        <v>3006060.5</v>
      </c>
    </row>
    <row r="2522" spans="1:34" x14ac:dyDescent="0.5">
      <c r="A2522">
        <v>19722</v>
      </c>
      <c r="B2522">
        <v>81421</v>
      </c>
      <c r="C2522" t="s">
        <v>2531</v>
      </c>
      <c r="D2522" s="25">
        <v>27535</v>
      </c>
      <c r="E2522" t="s">
        <v>101</v>
      </c>
      <c r="F2522" t="s">
        <v>70</v>
      </c>
      <c r="G2522" t="s">
        <v>74</v>
      </c>
      <c r="H2522" s="25">
        <v>41765</v>
      </c>
      <c r="I2522" s="26" t="str">
        <f t="shared" si="312"/>
        <v>Tue</v>
      </c>
      <c r="J2522" s="1">
        <f t="shared" si="313"/>
        <v>42</v>
      </c>
      <c r="K2522" s="1" t="str">
        <f t="shared" si="314"/>
        <v>45D</v>
      </c>
      <c r="L2522" s="25">
        <v>41807</v>
      </c>
      <c r="M2522" s="26" t="str">
        <f t="shared" si="315"/>
        <v>Tue</v>
      </c>
      <c r="N2522" s="25">
        <v>41811</v>
      </c>
      <c r="O2522" s="1">
        <f t="shared" si="316"/>
        <v>4</v>
      </c>
      <c r="P2522" s="27">
        <f t="shared" si="317"/>
        <v>2014</v>
      </c>
      <c r="Q2522" s="1">
        <f t="shared" si="318"/>
        <v>6</v>
      </c>
      <c r="R2522" s="1">
        <f t="shared" si="319"/>
        <v>17</v>
      </c>
      <c r="S2522" t="s">
        <v>72</v>
      </c>
      <c r="T2522" s="2">
        <v>20278999.739999998</v>
      </c>
      <c r="U2522">
        <v>15939000</v>
      </c>
      <c r="V2522" s="2">
        <v>12527274</v>
      </c>
      <c r="W2522" s="2">
        <v>3567098.06</v>
      </c>
      <c r="X2522" s="2">
        <v>0</v>
      </c>
      <c r="Y2522" s="2">
        <v>1463203.46</v>
      </c>
      <c r="Z2522" s="2">
        <v>2721424.22</v>
      </c>
      <c r="AA2522">
        <v>8</v>
      </c>
      <c r="AB2522">
        <v>0</v>
      </c>
      <c r="AC2522">
        <v>0</v>
      </c>
      <c r="AD2522">
        <v>0</v>
      </c>
      <c r="AE2522">
        <v>8</v>
      </c>
      <c r="AF2522">
        <v>8</v>
      </c>
      <c r="AG2522">
        <v>4</v>
      </c>
      <c r="AH2522" s="2">
        <v>3131818.5</v>
      </c>
    </row>
    <row r="2523" spans="1:34" x14ac:dyDescent="0.5">
      <c r="A2523">
        <v>19709</v>
      </c>
      <c r="B2523">
        <v>81388</v>
      </c>
      <c r="C2523" t="s">
        <v>2532</v>
      </c>
      <c r="D2523" s="25">
        <v>31908</v>
      </c>
      <c r="E2523" t="s">
        <v>129</v>
      </c>
      <c r="F2523" t="s">
        <v>84</v>
      </c>
      <c r="G2523" t="s">
        <v>112</v>
      </c>
      <c r="H2523" s="25">
        <v>41765</v>
      </c>
      <c r="I2523" s="26" t="str">
        <f t="shared" si="312"/>
        <v>Tue</v>
      </c>
      <c r="J2523" s="1">
        <f t="shared" si="313"/>
        <v>0</v>
      </c>
      <c r="K2523" s="1" t="str">
        <f t="shared" si="314"/>
        <v>7D</v>
      </c>
      <c r="L2523" s="25">
        <v>41765</v>
      </c>
      <c r="M2523" s="26" t="str">
        <f t="shared" si="315"/>
        <v>Tue</v>
      </c>
      <c r="N2523" s="25">
        <v>41767</v>
      </c>
      <c r="O2523" s="1">
        <f t="shared" si="316"/>
        <v>2</v>
      </c>
      <c r="P2523" s="27">
        <f t="shared" si="317"/>
        <v>2014</v>
      </c>
      <c r="Q2523" s="1">
        <f t="shared" si="318"/>
        <v>5</v>
      </c>
      <c r="R2523" s="1">
        <f t="shared" si="319"/>
        <v>6</v>
      </c>
      <c r="S2523" t="s">
        <v>72</v>
      </c>
      <c r="T2523" s="2">
        <v>8180000</v>
      </c>
      <c r="U2523">
        <v>8180000</v>
      </c>
      <c r="V2523" s="2">
        <v>6805194</v>
      </c>
      <c r="W2523" s="2">
        <v>277056</v>
      </c>
      <c r="X2523" s="2">
        <v>0</v>
      </c>
      <c r="Y2523" s="2">
        <v>0</v>
      </c>
      <c r="Z2523" s="2">
        <v>1097750</v>
      </c>
      <c r="AA2523">
        <v>2</v>
      </c>
      <c r="AB2523">
        <v>0</v>
      </c>
      <c r="AC2523">
        <v>0</v>
      </c>
      <c r="AD2523">
        <v>0</v>
      </c>
      <c r="AE2523">
        <v>2</v>
      </c>
      <c r="AF2523">
        <v>2</v>
      </c>
      <c r="AG2523">
        <v>2</v>
      </c>
      <c r="AH2523" s="2">
        <v>3402597</v>
      </c>
    </row>
    <row r="2524" spans="1:34" x14ac:dyDescent="0.5">
      <c r="A2524">
        <v>19706</v>
      </c>
      <c r="B2524">
        <v>83076</v>
      </c>
      <c r="C2524" t="s">
        <v>2533</v>
      </c>
      <c r="D2524" s="25">
        <v>29481</v>
      </c>
      <c r="E2524" t="s">
        <v>69</v>
      </c>
      <c r="F2524" t="s">
        <v>75</v>
      </c>
      <c r="G2524" t="s">
        <v>91</v>
      </c>
      <c r="H2524" s="25">
        <v>41765</v>
      </c>
      <c r="I2524" s="26" t="str">
        <f t="shared" si="312"/>
        <v>Tue</v>
      </c>
      <c r="J2524" s="1">
        <f t="shared" si="313"/>
        <v>17</v>
      </c>
      <c r="K2524" s="1" t="str">
        <f t="shared" si="314"/>
        <v>30D</v>
      </c>
      <c r="L2524" s="25">
        <v>41782</v>
      </c>
      <c r="M2524" s="26" t="str">
        <f t="shared" si="315"/>
        <v>Fri</v>
      </c>
      <c r="N2524" s="25">
        <v>41783</v>
      </c>
      <c r="O2524" s="1">
        <f t="shared" si="316"/>
        <v>1</v>
      </c>
      <c r="P2524" s="27">
        <f t="shared" si="317"/>
        <v>2014</v>
      </c>
      <c r="Q2524" s="1">
        <f t="shared" si="318"/>
        <v>5</v>
      </c>
      <c r="R2524" s="1">
        <f t="shared" si="319"/>
        <v>23</v>
      </c>
      <c r="S2524" t="s">
        <v>72</v>
      </c>
      <c r="T2524" s="2">
        <v>7264000</v>
      </c>
      <c r="U2524">
        <v>7264000</v>
      </c>
      <c r="V2524" s="2">
        <v>6012121</v>
      </c>
      <c r="W2524" s="2">
        <v>277056</v>
      </c>
      <c r="X2524" s="2">
        <v>0</v>
      </c>
      <c r="Y2524" s="2">
        <v>0</v>
      </c>
      <c r="Z2524" s="2">
        <v>974823</v>
      </c>
      <c r="AA2524">
        <v>2</v>
      </c>
      <c r="AB2524">
        <v>0</v>
      </c>
      <c r="AC2524">
        <v>0</v>
      </c>
      <c r="AD2524">
        <v>0</v>
      </c>
      <c r="AE2524">
        <v>2</v>
      </c>
      <c r="AF2524">
        <v>2</v>
      </c>
      <c r="AG2524">
        <v>2</v>
      </c>
      <c r="AH2524" s="2">
        <v>3006060.5</v>
      </c>
    </row>
    <row r="2525" spans="1:34" x14ac:dyDescent="0.5">
      <c r="A2525">
        <v>19705</v>
      </c>
      <c r="B2525">
        <v>83083</v>
      </c>
      <c r="C2525" t="s">
        <v>2534</v>
      </c>
      <c r="D2525" s="25">
        <v>23343</v>
      </c>
      <c r="E2525" t="s">
        <v>101</v>
      </c>
      <c r="F2525" t="s">
        <v>75</v>
      </c>
      <c r="G2525" t="s">
        <v>91</v>
      </c>
      <c r="H2525" s="25">
        <v>41765</v>
      </c>
      <c r="I2525" s="26" t="str">
        <f t="shared" si="312"/>
        <v>Tue</v>
      </c>
      <c r="J2525" s="1">
        <f t="shared" si="313"/>
        <v>16</v>
      </c>
      <c r="K2525" s="1" t="str">
        <f t="shared" si="314"/>
        <v>30D</v>
      </c>
      <c r="L2525" s="25">
        <v>41781</v>
      </c>
      <c r="M2525" s="26" t="str">
        <f t="shared" si="315"/>
        <v>Thu</v>
      </c>
      <c r="N2525" s="25">
        <v>41782</v>
      </c>
      <c r="O2525" s="1">
        <f t="shared" si="316"/>
        <v>1</v>
      </c>
      <c r="P2525" s="27">
        <f t="shared" si="317"/>
        <v>2014</v>
      </c>
      <c r="Q2525" s="1">
        <f t="shared" si="318"/>
        <v>5</v>
      </c>
      <c r="R2525" s="1">
        <f t="shared" si="319"/>
        <v>22</v>
      </c>
      <c r="S2525" t="s">
        <v>72</v>
      </c>
      <c r="T2525" s="2">
        <v>7264000</v>
      </c>
      <c r="U2525">
        <v>7264000</v>
      </c>
      <c r="V2525" s="2">
        <v>6012121</v>
      </c>
      <c r="W2525" s="2">
        <v>277056</v>
      </c>
      <c r="X2525" s="2">
        <v>0</v>
      </c>
      <c r="Y2525" s="2">
        <v>0</v>
      </c>
      <c r="Z2525" s="2">
        <v>974823</v>
      </c>
      <c r="AA2525">
        <v>2</v>
      </c>
      <c r="AB2525">
        <v>0</v>
      </c>
      <c r="AC2525">
        <v>0</v>
      </c>
      <c r="AD2525">
        <v>0</v>
      </c>
      <c r="AE2525">
        <v>2</v>
      </c>
      <c r="AF2525">
        <v>2</v>
      </c>
      <c r="AG2525">
        <v>2</v>
      </c>
      <c r="AH2525" s="2">
        <v>3006060.5</v>
      </c>
    </row>
    <row r="2526" spans="1:34" x14ac:dyDescent="0.5">
      <c r="A2526">
        <v>19699</v>
      </c>
      <c r="B2526">
        <v>81335</v>
      </c>
      <c r="C2526" t="s">
        <v>2535</v>
      </c>
      <c r="D2526" s="25">
        <v>26738</v>
      </c>
      <c r="E2526" t="s">
        <v>69</v>
      </c>
      <c r="F2526" t="s">
        <v>75</v>
      </c>
      <c r="G2526" t="s">
        <v>91</v>
      </c>
      <c r="H2526" s="25">
        <v>41765</v>
      </c>
      <c r="I2526" s="26" t="str">
        <f t="shared" si="312"/>
        <v>Tue</v>
      </c>
      <c r="J2526" s="1">
        <f t="shared" si="313"/>
        <v>2</v>
      </c>
      <c r="K2526" s="1" t="str">
        <f t="shared" si="314"/>
        <v>7D</v>
      </c>
      <c r="L2526" s="25">
        <v>41767</v>
      </c>
      <c r="M2526" s="26" t="str">
        <f t="shared" si="315"/>
        <v>Thu</v>
      </c>
      <c r="N2526" s="25">
        <v>41771</v>
      </c>
      <c r="O2526" s="1">
        <f t="shared" si="316"/>
        <v>4</v>
      </c>
      <c r="P2526" s="27">
        <f t="shared" si="317"/>
        <v>2014</v>
      </c>
      <c r="Q2526" s="1">
        <f t="shared" si="318"/>
        <v>5</v>
      </c>
      <c r="R2526" s="1">
        <f t="shared" si="319"/>
        <v>8</v>
      </c>
      <c r="S2526" t="s">
        <v>72</v>
      </c>
      <c r="T2526" s="2">
        <v>1200001</v>
      </c>
      <c r="U2526">
        <v>0</v>
      </c>
      <c r="V2526" s="2">
        <v>519480.51</v>
      </c>
      <c r="W2526" s="2">
        <v>0</v>
      </c>
      <c r="X2526" s="2">
        <v>0</v>
      </c>
      <c r="Y2526" s="2">
        <v>399601.27</v>
      </c>
      <c r="Z2526" s="2">
        <v>280919.21999999997</v>
      </c>
      <c r="AA2526">
        <v>13</v>
      </c>
      <c r="AB2526">
        <v>0</v>
      </c>
      <c r="AC2526">
        <v>0</v>
      </c>
      <c r="AD2526">
        <v>0</v>
      </c>
      <c r="AE2526">
        <v>13</v>
      </c>
      <c r="AF2526">
        <v>13</v>
      </c>
      <c r="AG2526">
        <v>9</v>
      </c>
      <c r="AH2526" s="2">
        <v>57720.06</v>
      </c>
    </row>
    <row r="2527" spans="1:34" x14ac:dyDescent="0.5">
      <c r="A2527">
        <v>19705</v>
      </c>
      <c r="B2527">
        <v>81359</v>
      </c>
      <c r="C2527" t="s">
        <v>2536</v>
      </c>
      <c r="D2527" s="25">
        <v>29233</v>
      </c>
      <c r="E2527" t="s">
        <v>69</v>
      </c>
      <c r="F2527" t="s">
        <v>75</v>
      </c>
      <c r="G2527" t="s">
        <v>91</v>
      </c>
      <c r="H2527" s="25">
        <v>41765</v>
      </c>
      <c r="I2527" s="26" t="str">
        <f t="shared" si="312"/>
        <v>Tue</v>
      </c>
      <c r="J2527" s="1">
        <f t="shared" si="313"/>
        <v>16</v>
      </c>
      <c r="K2527" s="1" t="str">
        <f t="shared" si="314"/>
        <v>30D</v>
      </c>
      <c r="L2527" s="25">
        <v>41781</v>
      </c>
      <c r="M2527" s="26" t="str">
        <f t="shared" si="315"/>
        <v>Thu</v>
      </c>
      <c r="N2527" s="25">
        <v>41782</v>
      </c>
      <c r="O2527" s="1">
        <f t="shared" si="316"/>
        <v>1</v>
      </c>
      <c r="P2527" s="27">
        <f t="shared" si="317"/>
        <v>2014</v>
      </c>
      <c r="Q2527" s="1">
        <f t="shared" si="318"/>
        <v>5</v>
      </c>
      <c r="R2527" s="1">
        <f t="shared" si="319"/>
        <v>22</v>
      </c>
      <c r="S2527" t="s">
        <v>72</v>
      </c>
      <c r="T2527" s="2">
        <v>7279000</v>
      </c>
      <c r="U2527">
        <v>7264000</v>
      </c>
      <c r="V2527" s="2">
        <v>5787013</v>
      </c>
      <c r="W2527" s="2">
        <v>502164</v>
      </c>
      <c r="X2527" s="2">
        <v>0</v>
      </c>
      <c r="Y2527" s="2">
        <v>12987.01</v>
      </c>
      <c r="Z2527" s="2">
        <v>976835.99</v>
      </c>
      <c r="AA2527">
        <v>3</v>
      </c>
      <c r="AB2527">
        <v>0</v>
      </c>
      <c r="AC2527">
        <v>1</v>
      </c>
      <c r="AD2527">
        <v>0</v>
      </c>
      <c r="AE2527">
        <v>3</v>
      </c>
      <c r="AF2527">
        <v>4</v>
      </c>
      <c r="AG2527">
        <v>2</v>
      </c>
      <c r="AH2527" s="2">
        <v>2893506.5</v>
      </c>
    </row>
    <row r="2528" spans="1:34" x14ac:dyDescent="0.5">
      <c r="A2528">
        <v>19706</v>
      </c>
      <c r="B2528">
        <v>83077</v>
      </c>
      <c r="C2528" t="s">
        <v>2537</v>
      </c>
      <c r="D2528" s="25">
        <v>30603</v>
      </c>
      <c r="E2528" t="s">
        <v>69</v>
      </c>
      <c r="F2528" t="s">
        <v>75</v>
      </c>
      <c r="G2528" t="s">
        <v>91</v>
      </c>
      <c r="H2528" s="25">
        <v>41765</v>
      </c>
      <c r="I2528" s="26" t="str">
        <f t="shared" si="312"/>
        <v>Tue</v>
      </c>
      <c r="J2528" s="1">
        <f t="shared" si="313"/>
        <v>17</v>
      </c>
      <c r="K2528" s="1" t="str">
        <f t="shared" si="314"/>
        <v>30D</v>
      </c>
      <c r="L2528" s="25">
        <v>41782</v>
      </c>
      <c r="M2528" s="26" t="str">
        <f t="shared" si="315"/>
        <v>Fri</v>
      </c>
      <c r="N2528" s="25">
        <v>41783</v>
      </c>
      <c r="O2528" s="1">
        <f t="shared" si="316"/>
        <v>1</v>
      </c>
      <c r="P2528" s="27">
        <f t="shared" si="317"/>
        <v>2014</v>
      </c>
      <c r="Q2528" s="1">
        <f t="shared" si="318"/>
        <v>5</v>
      </c>
      <c r="R2528" s="1">
        <f t="shared" si="319"/>
        <v>23</v>
      </c>
      <c r="S2528" t="s">
        <v>72</v>
      </c>
      <c r="T2528" s="2">
        <v>7264000</v>
      </c>
      <c r="U2528">
        <v>7264000</v>
      </c>
      <c r="V2528" s="2">
        <v>6012121</v>
      </c>
      <c r="W2528" s="2">
        <v>277056</v>
      </c>
      <c r="X2528" s="2">
        <v>0</v>
      </c>
      <c r="Y2528" s="2">
        <v>0</v>
      </c>
      <c r="Z2528" s="2">
        <v>974823</v>
      </c>
      <c r="AA2528">
        <v>2</v>
      </c>
      <c r="AB2528">
        <v>0</v>
      </c>
      <c r="AC2528">
        <v>0</v>
      </c>
      <c r="AD2528">
        <v>0</v>
      </c>
      <c r="AE2528">
        <v>2</v>
      </c>
      <c r="AF2528">
        <v>2</v>
      </c>
      <c r="AG2528">
        <v>2</v>
      </c>
      <c r="AH2528" s="2">
        <v>3006060.5</v>
      </c>
    </row>
    <row r="2529" spans="1:34" x14ac:dyDescent="0.5">
      <c r="A2529">
        <v>19705</v>
      </c>
      <c r="B2529">
        <v>83080</v>
      </c>
      <c r="C2529" t="s">
        <v>2538</v>
      </c>
      <c r="D2529" s="25">
        <v>25306</v>
      </c>
      <c r="E2529" t="s">
        <v>69</v>
      </c>
      <c r="F2529" t="s">
        <v>75</v>
      </c>
      <c r="G2529" t="s">
        <v>91</v>
      </c>
      <c r="H2529" s="25">
        <v>41765</v>
      </c>
      <c r="I2529" s="26" t="str">
        <f t="shared" si="312"/>
        <v>Tue</v>
      </c>
      <c r="J2529" s="1">
        <f t="shared" si="313"/>
        <v>16</v>
      </c>
      <c r="K2529" s="1" t="str">
        <f t="shared" si="314"/>
        <v>30D</v>
      </c>
      <c r="L2529" s="25">
        <v>41781</v>
      </c>
      <c r="M2529" s="26" t="str">
        <f t="shared" si="315"/>
        <v>Thu</v>
      </c>
      <c r="N2529" s="25">
        <v>41782</v>
      </c>
      <c r="O2529" s="1">
        <f t="shared" si="316"/>
        <v>1</v>
      </c>
      <c r="P2529" s="27">
        <f t="shared" si="317"/>
        <v>2014</v>
      </c>
      <c r="Q2529" s="1">
        <f t="shared" si="318"/>
        <v>5</v>
      </c>
      <c r="R2529" s="1">
        <f t="shared" si="319"/>
        <v>22</v>
      </c>
      <c r="S2529" t="s">
        <v>72</v>
      </c>
      <c r="T2529" s="2">
        <v>3904000</v>
      </c>
      <c r="U2529">
        <v>3904000</v>
      </c>
      <c r="V2529" s="2">
        <v>3241558</v>
      </c>
      <c r="W2529" s="2">
        <v>138528</v>
      </c>
      <c r="X2529" s="2">
        <v>0</v>
      </c>
      <c r="Y2529" s="2">
        <v>0</v>
      </c>
      <c r="Z2529" s="2">
        <v>523914</v>
      </c>
      <c r="AA2529">
        <v>1</v>
      </c>
      <c r="AB2529">
        <v>0</v>
      </c>
      <c r="AC2529">
        <v>0</v>
      </c>
      <c r="AD2529">
        <v>0</v>
      </c>
      <c r="AE2529">
        <v>1</v>
      </c>
      <c r="AF2529">
        <v>1</v>
      </c>
      <c r="AG2529">
        <v>1</v>
      </c>
      <c r="AH2529" s="2">
        <v>3241558</v>
      </c>
    </row>
    <row r="2530" spans="1:34" x14ac:dyDescent="0.5">
      <c r="A2530">
        <v>19705</v>
      </c>
      <c r="B2530">
        <v>82863</v>
      </c>
      <c r="C2530" t="s">
        <v>2539</v>
      </c>
      <c r="D2530" s="25">
        <v>28714</v>
      </c>
      <c r="E2530" t="s">
        <v>69</v>
      </c>
      <c r="F2530" t="s">
        <v>75</v>
      </c>
      <c r="G2530" t="s">
        <v>91</v>
      </c>
      <c r="H2530" s="25">
        <v>41765</v>
      </c>
      <c r="I2530" s="26" t="str">
        <f t="shared" si="312"/>
        <v>Tue</v>
      </c>
      <c r="J2530" s="1">
        <f t="shared" si="313"/>
        <v>17</v>
      </c>
      <c r="K2530" s="1" t="str">
        <f t="shared" si="314"/>
        <v>30D</v>
      </c>
      <c r="L2530" s="25">
        <v>41782</v>
      </c>
      <c r="M2530" s="26" t="str">
        <f t="shared" si="315"/>
        <v>Fri</v>
      </c>
      <c r="N2530" s="25">
        <v>41783</v>
      </c>
      <c r="O2530" s="1">
        <f t="shared" si="316"/>
        <v>1</v>
      </c>
      <c r="P2530" s="27">
        <f t="shared" si="317"/>
        <v>2014</v>
      </c>
      <c r="Q2530" s="1">
        <f t="shared" si="318"/>
        <v>5</v>
      </c>
      <c r="R2530" s="1">
        <f t="shared" si="319"/>
        <v>23</v>
      </c>
      <c r="S2530" t="s">
        <v>72</v>
      </c>
      <c r="T2530" s="2">
        <v>3904000</v>
      </c>
      <c r="U2530">
        <v>3904000</v>
      </c>
      <c r="V2530" s="2">
        <v>3241558</v>
      </c>
      <c r="W2530" s="2">
        <v>138528</v>
      </c>
      <c r="X2530" s="2">
        <v>0</v>
      </c>
      <c r="Y2530" s="2">
        <v>0</v>
      </c>
      <c r="Z2530" s="2">
        <v>523914</v>
      </c>
      <c r="AA2530">
        <v>1</v>
      </c>
      <c r="AB2530">
        <v>0</v>
      </c>
      <c r="AC2530">
        <v>0</v>
      </c>
      <c r="AD2530">
        <v>0</v>
      </c>
      <c r="AE2530">
        <v>1</v>
      </c>
      <c r="AF2530">
        <v>1</v>
      </c>
      <c r="AG2530">
        <v>1</v>
      </c>
      <c r="AH2530" s="2">
        <v>3241558</v>
      </c>
    </row>
    <row r="2531" spans="1:34" x14ac:dyDescent="0.5">
      <c r="A2531">
        <v>19705</v>
      </c>
      <c r="B2531">
        <v>81358</v>
      </c>
      <c r="C2531" t="s">
        <v>2540</v>
      </c>
      <c r="D2531" s="25">
        <v>29223</v>
      </c>
      <c r="E2531" t="s">
        <v>69</v>
      </c>
      <c r="F2531" t="s">
        <v>75</v>
      </c>
      <c r="G2531" t="s">
        <v>91</v>
      </c>
      <c r="H2531" s="25">
        <v>41765</v>
      </c>
      <c r="I2531" s="26" t="str">
        <f t="shared" si="312"/>
        <v>Tue</v>
      </c>
      <c r="J2531" s="1">
        <f t="shared" si="313"/>
        <v>16</v>
      </c>
      <c r="K2531" s="1" t="str">
        <f t="shared" si="314"/>
        <v>30D</v>
      </c>
      <c r="L2531" s="25">
        <v>41781</v>
      </c>
      <c r="M2531" s="26" t="str">
        <f t="shared" si="315"/>
        <v>Thu</v>
      </c>
      <c r="N2531" s="25">
        <v>41782</v>
      </c>
      <c r="O2531" s="1">
        <f t="shared" si="316"/>
        <v>1</v>
      </c>
      <c r="P2531" s="27">
        <f t="shared" si="317"/>
        <v>2014</v>
      </c>
      <c r="Q2531" s="1">
        <f t="shared" si="318"/>
        <v>5</v>
      </c>
      <c r="R2531" s="1">
        <f t="shared" si="319"/>
        <v>22</v>
      </c>
      <c r="S2531" t="s">
        <v>72</v>
      </c>
      <c r="T2531" s="2">
        <v>7264000</v>
      </c>
      <c r="U2531">
        <v>7264000</v>
      </c>
      <c r="V2531" s="2">
        <v>6012121</v>
      </c>
      <c r="W2531" s="2">
        <v>277056</v>
      </c>
      <c r="X2531" s="2">
        <v>0</v>
      </c>
      <c r="Y2531" s="2">
        <v>0</v>
      </c>
      <c r="Z2531" s="2">
        <v>974823</v>
      </c>
      <c r="AA2531">
        <v>2</v>
      </c>
      <c r="AB2531">
        <v>0</v>
      </c>
      <c r="AC2531">
        <v>0</v>
      </c>
      <c r="AD2531">
        <v>0</v>
      </c>
      <c r="AE2531">
        <v>2</v>
      </c>
      <c r="AF2531">
        <v>2</v>
      </c>
      <c r="AG2531">
        <v>2</v>
      </c>
      <c r="AH2531" s="2">
        <v>3006060.5</v>
      </c>
    </row>
    <row r="2532" spans="1:34" x14ac:dyDescent="0.5">
      <c r="A2532">
        <v>19705</v>
      </c>
      <c r="B2532">
        <v>81360</v>
      </c>
      <c r="C2532" t="s">
        <v>2541</v>
      </c>
      <c r="D2532" s="25">
        <v>31092</v>
      </c>
      <c r="E2532" t="s">
        <v>69</v>
      </c>
      <c r="F2532" t="s">
        <v>75</v>
      </c>
      <c r="G2532" t="s">
        <v>91</v>
      </c>
      <c r="H2532" s="25">
        <v>41765</v>
      </c>
      <c r="I2532" s="26" t="str">
        <f t="shared" si="312"/>
        <v>Tue</v>
      </c>
      <c r="J2532" s="1">
        <f t="shared" si="313"/>
        <v>16</v>
      </c>
      <c r="K2532" s="1" t="str">
        <f t="shared" si="314"/>
        <v>30D</v>
      </c>
      <c r="L2532" s="25">
        <v>41781</v>
      </c>
      <c r="M2532" s="26" t="str">
        <f t="shared" si="315"/>
        <v>Thu</v>
      </c>
      <c r="N2532" s="25">
        <v>41782</v>
      </c>
      <c r="O2532" s="1">
        <f t="shared" si="316"/>
        <v>1</v>
      </c>
      <c r="P2532" s="27">
        <f t="shared" si="317"/>
        <v>2014</v>
      </c>
      <c r="Q2532" s="1">
        <f t="shared" si="318"/>
        <v>5</v>
      </c>
      <c r="R2532" s="1">
        <f t="shared" si="319"/>
        <v>22</v>
      </c>
      <c r="S2532" t="s">
        <v>72</v>
      </c>
      <c r="T2532" s="2">
        <v>7264000</v>
      </c>
      <c r="U2532">
        <v>7264000</v>
      </c>
      <c r="V2532" s="2">
        <v>6012121</v>
      </c>
      <c r="W2532" s="2">
        <v>277056</v>
      </c>
      <c r="X2532" s="2">
        <v>0</v>
      </c>
      <c r="Y2532" s="2">
        <v>0</v>
      </c>
      <c r="Z2532" s="2">
        <v>974823</v>
      </c>
      <c r="AA2532">
        <v>2</v>
      </c>
      <c r="AB2532">
        <v>0</v>
      </c>
      <c r="AC2532">
        <v>0</v>
      </c>
      <c r="AD2532">
        <v>0</v>
      </c>
      <c r="AE2532">
        <v>2</v>
      </c>
      <c r="AF2532">
        <v>2</v>
      </c>
      <c r="AG2532">
        <v>2</v>
      </c>
      <c r="AH2532" s="2">
        <v>3006060.5</v>
      </c>
    </row>
    <row r="2533" spans="1:34" x14ac:dyDescent="0.5">
      <c r="A2533">
        <v>19706</v>
      </c>
      <c r="B2533">
        <v>81360</v>
      </c>
      <c r="C2533" t="s">
        <v>2541</v>
      </c>
      <c r="D2533" s="25">
        <v>31092</v>
      </c>
      <c r="E2533" t="s">
        <v>69</v>
      </c>
      <c r="F2533" t="s">
        <v>75</v>
      </c>
      <c r="G2533" t="s">
        <v>91</v>
      </c>
      <c r="H2533" s="25">
        <v>41765</v>
      </c>
      <c r="I2533" s="26" t="str">
        <f t="shared" si="312"/>
        <v>Tue</v>
      </c>
      <c r="J2533" s="1">
        <f t="shared" si="313"/>
        <v>17</v>
      </c>
      <c r="K2533" s="1" t="str">
        <f t="shared" si="314"/>
        <v>30D</v>
      </c>
      <c r="L2533" s="25">
        <v>41782</v>
      </c>
      <c r="M2533" s="26" t="str">
        <f t="shared" si="315"/>
        <v>Fri</v>
      </c>
      <c r="N2533" s="25">
        <v>41783</v>
      </c>
      <c r="O2533" s="1">
        <f t="shared" si="316"/>
        <v>1</v>
      </c>
      <c r="P2533" s="27">
        <f t="shared" si="317"/>
        <v>2014</v>
      </c>
      <c r="Q2533" s="1">
        <f t="shared" si="318"/>
        <v>5</v>
      </c>
      <c r="R2533" s="1">
        <f t="shared" si="319"/>
        <v>23</v>
      </c>
      <c r="S2533" t="s">
        <v>72</v>
      </c>
      <c r="T2533" s="2">
        <v>7264000</v>
      </c>
      <c r="U2533">
        <v>7264000</v>
      </c>
      <c r="V2533" s="2">
        <v>6012121</v>
      </c>
      <c r="W2533" s="2">
        <v>277056</v>
      </c>
      <c r="X2533" s="2">
        <v>0</v>
      </c>
      <c r="Y2533" s="2">
        <v>0</v>
      </c>
      <c r="Z2533" s="2">
        <v>974823</v>
      </c>
      <c r="AA2533">
        <v>2</v>
      </c>
      <c r="AB2533">
        <v>0</v>
      </c>
      <c r="AC2533">
        <v>0</v>
      </c>
      <c r="AD2533">
        <v>0</v>
      </c>
      <c r="AE2533">
        <v>2</v>
      </c>
      <c r="AF2533">
        <v>2</v>
      </c>
      <c r="AG2533">
        <v>2</v>
      </c>
      <c r="AH2533" s="2">
        <v>3006060.5</v>
      </c>
    </row>
    <row r="2534" spans="1:34" x14ac:dyDescent="0.5">
      <c r="A2534">
        <v>19719</v>
      </c>
      <c r="B2534">
        <v>81412</v>
      </c>
      <c r="C2534" t="s">
        <v>2542</v>
      </c>
      <c r="D2534" s="25">
        <v>30140</v>
      </c>
      <c r="E2534" t="s">
        <v>69</v>
      </c>
      <c r="F2534" t="s">
        <v>75</v>
      </c>
      <c r="G2534" t="s">
        <v>91</v>
      </c>
      <c r="H2534" s="25">
        <v>41765</v>
      </c>
      <c r="I2534" s="26" t="str">
        <f t="shared" si="312"/>
        <v>Tue</v>
      </c>
      <c r="J2534" s="1">
        <f t="shared" si="313"/>
        <v>31</v>
      </c>
      <c r="K2534" s="1" t="str">
        <f t="shared" si="314"/>
        <v>45D</v>
      </c>
      <c r="L2534" s="25">
        <v>41796</v>
      </c>
      <c r="M2534" s="26" t="str">
        <f t="shared" si="315"/>
        <v>Fri</v>
      </c>
      <c r="N2534" s="25">
        <v>41798</v>
      </c>
      <c r="O2534" s="1">
        <f t="shared" si="316"/>
        <v>2</v>
      </c>
      <c r="P2534" s="27">
        <f t="shared" si="317"/>
        <v>2014</v>
      </c>
      <c r="Q2534" s="1">
        <f t="shared" si="318"/>
        <v>6</v>
      </c>
      <c r="R2534" s="1">
        <f t="shared" si="319"/>
        <v>6</v>
      </c>
      <c r="S2534" t="s">
        <v>72</v>
      </c>
      <c r="T2534" s="2">
        <v>6837000</v>
      </c>
      <c r="U2534">
        <v>0</v>
      </c>
      <c r="V2534" s="2">
        <v>5594806</v>
      </c>
      <c r="W2534" s="2">
        <v>324675.32</v>
      </c>
      <c r="X2534" s="2">
        <v>0</v>
      </c>
      <c r="Y2534" s="2">
        <v>0</v>
      </c>
      <c r="Z2534" s="2">
        <v>917518.68</v>
      </c>
      <c r="AA2534">
        <v>12</v>
      </c>
      <c r="AB2534">
        <v>0</v>
      </c>
      <c r="AC2534">
        <v>2</v>
      </c>
      <c r="AD2534">
        <v>4</v>
      </c>
      <c r="AE2534">
        <v>12</v>
      </c>
      <c r="AF2534">
        <v>18</v>
      </c>
      <c r="AG2534">
        <v>2</v>
      </c>
      <c r="AH2534" s="2">
        <v>2797403</v>
      </c>
    </row>
    <row r="2535" spans="1:34" x14ac:dyDescent="0.5">
      <c r="A2535">
        <v>19706</v>
      </c>
      <c r="B2535">
        <v>83087</v>
      </c>
      <c r="C2535" t="s">
        <v>2543</v>
      </c>
      <c r="D2535" s="25">
        <v>22051</v>
      </c>
      <c r="E2535" t="s">
        <v>69</v>
      </c>
      <c r="F2535" t="s">
        <v>75</v>
      </c>
      <c r="G2535" t="s">
        <v>91</v>
      </c>
      <c r="H2535" s="25">
        <v>41765</v>
      </c>
      <c r="I2535" s="26" t="str">
        <f t="shared" si="312"/>
        <v>Tue</v>
      </c>
      <c r="J2535" s="1">
        <f t="shared" si="313"/>
        <v>17</v>
      </c>
      <c r="K2535" s="1" t="str">
        <f t="shared" si="314"/>
        <v>30D</v>
      </c>
      <c r="L2535" s="25">
        <v>41782</v>
      </c>
      <c r="M2535" s="26" t="str">
        <f t="shared" si="315"/>
        <v>Fri</v>
      </c>
      <c r="N2535" s="25">
        <v>41783</v>
      </c>
      <c r="O2535" s="1">
        <f t="shared" si="316"/>
        <v>1</v>
      </c>
      <c r="P2535" s="27">
        <f t="shared" si="317"/>
        <v>2014</v>
      </c>
      <c r="Q2535" s="1">
        <f t="shared" si="318"/>
        <v>5</v>
      </c>
      <c r="R2535" s="1">
        <f t="shared" si="319"/>
        <v>23</v>
      </c>
      <c r="S2535" t="s">
        <v>72</v>
      </c>
      <c r="T2535" s="2">
        <v>7264000</v>
      </c>
      <c r="U2535">
        <v>7264000</v>
      </c>
      <c r="V2535" s="2">
        <v>6012121</v>
      </c>
      <c r="W2535" s="2">
        <v>277056</v>
      </c>
      <c r="X2535" s="2">
        <v>0</v>
      </c>
      <c r="Y2535" s="2">
        <v>0</v>
      </c>
      <c r="Z2535" s="2">
        <v>974823</v>
      </c>
      <c r="AA2535">
        <v>2</v>
      </c>
      <c r="AB2535">
        <v>0</v>
      </c>
      <c r="AC2535">
        <v>0</v>
      </c>
      <c r="AD2535">
        <v>0</v>
      </c>
      <c r="AE2535">
        <v>2</v>
      </c>
      <c r="AF2535">
        <v>2</v>
      </c>
      <c r="AG2535">
        <v>2</v>
      </c>
      <c r="AH2535" s="2">
        <v>3006060.5</v>
      </c>
    </row>
    <row r="2536" spans="1:34" x14ac:dyDescent="0.5">
      <c r="A2536">
        <v>19705</v>
      </c>
      <c r="B2536">
        <v>82861</v>
      </c>
      <c r="C2536" t="s">
        <v>2544</v>
      </c>
      <c r="D2536" s="25">
        <v>27067</v>
      </c>
      <c r="E2536" t="s">
        <v>69</v>
      </c>
      <c r="F2536" t="s">
        <v>75</v>
      </c>
      <c r="G2536" t="s">
        <v>91</v>
      </c>
      <c r="H2536" s="25">
        <v>41765</v>
      </c>
      <c r="I2536" s="26" t="str">
        <f t="shared" si="312"/>
        <v>Tue</v>
      </c>
      <c r="J2536" s="1">
        <f t="shared" si="313"/>
        <v>16</v>
      </c>
      <c r="K2536" s="1" t="str">
        <f t="shared" si="314"/>
        <v>30D</v>
      </c>
      <c r="L2536" s="25">
        <v>41781</v>
      </c>
      <c r="M2536" s="26" t="str">
        <f t="shared" si="315"/>
        <v>Thu</v>
      </c>
      <c r="N2536" s="25">
        <v>41782</v>
      </c>
      <c r="O2536" s="1">
        <f t="shared" si="316"/>
        <v>1</v>
      </c>
      <c r="P2536" s="27">
        <f t="shared" si="317"/>
        <v>2014</v>
      </c>
      <c r="Q2536" s="1">
        <f t="shared" si="318"/>
        <v>5</v>
      </c>
      <c r="R2536" s="1">
        <f t="shared" si="319"/>
        <v>22</v>
      </c>
      <c r="S2536" t="s">
        <v>72</v>
      </c>
      <c r="T2536" s="2">
        <v>7264000</v>
      </c>
      <c r="U2536">
        <v>7264000</v>
      </c>
      <c r="V2536" s="2">
        <v>6012121</v>
      </c>
      <c r="W2536" s="2">
        <v>277056</v>
      </c>
      <c r="X2536" s="2">
        <v>0</v>
      </c>
      <c r="Y2536" s="2">
        <v>0</v>
      </c>
      <c r="Z2536" s="2">
        <v>974823</v>
      </c>
      <c r="AA2536">
        <v>2</v>
      </c>
      <c r="AB2536">
        <v>0</v>
      </c>
      <c r="AC2536">
        <v>0</v>
      </c>
      <c r="AD2536">
        <v>0</v>
      </c>
      <c r="AE2536">
        <v>2</v>
      </c>
      <c r="AF2536">
        <v>2</v>
      </c>
      <c r="AG2536">
        <v>2</v>
      </c>
      <c r="AH2536" s="2">
        <v>3006060.5</v>
      </c>
    </row>
    <row r="2537" spans="1:34" x14ac:dyDescent="0.5">
      <c r="A2537">
        <v>19706</v>
      </c>
      <c r="B2537">
        <v>82861</v>
      </c>
      <c r="C2537" t="s">
        <v>2544</v>
      </c>
      <c r="D2537" s="25">
        <v>27067</v>
      </c>
      <c r="E2537" t="s">
        <v>69</v>
      </c>
      <c r="F2537" t="s">
        <v>75</v>
      </c>
      <c r="G2537" t="s">
        <v>91</v>
      </c>
      <c r="H2537" s="25">
        <v>41765</v>
      </c>
      <c r="I2537" s="26" t="str">
        <f t="shared" si="312"/>
        <v>Tue</v>
      </c>
      <c r="J2537" s="1">
        <f t="shared" si="313"/>
        <v>17</v>
      </c>
      <c r="K2537" s="1" t="str">
        <f t="shared" si="314"/>
        <v>30D</v>
      </c>
      <c r="L2537" s="25">
        <v>41782</v>
      </c>
      <c r="M2537" s="26" t="str">
        <f t="shared" si="315"/>
        <v>Fri</v>
      </c>
      <c r="N2537" s="25">
        <v>41783</v>
      </c>
      <c r="O2537" s="1">
        <f t="shared" si="316"/>
        <v>1</v>
      </c>
      <c r="P2537" s="27">
        <f t="shared" si="317"/>
        <v>2014</v>
      </c>
      <c r="Q2537" s="1">
        <f t="shared" si="318"/>
        <v>5</v>
      </c>
      <c r="R2537" s="1">
        <f t="shared" si="319"/>
        <v>23</v>
      </c>
      <c r="S2537" t="s">
        <v>72</v>
      </c>
      <c r="T2537" s="2">
        <v>7264000</v>
      </c>
      <c r="U2537">
        <v>7264000</v>
      </c>
      <c r="V2537" s="2">
        <v>6012121</v>
      </c>
      <c r="W2537" s="2">
        <v>277056</v>
      </c>
      <c r="X2537" s="2">
        <v>0</v>
      </c>
      <c r="Y2537" s="2">
        <v>0</v>
      </c>
      <c r="Z2537" s="2">
        <v>974823</v>
      </c>
      <c r="AA2537">
        <v>2</v>
      </c>
      <c r="AB2537">
        <v>0</v>
      </c>
      <c r="AC2537">
        <v>0</v>
      </c>
      <c r="AD2537">
        <v>0</v>
      </c>
      <c r="AE2537">
        <v>2</v>
      </c>
      <c r="AF2537">
        <v>2</v>
      </c>
      <c r="AG2537">
        <v>2</v>
      </c>
      <c r="AH2537" s="2">
        <v>3006060.5</v>
      </c>
    </row>
    <row r="2538" spans="1:34" x14ac:dyDescent="0.5">
      <c r="A2538">
        <v>19706</v>
      </c>
      <c r="B2538">
        <v>83445</v>
      </c>
      <c r="C2538" t="s">
        <v>2545</v>
      </c>
      <c r="D2538" s="25">
        <v>24378</v>
      </c>
      <c r="E2538" t="s">
        <v>129</v>
      </c>
      <c r="F2538" t="s">
        <v>75</v>
      </c>
      <c r="G2538" t="s">
        <v>91</v>
      </c>
      <c r="H2538" s="25">
        <v>41765</v>
      </c>
      <c r="I2538" s="26" t="str">
        <f t="shared" si="312"/>
        <v>Tue</v>
      </c>
      <c r="J2538" s="1">
        <f t="shared" si="313"/>
        <v>17</v>
      </c>
      <c r="K2538" s="1" t="str">
        <f t="shared" si="314"/>
        <v>30D</v>
      </c>
      <c r="L2538" s="25">
        <v>41782</v>
      </c>
      <c r="M2538" s="26" t="str">
        <f t="shared" si="315"/>
        <v>Fri</v>
      </c>
      <c r="N2538" s="25">
        <v>41783</v>
      </c>
      <c r="O2538" s="1">
        <f t="shared" si="316"/>
        <v>1</v>
      </c>
      <c r="P2538" s="27">
        <f t="shared" si="317"/>
        <v>2014</v>
      </c>
      <c r="Q2538" s="1">
        <f t="shared" si="318"/>
        <v>5</v>
      </c>
      <c r="R2538" s="1">
        <f t="shared" si="319"/>
        <v>23</v>
      </c>
      <c r="S2538" t="s">
        <v>72</v>
      </c>
      <c r="T2538" s="2">
        <v>7264000</v>
      </c>
      <c r="U2538">
        <v>7264000</v>
      </c>
      <c r="V2538" s="2">
        <v>6012121</v>
      </c>
      <c r="W2538" s="2">
        <v>277056</v>
      </c>
      <c r="X2538" s="2">
        <v>0</v>
      </c>
      <c r="Y2538" s="2">
        <v>0</v>
      </c>
      <c r="Z2538" s="2">
        <v>974823</v>
      </c>
      <c r="AA2538">
        <v>2</v>
      </c>
      <c r="AB2538">
        <v>0</v>
      </c>
      <c r="AC2538">
        <v>0</v>
      </c>
      <c r="AD2538">
        <v>0</v>
      </c>
      <c r="AE2538">
        <v>2</v>
      </c>
      <c r="AF2538">
        <v>2</v>
      </c>
      <c r="AG2538">
        <v>2</v>
      </c>
      <c r="AH2538" s="2">
        <v>3006060.5</v>
      </c>
    </row>
    <row r="2539" spans="1:34" x14ac:dyDescent="0.5">
      <c r="A2539">
        <v>19705</v>
      </c>
      <c r="B2539">
        <v>81363</v>
      </c>
      <c r="C2539" t="s">
        <v>2546</v>
      </c>
      <c r="D2539" s="25">
        <v>27365</v>
      </c>
      <c r="E2539" t="s">
        <v>69</v>
      </c>
      <c r="F2539" t="s">
        <v>75</v>
      </c>
      <c r="G2539" t="s">
        <v>91</v>
      </c>
      <c r="H2539" s="25">
        <v>41765</v>
      </c>
      <c r="I2539" s="26" t="str">
        <f t="shared" si="312"/>
        <v>Tue</v>
      </c>
      <c r="J2539" s="1">
        <f t="shared" si="313"/>
        <v>17</v>
      </c>
      <c r="K2539" s="1" t="str">
        <f t="shared" si="314"/>
        <v>30D</v>
      </c>
      <c r="L2539" s="25">
        <v>41782</v>
      </c>
      <c r="M2539" s="26" t="str">
        <f t="shared" si="315"/>
        <v>Fri</v>
      </c>
      <c r="N2539" s="25">
        <v>41783</v>
      </c>
      <c r="O2539" s="1">
        <f t="shared" si="316"/>
        <v>1</v>
      </c>
      <c r="P2539" s="27">
        <f t="shared" si="317"/>
        <v>2014</v>
      </c>
      <c r="Q2539" s="1">
        <f t="shared" si="318"/>
        <v>5</v>
      </c>
      <c r="R2539" s="1">
        <f t="shared" si="319"/>
        <v>23</v>
      </c>
      <c r="S2539" t="s">
        <v>72</v>
      </c>
      <c r="T2539" s="2">
        <v>3904000</v>
      </c>
      <c r="U2539">
        <v>3904000</v>
      </c>
      <c r="V2539" s="2">
        <v>3241558</v>
      </c>
      <c r="W2539" s="2">
        <v>138528</v>
      </c>
      <c r="X2539" s="2">
        <v>0</v>
      </c>
      <c r="Y2539" s="2">
        <v>0</v>
      </c>
      <c r="Z2539" s="2">
        <v>523914</v>
      </c>
      <c r="AA2539">
        <v>1</v>
      </c>
      <c r="AB2539">
        <v>0</v>
      </c>
      <c r="AC2539">
        <v>0</v>
      </c>
      <c r="AD2539">
        <v>0</v>
      </c>
      <c r="AE2539">
        <v>1</v>
      </c>
      <c r="AF2539">
        <v>1</v>
      </c>
      <c r="AG2539">
        <v>1</v>
      </c>
      <c r="AH2539" s="2">
        <v>3241558</v>
      </c>
    </row>
    <row r="2540" spans="1:34" x14ac:dyDescent="0.5">
      <c r="A2540">
        <v>19706</v>
      </c>
      <c r="B2540">
        <v>83363</v>
      </c>
      <c r="C2540" t="s">
        <v>2547</v>
      </c>
      <c r="D2540" s="25">
        <v>28475</v>
      </c>
      <c r="E2540" t="s">
        <v>69</v>
      </c>
      <c r="F2540" t="s">
        <v>75</v>
      </c>
      <c r="G2540" t="s">
        <v>91</v>
      </c>
      <c r="H2540" s="25">
        <v>41765</v>
      </c>
      <c r="I2540" s="26" t="str">
        <f t="shared" si="312"/>
        <v>Tue</v>
      </c>
      <c r="J2540" s="1">
        <f t="shared" si="313"/>
        <v>17</v>
      </c>
      <c r="K2540" s="1" t="str">
        <f t="shared" si="314"/>
        <v>30D</v>
      </c>
      <c r="L2540" s="25">
        <v>41782</v>
      </c>
      <c r="M2540" s="26" t="str">
        <f t="shared" si="315"/>
        <v>Fri</v>
      </c>
      <c r="N2540" s="25">
        <v>41783</v>
      </c>
      <c r="O2540" s="1">
        <f t="shared" si="316"/>
        <v>1</v>
      </c>
      <c r="P2540" s="27">
        <f t="shared" si="317"/>
        <v>2014</v>
      </c>
      <c r="Q2540" s="1">
        <f t="shared" si="318"/>
        <v>5</v>
      </c>
      <c r="R2540" s="1">
        <f t="shared" si="319"/>
        <v>23</v>
      </c>
      <c r="S2540" t="s">
        <v>72</v>
      </c>
      <c r="T2540" s="2">
        <v>7434000</v>
      </c>
      <c r="U2540">
        <v>7264000</v>
      </c>
      <c r="V2540" s="2">
        <v>6012121</v>
      </c>
      <c r="W2540" s="2">
        <v>424242.15</v>
      </c>
      <c r="X2540" s="2">
        <v>0</v>
      </c>
      <c r="Y2540" s="2">
        <v>0</v>
      </c>
      <c r="Z2540" s="2">
        <v>997636.85</v>
      </c>
      <c r="AA2540">
        <v>2</v>
      </c>
      <c r="AB2540">
        <v>0</v>
      </c>
      <c r="AC2540">
        <v>0</v>
      </c>
      <c r="AD2540">
        <v>0</v>
      </c>
      <c r="AE2540">
        <v>2</v>
      </c>
      <c r="AF2540">
        <v>2</v>
      </c>
      <c r="AG2540">
        <v>2</v>
      </c>
      <c r="AH2540" s="2">
        <v>3006060.5</v>
      </c>
    </row>
    <row r="2541" spans="1:34" x14ac:dyDescent="0.5">
      <c r="A2541">
        <v>19713</v>
      </c>
      <c r="B2541">
        <v>81400</v>
      </c>
      <c r="C2541" t="s">
        <v>2548</v>
      </c>
      <c r="D2541" s="25">
        <v>24803</v>
      </c>
      <c r="E2541" t="s">
        <v>69</v>
      </c>
      <c r="F2541" t="s">
        <v>80</v>
      </c>
      <c r="G2541" t="s">
        <v>81</v>
      </c>
      <c r="H2541" s="25">
        <v>41765</v>
      </c>
      <c r="I2541" s="26" t="str">
        <f t="shared" si="312"/>
        <v>Tue</v>
      </c>
      <c r="J2541" s="1">
        <f t="shared" si="313"/>
        <v>34</v>
      </c>
      <c r="K2541" s="1" t="str">
        <f t="shared" si="314"/>
        <v>45D</v>
      </c>
      <c r="L2541" s="25">
        <v>41799</v>
      </c>
      <c r="M2541" s="26" t="str">
        <f t="shared" si="315"/>
        <v>Mon</v>
      </c>
      <c r="N2541" s="25">
        <v>41803</v>
      </c>
      <c r="O2541" s="1">
        <f t="shared" si="316"/>
        <v>4</v>
      </c>
      <c r="P2541" s="27">
        <f t="shared" si="317"/>
        <v>2014</v>
      </c>
      <c r="Q2541" s="1">
        <f t="shared" si="318"/>
        <v>6</v>
      </c>
      <c r="R2541" s="1">
        <f t="shared" si="319"/>
        <v>9</v>
      </c>
      <c r="S2541" t="s">
        <v>72</v>
      </c>
      <c r="T2541" s="2">
        <v>33427499.920000002</v>
      </c>
      <c r="U2541">
        <v>23215500</v>
      </c>
      <c r="V2541" s="2">
        <v>21954544</v>
      </c>
      <c r="W2541" s="2">
        <v>6324676.7000000002</v>
      </c>
      <c r="X2541" s="2">
        <v>0</v>
      </c>
      <c r="Y2541" s="2">
        <v>662337.66</v>
      </c>
      <c r="Z2541" s="2">
        <v>4485941.5599999996</v>
      </c>
      <c r="AA2541">
        <v>12</v>
      </c>
      <c r="AB2541">
        <v>0</v>
      </c>
      <c r="AC2541">
        <v>0</v>
      </c>
      <c r="AD2541">
        <v>0</v>
      </c>
      <c r="AE2541">
        <v>12</v>
      </c>
      <c r="AF2541">
        <v>12</v>
      </c>
      <c r="AG2541">
        <v>4</v>
      </c>
      <c r="AH2541" s="2">
        <v>5488636</v>
      </c>
    </row>
    <row r="2542" spans="1:34" x14ac:dyDescent="0.5">
      <c r="A2542">
        <v>19706</v>
      </c>
      <c r="B2542">
        <v>82492</v>
      </c>
      <c r="C2542" t="s">
        <v>2549</v>
      </c>
      <c r="D2542" s="25">
        <v>26631</v>
      </c>
      <c r="E2542" t="s">
        <v>69</v>
      </c>
      <c r="F2542" t="s">
        <v>75</v>
      </c>
      <c r="G2542" t="s">
        <v>91</v>
      </c>
      <c r="H2542" s="25">
        <v>41765</v>
      </c>
      <c r="I2542" s="26" t="str">
        <f t="shared" si="312"/>
        <v>Tue</v>
      </c>
      <c r="J2542" s="1">
        <f t="shared" si="313"/>
        <v>17</v>
      </c>
      <c r="K2542" s="1" t="str">
        <f t="shared" si="314"/>
        <v>30D</v>
      </c>
      <c r="L2542" s="25">
        <v>41782</v>
      </c>
      <c r="M2542" s="26" t="str">
        <f t="shared" si="315"/>
        <v>Fri</v>
      </c>
      <c r="N2542" s="25">
        <v>41783</v>
      </c>
      <c r="O2542" s="1">
        <f t="shared" si="316"/>
        <v>1</v>
      </c>
      <c r="P2542" s="27">
        <f t="shared" si="317"/>
        <v>2014</v>
      </c>
      <c r="Q2542" s="1">
        <f t="shared" si="318"/>
        <v>5</v>
      </c>
      <c r="R2542" s="1">
        <f t="shared" si="319"/>
        <v>23</v>
      </c>
      <c r="S2542" t="s">
        <v>72</v>
      </c>
      <c r="T2542" s="2">
        <v>7784000</v>
      </c>
      <c r="U2542">
        <v>7264000</v>
      </c>
      <c r="V2542" s="2">
        <v>6012121</v>
      </c>
      <c r="W2542" s="2">
        <v>277056</v>
      </c>
      <c r="X2542" s="2">
        <v>0</v>
      </c>
      <c r="Y2542" s="2">
        <v>450216.45</v>
      </c>
      <c r="Z2542" s="2">
        <v>1044606.55</v>
      </c>
      <c r="AA2542">
        <v>2</v>
      </c>
      <c r="AB2542">
        <v>0</v>
      </c>
      <c r="AC2542">
        <v>0</v>
      </c>
      <c r="AD2542">
        <v>0</v>
      </c>
      <c r="AE2542">
        <v>2</v>
      </c>
      <c r="AF2542">
        <v>2</v>
      </c>
      <c r="AG2542">
        <v>2</v>
      </c>
      <c r="AH2542" s="2">
        <v>3006060.5</v>
      </c>
    </row>
    <row r="2543" spans="1:34" x14ac:dyDescent="0.5">
      <c r="A2543">
        <v>19706</v>
      </c>
      <c r="B2543">
        <v>83101</v>
      </c>
      <c r="C2543" t="s">
        <v>2550</v>
      </c>
      <c r="D2543" s="25">
        <v>27395</v>
      </c>
      <c r="E2543" t="s">
        <v>69</v>
      </c>
      <c r="F2543" t="s">
        <v>75</v>
      </c>
      <c r="G2543" t="s">
        <v>91</v>
      </c>
      <c r="H2543" s="25">
        <v>41765</v>
      </c>
      <c r="I2543" s="26" t="str">
        <f t="shared" si="312"/>
        <v>Tue</v>
      </c>
      <c r="J2543" s="1">
        <f t="shared" si="313"/>
        <v>17</v>
      </c>
      <c r="K2543" s="1" t="str">
        <f t="shared" si="314"/>
        <v>30D</v>
      </c>
      <c r="L2543" s="25">
        <v>41782</v>
      </c>
      <c r="M2543" s="26" t="str">
        <f t="shared" si="315"/>
        <v>Fri</v>
      </c>
      <c r="N2543" s="25">
        <v>41783</v>
      </c>
      <c r="O2543" s="1">
        <f t="shared" si="316"/>
        <v>1</v>
      </c>
      <c r="P2543" s="27">
        <f t="shared" si="317"/>
        <v>2014</v>
      </c>
      <c r="Q2543" s="1">
        <f t="shared" si="318"/>
        <v>5</v>
      </c>
      <c r="R2543" s="1">
        <f t="shared" si="319"/>
        <v>23</v>
      </c>
      <c r="S2543" t="s">
        <v>72</v>
      </c>
      <c r="T2543" s="2">
        <v>7264000</v>
      </c>
      <c r="U2543">
        <v>7264000</v>
      </c>
      <c r="V2543" s="2">
        <v>6012121</v>
      </c>
      <c r="W2543" s="2">
        <v>277056</v>
      </c>
      <c r="X2543" s="2">
        <v>0</v>
      </c>
      <c r="Y2543" s="2">
        <v>0</v>
      </c>
      <c r="Z2543" s="2">
        <v>974823</v>
      </c>
      <c r="AA2543">
        <v>1</v>
      </c>
      <c r="AB2543">
        <v>0</v>
      </c>
      <c r="AC2543">
        <v>0</v>
      </c>
      <c r="AD2543">
        <v>0</v>
      </c>
      <c r="AE2543">
        <v>1</v>
      </c>
      <c r="AF2543">
        <v>1</v>
      </c>
      <c r="AG2543">
        <v>1</v>
      </c>
      <c r="AH2543" s="2">
        <v>6012121</v>
      </c>
    </row>
    <row r="2544" spans="1:34" x14ac:dyDescent="0.5">
      <c r="A2544">
        <v>19705</v>
      </c>
      <c r="B2544">
        <v>83082</v>
      </c>
      <c r="C2544" t="s">
        <v>2551</v>
      </c>
      <c r="D2544" s="25">
        <v>30604</v>
      </c>
      <c r="E2544" t="s">
        <v>69</v>
      </c>
      <c r="F2544" t="s">
        <v>75</v>
      </c>
      <c r="G2544" t="s">
        <v>91</v>
      </c>
      <c r="H2544" s="25">
        <v>41765</v>
      </c>
      <c r="I2544" s="26" t="str">
        <f t="shared" si="312"/>
        <v>Tue</v>
      </c>
      <c r="J2544" s="1">
        <f t="shared" si="313"/>
        <v>16</v>
      </c>
      <c r="K2544" s="1" t="str">
        <f t="shared" si="314"/>
        <v>30D</v>
      </c>
      <c r="L2544" s="25">
        <v>41781</v>
      </c>
      <c r="M2544" s="26" t="str">
        <f t="shared" si="315"/>
        <v>Thu</v>
      </c>
      <c r="N2544" s="25">
        <v>41782</v>
      </c>
      <c r="O2544" s="1">
        <f t="shared" si="316"/>
        <v>1</v>
      </c>
      <c r="P2544" s="27">
        <f t="shared" si="317"/>
        <v>2014</v>
      </c>
      <c r="Q2544" s="1">
        <f t="shared" si="318"/>
        <v>5</v>
      </c>
      <c r="R2544" s="1">
        <f t="shared" si="319"/>
        <v>22</v>
      </c>
      <c r="S2544" t="s">
        <v>72</v>
      </c>
      <c r="T2544" s="2">
        <v>7264000</v>
      </c>
      <c r="U2544">
        <v>7264000</v>
      </c>
      <c r="V2544" s="2">
        <v>6012121</v>
      </c>
      <c r="W2544" s="2">
        <v>277056</v>
      </c>
      <c r="X2544" s="2">
        <v>0</v>
      </c>
      <c r="Y2544" s="2">
        <v>0</v>
      </c>
      <c r="Z2544" s="2">
        <v>974823</v>
      </c>
      <c r="AA2544">
        <v>2</v>
      </c>
      <c r="AB2544">
        <v>0</v>
      </c>
      <c r="AC2544">
        <v>0</v>
      </c>
      <c r="AD2544">
        <v>0</v>
      </c>
      <c r="AE2544">
        <v>2</v>
      </c>
      <c r="AF2544">
        <v>2</v>
      </c>
      <c r="AG2544">
        <v>2</v>
      </c>
      <c r="AH2544" s="2">
        <v>3006060.5</v>
      </c>
    </row>
    <row r="2545" spans="1:34" x14ac:dyDescent="0.5">
      <c r="A2545">
        <v>19709</v>
      </c>
      <c r="B2545">
        <v>81387</v>
      </c>
      <c r="C2545" t="s">
        <v>2552</v>
      </c>
      <c r="D2545" s="25">
        <v>27871</v>
      </c>
      <c r="E2545" t="s">
        <v>69</v>
      </c>
      <c r="F2545" t="s">
        <v>84</v>
      </c>
      <c r="G2545" t="s">
        <v>112</v>
      </c>
      <c r="H2545" s="25">
        <v>41765</v>
      </c>
      <c r="I2545" s="26" t="str">
        <f t="shared" si="312"/>
        <v>Tue</v>
      </c>
      <c r="J2545" s="1">
        <f t="shared" si="313"/>
        <v>0</v>
      </c>
      <c r="K2545" s="1" t="str">
        <f t="shared" si="314"/>
        <v>7D</v>
      </c>
      <c r="L2545" s="25">
        <v>41765</v>
      </c>
      <c r="M2545" s="26" t="str">
        <f t="shared" si="315"/>
        <v>Tue</v>
      </c>
      <c r="N2545" s="25">
        <v>41767</v>
      </c>
      <c r="O2545" s="1">
        <f t="shared" si="316"/>
        <v>2</v>
      </c>
      <c r="P2545" s="27">
        <f t="shared" si="317"/>
        <v>2014</v>
      </c>
      <c r="Q2545" s="1">
        <f t="shared" si="318"/>
        <v>5</v>
      </c>
      <c r="R2545" s="1">
        <f t="shared" si="319"/>
        <v>6</v>
      </c>
      <c r="S2545" t="s">
        <v>72</v>
      </c>
      <c r="T2545" s="2">
        <v>7980000</v>
      </c>
      <c r="U2545">
        <v>7980000</v>
      </c>
      <c r="V2545" s="2">
        <v>6632034</v>
      </c>
      <c r="W2545" s="2">
        <v>277056</v>
      </c>
      <c r="X2545" s="2">
        <v>0</v>
      </c>
      <c r="Y2545" s="2">
        <v>0</v>
      </c>
      <c r="Z2545" s="2">
        <v>1070910</v>
      </c>
      <c r="AA2545">
        <v>2</v>
      </c>
      <c r="AB2545">
        <v>0</v>
      </c>
      <c r="AC2545">
        <v>0</v>
      </c>
      <c r="AD2545">
        <v>0</v>
      </c>
      <c r="AE2545">
        <v>2</v>
      </c>
      <c r="AF2545">
        <v>2</v>
      </c>
      <c r="AG2545">
        <v>2</v>
      </c>
      <c r="AH2545" s="2">
        <v>3316017</v>
      </c>
    </row>
    <row r="2546" spans="1:34" x14ac:dyDescent="0.5">
      <c r="A2546">
        <v>19706</v>
      </c>
      <c r="B2546">
        <v>83079</v>
      </c>
      <c r="C2546" t="s">
        <v>2530</v>
      </c>
      <c r="D2546" s="25">
        <v>30207</v>
      </c>
      <c r="E2546" t="s">
        <v>140</v>
      </c>
      <c r="F2546" t="s">
        <v>75</v>
      </c>
      <c r="G2546" t="s">
        <v>91</v>
      </c>
      <c r="H2546" s="25">
        <v>41766</v>
      </c>
      <c r="I2546" s="26" t="str">
        <f t="shared" si="312"/>
        <v>Wed</v>
      </c>
      <c r="J2546" s="1">
        <f t="shared" si="313"/>
        <v>16</v>
      </c>
      <c r="K2546" s="1" t="str">
        <f t="shared" si="314"/>
        <v>30D</v>
      </c>
      <c r="L2546" s="25">
        <v>41782</v>
      </c>
      <c r="M2546" s="26" t="str">
        <f t="shared" si="315"/>
        <v>Fri</v>
      </c>
      <c r="N2546" s="25">
        <v>41783</v>
      </c>
      <c r="O2546" s="1">
        <f t="shared" si="316"/>
        <v>1</v>
      </c>
      <c r="P2546" s="27">
        <f t="shared" si="317"/>
        <v>2014</v>
      </c>
      <c r="Q2546" s="1">
        <f t="shared" si="318"/>
        <v>5</v>
      </c>
      <c r="R2546" s="1">
        <f t="shared" si="319"/>
        <v>23</v>
      </c>
      <c r="S2546" t="s">
        <v>72</v>
      </c>
      <c r="T2546" s="2">
        <v>9264000</v>
      </c>
      <c r="U2546">
        <v>7264000</v>
      </c>
      <c r="V2546" s="2">
        <v>6012121</v>
      </c>
      <c r="W2546" s="2">
        <v>277056</v>
      </c>
      <c r="X2546" s="2">
        <v>0</v>
      </c>
      <c r="Y2546" s="2">
        <v>1731601.73</v>
      </c>
      <c r="Z2546" s="2">
        <v>1243221.27</v>
      </c>
      <c r="AA2546">
        <v>2</v>
      </c>
      <c r="AB2546">
        <v>0</v>
      </c>
      <c r="AC2546">
        <v>0</v>
      </c>
      <c r="AD2546">
        <v>0</v>
      </c>
      <c r="AE2546">
        <v>2</v>
      </c>
      <c r="AF2546">
        <v>2</v>
      </c>
      <c r="AG2546">
        <v>2</v>
      </c>
      <c r="AH2546" s="2">
        <v>3006060.5</v>
      </c>
    </row>
    <row r="2547" spans="1:34" x14ac:dyDescent="0.5">
      <c r="A2547">
        <v>18288</v>
      </c>
      <c r="B2547">
        <v>87590</v>
      </c>
      <c r="C2547" t="s">
        <v>2553</v>
      </c>
      <c r="D2547" s="25">
        <v>13972</v>
      </c>
      <c r="E2547" t="s">
        <v>69</v>
      </c>
      <c r="F2547" t="s">
        <v>84</v>
      </c>
      <c r="G2547" t="s">
        <v>112</v>
      </c>
      <c r="H2547" s="25">
        <v>41766</v>
      </c>
      <c r="I2547" s="26" t="str">
        <f t="shared" si="312"/>
        <v>Wed</v>
      </c>
      <c r="J2547" s="1">
        <f t="shared" si="313"/>
        <v>50</v>
      </c>
      <c r="K2547" s="1" t="str">
        <f t="shared" si="314"/>
        <v>60D</v>
      </c>
      <c r="L2547" s="25">
        <v>41816</v>
      </c>
      <c r="M2547" s="26" t="str">
        <f t="shared" si="315"/>
        <v>Thu</v>
      </c>
      <c r="N2547" s="25">
        <v>41820</v>
      </c>
      <c r="O2547" s="1">
        <f t="shared" si="316"/>
        <v>4</v>
      </c>
      <c r="P2547" s="27">
        <f t="shared" si="317"/>
        <v>2014</v>
      </c>
      <c r="Q2547" s="1">
        <f t="shared" si="318"/>
        <v>6</v>
      </c>
      <c r="R2547" s="1">
        <f t="shared" si="319"/>
        <v>26</v>
      </c>
      <c r="S2547" t="s">
        <v>72</v>
      </c>
      <c r="T2547" s="2">
        <v>10226000</v>
      </c>
      <c r="U2547">
        <v>10056000</v>
      </c>
      <c r="V2547" s="2">
        <v>7433766</v>
      </c>
      <c r="W2547" s="2">
        <v>1419912.14</v>
      </c>
      <c r="X2547" s="2">
        <v>0</v>
      </c>
      <c r="Y2547" s="2">
        <v>0</v>
      </c>
      <c r="Z2547" s="2">
        <v>1372321.86</v>
      </c>
      <c r="AA2547">
        <v>8</v>
      </c>
      <c r="AB2547">
        <v>0</v>
      </c>
      <c r="AC2547">
        <v>0</v>
      </c>
      <c r="AD2547">
        <v>0</v>
      </c>
      <c r="AE2547">
        <v>8</v>
      </c>
      <c r="AF2547">
        <v>8</v>
      </c>
      <c r="AG2547">
        <v>4</v>
      </c>
      <c r="AH2547" s="2">
        <v>1858441.5</v>
      </c>
    </row>
    <row r="2548" spans="1:34" x14ac:dyDescent="0.5">
      <c r="A2548">
        <v>19706</v>
      </c>
      <c r="B2548">
        <v>81359</v>
      </c>
      <c r="C2548" t="s">
        <v>2536</v>
      </c>
      <c r="D2548" s="25">
        <v>29233</v>
      </c>
      <c r="E2548" t="s">
        <v>69</v>
      </c>
      <c r="F2548" t="s">
        <v>75</v>
      </c>
      <c r="G2548" t="s">
        <v>91</v>
      </c>
      <c r="H2548" s="25">
        <v>41766</v>
      </c>
      <c r="I2548" s="26" t="str">
        <f t="shared" si="312"/>
        <v>Wed</v>
      </c>
      <c r="J2548" s="1">
        <f t="shared" si="313"/>
        <v>16</v>
      </c>
      <c r="K2548" s="1" t="str">
        <f t="shared" si="314"/>
        <v>30D</v>
      </c>
      <c r="L2548" s="25">
        <v>41782</v>
      </c>
      <c r="M2548" s="26" t="str">
        <f t="shared" si="315"/>
        <v>Fri</v>
      </c>
      <c r="N2548" s="25">
        <v>41783</v>
      </c>
      <c r="O2548" s="1">
        <f t="shared" si="316"/>
        <v>1</v>
      </c>
      <c r="P2548" s="27">
        <f t="shared" si="317"/>
        <v>2014</v>
      </c>
      <c r="Q2548" s="1">
        <f t="shared" si="318"/>
        <v>5</v>
      </c>
      <c r="R2548" s="1">
        <f t="shared" si="319"/>
        <v>23</v>
      </c>
      <c r="S2548" t="s">
        <v>72</v>
      </c>
      <c r="T2548" s="2">
        <v>7279000</v>
      </c>
      <c r="U2548">
        <v>7264000</v>
      </c>
      <c r="V2548" s="2">
        <v>5787013</v>
      </c>
      <c r="W2548" s="2">
        <v>502164</v>
      </c>
      <c r="X2548" s="2">
        <v>0</v>
      </c>
      <c r="Y2548" s="2">
        <v>12987.01</v>
      </c>
      <c r="Z2548" s="2">
        <v>976835.99</v>
      </c>
      <c r="AA2548">
        <v>3</v>
      </c>
      <c r="AB2548">
        <v>0</v>
      </c>
      <c r="AC2548">
        <v>1</v>
      </c>
      <c r="AD2548">
        <v>0</v>
      </c>
      <c r="AE2548">
        <v>3</v>
      </c>
      <c r="AF2548">
        <v>4</v>
      </c>
      <c r="AG2548">
        <v>2</v>
      </c>
      <c r="AH2548" s="2">
        <v>2893506.5</v>
      </c>
    </row>
    <row r="2549" spans="1:34" x14ac:dyDescent="0.5">
      <c r="A2549">
        <v>19705</v>
      </c>
      <c r="B2549">
        <v>83091</v>
      </c>
      <c r="C2549" t="s">
        <v>2554</v>
      </c>
      <c r="D2549" s="25">
        <v>31549</v>
      </c>
      <c r="E2549" t="s">
        <v>69</v>
      </c>
      <c r="F2549" t="s">
        <v>75</v>
      </c>
      <c r="G2549" t="s">
        <v>91</v>
      </c>
      <c r="H2549" s="25">
        <v>41766</v>
      </c>
      <c r="I2549" s="26" t="str">
        <f t="shared" si="312"/>
        <v>Wed</v>
      </c>
      <c r="J2549" s="1">
        <f t="shared" si="313"/>
        <v>15</v>
      </c>
      <c r="K2549" s="1" t="str">
        <f t="shared" si="314"/>
        <v>30D</v>
      </c>
      <c r="L2549" s="25">
        <v>41781</v>
      </c>
      <c r="M2549" s="26" t="str">
        <f t="shared" si="315"/>
        <v>Thu</v>
      </c>
      <c r="N2549" s="25">
        <v>41782</v>
      </c>
      <c r="O2549" s="1">
        <f t="shared" si="316"/>
        <v>1</v>
      </c>
      <c r="P2549" s="27">
        <f t="shared" si="317"/>
        <v>2014</v>
      </c>
      <c r="Q2549" s="1">
        <f t="shared" si="318"/>
        <v>5</v>
      </c>
      <c r="R2549" s="1">
        <f t="shared" si="319"/>
        <v>22</v>
      </c>
      <c r="S2549" t="s">
        <v>72</v>
      </c>
      <c r="T2549" s="2">
        <v>7404000</v>
      </c>
      <c r="U2549">
        <v>7264000</v>
      </c>
      <c r="V2549" s="2">
        <v>6012121</v>
      </c>
      <c r="W2549" s="2">
        <v>398268.12</v>
      </c>
      <c r="X2549" s="2">
        <v>0</v>
      </c>
      <c r="Y2549" s="2">
        <v>0</v>
      </c>
      <c r="Z2549" s="2">
        <v>993610.88</v>
      </c>
      <c r="AA2549">
        <v>2</v>
      </c>
      <c r="AB2549">
        <v>0</v>
      </c>
      <c r="AC2549">
        <v>0</v>
      </c>
      <c r="AD2549">
        <v>0</v>
      </c>
      <c r="AE2549">
        <v>2</v>
      </c>
      <c r="AF2549">
        <v>2</v>
      </c>
      <c r="AG2549">
        <v>2</v>
      </c>
      <c r="AH2549" s="2">
        <v>3006060.5</v>
      </c>
    </row>
    <row r="2550" spans="1:34" x14ac:dyDescent="0.5">
      <c r="A2550">
        <v>19740</v>
      </c>
      <c r="B2550">
        <v>81865</v>
      </c>
      <c r="C2550" t="s">
        <v>2555</v>
      </c>
      <c r="D2550" s="25">
        <v>19461</v>
      </c>
      <c r="E2550" t="s">
        <v>79</v>
      </c>
      <c r="F2550" t="s">
        <v>105</v>
      </c>
      <c r="G2550" t="s">
        <v>106</v>
      </c>
      <c r="H2550" s="25">
        <v>41766</v>
      </c>
      <c r="I2550" s="26" t="str">
        <f t="shared" si="312"/>
        <v>Wed</v>
      </c>
      <c r="J2550" s="1">
        <f t="shared" si="313"/>
        <v>3</v>
      </c>
      <c r="K2550" s="1" t="str">
        <f t="shared" si="314"/>
        <v>7D</v>
      </c>
      <c r="L2550" s="25">
        <v>41769</v>
      </c>
      <c r="M2550" s="26" t="str">
        <f t="shared" si="315"/>
        <v>Sat</v>
      </c>
      <c r="N2550" s="25">
        <v>41775</v>
      </c>
      <c r="O2550" s="1">
        <f t="shared" si="316"/>
        <v>6</v>
      </c>
      <c r="P2550" s="27">
        <f t="shared" si="317"/>
        <v>2014</v>
      </c>
      <c r="Q2550" s="1">
        <f t="shared" si="318"/>
        <v>5</v>
      </c>
      <c r="R2550" s="1">
        <f t="shared" si="319"/>
        <v>10</v>
      </c>
      <c r="S2550" t="s">
        <v>72</v>
      </c>
      <c r="T2550" s="2">
        <v>19825698.07</v>
      </c>
      <c r="U2550">
        <v>5258750</v>
      </c>
      <c r="V2550" s="2">
        <v>4279781.0999999996</v>
      </c>
      <c r="W2550" s="2">
        <v>11780126.109999999</v>
      </c>
      <c r="X2550" s="2">
        <v>0</v>
      </c>
      <c r="Y2550" s="2">
        <v>1105194.8</v>
      </c>
      <c r="Z2550" s="2">
        <v>2660596.06</v>
      </c>
      <c r="AA2550">
        <v>14</v>
      </c>
      <c r="AB2550">
        <v>0</v>
      </c>
      <c r="AC2550">
        <v>0</v>
      </c>
      <c r="AD2550">
        <v>0</v>
      </c>
      <c r="AE2550">
        <v>14</v>
      </c>
      <c r="AF2550">
        <v>14</v>
      </c>
      <c r="AG2550">
        <v>7</v>
      </c>
      <c r="AH2550" s="2">
        <v>611397.30000000005</v>
      </c>
    </row>
    <row r="2551" spans="1:34" x14ac:dyDescent="0.5">
      <c r="A2551">
        <v>19740</v>
      </c>
      <c r="B2551">
        <v>81865</v>
      </c>
      <c r="C2551" t="s">
        <v>2555</v>
      </c>
      <c r="D2551" s="25">
        <v>19461</v>
      </c>
      <c r="E2551" t="s">
        <v>79</v>
      </c>
      <c r="F2551" t="s">
        <v>105</v>
      </c>
      <c r="G2551" t="s">
        <v>106</v>
      </c>
      <c r="H2551" s="25">
        <v>41766</v>
      </c>
      <c r="I2551" s="26" t="str">
        <f t="shared" si="312"/>
        <v>Wed</v>
      </c>
      <c r="J2551" s="1">
        <f t="shared" si="313"/>
        <v>9</v>
      </c>
      <c r="K2551" s="1" t="str">
        <f t="shared" si="314"/>
        <v>14D</v>
      </c>
      <c r="L2551" s="25">
        <v>41775</v>
      </c>
      <c r="M2551" s="26" t="str">
        <f t="shared" si="315"/>
        <v>Fri</v>
      </c>
      <c r="N2551" s="25">
        <v>41776</v>
      </c>
      <c r="O2551" s="1">
        <f t="shared" si="316"/>
        <v>1</v>
      </c>
      <c r="P2551" s="27">
        <f t="shared" si="317"/>
        <v>2014</v>
      </c>
      <c r="Q2551" s="1">
        <f t="shared" si="318"/>
        <v>5</v>
      </c>
      <c r="R2551" s="1">
        <f t="shared" si="319"/>
        <v>16</v>
      </c>
      <c r="S2551" t="s">
        <v>72</v>
      </c>
      <c r="T2551" s="2">
        <v>19825698.07</v>
      </c>
      <c r="U2551">
        <v>5258750</v>
      </c>
      <c r="V2551" s="2">
        <v>4279781.0999999996</v>
      </c>
      <c r="W2551" s="2">
        <v>11780126.109999999</v>
      </c>
      <c r="X2551" s="2">
        <v>0</v>
      </c>
      <c r="Y2551" s="2">
        <v>1105194.8</v>
      </c>
      <c r="Z2551" s="2">
        <v>2660596.06</v>
      </c>
      <c r="AA2551">
        <v>14</v>
      </c>
      <c r="AB2551">
        <v>0</v>
      </c>
      <c r="AC2551">
        <v>0</v>
      </c>
      <c r="AD2551">
        <v>0</v>
      </c>
      <c r="AE2551">
        <v>14</v>
      </c>
      <c r="AF2551">
        <v>14</v>
      </c>
      <c r="AG2551">
        <v>7</v>
      </c>
      <c r="AH2551" s="2">
        <v>611397.30000000005</v>
      </c>
    </row>
    <row r="2552" spans="1:34" x14ac:dyDescent="0.5">
      <c r="A2552">
        <v>19705</v>
      </c>
      <c r="B2552">
        <v>83088</v>
      </c>
      <c r="C2552" t="s">
        <v>2556</v>
      </c>
      <c r="D2552" s="25">
        <v>28097</v>
      </c>
      <c r="E2552" t="s">
        <v>69</v>
      </c>
      <c r="F2552" t="s">
        <v>75</v>
      </c>
      <c r="G2552" t="s">
        <v>91</v>
      </c>
      <c r="H2552" s="25">
        <v>41766</v>
      </c>
      <c r="I2552" s="26" t="str">
        <f t="shared" si="312"/>
        <v>Wed</v>
      </c>
      <c r="J2552" s="1">
        <f t="shared" si="313"/>
        <v>15</v>
      </c>
      <c r="K2552" s="1" t="str">
        <f t="shared" si="314"/>
        <v>30D</v>
      </c>
      <c r="L2552" s="25">
        <v>41781</v>
      </c>
      <c r="M2552" s="26" t="str">
        <f t="shared" si="315"/>
        <v>Thu</v>
      </c>
      <c r="N2552" s="25">
        <v>41782</v>
      </c>
      <c r="O2552" s="1">
        <f t="shared" si="316"/>
        <v>1</v>
      </c>
      <c r="P2552" s="27">
        <f t="shared" si="317"/>
        <v>2014</v>
      </c>
      <c r="Q2552" s="1">
        <f t="shared" si="318"/>
        <v>5</v>
      </c>
      <c r="R2552" s="1">
        <f t="shared" si="319"/>
        <v>22</v>
      </c>
      <c r="S2552" t="s">
        <v>72</v>
      </c>
      <c r="T2552" s="2">
        <v>7264000</v>
      </c>
      <c r="U2552">
        <v>7264000</v>
      </c>
      <c r="V2552" s="2">
        <v>6012121</v>
      </c>
      <c r="W2552" s="2">
        <v>277056</v>
      </c>
      <c r="X2552" s="2">
        <v>0</v>
      </c>
      <c r="Y2552" s="2">
        <v>0</v>
      </c>
      <c r="Z2552" s="2">
        <v>974823</v>
      </c>
      <c r="AA2552">
        <v>2</v>
      </c>
      <c r="AB2552">
        <v>0</v>
      </c>
      <c r="AC2552">
        <v>0</v>
      </c>
      <c r="AD2552">
        <v>0</v>
      </c>
      <c r="AE2552">
        <v>2</v>
      </c>
      <c r="AF2552">
        <v>2</v>
      </c>
      <c r="AG2552">
        <v>2</v>
      </c>
      <c r="AH2552" s="2">
        <v>3006060.5</v>
      </c>
    </row>
    <row r="2553" spans="1:34" x14ac:dyDescent="0.5">
      <c r="A2553">
        <v>19705</v>
      </c>
      <c r="B2553">
        <v>83093</v>
      </c>
      <c r="C2553" t="s">
        <v>2557</v>
      </c>
      <c r="D2553" s="25">
        <v>26010</v>
      </c>
      <c r="E2553" t="s">
        <v>2476</v>
      </c>
      <c r="F2553" t="s">
        <v>75</v>
      </c>
      <c r="G2553" t="s">
        <v>91</v>
      </c>
      <c r="H2553" s="25">
        <v>41766</v>
      </c>
      <c r="I2553" s="26" t="str">
        <f t="shared" si="312"/>
        <v>Wed</v>
      </c>
      <c r="J2553" s="1">
        <f t="shared" si="313"/>
        <v>15</v>
      </c>
      <c r="K2553" s="1" t="str">
        <f t="shared" si="314"/>
        <v>30D</v>
      </c>
      <c r="L2553" s="25">
        <v>41781</v>
      </c>
      <c r="M2553" s="26" t="str">
        <f t="shared" si="315"/>
        <v>Thu</v>
      </c>
      <c r="N2553" s="25">
        <v>41782</v>
      </c>
      <c r="O2553" s="1">
        <f t="shared" si="316"/>
        <v>1</v>
      </c>
      <c r="P2553" s="27">
        <f t="shared" si="317"/>
        <v>2014</v>
      </c>
      <c r="Q2553" s="1">
        <f t="shared" si="318"/>
        <v>5</v>
      </c>
      <c r="R2553" s="1">
        <f t="shared" si="319"/>
        <v>22</v>
      </c>
      <c r="S2553" t="s">
        <v>72</v>
      </c>
      <c r="T2553" s="2">
        <v>7264000</v>
      </c>
      <c r="U2553">
        <v>7264000</v>
      </c>
      <c r="V2553" s="2">
        <v>6012121</v>
      </c>
      <c r="W2553" s="2">
        <v>277056</v>
      </c>
      <c r="X2553" s="2">
        <v>0</v>
      </c>
      <c r="Y2553" s="2">
        <v>0</v>
      </c>
      <c r="Z2553" s="2">
        <v>974823</v>
      </c>
      <c r="AA2553">
        <v>2</v>
      </c>
      <c r="AB2553">
        <v>0</v>
      </c>
      <c r="AC2553">
        <v>0</v>
      </c>
      <c r="AD2553">
        <v>0</v>
      </c>
      <c r="AE2553">
        <v>2</v>
      </c>
      <c r="AF2553">
        <v>2</v>
      </c>
      <c r="AG2553">
        <v>2</v>
      </c>
      <c r="AH2553" s="2">
        <v>3006060.5</v>
      </c>
    </row>
    <row r="2554" spans="1:34" x14ac:dyDescent="0.5">
      <c r="A2554">
        <v>19706</v>
      </c>
      <c r="B2554">
        <v>81358</v>
      </c>
      <c r="C2554" t="s">
        <v>2540</v>
      </c>
      <c r="D2554" s="25">
        <v>29223</v>
      </c>
      <c r="E2554" t="s">
        <v>69</v>
      </c>
      <c r="F2554" t="s">
        <v>75</v>
      </c>
      <c r="G2554" t="s">
        <v>91</v>
      </c>
      <c r="H2554" s="25">
        <v>41766</v>
      </c>
      <c r="I2554" s="26" t="str">
        <f t="shared" si="312"/>
        <v>Wed</v>
      </c>
      <c r="J2554" s="1">
        <f t="shared" si="313"/>
        <v>16</v>
      </c>
      <c r="K2554" s="1" t="str">
        <f t="shared" si="314"/>
        <v>30D</v>
      </c>
      <c r="L2554" s="25">
        <v>41782</v>
      </c>
      <c r="M2554" s="26" t="str">
        <f t="shared" si="315"/>
        <v>Fri</v>
      </c>
      <c r="N2554" s="25">
        <v>41783</v>
      </c>
      <c r="O2554" s="1">
        <f t="shared" si="316"/>
        <v>1</v>
      </c>
      <c r="P2554" s="27">
        <f t="shared" si="317"/>
        <v>2014</v>
      </c>
      <c r="Q2554" s="1">
        <f t="shared" si="318"/>
        <v>5</v>
      </c>
      <c r="R2554" s="1">
        <f t="shared" si="319"/>
        <v>23</v>
      </c>
      <c r="S2554" t="s">
        <v>72</v>
      </c>
      <c r="T2554" s="2">
        <v>7264000</v>
      </c>
      <c r="U2554">
        <v>7264000</v>
      </c>
      <c r="V2554" s="2">
        <v>6012121</v>
      </c>
      <c r="W2554" s="2">
        <v>277056</v>
      </c>
      <c r="X2554" s="2">
        <v>0</v>
      </c>
      <c r="Y2554" s="2">
        <v>0</v>
      </c>
      <c r="Z2554" s="2">
        <v>974823</v>
      </c>
      <c r="AA2554">
        <v>2</v>
      </c>
      <c r="AB2554">
        <v>0</v>
      </c>
      <c r="AC2554">
        <v>0</v>
      </c>
      <c r="AD2554">
        <v>0</v>
      </c>
      <c r="AE2554">
        <v>2</v>
      </c>
      <c r="AF2554">
        <v>2</v>
      </c>
      <c r="AG2554">
        <v>2</v>
      </c>
      <c r="AH2554" s="2">
        <v>3006060.5</v>
      </c>
    </row>
    <row r="2555" spans="1:34" x14ac:dyDescent="0.5">
      <c r="A2555">
        <v>19705</v>
      </c>
      <c r="B2555">
        <v>101574</v>
      </c>
      <c r="C2555" t="s">
        <v>2558</v>
      </c>
      <c r="D2555" s="25">
        <v>20712</v>
      </c>
      <c r="E2555" t="s">
        <v>100</v>
      </c>
      <c r="F2555" t="s">
        <v>75</v>
      </c>
      <c r="G2555" t="s">
        <v>91</v>
      </c>
      <c r="H2555" s="25">
        <v>41766</v>
      </c>
      <c r="I2555" s="26" t="str">
        <f t="shared" si="312"/>
        <v>Wed</v>
      </c>
      <c r="J2555" s="1">
        <f t="shared" si="313"/>
        <v>15</v>
      </c>
      <c r="K2555" s="1" t="str">
        <f t="shared" si="314"/>
        <v>30D</v>
      </c>
      <c r="L2555" s="25">
        <v>41781</v>
      </c>
      <c r="M2555" s="26" t="str">
        <f t="shared" si="315"/>
        <v>Thu</v>
      </c>
      <c r="N2555" s="25">
        <v>41782</v>
      </c>
      <c r="O2555" s="1">
        <f t="shared" si="316"/>
        <v>1</v>
      </c>
      <c r="P2555" s="27">
        <f t="shared" si="317"/>
        <v>2014</v>
      </c>
      <c r="Q2555" s="1">
        <f t="shared" si="318"/>
        <v>5</v>
      </c>
      <c r="R2555" s="1">
        <f t="shared" si="319"/>
        <v>22</v>
      </c>
      <c r="S2555" t="s">
        <v>72</v>
      </c>
      <c r="T2555" s="2">
        <v>15443999.99</v>
      </c>
      <c r="U2555">
        <v>14844000</v>
      </c>
      <c r="V2555" s="2">
        <v>11089178</v>
      </c>
      <c r="W2555" s="2">
        <v>1814718.05</v>
      </c>
      <c r="X2555" s="2">
        <v>0</v>
      </c>
      <c r="Y2555" s="2">
        <v>467532.46</v>
      </c>
      <c r="Z2555" s="2">
        <v>2072571.48</v>
      </c>
      <c r="AA2555">
        <v>3</v>
      </c>
      <c r="AB2555">
        <v>0</v>
      </c>
      <c r="AC2555">
        <v>0</v>
      </c>
      <c r="AD2555">
        <v>0</v>
      </c>
      <c r="AE2555">
        <v>3</v>
      </c>
      <c r="AF2555">
        <v>3</v>
      </c>
      <c r="AG2555">
        <v>3</v>
      </c>
      <c r="AH2555" s="2">
        <v>3696392.67</v>
      </c>
    </row>
    <row r="2556" spans="1:34" x14ac:dyDescent="0.5">
      <c r="A2556">
        <v>19705</v>
      </c>
      <c r="B2556">
        <v>83087</v>
      </c>
      <c r="C2556" t="s">
        <v>2543</v>
      </c>
      <c r="D2556" s="25">
        <v>22051</v>
      </c>
      <c r="E2556" t="s">
        <v>69</v>
      </c>
      <c r="F2556" t="s">
        <v>75</v>
      </c>
      <c r="G2556" t="s">
        <v>91</v>
      </c>
      <c r="H2556" s="25">
        <v>41766</v>
      </c>
      <c r="I2556" s="26" t="str">
        <f t="shared" si="312"/>
        <v>Wed</v>
      </c>
      <c r="J2556" s="1">
        <f t="shared" si="313"/>
        <v>15</v>
      </c>
      <c r="K2556" s="1" t="str">
        <f t="shared" si="314"/>
        <v>30D</v>
      </c>
      <c r="L2556" s="25">
        <v>41781</v>
      </c>
      <c r="M2556" s="26" t="str">
        <f t="shared" si="315"/>
        <v>Thu</v>
      </c>
      <c r="N2556" s="25">
        <v>41782</v>
      </c>
      <c r="O2556" s="1">
        <f t="shared" si="316"/>
        <v>1</v>
      </c>
      <c r="P2556" s="27">
        <f t="shared" si="317"/>
        <v>2014</v>
      </c>
      <c r="Q2556" s="1">
        <f t="shared" si="318"/>
        <v>5</v>
      </c>
      <c r="R2556" s="1">
        <f t="shared" si="319"/>
        <v>22</v>
      </c>
      <c r="S2556" t="s">
        <v>72</v>
      </c>
      <c r="T2556" s="2">
        <v>7264000</v>
      </c>
      <c r="U2556">
        <v>7264000</v>
      </c>
      <c r="V2556" s="2">
        <v>6012121</v>
      </c>
      <c r="W2556" s="2">
        <v>277056</v>
      </c>
      <c r="X2556" s="2">
        <v>0</v>
      </c>
      <c r="Y2556" s="2">
        <v>0</v>
      </c>
      <c r="Z2556" s="2">
        <v>974823</v>
      </c>
      <c r="AA2556">
        <v>2</v>
      </c>
      <c r="AB2556">
        <v>0</v>
      </c>
      <c r="AC2556">
        <v>0</v>
      </c>
      <c r="AD2556">
        <v>0</v>
      </c>
      <c r="AE2556">
        <v>2</v>
      </c>
      <c r="AF2556">
        <v>2</v>
      </c>
      <c r="AG2556">
        <v>2</v>
      </c>
      <c r="AH2556" s="2">
        <v>3006060.5</v>
      </c>
    </row>
    <row r="2557" spans="1:34" x14ac:dyDescent="0.5">
      <c r="A2557">
        <v>19705</v>
      </c>
      <c r="B2557">
        <v>83444</v>
      </c>
      <c r="C2557" t="s">
        <v>2559</v>
      </c>
      <c r="D2557" s="25">
        <v>28064</v>
      </c>
      <c r="E2557" t="s">
        <v>69</v>
      </c>
      <c r="F2557" t="s">
        <v>75</v>
      </c>
      <c r="G2557" t="s">
        <v>91</v>
      </c>
      <c r="H2557" s="25">
        <v>41766</v>
      </c>
      <c r="I2557" s="26" t="str">
        <f t="shared" si="312"/>
        <v>Wed</v>
      </c>
      <c r="J2557" s="1">
        <f t="shared" si="313"/>
        <v>15</v>
      </c>
      <c r="K2557" s="1" t="str">
        <f t="shared" si="314"/>
        <v>30D</v>
      </c>
      <c r="L2557" s="25">
        <v>41781</v>
      </c>
      <c r="M2557" s="26" t="str">
        <f t="shared" si="315"/>
        <v>Thu</v>
      </c>
      <c r="N2557" s="25">
        <v>41782</v>
      </c>
      <c r="O2557" s="1">
        <f t="shared" si="316"/>
        <v>1</v>
      </c>
      <c r="P2557" s="27">
        <f t="shared" si="317"/>
        <v>2014</v>
      </c>
      <c r="Q2557" s="1">
        <f t="shared" si="318"/>
        <v>5</v>
      </c>
      <c r="R2557" s="1">
        <f t="shared" si="319"/>
        <v>22</v>
      </c>
      <c r="S2557" t="s">
        <v>72</v>
      </c>
      <c r="T2557" s="2">
        <v>13593999.640000001</v>
      </c>
      <c r="U2557">
        <v>7264000</v>
      </c>
      <c r="V2557" s="2">
        <v>6012121</v>
      </c>
      <c r="W2557" s="2">
        <v>5757575.1799999997</v>
      </c>
      <c r="X2557" s="2">
        <v>0</v>
      </c>
      <c r="Y2557" s="2">
        <v>0</v>
      </c>
      <c r="Z2557" s="2">
        <v>1824303.46</v>
      </c>
      <c r="AA2557">
        <v>2</v>
      </c>
      <c r="AB2557">
        <v>0</v>
      </c>
      <c r="AC2557">
        <v>0</v>
      </c>
      <c r="AD2557">
        <v>0</v>
      </c>
      <c r="AE2557">
        <v>2</v>
      </c>
      <c r="AF2557">
        <v>2</v>
      </c>
      <c r="AG2557">
        <v>2</v>
      </c>
      <c r="AH2557" s="2">
        <v>3006060.5</v>
      </c>
    </row>
    <row r="2558" spans="1:34" x14ac:dyDescent="0.5">
      <c r="A2558">
        <v>19729</v>
      </c>
      <c r="B2558">
        <v>85217</v>
      </c>
      <c r="C2558" t="s">
        <v>2560</v>
      </c>
      <c r="D2558" s="25">
        <v>25707</v>
      </c>
      <c r="E2558" t="s">
        <v>100</v>
      </c>
      <c r="F2558" t="s">
        <v>84</v>
      </c>
      <c r="G2558" t="s">
        <v>112</v>
      </c>
      <c r="H2558" s="25">
        <v>41766</v>
      </c>
      <c r="I2558" s="26" t="str">
        <f t="shared" si="312"/>
        <v>Wed</v>
      </c>
      <c r="J2558" s="1">
        <f t="shared" si="313"/>
        <v>32</v>
      </c>
      <c r="K2558" s="1" t="str">
        <f t="shared" si="314"/>
        <v>45D</v>
      </c>
      <c r="L2558" s="25">
        <v>41798</v>
      </c>
      <c r="M2558" s="26" t="str">
        <f t="shared" si="315"/>
        <v>Sun</v>
      </c>
      <c r="N2558" s="25">
        <v>41804</v>
      </c>
      <c r="O2558" s="1">
        <f t="shared" si="316"/>
        <v>6</v>
      </c>
      <c r="P2558" s="27">
        <f t="shared" si="317"/>
        <v>2014</v>
      </c>
      <c r="Q2558" s="1">
        <f t="shared" si="318"/>
        <v>6</v>
      </c>
      <c r="R2558" s="1">
        <f t="shared" si="319"/>
        <v>8</v>
      </c>
      <c r="S2558" t="s">
        <v>72</v>
      </c>
      <c r="T2558" s="2">
        <v>26183049.98</v>
      </c>
      <c r="U2558">
        <v>24950000</v>
      </c>
      <c r="V2558" s="2">
        <v>20541125</v>
      </c>
      <c r="W2558" s="2">
        <v>1907401.53</v>
      </c>
      <c r="X2558" s="2">
        <v>0</v>
      </c>
      <c r="Y2558" s="2">
        <v>220779.22</v>
      </c>
      <c r="Z2558" s="2">
        <v>3513744.23</v>
      </c>
      <c r="AA2558">
        <v>6</v>
      </c>
      <c r="AB2558">
        <v>0</v>
      </c>
      <c r="AC2558">
        <v>0</v>
      </c>
      <c r="AD2558">
        <v>0</v>
      </c>
      <c r="AE2558">
        <v>6</v>
      </c>
      <c r="AF2558">
        <v>6</v>
      </c>
      <c r="AG2558">
        <v>6</v>
      </c>
      <c r="AH2558" s="2">
        <v>3423520.83</v>
      </c>
    </row>
    <row r="2559" spans="1:34" x14ac:dyDescent="0.5">
      <c r="A2559">
        <v>19705</v>
      </c>
      <c r="B2559">
        <v>83090</v>
      </c>
      <c r="C2559" t="s">
        <v>2561</v>
      </c>
      <c r="D2559" s="25">
        <v>25187</v>
      </c>
      <c r="E2559" t="s">
        <v>136</v>
      </c>
      <c r="F2559" t="s">
        <v>75</v>
      </c>
      <c r="G2559" t="s">
        <v>91</v>
      </c>
      <c r="H2559" s="25">
        <v>41766</v>
      </c>
      <c r="I2559" s="26" t="str">
        <f t="shared" si="312"/>
        <v>Wed</v>
      </c>
      <c r="J2559" s="1">
        <f t="shared" si="313"/>
        <v>16</v>
      </c>
      <c r="K2559" s="1" t="str">
        <f t="shared" si="314"/>
        <v>30D</v>
      </c>
      <c r="L2559" s="25">
        <v>41782</v>
      </c>
      <c r="M2559" s="26" t="str">
        <f t="shared" si="315"/>
        <v>Fri</v>
      </c>
      <c r="N2559" s="25">
        <v>41783</v>
      </c>
      <c r="O2559" s="1">
        <f t="shared" si="316"/>
        <v>1</v>
      </c>
      <c r="P2559" s="27">
        <f t="shared" si="317"/>
        <v>2014</v>
      </c>
      <c r="Q2559" s="1">
        <f t="shared" si="318"/>
        <v>5</v>
      </c>
      <c r="R2559" s="1">
        <f t="shared" si="319"/>
        <v>23</v>
      </c>
      <c r="S2559" t="s">
        <v>72</v>
      </c>
      <c r="T2559" s="2">
        <v>3904000</v>
      </c>
      <c r="U2559">
        <v>3904000</v>
      </c>
      <c r="V2559" s="2">
        <v>3241558</v>
      </c>
      <c r="W2559" s="2">
        <v>138528</v>
      </c>
      <c r="X2559" s="2">
        <v>0</v>
      </c>
      <c r="Y2559" s="2">
        <v>0</v>
      </c>
      <c r="Z2559" s="2">
        <v>523914</v>
      </c>
      <c r="AA2559">
        <v>1</v>
      </c>
      <c r="AB2559">
        <v>0</v>
      </c>
      <c r="AC2559">
        <v>0</v>
      </c>
      <c r="AD2559">
        <v>0</v>
      </c>
      <c r="AE2559">
        <v>1</v>
      </c>
      <c r="AF2559">
        <v>1</v>
      </c>
      <c r="AG2559">
        <v>1</v>
      </c>
      <c r="AH2559" s="2">
        <v>3241558</v>
      </c>
    </row>
    <row r="2560" spans="1:34" x14ac:dyDescent="0.5">
      <c r="A2560">
        <v>19733</v>
      </c>
      <c r="B2560">
        <v>81450</v>
      </c>
      <c r="C2560" t="s">
        <v>2562</v>
      </c>
      <c r="D2560" s="25">
        <v>30622</v>
      </c>
      <c r="E2560" t="s">
        <v>69</v>
      </c>
      <c r="F2560" t="s">
        <v>84</v>
      </c>
      <c r="G2560" t="s">
        <v>112</v>
      </c>
      <c r="H2560" s="25">
        <v>41766</v>
      </c>
      <c r="I2560" s="26" t="str">
        <f t="shared" ref="I2560:I2623" si="320">TEXT(H2560,"ddd")</f>
        <v>Wed</v>
      </c>
      <c r="J2560" s="1">
        <f t="shared" ref="J2560:J2623" si="321">L2560-H2560</f>
        <v>47</v>
      </c>
      <c r="K2560" s="1" t="str">
        <f t="shared" ref="K2560:K2623" si="322">IF(J2560&lt;=7,"7D",IF(J2560&lt;=14,"14D",IF(J2560&lt;=30,"30D",IF(J2560&lt;=45,"45D",IF(J2560&lt;=60,"60D",IF(J2560&lt;=90,"90D","120D"))))))</f>
        <v>60D</v>
      </c>
      <c r="L2560" s="25">
        <v>41813</v>
      </c>
      <c r="M2560" s="26" t="str">
        <f t="shared" ref="M2560:M2623" si="323">TEXT(L2560,"ddd")</f>
        <v>Mon</v>
      </c>
      <c r="N2560" s="25">
        <v>41817</v>
      </c>
      <c r="O2560" s="1">
        <f t="shared" ref="O2560:O2623" si="324">N2560-L2560</f>
        <v>4</v>
      </c>
      <c r="P2560" s="27">
        <f t="shared" ref="P2560:P2623" si="325">YEAR(L2560)</f>
        <v>2014</v>
      </c>
      <c r="Q2560" s="1">
        <f t="shared" ref="Q2560:Q2623" si="326">MONTH(L2560)</f>
        <v>6</v>
      </c>
      <c r="R2560" s="1">
        <f t="shared" ref="R2560:R2623" si="327">DAY(L2560)</f>
        <v>23</v>
      </c>
      <c r="S2560" t="s">
        <v>72</v>
      </c>
      <c r="T2560" s="2">
        <v>12792999.99</v>
      </c>
      <c r="U2560">
        <v>11583000</v>
      </c>
      <c r="V2560" s="2">
        <v>9003030</v>
      </c>
      <c r="W2560" s="2">
        <v>1986579.26</v>
      </c>
      <c r="X2560" s="2">
        <v>0</v>
      </c>
      <c r="Y2560" s="2">
        <v>86580.09</v>
      </c>
      <c r="Z2560" s="2">
        <v>1716810.64</v>
      </c>
      <c r="AA2560">
        <v>8</v>
      </c>
      <c r="AB2560">
        <v>0</v>
      </c>
      <c r="AC2560">
        <v>4</v>
      </c>
      <c r="AD2560">
        <v>0</v>
      </c>
      <c r="AE2560">
        <v>8</v>
      </c>
      <c r="AF2560">
        <v>12</v>
      </c>
      <c r="AG2560">
        <v>4</v>
      </c>
      <c r="AH2560" s="2">
        <v>2250757.5</v>
      </c>
    </row>
    <row r="2561" spans="1:34" x14ac:dyDescent="0.5">
      <c r="A2561">
        <v>19785</v>
      </c>
      <c r="B2561">
        <v>81765</v>
      </c>
      <c r="C2561" t="s">
        <v>2563</v>
      </c>
      <c r="D2561" s="25">
        <v>27982</v>
      </c>
      <c r="E2561" t="s">
        <v>69</v>
      </c>
      <c r="F2561" t="s">
        <v>75</v>
      </c>
      <c r="G2561" t="s">
        <v>91</v>
      </c>
      <c r="H2561" s="25">
        <v>41767</v>
      </c>
      <c r="I2561" s="26" t="str">
        <f t="shared" si="320"/>
        <v>Thu</v>
      </c>
      <c r="J2561" s="1">
        <f t="shared" si="321"/>
        <v>47</v>
      </c>
      <c r="K2561" s="1" t="str">
        <f t="shared" si="322"/>
        <v>60D</v>
      </c>
      <c r="L2561" s="25">
        <v>41814</v>
      </c>
      <c r="M2561" s="26" t="str">
        <f t="shared" si="323"/>
        <v>Tue</v>
      </c>
      <c r="N2561" s="25">
        <v>41818</v>
      </c>
      <c r="O2561" s="1">
        <f t="shared" si="324"/>
        <v>4</v>
      </c>
      <c r="P2561" s="27">
        <f t="shared" si="325"/>
        <v>2014</v>
      </c>
      <c r="Q2561" s="1">
        <f t="shared" si="326"/>
        <v>6</v>
      </c>
      <c r="R2561" s="1">
        <f t="shared" si="327"/>
        <v>24</v>
      </c>
      <c r="S2561" t="s">
        <v>72</v>
      </c>
      <c r="T2561" s="2">
        <v>1848000</v>
      </c>
      <c r="U2561">
        <v>0</v>
      </c>
      <c r="V2561" s="2">
        <v>1600000</v>
      </c>
      <c r="W2561" s="2">
        <v>0</v>
      </c>
      <c r="X2561" s="2">
        <v>0</v>
      </c>
      <c r="Y2561" s="2">
        <v>0</v>
      </c>
      <c r="Z2561" s="2">
        <v>248000</v>
      </c>
      <c r="AA2561">
        <v>6</v>
      </c>
      <c r="AB2561">
        <v>3</v>
      </c>
      <c r="AC2561">
        <v>4</v>
      </c>
      <c r="AD2561">
        <v>0</v>
      </c>
      <c r="AE2561">
        <v>9</v>
      </c>
      <c r="AF2561">
        <v>13</v>
      </c>
      <c r="AG2561">
        <v>4</v>
      </c>
      <c r="AH2561" s="2">
        <v>400000</v>
      </c>
    </row>
    <row r="2562" spans="1:34" x14ac:dyDescent="0.5">
      <c r="A2562">
        <v>24955</v>
      </c>
      <c r="B2562">
        <v>105088</v>
      </c>
      <c r="C2562" t="s">
        <v>2564</v>
      </c>
      <c r="D2562" s="25">
        <v>18102</v>
      </c>
      <c r="E2562" t="s">
        <v>79</v>
      </c>
      <c r="F2562" t="s">
        <v>105</v>
      </c>
      <c r="G2562" t="s">
        <v>106</v>
      </c>
      <c r="H2562" s="25">
        <v>41767</v>
      </c>
      <c r="I2562" s="26" t="str">
        <f t="shared" si="320"/>
        <v>Thu</v>
      </c>
      <c r="J2562" s="1">
        <f t="shared" si="321"/>
        <v>186</v>
      </c>
      <c r="K2562" s="1" t="str">
        <f t="shared" si="322"/>
        <v>120D</v>
      </c>
      <c r="L2562" s="25">
        <v>41953</v>
      </c>
      <c r="M2562" s="26" t="str">
        <f t="shared" si="323"/>
        <v>Mon</v>
      </c>
      <c r="N2562" s="25">
        <v>41959</v>
      </c>
      <c r="O2562" s="1">
        <f t="shared" si="324"/>
        <v>6</v>
      </c>
      <c r="P2562" s="27">
        <f t="shared" si="325"/>
        <v>2014</v>
      </c>
      <c r="Q2562" s="1">
        <f t="shared" si="326"/>
        <v>11</v>
      </c>
      <c r="R2562" s="1">
        <f t="shared" si="327"/>
        <v>10</v>
      </c>
      <c r="S2562" t="s">
        <v>72</v>
      </c>
      <c r="T2562" s="2">
        <v>33283997.289999999</v>
      </c>
      <c r="U2562">
        <v>5285000</v>
      </c>
      <c r="V2562" s="2">
        <v>4151896</v>
      </c>
      <c r="W2562" s="2">
        <v>24350261.600000001</v>
      </c>
      <c r="X2562" s="2">
        <v>0</v>
      </c>
      <c r="Y2562" s="2">
        <v>315151.51</v>
      </c>
      <c r="Z2562" s="2">
        <v>4466688.18</v>
      </c>
      <c r="AA2562">
        <v>14</v>
      </c>
      <c r="AB2562">
        <v>0</v>
      </c>
      <c r="AC2562">
        <v>0</v>
      </c>
      <c r="AD2562">
        <v>0</v>
      </c>
      <c r="AE2562">
        <v>14</v>
      </c>
      <c r="AF2562">
        <v>14</v>
      </c>
      <c r="AG2562">
        <v>7</v>
      </c>
      <c r="AH2562" s="2">
        <v>593128</v>
      </c>
    </row>
    <row r="2563" spans="1:34" x14ac:dyDescent="0.5">
      <c r="A2563">
        <v>19753</v>
      </c>
      <c r="B2563">
        <v>95874</v>
      </c>
      <c r="C2563" t="s">
        <v>843</v>
      </c>
      <c r="D2563" s="25">
        <v>23261</v>
      </c>
      <c r="E2563" t="s">
        <v>69</v>
      </c>
      <c r="F2563" t="s">
        <v>70</v>
      </c>
      <c r="G2563" t="s">
        <v>74</v>
      </c>
      <c r="H2563" s="25">
        <v>41767</v>
      </c>
      <c r="I2563" s="26" t="str">
        <f t="shared" si="320"/>
        <v>Thu</v>
      </c>
      <c r="J2563" s="1">
        <f t="shared" si="321"/>
        <v>9</v>
      </c>
      <c r="K2563" s="1" t="str">
        <f t="shared" si="322"/>
        <v>14D</v>
      </c>
      <c r="L2563" s="25">
        <v>41776</v>
      </c>
      <c r="M2563" s="26" t="str">
        <f t="shared" si="323"/>
        <v>Sat</v>
      </c>
      <c r="N2563" s="25">
        <v>41777</v>
      </c>
      <c r="O2563" s="1">
        <f t="shared" si="324"/>
        <v>1</v>
      </c>
      <c r="P2563" s="27">
        <f t="shared" si="325"/>
        <v>2014</v>
      </c>
      <c r="Q2563" s="1">
        <f t="shared" si="326"/>
        <v>5</v>
      </c>
      <c r="R2563" s="1">
        <f t="shared" si="327"/>
        <v>17</v>
      </c>
      <c r="S2563" t="s">
        <v>72</v>
      </c>
      <c r="T2563" s="2">
        <v>16783500.199999999</v>
      </c>
      <c r="U2563">
        <v>5313000</v>
      </c>
      <c r="V2563" s="2">
        <v>5284416</v>
      </c>
      <c r="W2563" s="2">
        <v>9246753</v>
      </c>
      <c r="X2563" s="2">
        <v>0</v>
      </c>
      <c r="Y2563" s="2">
        <v>0</v>
      </c>
      <c r="Z2563" s="2">
        <v>2252331.2000000002</v>
      </c>
      <c r="AA2563">
        <v>5</v>
      </c>
      <c r="AB2563">
        <v>0</v>
      </c>
      <c r="AC2563">
        <v>1</v>
      </c>
      <c r="AD2563">
        <v>0</v>
      </c>
      <c r="AE2563">
        <v>5</v>
      </c>
      <c r="AF2563">
        <v>6</v>
      </c>
      <c r="AG2563">
        <v>2</v>
      </c>
      <c r="AH2563" s="2">
        <v>2642208</v>
      </c>
    </row>
    <row r="2564" spans="1:34" x14ac:dyDescent="0.5">
      <c r="A2564">
        <v>19792</v>
      </c>
      <c r="B2564">
        <v>81799</v>
      </c>
      <c r="C2564" t="s">
        <v>2565</v>
      </c>
      <c r="D2564" s="25">
        <v>27166</v>
      </c>
      <c r="E2564" t="s">
        <v>69</v>
      </c>
      <c r="F2564" t="s">
        <v>75</v>
      </c>
      <c r="G2564" t="s">
        <v>91</v>
      </c>
      <c r="H2564" s="25">
        <v>41768</v>
      </c>
      <c r="I2564" s="26" t="str">
        <f t="shared" si="320"/>
        <v>Fri</v>
      </c>
      <c r="J2564" s="1">
        <f t="shared" si="321"/>
        <v>1</v>
      </c>
      <c r="K2564" s="1" t="str">
        <f t="shared" si="322"/>
        <v>7D</v>
      </c>
      <c r="L2564" s="25">
        <v>41769</v>
      </c>
      <c r="M2564" s="26" t="str">
        <f t="shared" si="323"/>
        <v>Sat</v>
      </c>
      <c r="N2564" s="25">
        <v>41771</v>
      </c>
      <c r="O2564" s="1">
        <f t="shared" si="324"/>
        <v>2</v>
      </c>
      <c r="P2564" s="27">
        <f t="shared" si="325"/>
        <v>2014</v>
      </c>
      <c r="Q2564" s="1">
        <f t="shared" si="326"/>
        <v>5</v>
      </c>
      <c r="R2564" s="1">
        <f t="shared" si="327"/>
        <v>10</v>
      </c>
      <c r="S2564" t="s">
        <v>72</v>
      </c>
      <c r="T2564" s="2">
        <v>23910000</v>
      </c>
      <c r="U2564">
        <v>23910000</v>
      </c>
      <c r="V2564" s="2">
        <v>19038960</v>
      </c>
      <c r="W2564" s="2">
        <v>1662336</v>
      </c>
      <c r="X2564" s="2">
        <v>0</v>
      </c>
      <c r="Y2564" s="2">
        <v>0</v>
      </c>
      <c r="Z2564" s="2">
        <v>3208704</v>
      </c>
      <c r="AA2564">
        <v>12</v>
      </c>
      <c r="AB2564">
        <v>0</v>
      </c>
      <c r="AC2564">
        <v>0</v>
      </c>
      <c r="AD2564">
        <v>0</v>
      </c>
      <c r="AE2564">
        <v>12</v>
      </c>
      <c r="AF2564">
        <v>12</v>
      </c>
      <c r="AG2564">
        <v>6</v>
      </c>
      <c r="AH2564" s="2">
        <v>3173160</v>
      </c>
    </row>
    <row r="2565" spans="1:34" x14ac:dyDescent="0.5">
      <c r="A2565">
        <v>19825</v>
      </c>
      <c r="B2565">
        <v>82009</v>
      </c>
      <c r="C2565" t="s">
        <v>2566</v>
      </c>
      <c r="D2565" s="25">
        <v>21956</v>
      </c>
      <c r="E2565" t="s">
        <v>79</v>
      </c>
      <c r="F2565" t="s">
        <v>105</v>
      </c>
      <c r="G2565" t="s">
        <v>106</v>
      </c>
      <c r="H2565" s="25">
        <v>41769</v>
      </c>
      <c r="I2565" s="26" t="str">
        <f t="shared" si="320"/>
        <v>Sat</v>
      </c>
      <c r="J2565" s="1">
        <f t="shared" si="321"/>
        <v>88</v>
      </c>
      <c r="K2565" s="1" t="str">
        <f t="shared" si="322"/>
        <v>90D</v>
      </c>
      <c r="L2565" s="25">
        <v>41857</v>
      </c>
      <c r="M2565" s="26" t="str">
        <f t="shared" si="323"/>
        <v>Wed</v>
      </c>
      <c r="N2565" s="25">
        <v>41863</v>
      </c>
      <c r="O2565" s="1">
        <f t="shared" si="324"/>
        <v>6</v>
      </c>
      <c r="P2565" s="27">
        <f t="shared" si="325"/>
        <v>2014</v>
      </c>
      <c r="Q2565" s="1">
        <f t="shared" si="326"/>
        <v>8</v>
      </c>
      <c r="R2565" s="1">
        <f t="shared" si="327"/>
        <v>6</v>
      </c>
      <c r="S2565" t="s">
        <v>72</v>
      </c>
      <c r="T2565" s="2">
        <v>20597059.219999999</v>
      </c>
      <c r="U2565">
        <v>0</v>
      </c>
      <c r="V2565" s="2">
        <v>10179338.4</v>
      </c>
      <c r="W2565" s="2">
        <v>6086579.4400000004</v>
      </c>
      <c r="X2565" s="2">
        <v>0</v>
      </c>
      <c r="Y2565" s="2">
        <v>1207459.21</v>
      </c>
      <c r="Z2565" s="2">
        <v>3123682.17</v>
      </c>
      <c r="AA2565">
        <v>12</v>
      </c>
      <c r="AB2565">
        <v>0</v>
      </c>
      <c r="AC2565">
        <v>0</v>
      </c>
      <c r="AD2565">
        <v>0</v>
      </c>
      <c r="AE2565">
        <v>12</v>
      </c>
      <c r="AF2565">
        <v>12</v>
      </c>
      <c r="AG2565">
        <v>6</v>
      </c>
      <c r="AH2565" s="2">
        <v>1696556.4</v>
      </c>
    </row>
    <row r="2566" spans="1:34" x14ac:dyDescent="0.5">
      <c r="A2566">
        <v>19826</v>
      </c>
      <c r="B2566">
        <v>82565</v>
      </c>
      <c r="C2566" t="s">
        <v>2567</v>
      </c>
      <c r="D2566" s="25">
        <v>31437</v>
      </c>
      <c r="E2566" t="s">
        <v>69</v>
      </c>
      <c r="F2566" t="s">
        <v>84</v>
      </c>
      <c r="G2566" t="s">
        <v>112</v>
      </c>
      <c r="H2566" s="25">
        <v>41769</v>
      </c>
      <c r="I2566" s="26" t="str">
        <f t="shared" si="320"/>
        <v>Sat</v>
      </c>
      <c r="J2566" s="1">
        <f t="shared" si="321"/>
        <v>5</v>
      </c>
      <c r="K2566" s="1" t="str">
        <f t="shared" si="322"/>
        <v>7D</v>
      </c>
      <c r="L2566" s="25">
        <v>41774</v>
      </c>
      <c r="M2566" s="26" t="str">
        <f t="shared" si="323"/>
        <v>Thu</v>
      </c>
      <c r="N2566" s="25">
        <v>41777</v>
      </c>
      <c r="O2566" s="1">
        <f t="shared" si="324"/>
        <v>3</v>
      </c>
      <c r="P2566" s="27">
        <f t="shared" si="325"/>
        <v>2014</v>
      </c>
      <c r="Q2566" s="1">
        <f t="shared" si="326"/>
        <v>5</v>
      </c>
      <c r="R2566" s="1">
        <f t="shared" si="327"/>
        <v>15</v>
      </c>
      <c r="S2566" t="s">
        <v>72</v>
      </c>
      <c r="T2566" s="2">
        <v>693000</v>
      </c>
      <c r="U2566">
        <v>0</v>
      </c>
      <c r="V2566" s="2">
        <v>600000</v>
      </c>
      <c r="W2566" s="2">
        <v>0</v>
      </c>
      <c r="X2566" s="2">
        <v>0</v>
      </c>
      <c r="Y2566" s="2">
        <v>0</v>
      </c>
      <c r="Z2566" s="2">
        <v>93000</v>
      </c>
      <c r="AA2566">
        <v>6</v>
      </c>
      <c r="AB2566">
        <v>0</v>
      </c>
      <c r="AC2566">
        <v>3</v>
      </c>
      <c r="AD2566">
        <v>3</v>
      </c>
      <c r="AE2566">
        <v>6</v>
      </c>
      <c r="AF2566">
        <v>12</v>
      </c>
      <c r="AG2566">
        <v>3</v>
      </c>
      <c r="AH2566" s="2">
        <v>200000</v>
      </c>
    </row>
    <row r="2567" spans="1:34" x14ac:dyDescent="0.5">
      <c r="A2567">
        <v>19390</v>
      </c>
      <c r="B2567">
        <v>82060</v>
      </c>
      <c r="C2567" t="s">
        <v>2568</v>
      </c>
      <c r="D2567" s="25">
        <v>22595</v>
      </c>
      <c r="E2567" t="s">
        <v>69</v>
      </c>
      <c r="F2567" t="s">
        <v>84</v>
      </c>
      <c r="G2567" t="s">
        <v>112</v>
      </c>
      <c r="H2567" s="25">
        <v>41769</v>
      </c>
      <c r="I2567" s="26" t="str">
        <f t="shared" si="320"/>
        <v>Sat</v>
      </c>
      <c r="J2567" s="1">
        <f t="shared" si="321"/>
        <v>1</v>
      </c>
      <c r="K2567" s="1" t="str">
        <f t="shared" si="322"/>
        <v>7D</v>
      </c>
      <c r="L2567" s="25">
        <v>41770</v>
      </c>
      <c r="M2567" s="26" t="str">
        <f t="shared" si="323"/>
        <v>Sun</v>
      </c>
      <c r="N2567" s="25">
        <v>41774</v>
      </c>
      <c r="O2567" s="1">
        <f t="shared" si="324"/>
        <v>4</v>
      </c>
      <c r="P2567" s="27">
        <f t="shared" si="325"/>
        <v>2014</v>
      </c>
      <c r="Q2567" s="1">
        <f t="shared" si="326"/>
        <v>5</v>
      </c>
      <c r="R2567" s="1">
        <f t="shared" si="327"/>
        <v>11</v>
      </c>
      <c r="S2567" t="s">
        <v>72</v>
      </c>
      <c r="T2567" s="2">
        <v>35540000</v>
      </c>
      <c r="U2567">
        <v>31140000</v>
      </c>
      <c r="V2567" s="2">
        <v>28692640</v>
      </c>
      <c r="W2567" s="2">
        <v>2077920</v>
      </c>
      <c r="X2567" s="2">
        <v>0</v>
      </c>
      <c r="Y2567" s="2">
        <v>0</v>
      </c>
      <c r="Z2567" s="2">
        <v>4769440</v>
      </c>
      <c r="AA2567">
        <v>8</v>
      </c>
      <c r="AB2567">
        <v>0</v>
      </c>
      <c r="AC2567">
        <v>0</v>
      </c>
      <c r="AD2567">
        <v>4</v>
      </c>
      <c r="AE2567">
        <v>8</v>
      </c>
      <c r="AF2567">
        <v>12</v>
      </c>
      <c r="AG2567">
        <v>4</v>
      </c>
      <c r="AH2567" s="2">
        <v>7173160</v>
      </c>
    </row>
    <row r="2568" spans="1:34" x14ac:dyDescent="0.5">
      <c r="A2568">
        <v>19841</v>
      </c>
      <c r="B2568">
        <v>82148</v>
      </c>
      <c r="C2568" t="s">
        <v>2569</v>
      </c>
      <c r="D2568" s="25">
        <v>20851</v>
      </c>
      <c r="E2568" t="s">
        <v>79</v>
      </c>
      <c r="F2568" t="s">
        <v>105</v>
      </c>
      <c r="G2568" t="s">
        <v>106</v>
      </c>
      <c r="H2568" s="25">
        <v>41771</v>
      </c>
      <c r="I2568" s="26" t="str">
        <f t="shared" si="320"/>
        <v>Mon</v>
      </c>
      <c r="J2568" s="1">
        <f t="shared" si="321"/>
        <v>31</v>
      </c>
      <c r="K2568" s="1" t="str">
        <f t="shared" si="322"/>
        <v>45D</v>
      </c>
      <c r="L2568" s="25">
        <v>41802</v>
      </c>
      <c r="M2568" s="26" t="str">
        <f t="shared" si="323"/>
        <v>Thu</v>
      </c>
      <c r="N2568" s="25">
        <v>41808</v>
      </c>
      <c r="O2568" s="1">
        <f t="shared" si="324"/>
        <v>6</v>
      </c>
      <c r="P2568" s="27">
        <f t="shared" si="325"/>
        <v>2014</v>
      </c>
      <c r="Q2568" s="1">
        <f t="shared" si="326"/>
        <v>6</v>
      </c>
      <c r="R2568" s="1">
        <f t="shared" si="327"/>
        <v>12</v>
      </c>
      <c r="S2568" t="s">
        <v>72</v>
      </c>
      <c r="T2568" s="2">
        <v>19651198.329999998</v>
      </c>
      <c r="U2568">
        <v>0</v>
      </c>
      <c r="V2568" s="2">
        <v>1100000</v>
      </c>
      <c r="W2568" s="2">
        <v>12659479.08</v>
      </c>
      <c r="X2568" s="2">
        <v>0</v>
      </c>
      <c r="Y2568" s="2">
        <v>3254545.46</v>
      </c>
      <c r="Z2568" s="2">
        <v>2637173.79</v>
      </c>
      <c r="AA2568">
        <v>12</v>
      </c>
      <c r="AB2568">
        <v>0</v>
      </c>
      <c r="AC2568">
        <v>0</v>
      </c>
      <c r="AD2568">
        <v>0</v>
      </c>
      <c r="AE2568">
        <v>12</v>
      </c>
      <c r="AF2568">
        <v>12</v>
      </c>
      <c r="AG2568">
        <v>6</v>
      </c>
      <c r="AH2568" s="2">
        <v>183333.33</v>
      </c>
    </row>
    <row r="2569" spans="1:34" x14ac:dyDescent="0.5">
      <c r="A2569">
        <v>19853</v>
      </c>
      <c r="B2569">
        <v>82173</v>
      </c>
      <c r="C2569" t="s">
        <v>2570</v>
      </c>
      <c r="D2569" s="25">
        <v>28009</v>
      </c>
      <c r="E2569" t="s">
        <v>69</v>
      </c>
      <c r="F2569" t="s">
        <v>70</v>
      </c>
      <c r="G2569" t="s">
        <v>74</v>
      </c>
      <c r="H2569" s="25">
        <v>41771</v>
      </c>
      <c r="I2569" s="26" t="str">
        <f t="shared" si="320"/>
        <v>Mon</v>
      </c>
      <c r="J2569" s="1">
        <f t="shared" si="321"/>
        <v>15</v>
      </c>
      <c r="K2569" s="1" t="str">
        <f t="shared" si="322"/>
        <v>30D</v>
      </c>
      <c r="L2569" s="25">
        <v>41786</v>
      </c>
      <c r="M2569" s="26" t="str">
        <f t="shared" si="323"/>
        <v>Tue</v>
      </c>
      <c r="N2569" s="25">
        <v>41788</v>
      </c>
      <c r="O2569" s="1">
        <f t="shared" si="324"/>
        <v>2</v>
      </c>
      <c r="P2569" s="27">
        <f t="shared" si="325"/>
        <v>2014</v>
      </c>
      <c r="Q2569" s="1">
        <f t="shared" si="326"/>
        <v>5</v>
      </c>
      <c r="R2569" s="1">
        <f t="shared" si="327"/>
        <v>27</v>
      </c>
      <c r="S2569" t="s">
        <v>72</v>
      </c>
      <c r="T2569" s="2">
        <v>10559010</v>
      </c>
      <c r="U2569">
        <v>9563400</v>
      </c>
      <c r="V2569" s="2">
        <v>7952728</v>
      </c>
      <c r="W2569" s="2">
        <v>1189272</v>
      </c>
      <c r="X2569" s="2">
        <v>0</v>
      </c>
      <c r="Y2569" s="2">
        <v>0</v>
      </c>
      <c r="Z2569" s="2">
        <v>1417010</v>
      </c>
      <c r="AA2569">
        <v>4</v>
      </c>
      <c r="AB2569">
        <v>0</v>
      </c>
      <c r="AC2569">
        <v>2</v>
      </c>
      <c r="AD2569">
        <v>0</v>
      </c>
      <c r="AE2569">
        <v>4</v>
      </c>
      <c r="AF2569">
        <v>6</v>
      </c>
      <c r="AG2569">
        <v>2</v>
      </c>
      <c r="AH2569" s="2">
        <v>3976364</v>
      </c>
    </row>
    <row r="2570" spans="1:34" x14ac:dyDescent="0.5">
      <c r="A2570">
        <v>19792</v>
      </c>
      <c r="B2570">
        <v>81799</v>
      </c>
      <c r="C2570" t="s">
        <v>2565</v>
      </c>
      <c r="D2570" s="25">
        <v>27166</v>
      </c>
      <c r="E2570" t="s">
        <v>69</v>
      </c>
      <c r="F2570" t="s">
        <v>75</v>
      </c>
      <c r="G2570" t="s">
        <v>91</v>
      </c>
      <c r="H2570" s="25">
        <v>41771</v>
      </c>
      <c r="I2570" s="26" t="str">
        <f t="shared" si="320"/>
        <v>Mon</v>
      </c>
      <c r="J2570" s="1">
        <f t="shared" si="321"/>
        <v>0</v>
      </c>
      <c r="K2570" s="1" t="str">
        <f t="shared" si="322"/>
        <v>7D</v>
      </c>
      <c r="L2570" s="25">
        <v>41771</v>
      </c>
      <c r="M2570" s="26" t="str">
        <f t="shared" si="323"/>
        <v>Mon</v>
      </c>
      <c r="N2570" s="25">
        <v>41775</v>
      </c>
      <c r="O2570" s="1">
        <f t="shared" si="324"/>
        <v>4</v>
      </c>
      <c r="P2570" s="27">
        <f t="shared" si="325"/>
        <v>2014</v>
      </c>
      <c r="Q2570" s="1">
        <f t="shared" si="326"/>
        <v>5</v>
      </c>
      <c r="R2570" s="1">
        <f t="shared" si="327"/>
        <v>12</v>
      </c>
      <c r="S2570" t="s">
        <v>72</v>
      </c>
      <c r="T2570" s="2">
        <v>23910000</v>
      </c>
      <c r="U2570">
        <v>23910000</v>
      </c>
      <c r="V2570" s="2">
        <v>19038960</v>
      </c>
      <c r="W2570" s="2">
        <v>1662336</v>
      </c>
      <c r="X2570" s="2">
        <v>0</v>
      </c>
      <c r="Y2570" s="2">
        <v>0</v>
      </c>
      <c r="Z2570" s="2">
        <v>3208704</v>
      </c>
      <c r="AA2570">
        <v>12</v>
      </c>
      <c r="AB2570">
        <v>0</v>
      </c>
      <c r="AC2570">
        <v>0</v>
      </c>
      <c r="AD2570">
        <v>0</v>
      </c>
      <c r="AE2570">
        <v>12</v>
      </c>
      <c r="AF2570">
        <v>12</v>
      </c>
      <c r="AG2570">
        <v>6</v>
      </c>
      <c r="AH2570" s="2">
        <v>3173160</v>
      </c>
    </row>
    <row r="2571" spans="1:34" x14ac:dyDescent="0.5">
      <c r="A2571">
        <v>19847</v>
      </c>
      <c r="B2571">
        <v>85058</v>
      </c>
      <c r="C2571" t="s">
        <v>2571</v>
      </c>
      <c r="D2571" s="25">
        <v>28507</v>
      </c>
      <c r="E2571" t="s">
        <v>69</v>
      </c>
      <c r="F2571" t="s">
        <v>75</v>
      </c>
      <c r="G2571" t="s">
        <v>91</v>
      </c>
      <c r="H2571" s="25">
        <v>41771</v>
      </c>
      <c r="I2571" s="26" t="str">
        <f t="shared" si="320"/>
        <v>Mon</v>
      </c>
      <c r="J2571" s="1">
        <f t="shared" si="321"/>
        <v>3</v>
      </c>
      <c r="K2571" s="1" t="str">
        <f t="shared" si="322"/>
        <v>7D</v>
      </c>
      <c r="L2571" s="25">
        <v>41774</v>
      </c>
      <c r="M2571" s="26" t="str">
        <f t="shared" si="323"/>
        <v>Thu</v>
      </c>
      <c r="N2571" s="25">
        <v>41779</v>
      </c>
      <c r="O2571" s="1">
        <f t="shared" si="324"/>
        <v>5</v>
      </c>
      <c r="P2571" s="27">
        <f t="shared" si="325"/>
        <v>2014</v>
      </c>
      <c r="Q2571" s="1">
        <f t="shared" si="326"/>
        <v>5</v>
      </c>
      <c r="R2571" s="1">
        <f t="shared" si="327"/>
        <v>15</v>
      </c>
      <c r="S2571" t="s">
        <v>72</v>
      </c>
      <c r="T2571" s="2">
        <v>2582147.44</v>
      </c>
      <c r="U2571">
        <v>0</v>
      </c>
      <c r="V2571" s="2">
        <v>999134</v>
      </c>
      <c r="W2571" s="2">
        <v>1234458.1000000001</v>
      </c>
      <c r="X2571" s="2">
        <v>0</v>
      </c>
      <c r="Y2571" s="2">
        <v>2134.85</v>
      </c>
      <c r="Z2571" s="2">
        <v>346420.49</v>
      </c>
      <c r="AA2571">
        <v>16</v>
      </c>
      <c r="AB2571">
        <v>4</v>
      </c>
      <c r="AC2571">
        <v>5</v>
      </c>
      <c r="AD2571">
        <v>0</v>
      </c>
      <c r="AE2571">
        <v>20</v>
      </c>
      <c r="AF2571">
        <v>25</v>
      </c>
      <c r="AG2571">
        <v>7</v>
      </c>
      <c r="AH2571" s="2">
        <v>142733.43</v>
      </c>
    </row>
    <row r="2572" spans="1:34" x14ac:dyDescent="0.5">
      <c r="A2572">
        <v>19858</v>
      </c>
      <c r="B2572">
        <v>82198</v>
      </c>
      <c r="C2572" t="s">
        <v>2572</v>
      </c>
      <c r="D2572" s="25">
        <v>26214</v>
      </c>
      <c r="E2572" t="s">
        <v>140</v>
      </c>
      <c r="F2572" t="s">
        <v>80</v>
      </c>
      <c r="G2572" t="s">
        <v>89</v>
      </c>
      <c r="H2572" s="25">
        <v>41771</v>
      </c>
      <c r="I2572" s="26" t="str">
        <f t="shared" si="320"/>
        <v>Mon</v>
      </c>
      <c r="J2572" s="1">
        <f t="shared" si="321"/>
        <v>1</v>
      </c>
      <c r="K2572" s="1" t="str">
        <f t="shared" si="322"/>
        <v>7D</v>
      </c>
      <c r="L2572" s="25">
        <v>41772</v>
      </c>
      <c r="M2572" s="26" t="str">
        <f t="shared" si="323"/>
        <v>Tue</v>
      </c>
      <c r="N2572" s="25">
        <v>41777</v>
      </c>
      <c r="O2572" s="1">
        <f t="shared" si="324"/>
        <v>5</v>
      </c>
      <c r="P2572" s="27">
        <f t="shared" si="325"/>
        <v>2014</v>
      </c>
      <c r="Q2572" s="1">
        <f t="shared" si="326"/>
        <v>5</v>
      </c>
      <c r="R2572" s="1">
        <f t="shared" si="327"/>
        <v>13</v>
      </c>
      <c r="S2572" t="s">
        <v>72</v>
      </c>
      <c r="T2572" s="2">
        <v>2302500</v>
      </c>
      <c r="U2572">
        <v>0</v>
      </c>
      <c r="V2572" s="2">
        <v>1000000</v>
      </c>
      <c r="W2572" s="2">
        <v>0</v>
      </c>
      <c r="X2572" s="2">
        <v>0</v>
      </c>
      <c r="Y2572" s="2">
        <v>993506.49</v>
      </c>
      <c r="Z2572" s="2">
        <v>308993.51</v>
      </c>
      <c r="AA2572">
        <v>10</v>
      </c>
      <c r="AB2572">
        <v>0</v>
      </c>
      <c r="AC2572">
        <v>5</v>
      </c>
      <c r="AD2572">
        <v>0</v>
      </c>
      <c r="AE2572">
        <v>10</v>
      </c>
      <c r="AF2572">
        <v>15</v>
      </c>
      <c r="AG2572">
        <v>5</v>
      </c>
      <c r="AH2572" s="2">
        <v>200000</v>
      </c>
    </row>
    <row r="2573" spans="1:34" x14ac:dyDescent="0.5">
      <c r="A2573">
        <v>19837</v>
      </c>
      <c r="B2573">
        <v>79994</v>
      </c>
      <c r="C2573" t="s">
        <v>2512</v>
      </c>
      <c r="D2573" s="25">
        <v>26579</v>
      </c>
      <c r="E2573" t="s">
        <v>138</v>
      </c>
      <c r="F2573" t="s">
        <v>75</v>
      </c>
      <c r="G2573" t="s">
        <v>1463</v>
      </c>
      <c r="H2573" s="25">
        <v>41771</v>
      </c>
      <c r="I2573" s="26" t="str">
        <f t="shared" si="320"/>
        <v>Mon</v>
      </c>
      <c r="J2573" s="1">
        <f t="shared" si="321"/>
        <v>75</v>
      </c>
      <c r="K2573" s="1" t="str">
        <f t="shared" si="322"/>
        <v>90D</v>
      </c>
      <c r="L2573" s="25">
        <v>41846</v>
      </c>
      <c r="M2573" s="26" t="str">
        <f t="shared" si="323"/>
        <v>Sat</v>
      </c>
      <c r="N2573" s="25">
        <v>41848</v>
      </c>
      <c r="O2573" s="1">
        <f t="shared" si="324"/>
        <v>2</v>
      </c>
      <c r="P2573" s="27">
        <f t="shared" si="325"/>
        <v>2014</v>
      </c>
      <c r="Q2573" s="1">
        <f t="shared" si="326"/>
        <v>7</v>
      </c>
      <c r="R2573" s="1">
        <f t="shared" si="327"/>
        <v>26</v>
      </c>
      <c r="S2573" t="s">
        <v>72</v>
      </c>
      <c r="T2573" s="2">
        <v>1936000.01</v>
      </c>
      <c r="U2573">
        <v>0</v>
      </c>
      <c r="V2573" s="2">
        <v>1200000</v>
      </c>
      <c r="W2573" s="2">
        <v>476190.48</v>
      </c>
      <c r="X2573" s="2">
        <v>0</v>
      </c>
      <c r="Y2573" s="2">
        <v>0</v>
      </c>
      <c r="Z2573" s="2">
        <v>259809.53</v>
      </c>
      <c r="AA2573">
        <v>12</v>
      </c>
      <c r="AB2573">
        <v>0</v>
      </c>
      <c r="AC2573">
        <v>6</v>
      </c>
      <c r="AD2573">
        <v>6</v>
      </c>
      <c r="AE2573">
        <v>12</v>
      </c>
      <c r="AF2573">
        <v>24</v>
      </c>
      <c r="AG2573">
        <v>6</v>
      </c>
      <c r="AH2573" s="2">
        <v>200000</v>
      </c>
    </row>
    <row r="2574" spans="1:34" x14ac:dyDescent="0.5">
      <c r="A2574">
        <v>19852</v>
      </c>
      <c r="B2574">
        <v>82172</v>
      </c>
      <c r="C2574" t="s">
        <v>2573</v>
      </c>
      <c r="D2574" s="25">
        <v>29283</v>
      </c>
      <c r="E2574" t="s">
        <v>122</v>
      </c>
      <c r="F2574" t="s">
        <v>70</v>
      </c>
      <c r="G2574" t="s">
        <v>74</v>
      </c>
      <c r="H2574" s="25">
        <v>41771</v>
      </c>
      <c r="I2574" s="26" t="str">
        <f t="shared" si="320"/>
        <v>Mon</v>
      </c>
      <c r="J2574" s="1">
        <f t="shared" si="321"/>
        <v>81</v>
      </c>
      <c r="K2574" s="1" t="str">
        <f t="shared" si="322"/>
        <v>90D</v>
      </c>
      <c r="L2574" s="25">
        <v>41852</v>
      </c>
      <c r="M2574" s="26" t="str">
        <f t="shared" si="323"/>
        <v>Fri</v>
      </c>
      <c r="N2574" s="25">
        <v>41855</v>
      </c>
      <c r="O2574" s="1">
        <f t="shared" si="324"/>
        <v>3</v>
      </c>
      <c r="P2574" s="27">
        <f t="shared" si="325"/>
        <v>2014</v>
      </c>
      <c r="Q2574" s="1">
        <f t="shared" si="326"/>
        <v>8</v>
      </c>
      <c r="R2574" s="1">
        <f t="shared" si="327"/>
        <v>1</v>
      </c>
      <c r="S2574" t="s">
        <v>72</v>
      </c>
      <c r="T2574" s="2">
        <v>16488999.449999999</v>
      </c>
      <c r="U2574">
        <v>14346000</v>
      </c>
      <c r="V2574" s="2">
        <v>11302596</v>
      </c>
      <c r="W2574" s="2">
        <v>2973591.8</v>
      </c>
      <c r="X2574" s="2">
        <v>0</v>
      </c>
      <c r="Y2574" s="2">
        <v>0</v>
      </c>
      <c r="Z2574" s="2">
        <v>2212811.65</v>
      </c>
      <c r="AA2574">
        <v>6</v>
      </c>
      <c r="AB2574">
        <v>0</v>
      </c>
      <c r="AC2574">
        <v>3</v>
      </c>
      <c r="AD2574">
        <v>3</v>
      </c>
      <c r="AE2574">
        <v>6</v>
      </c>
      <c r="AF2574">
        <v>12</v>
      </c>
      <c r="AG2574">
        <v>3</v>
      </c>
      <c r="AH2574" s="2">
        <v>3767532</v>
      </c>
    </row>
    <row r="2575" spans="1:34" x14ac:dyDescent="0.5">
      <c r="A2575">
        <v>19838</v>
      </c>
      <c r="B2575">
        <v>82134</v>
      </c>
      <c r="C2575" t="s">
        <v>2574</v>
      </c>
      <c r="D2575" s="25">
        <v>29387</v>
      </c>
      <c r="E2575" t="s">
        <v>69</v>
      </c>
      <c r="F2575" t="s">
        <v>70</v>
      </c>
      <c r="G2575" t="s">
        <v>97</v>
      </c>
      <c r="H2575" s="25">
        <v>41771</v>
      </c>
      <c r="I2575" s="26" t="str">
        <f t="shared" si="320"/>
        <v>Mon</v>
      </c>
      <c r="J2575" s="1">
        <f t="shared" si="321"/>
        <v>0</v>
      </c>
      <c r="K2575" s="1" t="str">
        <f t="shared" si="322"/>
        <v>7D</v>
      </c>
      <c r="L2575" s="25">
        <v>41771</v>
      </c>
      <c r="M2575" s="26" t="str">
        <f t="shared" si="323"/>
        <v>Mon</v>
      </c>
      <c r="N2575" s="25">
        <v>41772</v>
      </c>
      <c r="O2575" s="1">
        <f t="shared" si="324"/>
        <v>1</v>
      </c>
      <c r="P2575" s="27">
        <f t="shared" si="325"/>
        <v>2014</v>
      </c>
      <c r="Q2575" s="1">
        <f t="shared" si="326"/>
        <v>5</v>
      </c>
      <c r="R2575" s="1">
        <f t="shared" si="327"/>
        <v>12</v>
      </c>
      <c r="S2575" t="s">
        <v>72</v>
      </c>
      <c r="T2575" s="2">
        <v>6353000</v>
      </c>
      <c r="U2575">
        <v>6353000</v>
      </c>
      <c r="V2575" s="2">
        <v>5223377</v>
      </c>
      <c r="W2575" s="2">
        <v>277056</v>
      </c>
      <c r="X2575" s="2">
        <v>0</v>
      </c>
      <c r="Y2575" s="2">
        <v>0</v>
      </c>
      <c r="Z2575" s="2">
        <v>852567</v>
      </c>
      <c r="AA2575">
        <v>2</v>
      </c>
      <c r="AB2575">
        <v>0</v>
      </c>
      <c r="AC2575">
        <v>0</v>
      </c>
      <c r="AD2575">
        <v>0</v>
      </c>
      <c r="AE2575">
        <v>2</v>
      </c>
      <c r="AF2575">
        <v>2</v>
      </c>
      <c r="AG2575">
        <v>1</v>
      </c>
      <c r="AH2575" s="2">
        <v>5223377</v>
      </c>
    </row>
    <row r="2576" spans="1:34" x14ac:dyDescent="0.5">
      <c r="A2576">
        <v>23824</v>
      </c>
      <c r="B2576">
        <v>82147</v>
      </c>
      <c r="C2576" t="s">
        <v>2575</v>
      </c>
      <c r="D2576" s="25">
        <v>36855</v>
      </c>
      <c r="E2576" t="s">
        <v>79</v>
      </c>
      <c r="F2576" t="s">
        <v>70</v>
      </c>
      <c r="G2576" t="s">
        <v>74</v>
      </c>
      <c r="H2576" s="25">
        <v>41771</v>
      </c>
      <c r="I2576" s="26" t="str">
        <f t="shared" si="320"/>
        <v>Mon</v>
      </c>
      <c r="J2576" s="1">
        <f t="shared" si="321"/>
        <v>135</v>
      </c>
      <c r="K2576" s="1" t="str">
        <f t="shared" si="322"/>
        <v>120D</v>
      </c>
      <c r="L2576" s="25">
        <v>41906</v>
      </c>
      <c r="M2576" s="26" t="str">
        <f t="shared" si="323"/>
        <v>Wed</v>
      </c>
      <c r="N2576" s="25">
        <v>41912</v>
      </c>
      <c r="O2576" s="1">
        <f t="shared" si="324"/>
        <v>6</v>
      </c>
      <c r="P2576" s="27">
        <f t="shared" si="325"/>
        <v>2014</v>
      </c>
      <c r="Q2576" s="1">
        <f t="shared" si="326"/>
        <v>9</v>
      </c>
      <c r="R2576" s="1">
        <f t="shared" si="327"/>
        <v>24</v>
      </c>
      <c r="S2576" t="s">
        <v>72</v>
      </c>
      <c r="T2576" s="2">
        <v>37498491</v>
      </c>
      <c r="U2576">
        <v>35018340</v>
      </c>
      <c r="V2576" s="2">
        <v>28160055</v>
      </c>
      <c r="W2576" s="2">
        <v>3422189.4</v>
      </c>
      <c r="X2576" s="2">
        <v>0</v>
      </c>
      <c r="Y2576" s="2">
        <v>883116.88</v>
      </c>
      <c r="Z2576" s="2">
        <v>5033129.72</v>
      </c>
      <c r="AA2576">
        <v>12</v>
      </c>
      <c r="AB2576">
        <v>0</v>
      </c>
      <c r="AC2576">
        <v>6</v>
      </c>
      <c r="AD2576">
        <v>0</v>
      </c>
      <c r="AE2576">
        <v>12</v>
      </c>
      <c r="AF2576">
        <v>18</v>
      </c>
      <c r="AG2576">
        <v>6</v>
      </c>
      <c r="AH2576" s="2">
        <v>4693342.5</v>
      </c>
    </row>
    <row r="2577" spans="1:34" x14ac:dyDescent="0.5">
      <c r="A2577">
        <v>19891</v>
      </c>
      <c r="B2577">
        <v>82310</v>
      </c>
      <c r="C2577" t="s">
        <v>2576</v>
      </c>
      <c r="D2577" s="25">
        <v>23170</v>
      </c>
      <c r="E2577" t="s">
        <v>296</v>
      </c>
      <c r="F2577" t="s">
        <v>80</v>
      </c>
      <c r="G2577" t="s">
        <v>89</v>
      </c>
      <c r="H2577" s="25">
        <v>41772</v>
      </c>
      <c r="I2577" s="26" t="str">
        <f t="shared" si="320"/>
        <v>Tue</v>
      </c>
      <c r="J2577" s="1">
        <f t="shared" si="321"/>
        <v>105</v>
      </c>
      <c r="K2577" s="1" t="str">
        <f t="shared" si="322"/>
        <v>120D</v>
      </c>
      <c r="L2577" s="25">
        <v>41877</v>
      </c>
      <c r="M2577" s="26" t="str">
        <f t="shared" si="323"/>
        <v>Tue</v>
      </c>
      <c r="N2577" s="25">
        <v>41880</v>
      </c>
      <c r="O2577" s="1">
        <f t="shared" si="324"/>
        <v>3</v>
      </c>
      <c r="P2577" s="27">
        <f t="shared" si="325"/>
        <v>2014</v>
      </c>
      <c r="Q2577" s="1">
        <f t="shared" si="326"/>
        <v>8</v>
      </c>
      <c r="R2577" s="1">
        <f t="shared" si="327"/>
        <v>26</v>
      </c>
      <c r="S2577" t="s">
        <v>72</v>
      </c>
      <c r="T2577" s="2">
        <v>13843224.109999999</v>
      </c>
      <c r="U2577">
        <v>9338224</v>
      </c>
      <c r="V2577" s="2">
        <v>7240073.4000000004</v>
      </c>
      <c r="W2577" s="2">
        <v>4745339.99</v>
      </c>
      <c r="X2577" s="2">
        <v>0</v>
      </c>
      <c r="Y2577" s="2">
        <v>0</v>
      </c>
      <c r="Z2577" s="2">
        <v>1857810.72</v>
      </c>
      <c r="AA2577">
        <v>7</v>
      </c>
      <c r="AB2577">
        <v>0</v>
      </c>
      <c r="AC2577">
        <v>0</v>
      </c>
      <c r="AD2577">
        <v>0</v>
      </c>
      <c r="AE2577">
        <v>7</v>
      </c>
      <c r="AF2577">
        <v>7</v>
      </c>
      <c r="AG2577">
        <v>5</v>
      </c>
      <c r="AH2577" s="2">
        <v>1448014.68</v>
      </c>
    </row>
    <row r="2578" spans="1:34" x14ac:dyDescent="0.5">
      <c r="A2578">
        <v>19892</v>
      </c>
      <c r="B2578">
        <v>82312</v>
      </c>
      <c r="C2578" t="s">
        <v>2577</v>
      </c>
      <c r="D2578" s="25">
        <v>13895</v>
      </c>
      <c r="E2578" t="s">
        <v>138</v>
      </c>
      <c r="F2578" t="s">
        <v>80</v>
      </c>
      <c r="G2578" t="s">
        <v>81</v>
      </c>
      <c r="H2578" s="25">
        <v>41772</v>
      </c>
      <c r="I2578" s="26" t="str">
        <f t="shared" si="320"/>
        <v>Tue</v>
      </c>
      <c r="J2578" s="1">
        <f t="shared" si="321"/>
        <v>116</v>
      </c>
      <c r="K2578" s="1" t="str">
        <f t="shared" si="322"/>
        <v>120D</v>
      </c>
      <c r="L2578" s="25">
        <v>41888</v>
      </c>
      <c r="M2578" s="26" t="str">
        <f t="shared" si="323"/>
        <v>Sat</v>
      </c>
      <c r="N2578" s="25">
        <v>41892</v>
      </c>
      <c r="O2578" s="1">
        <f t="shared" si="324"/>
        <v>4</v>
      </c>
      <c r="P2578" s="27">
        <f t="shared" si="325"/>
        <v>2014</v>
      </c>
      <c r="Q2578" s="1">
        <f t="shared" si="326"/>
        <v>9</v>
      </c>
      <c r="R2578" s="1">
        <f t="shared" si="327"/>
        <v>6</v>
      </c>
      <c r="S2578" t="s">
        <v>72</v>
      </c>
      <c r="T2578" s="2">
        <v>37066999.93</v>
      </c>
      <c r="U2578">
        <v>28413000</v>
      </c>
      <c r="V2578" s="2">
        <v>11584244</v>
      </c>
      <c r="W2578" s="2">
        <v>20508396.629999999</v>
      </c>
      <c r="X2578" s="2">
        <v>0</v>
      </c>
      <c r="Y2578" s="2">
        <v>0</v>
      </c>
      <c r="Z2578" s="2">
        <v>4974359.3</v>
      </c>
      <c r="AA2578">
        <v>8</v>
      </c>
      <c r="AB2578">
        <v>0</v>
      </c>
      <c r="AC2578">
        <v>4</v>
      </c>
      <c r="AD2578">
        <v>0</v>
      </c>
      <c r="AE2578">
        <v>8</v>
      </c>
      <c r="AF2578">
        <v>12</v>
      </c>
      <c r="AG2578">
        <v>4</v>
      </c>
      <c r="AH2578" s="2">
        <v>2896061</v>
      </c>
    </row>
    <row r="2579" spans="1:34" x14ac:dyDescent="0.5">
      <c r="A2579">
        <v>19898</v>
      </c>
      <c r="B2579">
        <v>82320</v>
      </c>
      <c r="C2579" t="s">
        <v>2578</v>
      </c>
      <c r="D2579" s="25">
        <v>29955</v>
      </c>
      <c r="E2579" t="s">
        <v>138</v>
      </c>
      <c r="F2579" t="s">
        <v>80</v>
      </c>
      <c r="G2579" t="s">
        <v>89</v>
      </c>
      <c r="H2579" s="25">
        <v>41772</v>
      </c>
      <c r="I2579" s="26" t="str">
        <f t="shared" si="320"/>
        <v>Tue</v>
      </c>
      <c r="J2579" s="1">
        <f t="shared" si="321"/>
        <v>93</v>
      </c>
      <c r="K2579" s="1" t="str">
        <f t="shared" si="322"/>
        <v>120D</v>
      </c>
      <c r="L2579" s="25">
        <v>41865</v>
      </c>
      <c r="M2579" s="26" t="str">
        <f t="shared" si="323"/>
        <v>Thu</v>
      </c>
      <c r="N2579" s="25">
        <v>41869</v>
      </c>
      <c r="O2579" s="1">
        <f t="shared" si="324"/>
        <v>4</v>
      </c>
      <c r="P2579" s="27">
        <f t="shared" si="325"/>
        <v>2014</v>
      </c>
      <c r="Q2579" s="1">
        <f t="shared" si="326"/>
        <v>8</v>
      </c>
      <c r="R2579" s="1">
        <f t="shared" si="327"/>
        <v>14</v>
      </c>
      <c r="S2579" t="s">
        <v>72</v>
      </c>
      <c r="T2579" s="2">
        <v>27884910.989999998</v>
      </c>
      <c r="U2579">
        <v>24919910.399999999</v>
      </c>
      <c r="V2579" s="2">
        <v>19885866</v>
      </c>
      <c r="W2579" s="2">
        <v>4256914.09</v>
      </c>
      <c r="X2579" s="2">
        <v>0</v>
      </c>
      <c r="Y2579" s="2">
        <v>0</v>
      </c>
      <c r="Z2579" s="2">
        <v>3742130.9</v>
      </c>
      <c r="AA2579">
        <v>8</v>
      </c>
      <c r="AB2579">
        <v>0</v>
      </c>
      <c r="AC2579">
        <v>0</v>
      </c>
      <c r="AD2579">
        <v>0</v>
      </c>
      <c r="AE2579">
        <v>8</v>
      </c>
      <c r="AF2579">
        <v>8</v>
      </c>
      <c r="AG2579">
        <v>4</v>
      </c>
      <c r="AH2579" s="2">
        <v>4971466.5</v>
      </c>
    </row>
    <row r="2580" spans="1:34" x14ac:dyDescent="0.5">
      <c r="A2580">
        <v>19895</v>
      </c>
      <c r="B2580">
        <v>83777</v>
      </c>
      <c r="C2580" t="s">
        <v>2579</v>
      </c>
      <c r="D2580" s="25">
        <v>16912</v>
      </c>
      <c r="E2580" t="s">
        <v>79</v>
      </c>
      <c r="F2580" t="s">
        <v>105</v>
      </c>
      <c r="G2580" t="s">
        <v>106</v>
      </c>
      <c r="H2580" s="25">
        <v>41772</v>
      </c>
      <c r="I2580" s="26" t="str">
        <f t="shared" si="320"/>
        <v>Tue</v>
      </c>
      <c r="J2580" s="1">
        <f t="shared" si="321"/>
        <v>35</v>
      </c>
      <c r="K2580" s="1" t="str">
        <f t="shared" si="322"/>
        <v>45D</v>
      </c>
      <c r="L2580" s="25">
        <v>41807</v>
      </c>
      <c r="M2580" s="26" t="str">
        <f t="shared" si="323"/>
        <v>Tue</v>
      </c>
      <c r="N2580" s="25">
        <v>41811</v>
      </c>
      <c r="O2580" s="1">
        <f t="shared" si="324"/>
        <v>4</v>
      </c>
      <c r="P2580" s="27">
        <f t="shared" si="325"/>
        <v>2014</v>
      </c>
      <c r="Q2580" s="1">
        <f t="shared" si="326"/>
        <v>6</v>
      </c>
      <c r="R2580" s="1">
        <f t="shared" si="327"/>
        <v>17</v>
      </c>
      <c r="S2580" t="s">
        <v>72</v>
      </c>
      <c r="T2580" s="2">
        <v>20463479.66</v>
      </c>
      <c r="U2580">
        <v>0</v>
      </c>
      <c r="V2580" s="2">
        <v>734368</v>
      </c>
      <c r="W2580" s="2">
        <v>15662334.58</v>
      </c>
      <c r="X2580" s="2">
        <v>0</v>
      </c>
      <c r="Y2580" s="2">
        <v>1320785.6100000001</v>
      </c>
      <c r="Z2580" s="2">
        <v>2745991.47</v>
      </c>
      <c r="AA2580">
        <v>12</v>
      </c>
      <c r="AB2580">
        <v>0</v>
      </c>
      <c r="AC2580">
        <v>0</v>
      </c>
      <c r="AD2580">
        <v>0</v>
      </c>
      <c r="AE2580">
        <v>12</v>
      </c>
      <c r="AF2580">
        <v>12</v>
      </c>
      <c r="AG2580">
        <v>6</v>
      </c>
      <c r="AH2580" s="2">
        <v>122394.67</v>
      </c>
    </row>
    <row r="2581" spans="1:34" x14ac:dyDescent="0.5">
      <c r="A2581">
        <v>19881</v>
      </c>
      <c r="B2581">
        <v>82281</v>
      </c>
      <c r="C2581" t="s">
        <v>2580</v>
      </c>
      <c r="D2581" s="25">
        <v>30098</v>
      </c>
      <c r="E2581" t="s">
        <v>69</v>
      </c>
      <c r="F2581" t="s">
        <v>84</v>
      </c>
      <c r="G2581" t="s">
        <v>112</v>
      </c>
      <c r="H2581" s="25">
        <v>41772</v>
      </c>
      <c r="I2581" s="26" t="str">
        <f t="shared" si="320"/>
        <v>Tue</v>
      </c>
      <c r="J2581" s="1">
        <f t="shared" si="321"/>
        <v>13</v>
      </c>
      <c r="K2581" s="1" t="str">
        <f t="shared" si="322"/>
        <v>14D</v>
      </c>
      <c r="L2581" s="25">
        <v>41785</v>
      </c>
      <c r="M2581" s="26" t="str">
        <f t="shared" si="323"/>
        <v>Mon</v>
      </c>
      <c r="N2581" s="25">
        <v>41789</v>
      </c>
      <c r="O2581" s="1">
        <f t="shared" si="324"/>
        <v>4</v>
      </c>
      <c r="P2581" s="27">
        <f t="shared" si="325"/>
        <v>2014</v>
      </c>
      <c r="Q2581" s="1">
        <f t="shared" si="326"/>
        <v>5</v>
      </c>
      <c r="R2581" s="1">
        <f t="shared" si="327"/>
        <v>26</v>
      </c>
      <c r="S2581" t="s">
        <v>72</v>
      </c>
      <c r="T2581" s="2">
        <v>14645499.91</v>
      </c>
      <c r="U2581">
        <v>11583000</v>
      </c>
      <c r="V2581" s="2">
        <v>9630303</v>
      </c>
      <c r="W2581" s="2">
        <v>3049782.39</v>
      </c>
      <c r="X2581" s="2">
        <v>0</v>
      </c>
      <c r="Y2581" s="2">
        <v>0</v>
      </c>
      <c r="Z2581" s="2">
        <v>1965414.52</v>
      </c>
      <c r="AA2581">
        <v>8</v>
      </c>
      <c r="AB2581">
        <v>0</v>
      </c>
      <c r="AC2581">
        <v>4</v>
      </c>
      <c r="AD2581">
        <v>4</v>
      </c>
      <c r="AE2581">
        <v>8</v>
      </c>
      <c r="AF2581">
        <v>16</v>
      </c>
      <c r="AG2581">
        <v>4</v>
      </c>
      <c r="AH2581" s="2">
        <v>2407575.75</v>
      </c>
    </row>
    <row r="2582" spans="1:34" x14ac:dyDescent="0.5">
      <c r="A2582">
        <v>19706</v>
      </c>
      <c r="B2582">
        <v>82523</v>
      </c>
      <c r="C2582" t="s">
        <v>2581</v>
      </c>
      <c r="D2582" s="25">
        <v>27760</v>
      </c>
      <c r="E2582" t="s">
        <v>69</v>
      </c>
      <c r="F2582" t="s">
        <v>75</v>
      </c>
      <c r="G2582" t="s">
        <v>91</v>
      </c>
      <c r="H2582" s="25">
        <v>41773</v>
      </c>
      <c r="I2582" s="26" t="str">
        <f t="shared" si="320"/>
        <v>Wed</v>
      </c>
      <c r="J2582" s="1">
        <f t="shared" si="321"/>
        <v>9</v>
      </c>
      <c r="K2582" s="1" t="str">
        <f t="shared" si="322"/>
        <v>14D</v>
      </c>
      <c r="L2582" s="25">
        <v>41782</v>
      </c>
      <c r="M2582" s="26" t="str">
        <f t="shared" si="323"/>
        <v>Fri</v>
      </c>
      <c r="N2582" s="25">
        <v>41783</v>
      </c>
      <c r="O2582" s="1">
        <f t="shared" si="324"/>
        <v>1</v>
      </c>
      <c r="P2582" s="27">
        <f t="shared" si="325"/>
        <v>2014</v>
      </c>
      <c r="Q2582" s="1">
        <f t="shared" si="326"/>
        <v>5</v>
      </c>
      <c r="R2582" s="1">
        <f t="shared" si="327"/>
        <v>23</v>
      </c>
      <c r="S2582" t="s">
        <v>72</v>
      </c>
      <c r="T2582" s="2">
        <v>7264000</v>
      </c>
      <c r="U2582">
        <v>7264000</v>
      </c>
      <c r="V2582" s="2">
        <v>6012121</v>
      </c>
      <c r="W2582" s="2">
        <v>277056</v>
      </c>
      <c r="X2582" s="2">
        <v>0</v>
      </c>
      <c r="Y2582" s="2">
        <v>0</v>
      </c>
      <c r="Z2582" s="2">
        <v>974823</v>
      </c>
      <c r="AA2582">
        <v>1</v>
      </c>
      <c r="AB2582">
        <v>0</v>
      </c>
      <c r="AC2582">
        <v>0</v>
      </c>
      <c r="AD2582">
        <v>0</v>
      </c>
      <c r="AE2582">
        <v>1</v>
      </c>
      <c r="AF2582">
        <v>1</v>
      </c>
      <c r="AG2582">
        <v>1</v>
      </c>
      <c r="AH2582" s="2">
        <v>6012121</v>
      </c>
    </row>
    <row r="2583" spans="1:34" x14ac:dyDescent="0.5">
      <c r="A2583">
        <v>19705</v>
      </c>
      <c r="B2583">
        <v>83076</v>
      </c>
      <c r="C2583" t="s">
        <v>2533</v>
      </c>
      <c r="D2583" s="25">
        <v>29481</v>
      </c>
      <c r="E2583" t="s">
        <v>69</v>
      </c>
      <c r="F2583" t="s">
        <v>75</v>
      </c>
      <c r="G2583" t="s">
        <v>91</v>
      </c>
      <c r="H2583" s="25">
        <v>41773</v>
      </c>
      <c r="I2583" s="26" t="str">
        <f t="shared" si="320"/>
        <v>Wed</v>
      </c>
      <c r="J2583" s="1">
        <f t="shared" si="321"/>
        <v>8</v>
      </c>
      <c r="K2583" s="1" t="str">
        <f t="shared" si="322"/>
        <v>14D</v>
      </c>
      <c r="L2583" s="25">
        <v>41781</v>
      </c>
      <c r="M2583" s="26" t="str">
        <f t="shared" si="323"/>
        <v>Thu</v>
      </c>
      <c r="N2583" s="25">
        <v>41782</v>
      </c>
      <c r="O2583" s="1">
        <f t="shared" si="324"/>
        <v>1</v>
      </c>
      <c r="P2583" s="27">
        <f t="shared" si="325"/>
        <v>2014</v>
      </c>
      <c r="Q2583" s="1">
        <f t="shared" si="326"/>
        <v>5</v>
      </c>
      <c r="R2583" s="1">
        <f t="shared" si="327"/>
        <v>22</v>
      </c>
      <c r="S2583" t="s">
        <v>72</v>
      </c>
      <c r="T2583" s="2">
        <v>7264000</v>
      </c>
      <c r="U2583">
        <v>7264000</v>
      </c>
      <c r="V2583" s="2">
        <v>6012121</v>
      </c>
      <c r="W2583" s="2">
        <v>277056</v>
      </c>
      <c r="X2583" s="2">
        <v>0</v>
      </c>
      <c r="Y2583" s="2">
        <v>0</v>
      </c>
      <c r="Z2583" s="2">
        <v>974823</v>
      </c>
      <c r="AA2583">
        <v>2</v>
      </c>
      <c r="AB2583">
        <v>0</v>
      </c>
      <c r="AC2583">
        <v>0</v>
      </c>
      <c r="AD2583">
        <v>0</v>
      </c>
      <c r="AE2583">
        <v>2</v>
      </c>
      <c r="AF2583">
        <v>2</v>
      </c>
      <c r="AG2583">
        <v>2</v>
      </c>
      <c r="AH2583" s="2">
        <v>3006060.5</v>
      </c>
    </row>
    <row r="2584" spans="1:34" x14ac:dyDescent="0.5">
      <c r="A2584">
        <v>19934</v>
      </c>
      <c r="B2584">
        <v>82472</v>
      </c>
      <c r="C2584" t="s">
        <v>2582</v>
      </c>
      <c r="D2584" s="25">
        <v>25605</v>
      </c>
      <c r="E2584" t="s">
        <v>79</v>
      </c>
      <c r="F2584" t="s">
        <v>70</v>
      </c>
      <c r="G2584" t="s">
        <v>74</v>
      </c>
      <c r="H2584" s="25">
        <v>41773</v>
      </c>
      <c r="I2584" s="26" t="str">
        <f t="shared" si="320"/>
        <v>Wed</v>
      </c>
      <c r="J2584" s="1">
        <f t="shared" si="321"/>
        <v>42</v>
      </c>
      <c r="K2584" s="1" t="str">
        <f t="shared" si="322"/>
        <v>45D</v>
      </c>
      <c r="L2584" s="25">
        <v>41815</v>
      </c>
      <c r="M2584" s="26" t="str">
        <f t="shared" si="323"/>
        <v>Wed</v>
      </c>
      <c r="N2584" s="25">
        <v>41821</v>
      </c>
      <c r="O2584" s="1">
        <f t="shared" si="324"/>
        <v>6</v>
      </c>
      <c r="P2584" s="27">
        <f t="shared" si="325"/>
        <v>2014</v>
      </c>
      <c r="Q2584" s="1">
        <f t="shared" si="326"/>
        <v>6</v>
      </c>
      <c r="R2584" s="1">
        <f t="shared" si="327"/>
        <v>25</v>
      </c>
      <c r="S2584" t="s">
        <v>72</v>
      </c>
      <c r="T2584" s="2">
        <v>72955783.120000005</v>
      </c>
      <c r="U2584">
        <v>57750000</v>
      </c>
      <c r="V2584" s="2">
        <v>45757580</v>
      </c>
      <c r="W2584" s="2">
        <v>13601682.35</v>
      </c>
      <c r="X2584" s="2">
        <v>0</v>
      </c>
      <c r="Y2584" s="2">
        <v>3566193.76</v>
      </c>
      <c r="Z2584" s="2">
        <v>10030327.01</v>
      </c>
      <c r="AA2584">
        <v>12</v>
      </c>
      <c r="AB2584">
        <v>0</v>
      </c>
      <c r="AC2584">
        <v>0</v>
      </c>
      <c r="AD2584">
        <v>0</v>
      </c>
      <c r="AE2584">
        <v>12</v>
      </c>
      <c r="AF2584">
        <v>12</v>
      </c>
      <c r="AG2584">
        <v>6</v>
      </c>
      <c r="AH2584" s="2">
        <v>7626263.3300000001</v>
      </c>
    </row>
    <row r="2585" spans="1:34" x14ac:dyDescent="0.5">
      <c r="A2585">
        <v>19706</v>
      </c>
      <c r="B2585">
        <v>83083</v>
      </c>
      <c r="C2585" t="s">
        <v>2534</v>
      </c>
      <c r="D2585" s="25">
        <v>23343</v>
      </c>
      <c r="E2585" t="s">
        <v>101</v>
      </c>
      <c r="F2585" t="s">
        <v>75</v>
      </c>
      <c r="G2585" t="s">
        <v>91</v>
      </c>
      <c r="H2585" s="25">
        <v>41773</v>
      </c>
      <c r="I2585" s="26" t="str">
        <f t="shared" si="320"/>
        <v>Wed</v>
      </c>
      <c r="J2585" s="1">
        <f t="shared" si="321"/>
        <v>9</v>
      </c>
      <c r="K2585" s="1" t="str">
        <f t="shared" si="322"/>
        <v>14D</v>
      </c>
      <c r="L2585" s="25">
        <v>41782</v>
      </c>
      <c r="M2585" s="26" t="str">
        <f t="shared" si="323"/>
        <v>Fri</v>
      </c>
      <c r="N2585" s="25">
        <v>41783</v>
      </c>
      <c r="O2585" s="1">
        <f t="shared" si="324"/>
        <v>1</v>
      </c>
      <c r="P2585" s="27">
        <f t="shared" si="325"/>
        <v>2014</v>
      </c>
      <c r="Q2585" s="1">
        <f t="shared" si="326"/>
        <v>5</v>
      </c>
      <c r="R2585" s="1">
        <f t="shared" si="327"/>
        <v>23</v>
      </c>
      <c r="S2585" t="s">
        <v>72</v>
      </c>
      <c r="T2585" s="2">
        <v>7264000</v>
      </c>
      <c r="U2585">
        <v>7264000</v>
      </c>
      <c r="V2585" s="2">
        <v>6012121</v>
      </c>
      <c r="W2585" s="2">
        <v>277056</v>
      </c>
      <c r="X2585" s="2">
        <v>0</v>
      </c>
      <c r="Y2585" s="2">
        <v>0</v>
      </c>
      <c r="Z2585" s="2">
        <v>974823</v>
      </c>
      <c r="AA2585">
        <v>2</v>
      </c>
      <c r="AB2585">
        <v>0</v>
      </c>
      <c r="AC2585">
        <v>0</v>
      </c>
      <c r="AD2585">
        <v>0</v>
      </c>
      <c r="AE2585">
        <v>2</v>
      </c>
      <c r="AF2585">
        <v>2</v>
      </c>
      <c r="AG2585">
        <v>2</v>
      </c>
      <c r="AH2585" s="2">
        <v>3006060.5</v>
      </c>
    </row>
    <row r="2586" spans="1:34" x14ac:dyDescent="0.5">
      <c r="A2586">
        <v>19706</v>
      </c>
      <c r="B2586">
        <v>83091</v>
      </c>
      <c r="C2586" t="s">
        <v>2554</v>
      </c>
      <c r="D2586" s="25">
        <v>31549</v>
      </c>
      <c r="E2586" t="s">
        <v>69</v>
      </c>
      <c r="F2586" t="s">
        <v>75</v>
      </c>
      <c r="G2586" t="s">
        <v>91</v>
      </c>
      <c r="H2586" s="25">
        <v>41773</v>
      </c>
      <c r="I2586" s="26" t="str">
        <f t="shared" si="320"/>
        <v>Wed</v>
      </c>
      <c r="J2586" s="1">
        <f t="shared" si="321"/>
        <v>9</v>
      </c>
      <c r="K2586" s="1" t="str">
        <f t="shared" si="322"/>
        <v>14D</v>
      </c>
      <c r="L2586" s="25">
        <v>41782</v>
      </c>
      <c r="M2586" s="26" t="str">
        <f t="shared" si="323"/>
        <v>Fri</v>
      </c>
      <c r="N2586" s="25">
        <v>41783</v>
      </c>
      <c r="O2586" s="1">
        <f t="shared" si="324"/>
        <v>1</v>
      </c>
      <c r="P2586" s="27">
        <f t="shared" si="325"/>
        <v>2014</v>
      </c>
      <c r="Q2586" s="1">
        <f t="shared" si="326"/>
        <v>5</v>
      </c>
      <c r="R2586" s="1">
        <f t="shared" si="327"/>
        <v>23</v>
      </c>
      <c r="S2586" t="s">
        <v>72</v>
      </c>
      <c r="T2586" s="2">
        <v>7404000</v>
      </c>
      <c r="U2586">
        <v>7264000</v>
      </c>
      <c r="V2586" s="2">
        <v>6012121</v>
      </c>
      <c r="W2586" s="2">
        <v>398268.12</v>
      </c>
      <c r="X2586" s="2">
        <v>0</v>
      </c>
      <c r="Y2586" s="2">
        <v>0</v>
      </c>
      <c r="Z2586" s="2">
        <v>993610.88</v>
      </c>
      <c r="AA2586">
        <v>2</v>
      </c>
      <c r="AB2586">
        <v>0</v>
      </c>
      <c r="AC2586">
        <v>0</v>
      </c>
      <c r="AD2586">
        <v>0</v>
      </c>
      <c r="AE2586">
        <v>2</v>
      </c>
      <c r="AF2586">
        <v>2</v>
      </c>
      <c r="AG2586">
        <v>2</v>
      </c>
      <c r="AH2586" s="2">
        <v>3006060.5</v>
      </c>
    </row>
    <row r="2587" spans="1:34" x14ac:dyDescent="0.5">
      <c r="A2587">
        <v>19929</v>
      </c>
      <c r="B2587">
        <v>86122</v>
      </c>
      <c r="C2587" t="s">
        <v>2583</v>
      </c>
      <c r="D2587" s="25">
        <v>25555</v>
      </c>
      <c r="E2587" t="s">
        <v>138</v>
      </c>
      <c r="F2587" t="s">
        <v>75</v>
      </c>
      <c r="G2587" t="s">
        <v>91</v>
      </c>
      <c r="H2587" s="25">
        <v>41773</v>
      </c>
      <c r="I2587" s="26" t="str">
        <f t="shared" si="320"/>
        <v>Wed</v>
      </c>
      <c r="J2587" s="1">
        <f t="shared" si="321"/>
        <v>33</v>
      </c>
      <c r="K2587" s="1" t="str">
        <f t="shared" si="322"/>
        <v>45D</v>
      </c>
      <c r="L2587" s="25">
        <v>41806</v>
      </c>
      <c r="M2587" s="26" t="str">
        <f t="shared" si="323"/>
        <v>Mon</v>
      </c>
      <c r="N2587" s="25">
        <v>41810</v>
      </c>
      <c r="O2587" s="1">
        <f t="shared" si="324"/>
        <v>4</v>
      </c>
      <c r="P2587" s="27">
        <f t="shared" si="325"/>
        <v>2014</v>
      </c>
      <c r="Q2587" s="1">
        <f t="shared" si="326"/>
        <v>6</v>
      </c>
      <c r="R2587" s="1">
        <f t="shared" si="327"/>
        <v>16</v>
      </c>
      <c r="S2587" t="s">
        <v>72</v>
      </c>
      <c r="T2587" s="2">
        <v>6981500</v>
      </c>
      <c r="U2587">
        <v>0</v>
      </c>
      <c r="V2587" s="2">
        <v>2300000</v>
      </c>
      <c r="W2587" s="2">
        <v>2012987.01</v>
      </c>
      <c r="X2587" s="2">
        <v>0</v>
      </c>
      <c r="Y2587" s="2">
        <v>1332001.3400000001</v>
      </c>
      <c r="Z2587" s="2">
        <v>1336511.6499999999</v>
      </c>
      <c r="AA2587">
        <v>8</v>
      </c>
      <c r="AB2587">
        <v>0</v>
      </c>
      <c r="AC2587">
        <v>0</v>
      </c>
      <c r="AD2587">
        <v>0</v>
      </c>
      <c r="AE2587">
        <v>8</v>
      </c>
      <c r="AF2587">
        <v>8</v>
      </c>
      <c r="AG2587">
        <v>4</v>
      </c>
      <c r="AH2587" s="2">
        <v>575000</v>
      </c>
    </row>
    <row r="2588" spans="1:34" x14ac:dyDescent="0.5">
      <c r="A2588">
        <v>19705</v>
      </c>
      <c r="B2588">
        <v>83077</v>
      </c>
      <c r="C2588" t="s">
        <v>2537</v>
      </c>
      <c r="D2588" s="25">
        <v>30603</v>
      </c>
      <c r="E2588" t="s">
        <v>69</v>
      </c>
      <c r="F2588" t="s">
        <v>75</v>
      </c>
      <c r="G2588" t="s">
        <v>91</v>
      </c>
      <c r="H2588" s="25">
        <v>41773</v>
      </c>
      <c r="I2588" s="26" t="str">
        <f t="shared" si="320"/>
        <v>Wed</v>
      </c>
      <c r="J2588" s="1">
        <f t="shared" si="321"/>
        <v>8</v>
      </c>
      <c r="K2588" s="1" t="str">
        <f t="shared" si="322"/>
        <v>14D</v>
      </c>
      <c r="L2588" s="25">
        <v>41781</v>
      </c>
      <c r="M2588" s="26" t="str">
        <f t="shared" si="323"/>
        <v>Thu</v>
      </c>
      <c r="N2588" s="25">
        <v>41782</v>
      </c>
      <c r="O2588" s="1">
        <f t="shared" si="324"/>
        <v>1</v>
      </c>
      <c r="P2588" s="27">
        <f t="shared" si="325"/>
        <v>2014</v>
      </c>
      <c r="Q2588" s="1">
        <f t="shared" si="326"/>
        <v>5</v>
      </c>
      <c r="R2588" s="1">
        <f t="shared" si="327"/>
        <v>22</v>
      </c>
      <c r="S2588" t="s">
        <v>72</v>
      </c>
      <c r="T2588" s="2">
        <v>7264000</v>
      </c>
      <c r="U2588">
        <v>7264000</v>
      </c>
      <c r="V2588" s="2">
        <v>6012121</v>
      </c>
      <c r="W2588" s="2">
        <v>277056</v>
      </c>
      <c r="X2588" s="2">
        <v>0</v>
      </c>
      <c r="Y2588" s="2">
        <v>0</v>
      </c>
      <c r="Z2588" s="2">
        <v>974823</v>
      </c>
      <c r="AA2588">
        <v>2</v>
      </c>
      <c r="AB2588">
        <v>0</v>
      </c>
      <c r="AC2588">
        <v>0</v>
      </c>
      <c r="AD2588">
        <v>0</v>
      </c>
      <c r="AE2588">
        <v>2</v>
      </c>
      <c r="AF2588">
        <v>2</v>
      </c>
      <c r="AG2588">
        <v>2</v>
      </c>
      <c r="AH2588" s="2">
        <v>3006060.5</v>
      </c>
    </row>
    <row r="2589" spans="1:34" x14ac:dyDescent="0.5">
      <c r="A2589">
        <v>19706</v>
      </c>
      <c r="B2589">
        <v>83554</v>
      </c>
      <c r="C2589" t="s">
        <v>2584</v>
      </c>
      <c r="D2589" s="25">
        <v>21022</v>
      </c>
      <c r="E2589" t="s">
        <v>69</v>
      </c>
      <c r="F2589" t="s">
        <v>75</v>
      </c>
      <c r="G2589" t="s">
        <v>91</v>
      </c>
      <c r="H2589" s="25">
        <v>41773</v>
      </c>
      <c r="I2589" s="26" t="str">
        <f t="shared" si="320"/>
        <v>Wed</v>
      </c>
      <c r="J2589" s="1">
        <f t="shared" si="321"/>
        <v>9</v>
      </c>
      <c r="K2589" s="1" t="str">
        <f t="shared" si="322"/>
        <v>14D</v>
      </c>
      <c r="L2589" s="25">
        <v>41782</v>
      </c>
      <c r="M2589" s="26" t="str">
        <f t="shared" si="323"/>
        <v>Fri</v>
      </c>
      <c r="N2589" s="25">
        <v>41783</v>
      </c>
      <c r="O2589" s="1">
        <f t="shared" si="324"/>
        <v>1</v>
      </c>
      <c r="P2589" s="27">
        <f t="shared" si="325"/>
        <v>2014</v>
      </c>
      <c r="Q2589" s="1">
        <f t="shared" si="326"/>
        <v>5</v>
      </c>
      <c r="R2589" s="1">
        <f t="shared" si="327"/>
        <v>23</v>
      </c>
      <c r="S2589" t="s">
        <v>72</v>
      </c>
      <c r="T2589" s="2">
        <v>3591000</v>
      </c>
      <c r="U2589">
        <v>3360000</v>
      </c>
      <c r="V2589" s="2">
        <v>2832035</v>
      </c>
      <c r="W2589" s="2">
        <v>277056</v>
      </c>
      <c r="X2589" s="2">
        <v>0</v>
      </c>
      <c r="Y2589" s="2">
        <v>0</v>
      </c>
      <c r="Z2589" s="2">
        <v>481909</v>
      </c>
      <c r="AA2589">
        <v>2</v>
      </c>
      <c r="AB2589">
        <v>0</v>
      </c>
      <c r="AC2589">
        <v>0</v>
      </c>
      <c r="AD2589">
        <v>1</v>
      </c>
      <c r="AE2589">
        <v>2</v>
      </c>
      <c r="AF2589">
        <v>3</v>
      </c>
      <c r="AG2589">
        <v>1</v>
      </c>
      <c r="AH2589" s="2">
        <v>2832035</v>
      </c>
    </row>
    <row r="2590" spans="1:34" x14ac:dyDescent="0.5">
      <c r="A2590">
        <v>19706</v>
      </c>
      <c r="B2590">
        <v>83088</v>
      </c>
      <c r="C2590" t="s">
        <v>2556</v>
      </c>
      <c r="D2590" s="25">
        <v>28097</v>
      </c>
      <c r="E2590" t="s">
        <v>69</v>
      </c>
      <c r="F2590" t="s">
        <v>75</v>
      </c>
      <c r="G2590" t="s">
        <v>91</v>
      </c>
      <c r="H2590" s="25">
        <v>41773</v>
      </c>
      <c r="I2590" s="26" t="str">
        <f t="shared" si="320"/>
        <v>Wed</v>
      </c>
      <c r="J2590" s="1">
        <f t="shared" si="321"/>
        <v>9</v>
      </c>
      <c r="K2590" s="1" t="str">
        <f t="shared" si="322"/>
        <v>14D</v>
      </c>
      <c r="L2590" s="25">
        <v>41782</v>
      </c>
      <c r="M2590" s="26" t="str">
        <f t="shared" si="323"/>
        <v>Fri</v>
      </c>
      <c r="N2590" s="25">
        <v>41783</v>
      </c>
      <c r="O2590" s="1">
        <f t="shared" si="324"/>
        <v>1</v>
      </c>
      <c r="P2590" s="27">
        <f t="shared" si="325"/>
        <v>2014</v>
      </c>
      <c r="Q2590" s="1">
        <f t="shared" si="326"/>
        <v>5</v>
      </c>
      <c r="R2590" s="1">
        <f t="shared" si="327"/>
        <v>23</v>
      </c>
      <c r="S2590" t="s">
        <v>72</v>
      </c>
      <c r="T2590" s="2">
        <v>7264000</v>
      </c>
      <c r="U2590">
        <v>7264000</v>
      </c>
      <c r="V2590" s="2">
        <v>6012121</v>
      </c>
      <c r="W2590" s="2">
        <v>277056</v>
      </c>
      <c r="X2590" s="2">
        <v>0</v>
      </c>
      <c r="Y2590" s="2">
        <v>0</v>
      </c>
      <c r="Z2590" s="2">
        <v>974823</v>
      </c>
      <c r="AA2590">
        <v>2</v>
      </c>
      <c r="AB2590">
        <v>0</v>
      </c>
      <c r="AC2590">
        <v>0</v>
      </c>
      <c r="AD2590">
        <v>0</v>
      </c>
      <c r="AE2590">
        <v>2</v>
      </c>
      <c r="AF2590">
        <v>2</v>
      </c>
      <c r="AG2590">
        <v>2</v>
      </c>
      <c r="AH2590" s="2">
        <v>3006060.5</v>
      </c>
    </row>
    <row r="2591" spans="1:34" x14ac:dyDescent="0.5">
      <c r="A2591">
        <v>19705</v>
      </c>
      <c r="B2591">
        <v>82495</v>
      </c>
      <c r="C2591" t="s">
        <v>2585</v>
      </c>
      <c r="D2591" s="25">
        <v>27693</v>
      </c>
      <c r="E2591" t="s">
        <v>69</v>
      </c>
      <c r="F2591" t="s">
        <v>75</v>
      </c>
      <c r="G2591" t="s">
        <v>91</v>
      </c>
      <c r="H2591" s="25">
        <v>41773</v>
      </c>
      <c r="I2591" s="26" t="str">
        <f t="shared" si="320"/>
        <v>Wed</v>
      </c>
      <c r="J2591" s="1">
        <f t="shared" si="321"/>
        <v>7</v>
      </c>
      <c r="K2591" s="1" t="str">
        <f t="shared" si="322"/>
        <v>7D</v>
      </c>
      <c r="L2591" s="25">
        <v>41780</v>
      </c>
      <c r="M2591" s="26" t="str">
        <f t="shared" si="323"/>
        <v>Wed</v>
      </c>
      <c r="N2591" s="25">
        <v>41782</v>
      </c>
      <c r="O2591" s="1">
        <f t="shared" si="324"/>
        <v>2</v>
      </c>
      <c r="P2591" s="27">
        <f t="shared" si="325"/>
        <v>2014</v>
      </c>
      <c r="Q2591" s="1">
        <f t="shared" si="326"/>
        <v>5</v>
      </c>
      <c r="R2591" s="1">
        <f t="shared" si="327"/>
        <v>21</v>
      </c>
      <c r="S2591" t="s">
        <v>72</v>
      </c>
      <c r="T2591" s="2">
        <v>10624000</v>
      </c>
      <c r="U2591">
        <v>10624000</v>
      </c>
      <c r="V2591" s="2">
        <v>8782684</v>
      </c>
      <c r="W2591" s="2">
        <v>415584</v>
      </c>
      <c r="X2591" s="2">
        <v>0</v>
      </c>
      <c r="Y2591" s="2">
        <v>0</v>
      </c>
      <c r="Z2591" s="2">
        <v>1425732</v>
      </c>
      <c r="AA2591">
        <v>3</v>
      </c>
      <c r="AB2591">
        <v>0</v>
      </c>
      <c r="AC2591">
        <v>0</v>
      </c>
      <c r="AD2591">
        <v>0</v>
      </c>
      <c r="AE2591">
        <v>3</v>
      </c>
      <c r="AF2591">
        <v>3</v>
      </c>
      <c r="AG2591">
        <v>3</v>
      </c>
      <c r="AH2591" s="2">
        <v>2927561.33</v>
      </c>
    </row>
    <row r="2592" spans="1:34" x14ac:dyDescent="0.5">
      <c r="A2592">
        <v>19706</v>
      </c>
      <c r="B2592">
        <v>82495</v>
      </c>
      <c r="C2592" t="s">
        <v>2585</v>
      </c>
      <c r="D2592" s="25">
        <v>27693</v>
      </c>
      <c r="E2592" t="s">
        <v>69</v>
      </c>
      <c r="F2592" t="s">
        <v>75</v>
      </c>
      <c r="G2592" t="s">
        <v>91</v>
      </c>
      <c r="H2592" s="25">
        <v>41773</v>
      </c>
      <c r="I2592" s="26" t="str">
        <f t="shared" si="320"/>
        <v>Wed</v>
      </c>
      <c r="J2592" s="1">
        <f t="shared" si="321"/>
        <v>9</v>
      </c>
      <c r="K2592" s="1" t="str">
        <f t="shared" si="322"/>
        <v>14D</v>
      </c>
      <c r="L2592" s="25">
        <v>41782</v>
      </c>
      <c r="M2592" s="26" t="str">
        <f t="shared" si="323"/>
        <v>Fri</v>
      </c>
      <c r="N2592" s="25">
        <v>41783</v>
      </c>
      <c r="O2592" s="1">
        <f t="shared" si="324"/>
        <v>1</v>
      </c>
      <c r="P2592" s="27">
        <f t="shared" si="325"/>
        <v>2014</v>
      </c>
      <c r="Q2592" s="1">
        <f t="shared" si="326"/>
        <v>5</v>
      </c>
      <c r="R2592" s="1">
        <f t="shared" si="327"/>
        <v>23</v>
      </c>
      <c r="S2592" t="s">
        <v>72</v>
      </c>
      <c r="T2592" s="2">
        <v>10624000</v>
      </c>
      <c r="U2592">
        <v>10624000</v>
      </c>
      <c r="V2592" s="2">
        <v>8782684</v>
      </c>
      <c r="W2592" s="2">
        <v>415584</v>
      </c>
      <c r="X2592" s="2">
        <v>0</v>
      </c>
      <c r="Y2592" s="2">
        <v>0</v>
      </c>
      <c r="Z2592" s="2">
        <v>1425732</v>
      </c>
      <c r="AA2592">
        <v>3</v>
      </c>
      <c r="AB2592">
        <v>0</v>
      </c>
      <c r="AC2592">
        <v>0</v>
      </c>
      <c r="AD2592">
        <v>0</v>
      </c>
      <c r="AE2592">
        <v>3</v>
      </c>
      <c r="AF2592">
        <v>3</v>
      </c>
      <c r="AG2592">
        <v>3</v>
      </c>
      <c r="AH2592" s="2">
        <v>2927561.33</v>
      </c>
    </row>
    <row r="2593" spans="1:34" x14ac:dyDescent="0.5">
      <c r="A2593">
        <v>19706</v>
      </c>
      <c r="B2593">
        <v>83093</v>
      </c>
      <c r="C2593" t="s">
        <v>2557</v>
      </c>
      <c r="D2593" s="25">
        <v>26010</v>
      </c>
      <c r="E2593" t="s">
        <v>2476</v>
      </c>
      <c r="F2593" t="s">
        <v>75</v>
      </c>
      <c r="G2593" t="s">
        <v>91</v>
      </c>
      <c r="H2593" s="25">
        <v>41773</v>
      </c>
      <c r="I2593" s="26" t="str">
        <f t="shared" si="320"/>
        <v>Wed</v>
      </c>
      <c r="J2593" s="1">
        <f t="shared" si="321"/>
        <v>9</v>
      </c>
      <c r="K2593" s="1" t="str">
        <f t="shared" si="322"/>
        <v>14D</v>
      </c>
      <c r="L2593" s="25">
        <v>41782</v>
      </c>
      <c r="M2593" s="26" t="str">
        <f t="shared" si="323"/>
        <v>Fri</v>
      </c>
      <c r="N2593" s="25">
        <v>41783</v>
      </c>
      <c r="O2593" s="1">
        <f t="shared" si="324"/>
        <v>1</v>
      </c>
      <c r="P2593" s="27">
        <f t="shared" si="325"/>
        <v>2014</v>
      </c>
      <c r="Q2593" s="1">
        <f t="shared" si="326"/>
        <v>5</v>
      </c>
      <c r="R2593" s="1">
        <f t="shared" si="327"/>
        <v>23</v>
      </c>
      <c r="S2593" t="s">
        <v>72</v>
      </c>
      <c r="T2593" s="2">
        <v>7264000</v>
      </c>
      <c r="U2593">
        <v>7264000</v>
      </c>
      <c r="V2593" s="2">
        <v>6012121</v>
      </c>
      <c r="W2593" s="2">
        <v>277056</v>
      </c>
      <c r="X2593" s="2">
        <v>0</v>
      </c>
      <c r="Y2593" s="2">
        <v>0</v>
      </c>
      <c r="Z2593" s="2">
        <v>974823</v>
      </c>
      <c r="AA2593">
        <v>2</v>
      </c>
      <c r="AB2593">
        <v>0</v>
      </c>
      <c r="AC2593">
        <v>0</v>
      </c>
      <c r="AD2593">
        <v>0</v>
      </c>
      <c r="AE2593">
        <v>2</v>
      </c>
      <c r="AF2593">
        <v>2</v>
      </c>
      <c r="AG2593">
        <v>2</v>
      </c>
      <c r="AH2593" s="2">
        <v>3006060.5</v>
      </c>
    </row>
    <row r="2594" spans="1:34" x14ac:dyDescent="0.5">
      <c r="A2594">
        <v>19901</v>
      </c>
      <c r="B2594">
        <v>82374</v>
      </c>
      <c r="C2594" t="s">
        <v>2586</v>
      </c>
      <c r="D2594" s="25">
        <v>26844</v>
      </c>
      <c r="E2594" t="s">
        <v>69</v>
      </c>
      <c r="F2594" t="s">
        <v>75</v>
      </c>
      <c r="G2594" t="s">
        <v>91</v>
      </c>
      <c r="H2594" s="25">
        <v>41773</v>
      </c>
      <c r="I2594" s="26" t="str">
        <f t="shared" si="320"/>
        <v>Wed</v>
      </c>
      <c r="J2594" s="1">
        <f t="shared" si="321"/>
        <v>0</v>
      </c>
      <c r="K2594" s="1" t="str">
        <f t="shared" si="322"/>
        <v>7D</v>
      </c>
      <c r="L2594" s="25">
        <v>41773</v>
      </c>
      <c r="M2594" s="26" t="str">
        <f t="shared" si="323"/>
        <v>Wed</v>
      </c>
      <c r="N2594" s="25">
        <v>41775</v>
      </c>
      <c r="O2594" s="1">
        <f t="shared" si="324"/>
        <v>2</v>
      </c>
      <c r="P2594" s="27">
        <f t="shared" si="325"/>
        <v>2014</v>
      </c>
      <c r="Q2594" s="1">
        <f t="shared" si="326"/>
        <v>5</v>
      </c>
      <c r="R2594" s="1">
        <f t="shared" si="327"/>
        <v>14</v>
      </c>
      <c r="S2594" t="s">
        <v>72</v>
      </c>
      <c r="T2594" s="2">
        <v>3258000</v>
      </c>
      <c r="U2594">
        <v>0</v>
      </c>
      <c r="V2594" s="2">
        <v>2600000</v>
      </c>
      <c r="W2594" s="2">
        <v>220779.22</v>
      </c>
      <c r="X2594" s="2">
        <v>0</v>
      </c>
      <c r="Y2594" s="2">
        <v>0</v>
      </c>
      <c r="Z2594" s="2">
        <v>437220.78</v>
      </c>
      <c r="AA2594">
        <v>6</v>
      </c>
      <c r="AB2594">
        <v>0</v>
      </c>
      <c r="AC2594">
        <v>2</v>
      </c>
      <c r="AD2594">
        <v>0</v>
      </c>
      <c r="AE2594">
        <v>6</v>
      </c>
      <c r="AF2594">
        <v>8</v>
      </c>
      <c r="AG2594">
        <v>2</v>
      </c>
      <c r="AH2594" s="2">
        <v>1300000</v>
      </c>
    </row>
    <row r="2595" spans="1:34" x14ac:dyDescent="0.5">
      <c r="A2595">
        <v>19930</v>
      </c>
      <c r="B2595">
        <v>82446</v>
      </c>
      <c r="C2595" t="s">
        <v>2587</v>
      </c>
      <c r="D2595" s="25">
        <v>21606</v>
      </c>
      <c r="E2595" t="s">
        <v>69</v>
      </c>
      <c r="F2595" t="s">
        <v>70</v>
      </c>
      <c r="G2595" t="s">
        <v>74</v>
      </c>
      <c r="H2595" s="25">
        <v>41773</v>
      </c>
      <c r="I2595" s="26" t="str">
        <f t="shared" si="320"/>
        <v>Wed</v>
      </c>
      <c r="J2595" s="1">
        <f t="shared" si="321"/>
        <v>28</v>
      </c>
      <c r="K2595" s="1" t="str">
        <f t="shared" si="322"/>
        <v>30D</v>
      </c>
      <c r="L2595" s="25">
        <v>41801</v>
      </c>
      <c r="M2595" s="26" t="str">
        <f t="shared" si="323"/>
        <v>Wed</v>
      </c>
      <c r="N2595" s="25">
        <v>41805</v>
      </c>
      <c r="O2595" s="1">
        <f t="shared" si="324"/>
        <v>4</v>
      </c>
      <c r="P2595" s="27">
        <f t="shared" si="325"/>
        <v>2014</v>
      </c>
      <c r="Q2595" s="1">
        <f t="shared" si="326"/>
        <v>6</v>
      </c>
      <c r="R2595" s="1">
        <f t="shared" si="327"/>
        <v>11</v>
      </c>
      <c r="S2595" t="s">
        <v>72</v>
      </c>
      <c r="T2595" s="2">
        <v>22546800</v>
      </c>
      <c r="U2595">
        <v>17464800</v>
      </c>
      <c r="V2595" s="2">
        <v>17611948</v>
      </c>
      <c r="W2595" s="2">
        <v>1909092</v>
      </c>
      <c r="X2595" s="2">
        <v>0</v>
      </c>
      <c r="Y2595" s="2">
        <v>0</v>
      </c>
      <c r="Z2595" s="2">
        <v>3025760</v>
      </c>
      <c r="AA2595">
        <v>12</v>
      </c>
      <c r="AB2595">
        <v>0</v>
      </c>
      <c r="AC2595">
        <v>0</v>
      </c>
      <c r="AD2595">
        <v>0</v>
      </c>
      <c r="AE2595">
        <v>12</v>
      </c>
      <c r="AF2595">
        <v>12</v>
      </c>
      <c r="AG2595">
        <v>4</v>
      </c>
      <c r="AH2595" s="2">
        <v>4402987</v>
      </c>
    </row>
    <row r="2596" spans="1:34" x14ac:dyDescent="0.5">
      <c r="A2596">
        <v>19706</v>
      </c>
      <c r="B2596">
        <v>83117</v>
      </c>
      <c r="C2596" t="s">
        <v>2588</v>
      </c>
      <c r="D2596" s="25">
        <v>31710</v>
      </c>
      <c r="E2596" t="s">
        <v>69</v>
      </c>
      <c r="F2596" t="s">
        <v>75</v>
      </c>
      <c r="G2596" t="s">
        <v>91</v>
      </c>
      <c r="H2596" s="25">
        <v>41773</v>
      </c>
      <c r="I2596" s="26" t="str">
        <f t="shared" si="320"/>
        <v>Wed</v>
      </c>
      <c r="J2596" s="1">
        <f t="shared" si="321"/>
        <v>9</v>
      </c>
      <c r="K2596" s="1" t="str">
        <f t="shared" si="322"/>
        <v>14D</v>
      </c>
      <c r="L2596" s="25">
        <v>41782</v>
      </c>
      <c r="M2596" s="26" t="str">
        <f t="shared" si="323"/>
        <v>Fri</v>
      </c>
      <c r="N2596" s="25">
        <v>41783</v>
      </c>
      <c r="O2596" s="1">
        <f t="shared" si="324"/>
        <v>1</v>
      </c>
      <c r="P2596" s="27">
        <f t="shared" si="325"/>
        <v>2014</v>
      </c>
      <c r="Q2596" s="1">
        <f t="shared" si="326"/>
        <v>5</v>
      </c>
      <c r="R2596" s="1">
        <f t="shared" si="327"/>
        <v>23</v>
      </c>
      <c r="S2596" t="s">
        <v>72</v>
      </c>
      <c r="T2596" s="2">
        <v>7264000</v>
      </c>
      <c r="U2596">
        <v>3360000</v>
      </c>
      <c r="V2596" s="2">
        <v>6150649.5800000001</v>
      </c>
      <c r="W2596" s="2">
        <v>138528</v>
      </c>
      <c r="X2596" s="2">
        <v>0</v>
      </c>
      <c r="Y2596" s="2">
        <v>0</v>
      </c>
      <c r="Z2596" s="2">
        <v>974822.42</v>
      </c>
      <c r="AA2596">
        <v>1</v>
      </c>
      <c r="AB2596">
        <v>0</v>
      </c>
      <c r="AC2596">
        <v>0</v>
      </c>
      <c r="AD2596">
        <v>0</v>
      </c>
      <c r="AE2596">
        <v>1</v>
      </c>
      <c r="AF2596">
        <v>1</v>
      </c>
      <c r="AG2596">
        <v>1</v>
      </c>
      <c r="AH2596" s="2">
        <v>6150649.5800000001</v>
      </c>
    </row>
    <row r="2597" spans="1:34" x14ac:dyDescent="0.5">
      <c r="A2597">
        <v>19706</v>
      </c>
      <c r="B2597">
        <v>83444</v>
      </c>
      <c r="C2597" t="s">
        <v>2559</v>
      </c>
      <c r="D2597" s="25">
        <v>28064</v>
      </c>
      <c r="E2597" t="s">
        <v>69</v>
      </c>
      <c r="F2597" t="s">
        <v>75</v>
      </c>
      <c r="G2597" t="s">
        <v>91</v>
      </c>
      <c r="H2597" s="25">
        <v>41773</v>
      </c>
      <c r="I2597" s="26" t="str">
        <f t="shared" si="320"/>
        <v>Wed</v>
      </c>
      <c r="J2597" s="1">
        <f t="shared" si="321"/>
        <v>9</v>
      </c>
      <c r="K2597" s="1" t="str">
        <f t="shared" si="322"/>
        <v>14D</v>
      </c>
      <c r="L2597" s="25">
        <v>41782</v>
      </c>
      <c r="M2597" s="26" t="str">
        <f t="shared" si="323"/>
        <v>Fri</v>
      </c>
      <c r="N2597" s="25">
        <v>41783</v>
      </c>
      <c r="O2597" s="1">
        <f t="shared" si="324"/>
        <v>1</v>
      </c>
      <c r="P2597" s="27">
        <f t="shared" si="325"/>
        <v>2014</v>
      </c>
      <c r="Q2597" s="1">
        <f t="shared" si="326"/>
        <v>5</v>
      </c>
      <c r="R2597" s="1">
        <f t="shared" si="327"/>
        <v>23</v>
      </c>
      <c r="S2597" t="s">
        <v>72</v>
      </c>
      <c r="T2597" s="2">
        <v>13593999.640000001</v>
      </c>
      <c r="U2597">
        <v>7264000</v>
      </c>
      <c r="V2597" s="2">
        <v>6012121</v>
      </c>
      <c r="W2597" s="2">
        <v>5757575.1799999997</v>
      </c>
      <c r="X2597" s="2">
        <v>0</v>
      </c>
      <c r="Y2597" s="2">
        <v>0</v>
      </c>
      <c r="Z2597" s="2">
        <v>1824303.46</v>
      </c>
      <c r="AA2597">
        <v>2</v>
      </c>
      <c r="AB2597">
        <v>0</v>
      </c>
      <c r="AC2597">
        <v>0</v>
      </c>
      <c r="AD2597">
        <v>0</v>
      </c>
      <c r="AE2597">
        <v>2</v>
      </c>
      <c r="AF2597">
        <v>2</v>
      </c>
      <c r="AG2597">
        <v>2</v>
      </c>
      <c r="AH2597" s="2">
        <v>3006060.5</v>
      </c>
    </row>
    <row r="2598" spans="1:34" x14ac:dyDescent="0.5">
      <c r="A2598">
        <v>19705</v>
      </c>
      <c r="B2598">
        <v>83445</v>
      </c>
      <c r="C2598" t="s">
        <v>2545</v>
      </c>
      <c r="D2598" s="25">
        <v>24378</v>
      </c>
      <c r="E2598" t="s">
        <v>129</v>
      </c>
      <c r="F2598" t="s">
        <v>75</v>
      </c>
      <c r="G2598" t="s">
        <v>91</v>
      </c>
      <c r="H2598" s="25">
        <v>41773</v>
      </c>
      <c r="I2598" s="26" t="str">
        <f t="shared" si="320"/>
        <v>Wed</v>
      </c>
      <c r="J2598" s="1">
        <f t="shared" si="321"/>
        <v>8</v>
      </c>
      <c r="K2598" s="1" t="str">
        <f t="shared" si="322"/>
        <v>14D</v>
      </c>
      <c r="L2598" s="25">
        <v>41781</v>
      </c>
      <c r="M2598" s="26" t="str">
        <f t="shared" si="323"/>
        <v>Thu</v>
      </c>
      <c r="N2598" s="25">
        <v>41782</v>
      </c>
      <c r="O2598" s="1">
        <f t="shared" si="324"/>
        <v>1</v>
      </c>
      <c r="P2598" s="27">
        <f t="shared" si="325"/>
        <v>2014</v>
      </c>
      <c r="Q2598" s="1">
        <f t="shared" si="326"/>
        <v>5</v>
      </c>
      <c r="R2598" s="1">
        <f t="shared" si="327"/>
        <v>22</v>
      </c>
      <c r="S2598" t="s">
        <v>72</v>
      </c>
      <c r="T2598" s="2">
        <v>7264000</v>
      </c>
      <c r="U2598">
        <v>7264000</v>
      </c>
      <c r="V2598" s="2">
        <v>6012121</v>
      </c>
      <c r="W2598" s="2">
        <v>277056</v>
      </c>
      <c r="X2598" s="2">
        <v>0</v>
      </c>
      <c r="Y2598" s="2">
        <v>0</v>
      </c>
      <c r="Z2598" s="2">
        <v>974823</v>
      </c>
      <c r="AA2598">
        <v>2</v>
      </c>
      <c r="AB2598">
        <v>0</v>
      </c>
      <c r="AC2598">
        <v>0</v>
      </c>
      <c r="AD2598">
        <v>0</v>
      </c>
      <c r="AE2598">
        <v>2</v>
      </c>
      <c r="AF2598">
        <v>2</v>
      </c>
      <c r="AG2598">
        <v>2</v>
      </c>
      <c r="AH2598" s="2">
        <v>3006060.5</v>
      </c>
    </row>
    <row r="2599" spans="1:34" x14ac:dyDescent="0.5">
      <c r="A2599">
        <v>19706</v>
      </c>
      <c r="B2599">
        <v>83115</v>
      </c>
      <c r="C2599" t="s">
        <v>2589</v>
      </c>
      <c r="D2599" s="25">
        <v>27759</v>
      </c>
      <c r="E2599" t="s">
        <v>69</v>
      </c>
      <c r="F2599" t="s">
        <v>75</v>
      </c>
      <c r="G2599" t="s">
        <v>91</v>
      </c>
      <c r="H2599" s="25">
        <v>41773</v>
      </c>
      <c r="I2599" s="26" t="str">
        <f t="shared" si="320"/>
        <v>Wed</v>
      </c>
      <c r="J2599" s="1">
        <f t="shared" si="321"/>
        <v>9</v>
      </c>
      <c r="K2599" s="1" t="str">
        <f t="shared" si="322"/>
        <v>14D</v>
      </c>
      <c r="L2599" s="25">
        <v>41782</v>
      </c>
      <c r="M2599" s="26" t="str">
        <f t="shared" si="323"/>
        <v>Fri</v>
      </c>
      <c r="N2599" s="25">
        <v>41783</v>
      </c>
      <c r="O2599" s="1">
        <f t="shared" si="324"/>
        <v>1</v>
      </c>
      <c r="P2599" s="27">
        <f t="shared" si="325"/>
        <v>2014</v>
      </c>
      <c r="Q2599" s="1">
        <f t="shared" si="326"/>
        <v>5</v>
      </c>
      <c r="R2599" s="1">
        <f t="shared" si="327"/>
        <v>23</v>
      </c>
      <c r="S2599" t="s">
        <v>72</v>
      </c>
      <c r="T2599" s="2">
        <v>7979000.4900000002</v>
      </c>
      <c r="U2599">
        <v>7264000</v>
      </c>
      <c r="V2599" s="2">
        <v>6012121</v>
      </c>
      <c r="W2599" s="2">
        <v>896104.05</v>
      </c>
      <c r="X2599" s="2">
        <v>0</v>
      </c>
      <c r="Y2599" s="2">
        <v>0</v>
      </c>
      <c r="Z2599" s="2">
        <v>1070775.44</v>
      </c>
      <c r="AA2599">
        <v>1</v>
      </c>
      <c r="AB2599">
        <v>0</v>
      </c>
      <c r="AC2599">
        <v>0</v>
      </c>
      <c r="AD2599">
        <v>0</v>
      </c>
      <c r="AE2599">
        <v>1</v>
      </c>
      <c r="AF2599">
        <v>1</v>
      </c>
      <c r="AG2599">
        <v>1</v>
      </c>
      <c r="AH2599" s="2">
        <v>6012121</v>
      </c>
    </row>
    <row r="2600" spans="1:34" x14ac:dyDescent="0.5">
      <c r="A2600">
        <v>19705</v>
      </c>
      <c r="B2600">
        <v>83363</v>
      </c>
      <c r="C2600" t="s">
        <v>2547</v>
      </c>
      <c r="D2600" s="25">
        <v>28475</v>
      </c>
      <c r="E2600" t="s">
        <v>69</v>
      </c>
      <c r="F2600" t="s">
        <v>75</v>
      </c>
      <c r="G2600" t="s">
        <v>91</v>
      </c>
      <c r="H2600" s="25">
        <v>41773</v>
      </c>
      <c r="I2600" s="26" t="str">
        <f t="shared" si="320"/>
        <v>Wed</v>
      </c>
      <c r="J2600" s="1">
        <f t="shared" si="321"/>
        <v>8</v>
      </c>
      <c r="K2600" s="1" t="str">
        <f t="shared" si="322"/>
        <v>14D</v>
      </c>
      <c r="L2600" s="25">
        <v>41781</v>
      </c>
      <c r="M2600" s="26" t="str">
        <f t="shared" si="323"/>
        <v>Thu</v>
      </c>
      <c r="N2600" s="25">
        <v>41782</v>
      </c>
      <c r="O2600" s="1">
        <f t="shared" si="324"/>
        <v>1</v>
      </c>
      <c r="P2600" s="27">
        <f t="shared" si="325"/>
        <v>2014</v>
      </c>
      <c r="Q2600" s="1">
        <f t="shared" si="326"/>
        <v>5</v>
      </c>
      <c r="R2600" s="1">
        <f t="shared" si="327"/>
        <v>22</v>
      </c>
      <c r="S2600" t="s">
        <v>72</v>
      </c>
      <c r="T2600" s="2">
        <v>7434000</v>
      </c>
      <c r="U2600">
        <v>7264000</v>
      </c>
      <c r="V2600" s="2">
        <v>6012121</v>
      </c>
      <c r="W2600" s="2">
        <v>424242.15</v>
      </c>
      <c r="X2600" s="2">
        <v>0</v>
      </c>
      <c r="Y2600" s="2">
        <v>0</v>
      </c>
      <c r="Z2600" s="2">
        <v>997636.85</v>
      </c>
      <c r="AA2600">
        <v>2</v>
      </c>
      <c r="AB2600">
        <v>0</v>
      </c>
      <c r="AC2600">
        <v>0</v>
      </c>
      <c r="AD2600">
        <v>0</v>
      </c>
      <c r="AE2600">
        <v>2</v>
      </c>
      <c r="AF2600">
        <v>2</v>
      </c>
      <c r="AG2600">
        <v>2</v>
      </c>
      <c r="AH2600" s="2">
        <v>3006060.5</v>
      </c>
    </row>
    <row r="2601" spans="1:34" x14ac:dyDescent="0.5">
      <c r="A2601">
        <v>19705</v>
      </c>
      <c r="B2601">
        <v>82492</v>
      </c>
      <c r="C2601" t="s">
        <v>2549</v>
      </c>
      <c r="D2601" s="25">
        <v>26631</v>
      </c>
      <c r="E2601" t="s">
        <v>69</v>
      </c>
      <c r="F2601" t="s">
        <v>75</v>
      </c>
      <c r="G2601" t="s">
        <v>91</v>
      </c>
      <c r="H2601" s="25">
        <v>41773</v>
      </c>
      <c r="I2601" s="26" t="str">
        <f t="shared" si="320"/>
        <v>Wed</v>
      </c>
      <c r="J2601" s="1">
        <f t="shared" si="321"/>
        <v>8</v>
      </c>
      <c r="K2601" s="1" t="str">
        <f t="shared" si="322"/>
        <v>14D</v>
      </c>
      <c r="L2601" s="25">
        <v>41781</v>
      </c>
      <c r="M2601" s="26" t="str">
        <f t="shared" si="323"/>
        <v>Thu</v>
      </c>
      <c r="N2601" s="25">
        <v>41782</v>
      </c>
      <c r="O2601" s="1">
        <f t="shared" si="324"/>
        <v>1</v>
      </c>
      <c r="P2601" s="27">
        <f t="shared" si="325"/>
        <v>2014</v>
      </c>
      <c r="Q2601" s="1">
        <f t="shared" si="326"/>
        <v>5</v>
      </c>
      <c r="R2601" s="1">
        <f t="shared" si="327"/>
        <v>22</v>
      </c>
      <c r="S2601" t="s">
        <v>72</v>
      </c>
      <c r="T2601" s="2">
        <v>7784000</v>
      </c>
      <c r="U2601">
        <v>7264000</v>
      </c>
      <c r="V2601" s="2">
        <v>6012121</v>
      </c>
      <c r="W2601" s="2">
        <v>277056</v>
      </c>
      <c r="X2601" s="2">
        <v>0</v>
      </c>
      <c r="Y2601" s="2">
        <v>450216.45</v>
      </c>
      <c r="Z2601" s="2">
        <v>1044606.55</v>
      </c>
      <c r="AA2601">
        <v>2</v>
      </c>
      <c r="AB2601">
        <v>0</v>
      </c>
      <c r="AC2601">
        <v>0</v>
      </c>
      <c r="AD2601">
        <v>0</v>
      </c>
      <c r="AE2601">
        <v>2</v>
      </c>
      <c r="AF2601">
        <v>2</v>
      </c>
      <c r="AG2601">
        <v>2</v>
      </c>
      <c r="AH2601" s="2">
        <v>3006060.5</v>
      </c>
    </row>
    <row r="2602" spans="1:34" x14ac:dyDescent="0.5">
      <c r="A2602">
        <v>19930</v>
      </c>
      <c r="B2602">
        <v>82484</v>
      </c>
      <c r="C2602" t="s">
        <v>2590</v>
      </c>
      <c r="D2602" s="25">
        <v>18357</v>
      </c>
      <c r="E2602" t="s">
        <v>69</v>
      </c>
      <c r="F2602" t="s">
        <v>70</v>
      </c>
      <c r="G2602" t="s">
        <v>74</v>
      </c>
      <c r="H2602" s="25">
        <v>41773</v>
      </c>
      <c r="I2602" s="26" t="str">
        <f t="shared" si="320"/>
        <v>Wed</v>
      </c>
      <c r="J2602" s="1">
        <f t="shared" si="321"/>
        <v>28</v>
      </c>
      <c r="K2602" s="1" t="str">
        <f t="shared" si="322"/>
        <v>30D</v>
      </c>
      <c r="L2602" s="25">
        <v>41801</v>
      </c>
      <c r="M2602" s="26" t="str">
        <f t="shared" si="323"/>
        <v>Wed</v>
      </c>
      <c r="N2602" s="25">
        <v>41805</v>
      </c>
      <c r="O2602" s="1">
        <f t="shared" si="324"/>
        <v>4</v>
      </c>
      <c r="P2602" s="27">
        <f t="shared" si="325"/>
        <v>2014</v>
      </c>
      <c r="Q2602" s="1">
        <f t="shared" si="326"/>
        <v>6</v>
      </c>
      <c r="R2602" s="1">
        <f t="shared" si="327"/>
        <v>11</v>
      </c>
      <c r="S2602" t="s">
        <v>72</v>
      </c>
      <c r="T2602" s="2">
        <v>6916800</v>
      </c>
      <c r="U2602">
        <v>5266800</v>
      </c>
      <c r="V2602" s="2">
        <v>3555671</v>
      </c>
      <c r="W2602" s="2">
        <v>1004328</v>
      </c>
      <c r="X2602" s="2">
        <v>0</v>
      </c>
      <c r="Y2602" s="2">
        <v>1293706.29</v>
      </c>
      <c r="Z2602" s="2">
        <v>1063094.71</v>
      </c>
      <c r="AA2602">
        <v>6</v>
      </c>
      <c r="AB2602">
        <v>0</v>
      </c>
      <c r="AC2602">
        <v>0</v>
      </c>
      <c r="AD2602">
        <v>0</v>
      </c>
      <c r="AE2602">
        <v>6</v>
      </c>
      <c r="AF2602">
        <v>6</v>
      </c>
      <c r="AG2602">
        <v>3</v>
      </c>
      <c r="AH2602" s="2">
        <v>1185223.67</v>
      </c>
    </row>
    <row r="2603" spans="1:34" x14ac:dyDescent="0.5">
      <c r="A2603">
        <v>19706</v>
      </c>
      <c r="B2603">
        <v>83082</v>
      </c>
      <c r="C2603" t="s">
        <v>2551</v>
      </c>
      <c r="D2603" s="25">
        <v>30604</v>
      </c>
      <c r="E2603" t="s">
        <v>69</v>
      </c>
      <c r="F2603" t="s">
        <v>75</v>
      </c>
      <c r="G2603" t="s">
        <v>91</v>
      </c>
      <c r="H2603" s="25">
        <v>41773</v>
      </c>
      <c r="I2603" s="26" t="str">
        <f t="shared" si="320"/>
        <v>Wed</v>
      </c>
      <c r="J2603" s="1">
        <f t="shared" si="321"/>
        <v>9</v>
      </c>
      <c r="K2603" s="1" t="str">
        <f t="shared" si="322"/>
        <v>14D</v>
      </c>
      <c r="L2603" s="25">
        <v>41782</v>
      </c>
      <c r="M2603" s="26" t="str">
        <f t="shared" si="323"/>
        <v>Fri</v>
      </c>
      <c r="N2603" s="25">
        <v>41783</v>
      </c>
      <c r="O2603" s="1">
        <f t="shared" si="324"/>
        <v>1</v>
      </c>
      <c r="P2603" s="27">
        <f t="shared" si="325"/>
        <v>2014</v>
      </c>
      <c r="Q2603" s="1">
        <f t="shared" si="326"/>
        <v>5</v>
      </c>
      <c r="R2603" s="1">
        <f t="shared" si="327"/>
        <v>23</v>
      </c>
      <c r="S2603" t="s">
        <v>72</v>
      </c>
      <c r="T2603" s="2">
        <v>7264000</v>
      </c>
      <c r="U2603">
        <v>7264000</v>
      </c>
      <c r="V2603" s="2">
        <v>6012121</v>
      </c>
      <c r="W2603" s="2">
        <v>277056</v>
      </c>
      <c r="X2603" s="2">
        <v>0</v>
      </c>
      <c r="Y2603" s="2">
        <v>0</v>
      </c>
      <c r="Z2603" s="2">
        <v>974823</v>
      </c>
      <c r="AA2603">
        <v>2</v>
      </c>
      <c r="AB2603">
        <v>0</v>
      </c>
      <c r="AC2603">
        <v>0</v>
      </c>
      <c r="AD2603">
        <v>0</v>
      </c>
      <c r="AE2603">
        <v>2</v>
      </c>
      <c r="AF2603">
        <v>2</v>
      </c>
      <c r="AG2603">
        <v>2</v>
      </c>
      <c r="AH2603" s="2">
        <v>3006060.5</v>
      </c>
    </row>
    <row r="2604" spans="1:34" x14ac:dyDescent="0.5">
      <c r="A2604">
        <v>19957</v>
      </c>
      <c r="B2604">
        <v>82310</v>
      </c>
      <c r="C2604" t="s">
        <v>2576</v>
      </c>
      <c r="D2604" s="25">
        <v>23170</v>
      </c>
      <c r="E2604" t="s">
        <v>296</v>
      </c>
      <c r="F2604" t="s">
        <v>70</v>
      </c>
      <c r="G2604" t="s">
        <v>74</v>
      </c>
      <c r="H2604" s="25">
        <v>41774</v>
      </c>
      <c r="I2604" s="26" t="str">
        <f t="shared" si="320"/>
        <v>Thu</v>
      </c>
      <c r="J2604" s="1">
        <f t="shared" si="321"/>
        <v>91</v>
      </c>
      <c r="K2604" s="1" t="str">
        <f t="shared" si="322"/>
        <v>120D</v>
      </c>
      <c r="L2604" s="25">
        <v>41865</v>
      </c>
      <c r="M2604" s="26" t="str">
        <f t="shared" si="323"/>
        <v>Thu</v>
      </c>
      <c r="N2604" s="25">
        <v>41867</v>
      </c>
      <c r="O2604" s="1">
        <f t="shared" si="324"/>
        <v>2</v>
      </c>
      <c r="P2604" s="27">
        <f t="shared" si="325"/>
        <v>2014</v>
      </c>
      <c r="Q2604" s="1">
        <f t="shared" si="326"/>
        <v>8</v>
      </c>
      <c r="R2604" s="1">
        <f t="shared" si="327"/>
        <v>14</v>
      </c>
      <c r="S2604" t="s">
        <v>72</v>
      </c>
      <c r="T2604" s="2">
        <v>13843224.109999999</v>
      </c>
      <c r="U2604">
        <v>9338224</v>
      </c>
      <c r="V2604" s="2">
        <v>7240073.4000000004</v>
      </c>
      <c r="W2604" s="2">
        <v>4745339.99</v>
      </c>
      <c r="X2604" s="2">
        <v>0</v>
      </c>
      <c r="Y2604" s="2">
        <v>0</v>
      </c>
      <c r="Z2604" s="2">
        <v>1857810.72</v>
      </c>
      <c r="AA2604">
        <v>7</v>
      </c>
      <c r="AB2604">
        <v>0</v>
      </c>
      <c r="AC2604">
        <v>0</v>
      </c>
      <c r="AD2604">
        <v>0</v>
      </c>
      <c r="AE2604">
        <v>7</v>
      </c>
      <c r="AF2604">
        <v>7</v>
      </c>
      <c r="AG2604">
        <v>5</v>
      </c>
      <c r="AH2604" s="2">
        <v>1448014.68</v>
      </c>
    </row>
    <row r="2605" spans="1:34" x14ac:dyDescent="0.5">
      <c r="A2605">
        <v>18185</v>
      </c>
      <c r="B2605">
        <v>73811</v>
      </c>
      <c r="C2605" t="s">
        <v>2349</v>
      </c>
      <c r="D2605" s="25">
        <v>26435</v>
      </c>
      <c r="E2605" t="s">
        <v>79</v>
      </c>
      <c r="F2605" t="s">
        <v>105</v>
      </c>
      <c r="G2605" t="s">
        <v>106</v>
      </c>
      <c r="H2605" s="25">
        <v>41774</v>
      </c>
      <c r="I2605" s="26" t="str">
        <f t="shared" si="320"/>
        <v>Thu</v>
      </c>
      <c r="J2605" s="1">
        <f t="shared" si="321"/>
        <v>48</v>
      </c>
      <c r="K2605" s="1" t="str">
        <f t="shared" si="322"/>
        <v>60D</v>
      </c>
      <c r="L2605" s="25">
        <v>41822</v>
      </c>
      <c r="M2605" s="26" t="str">
        <f t="shared" si="323"/>
        <v>Wed</v>
      </c>
      <c r="N2605" s="25">
        <v>41823</v>
      </c>
      <c r="O2605" s="1">
        <f t="shared" si="324"/>
        <v>1</v>
      </c>
      <c r="P2605" s="27">
        <f t="shared" si="325"/>
        <v>2014</v>
      </c>
      <c r="Q2605" s="1">
        <f t="shared" si="326"/>
        <v>7</v>
      </c>
      <c r="R2605" s="1">
        <f t="shared" si="327"/>
        <v>2</v>
      </c>
      <c r="S2605" t="s">
        <v>72</v>
      </c>
      <c r="T2605" s="2">
        <v>25301283.510000002</v>
      </c>
      <c r="U2605">
        <v>5300000</v>
      </c>
      <c r="V2605" s="2">
        <v>12987968</v>
      </c>
      <c r="W2605" s="2">
        <v>7527801.9699999997</v>
      </c>
      <c r="X2605" s="2">
        <v>0</v>
      </c>
      <c r="Y2605" s="2">
        <v>1149850.1499999999</v>
      </c>
      <c r="Z2605" s="2">
        <v>3635663.39</v>
      </c>
      <c r="AA2605">
        <v>14</v>
      </c>
      <c r="AB2605">
        <v>7</v>
      </c>
      <c r="AC2605">
        <v>7</v>
      </c>
      <c r="AD2605">
        <v>0</v>
      </c>
      <c r="AE2605">
        <v>21</v>
      </c>
      <c r="AF2605">
        <v>28</v>
      </c>
      <c r="AG2605">
        <v>7</v>
      </c>
      <c r="AH2605" s="2">
        <v>1855424</v>
      </c>
    </row>
    <row r="2606" spans="1:34" x14ac:dyDescent="0.5">
      <c r="A2606">
        <v>18185</v>
      </c>
      <c r="B2606">
        <v>73812</v>
      </c>
      <c r="C2606" t="s">
        <v>2350</v>
      </c>
      <c r="D2606" s="25">
        <v>25800</v>
      </c>
      <c r="E2606" t="s">
        <v>79</v>
      </c>
      <c r="F2606" t="s">
        <v>105</v>
      </c>
      <c r="G2606" t="s">
        <v>106</v>
      </c>
      <c r="H2606" s="25">
        <v>41774</v>
      </c>
      <c r="I2606" s="26" t="str">
        <f t="shared" si="320"/>
        <v>Thu</v>
      </c>
      <c r="J2606" s="1">
        <f t="shared" si="321"/>
        <v>48</v>
      </c>
      <c r="K2606" s="1" t="str">
        <f t="shared" si="322"/>
        <v>60D</v>
      </c>
      <c r="L2606" s="25">
        <v>41822</v>
      </c>
      <c r="M2606" s="26" t="str">
        <f t="shared" si="323"/>
        <v>Wed</v>
      </c>
      <c r="N2606" s="25">
        <v>41823</v>
      </c>
      <c r="O2606" s="1">
        <f t="shared" si="324"/>
        <v>1</v>
      </c>
      <c r="P2606" s="27">
        <f t="shared" si="325"/>
        <v>2014</v>
      </c>
      <c r="Q2606" s="1">
        <f t="shared" si="326"/>
        <v>7</v>
      </c>
      <c r="R2606" s="1">
        <f t="shared" si="327"/>
        <v>2</v>
      </c>
      <c r="S2606" t="s">
        <v>72</v>
      </c>
      <c r="T2606" s="2">
        <v>9410001</v>
      </c>
      <c r="U2606">
        <v>5300000</v>
      </c>
      <c r="V2606" s="2">
        <v>4163680</v>
      </c>
      <c r="W2606" s="2">
        <v>2762722</v>
      </c>
      <c r="X2606" s="2">
        <v>0</v>
      </c>
      <c r="Y2606" s="2">
        <v>981018.99</v>
      </c>
      <c r="Z2606" s="2">
        <v>1502580.01</v>
      </c>
      <c r="AA2606">
        <v>14</v>
      </c>
      <c r="AB2606">
        <v>0</v>
      </c>
      <c r="AC2606">
        <v>0</v>
      </c>
      <c r="AD2606">
        <v>0</v>
      </c>
      <c r="AE2606">
        <v>14</v>
      </c>
      <c r="AF2606">
        <v>14</v>
      </c>
      <c r="AG2606">
        <v>7</v>
      </c>
      <c r="AH2606" s="2">
        <v>594811.43000000005</v>
      </c>
    </row>
    <row r="2607" spans="1:34" x14ac:dyDescent="0.5">
      <c r="A2607">
        <v>19972</v>
      </c>
      <c r="B2607">
        <v>83026</v>
      </c>
      <c r="C2607" t="s">
        <v>2591</v>
      </c>
      <c r="D2607" s="25">
        <v>30027</v>
      </c>
      <c r="E2607" t="s">
        <v>69</v>
      </c>
      <c r="F2607" t="s">
        <v>75</v>
      </c>
      <c r="G2607" t="s">
        <v>91</v>
      </c>
      <c r="H2607" s="25">
        <v>41774</v>
      </c>
      <c r="I2607" s="26" t="str">
        <f t="shared" si="320"/>
        <v>Thu</v>
      </c>
      <c r="J2607" s="1">
        <f t="shared" si="321"/>
        <v>6</v>
      </c>
      <c r="K2607" s="1" t="str">
        <f t="shared" si="322"/>
        <v>7D</v>
      </c>
      <c r="L2607" s="25">
        <v>41780</v>
      </c>
      <c r="M2607" s="26" t="str">
        <f t="shared" si="323"/>
        <v>Wed</v>
      </c>
      <c r="N2607" s="25">
        <v>41784</v>
      </c>
      <c r="O2607" s="1">
        <f t="shared" si="324"/>
        <v>4</v>
      </c>
      <c r="P2607" s="27">
        <f t="shared" si="325"/>
        <v>2014</v>
      </c>
      <c r="Q2607" s="1">
        <f t="shared" si="326"/>
        <v>5</v>
      </c>
      <c r="R2607" s="1">
        <f t="shared" si="327"/>
        <v>21</v>
      </c>
      <c r="S2607" t="s">
        <v>72</v>
      </c>
      <c r="T2607" s="2">
        <v>924000</v>
      </c>
      <c r="U2607">
        <v>0</v>
      </c>
      <c r="V2607" s="2">
        <v>800000</v>
      </c>
      <c r="W2607" s="2">
        <v>0</v>
      </c>
      <c r="X2607" s="2">
        <v>0</v>
      </c>
      <c r="Y2607" s="2">
        <v>0</v>
      </c>
      <c r="Z2607" s="2">
        <v>124000</v>
      </c>
      <c r="AA2607">
        <v>8</v>
      </c>
      <c r="AB2607">
        <v>0</v>
      </c>
      <c r="AC2607">
        <v>4</v>
      </c>
      <c r="AD2607">
        <v>4</v>
      </c>
      <c r="AE2607">
        <v>8</v>
      </c>
      <c r="AF2607">
        <v>16</v>
      </c>
      <c r="AG2607">
        <v>4</v>
      </c>
      <c r="AH2607" s="2">
        <v>200000</v>
      </c>
    </row>
    <row r="2608" spans="1:34" x14ac:dyDescent="0.5">
      <c r="A2608">
        <v>19953</v>
      </c>
      <c r="B2608">
        <v>88580</v>
      </c>
      <c r="C2608" t="s">
        <v>2592</v>
      </c>
      <c r="D2608" s="25">
        <v>25432</v>
      </c>
      <c r="E2608" t="s">
        <v>79</v>
      </c>
      <c r="F2608" t="s">
        <v>80</v>
      </c>
      <c r="G2608" t="s">
        <v>81</v>
      </c>
      <c r="H2608" s="25">
        <v>41774</v>
      </c>
      <c r="I2608" s="26" t="str">
        <f t="shared" si="320"/>
        <v>Thu</v>
      </c>
      <c r="J2608" s="1">
        <f t="shared" si="321"/>
        <v>49</v>
      </c>
      <c r="K2608" s="1" t="str">
        <f t="shared" si="322"/>
        <v>60D</v>
      </c>
      <c r="L2608" s="25">
        <v>41823</v>
      </c>
      <c r="M2608" s="26" t="str">
        <f t="shared" si="323"/>
        <v>Thu</v>
      </c>
      <c r="N2608" s="25">
        <v>41824</v>
      </c>
      <c r="O2608" s="1">
        <f t="shared" si="324"/>
        <v>1</v>
      </c>
      <c r="P2608" s="27">
        <f t="shared" si="325"/>
        <v>2014</v>
      </c>
      <c r="Q2608" s="1">
        <f t="shared" si="326"/>
        <v>7</v>
      </c>
      <c r="R2608" s="1">
        <f t="shared" si="327"/>
        <v>3</v>
      </c>
      <c r="S2608" t="s">
        <v>72</v>
      </c>
      <c r="T2608" s="2">
        <v>6282249.9900000002</v>
      </c>
      <c r="U2608">
        <v>5717250</v>
      </c>
      <c r="V2608" s="2">
        <v>4525758</v>
      </c>
      <c r="W2608" s="2">
        <v>913419.48</v>
      </c>
      <c r="X2608" s="2">
        <v>0</v>
      </c>
      <c r="Y2608" s="2">
        <v>0</v>
      </c>
      <c r="Z2608" s="2">
        <v>843072.51</v>
      </c>
      <c r="AA2608">
        <v>2</v>
      </c>
      <c r="AB2608">
        <v>0</v>
      </c>
      <c r="AC2608">
        <v>0</v>
      </c>
      <c r="AD2608">
        <v>0</v>
      </c>
      <c r="AE2608">
        <v>2</v>
      </c>
      <c r="AF2608">
        <v>2</v>
      </c>
      <c r="AG2608">
        <v>1</v>
      </c>
      <c r="AH2608" s="2">
        <v>4525758</v>
      </c>
    </row>
    <row r="2609" spans="1:34" x14ac:dyDescent="0.5">
      <c r="A2609">
        <v>19998</v>
      </c>
      <c r="B2609">
        <v>82721</v>
      </c>
      <c r="C2609" t="s">
        <v>2593</v>
      </c>
      <c r="D2609" s="25">
        <v>27919</v>
      </c>
      <c r="E2609" t="s">
        <v>69</v>
      </c>
      <c r="F2609" t="s">
        <v>70</v>
      </c>
      <c r="G2609" t="s">
        <v>74</v>
      </c>
      <c r="H2609" s="25">
        <v>41775</v>
      </c>
      <c r="I2609" s="26" t="str">
        <f t="shared" si="320"/>
        <v>Fri</v>
      </c>
      <c r="J2609" s="1">
        <f t="shared" si="321"/>
        <v>35</v>
      </c>
      <c r="K2609" s="1" t="str">
        <f t="shared" si="322"/>
        <v>45D</v>
      </c>
      <c r="L2609" s="25">
        <v>41810</v>
      </c>
      <c r="M2609" s="26" t="str">
        <f t="shared" si="323"/>
        <v>Fri</v>
      </c>
      <c r="N2609" s="25">
        <v>41812</v>
      </c>
      <c r="O2609" s="1">
        <f t="shared" si="324"/>
        <v>2</v>
      </c>
      <c r="P2609" s="27">
        <f t="shared" si="325"/>
        <v>2014</v>
      </c>
      <c r="Q2609" s="1">
        <f t="shared" si="326"/>
        <v>6</v>
      </c>
      <c r="R2609" s="1">
        <f t="shared" si="327"/>
        <v>20</v>
      </c>
      <c r="S2609" t="s">
        <v>72</v>
      </c>
      <c r="T2609" s="2">
        <v>10519950</v>
      </c>
      <c r="U2609">
        <v>9564000</v>
      </c>
      <c r="V2609" s="2">
        <v>7535064</v>
      </c>
      <c r="W2609" s="2">
        <v>1451904.22</v>
      </c>
      <c r="X2609" s="2">
        <v>0</v>
      </c>
      <c r="Y2609" s="2">
        <v>121212.12</v>
      </c>
      <c r="Z2609" s="2">
        <v>1411769.66</v>
      </c>
      <c r="AA2609">
        <v>4</v>
      </c>
      <c r="AB2609">
        <v>0</v>
      </c>
      <c r="AC2609">
        <v>2</v>
      </c>
      <c r="AD2609">
        <v>0</v>
      </c>
      <c r="AE2609">
        <v>4</v>
      </c>
      <c r="AF2609">
        <v>6</v>
      </c>
      <c r="AG2609">
        <v>2</v>
      </c>
      <c r="AH2609" s="2">
        <v>3767532</v>
      </c>
    </row>
    <row r="2610" spans="1:34" x14ac:dyDescent="0.5">
      <c r="A2610">
        <v>20002</v>
      </c>
      <c r="B2610">
        <v>82735</v>
      </c>
      <c r="C2610" t="s">
        <v>2594</v>
      </c>
      <c r="D2610" s="25">
        <v>31041</v>
      </c>
      <c r="E2610" t="s">
        <v>136</v>
      </c>
      <c r="F2610" t="s">
        <v>84</v>
      </c>
      <c r="G2610" t="s">
        <v>112</v>
      </c>
      <c r="H2610" s="25">
        <v>41775</v>
      </c>
      <c r="I2610" s="26" t="str">
        <f t="shared" si="320"/>
        <v>Fri</v>
      </c>
      <c r="J2610" s="1">
        <f t="shared" si="321"/>
        <v>24</v>
      </c>
      <c r="K2610" s="1" t="str">
        <f t="shared" si="322"/>
        <v>30D</v>
      </c>
      <c r="L2610" s="25">
        <v>41799</v>
      </c>
      <c r="M2610" s="26" t="str">
        <f t="shared" si="323"/>
        <v>Mon</v>
      </c>
      <c r="N2610" s="25">
        <v>41804</v>
      </c>
      <c r="O2610" s="1">
        <f t="shared" si="324"/>
        <v>5</v>
      </c>
      <c r="P2610" s="27">
        <f t="shared" si="325"/>
        <v>2014</v>
      </c>
      <c r="Q2610" s="1">
        <f t="shared" si="326"/>
        <v>6</v>
      </c>
      <c r="R2610" s="1">
        <f t="shared" si="327"/>
        <v>9</v>
      </c>
      <c r="S2610" t="s">
        <v>72</v>
      </c>
      <c r="T2610" s="2">
        <v>16470000</v>
      </c>
      <c r="U2610">
        <v>15960000</v>
      </c>
      <c r="V2610" s="2">
        <v>12969696</v>
      </c>
      <c r="W2610" s="2">
        <v>848484</v>
      </c>
      <c r="X2610" s="2">
        <v>0</v>
      </c>
      <c r="Y2610" s="2">
        <v>441558.44</v>
      </c>
      <c r="Z2610" s="2">
        <v>2210261.56</v>
      </c>
      <c r="AA2610">
        <v>5</v>
      </c>
      <c r="AB2610">
        <v>0</v>
      </c>
      <c r="AC2610">
        <v>0</v>
      </c>
      <c r="AD2610">
        <v>0</v>
      </c>
      <c r="AE2610">
        <v>5</v>
      </c>
      <c r="AF2610">
        <v>5</v>
      </c>
      <c r="AG2610">
        <v>5</v>
      </c>
      <c r="AH2610" s="2">
        <v>2593939.2000000002</v>
      </c>
    </row>
    <row r="2611" spans="1:34" x14ac:dyDescent="0.5">
      <c r="A2611">
        <v>17263</v>
      </c>
      <c r="B2611">
        <v>82740</v>
      </c>
      <c r="C2611" t="s">
        <v>2595</v>
      </c>
      <c r="D2611" s="25">
        <v>11890</v>
      </c>
      <c r="E2611" t="s">
        <v>79</v>
      </c>
      <c r="F2611" t="s">
        <v>105</v>
      </c>
      <c r="G2611" t="s">
        <v>106</v>
      </c>
      <c r="H2611" s="25">
        <v>41775</v>
      </c>
      <c r="I2611" s="26" t="str">
        <f t="shared" si="320"/>
        <v>Fri</v>
      </c>
      <c r="J2611" s="1">
        <f t="shared" si="321"/>
        <v>1</v>
      </c>
      <c r="K2611" s="1" t="str">
        <f t="shared" si="322"/>
        <v>7D</v>
      </c>
      <c r="L2611" s="25">
        <v>41776</v>
      </c>
      <c r="M2611" s="26" t="str">
        <f t="shared" si="323"/>
        <v>Sat</v>
      </c>
      <c r="N2611" s="25">
        <v>41782</v>
      </c>
      <c r="O2611" s="1">
        <f t="shared" si="324"/>
        <v>6</v>
      </c>
      <c r="P2611" s="27">
        <f t="shared" si="325"/>
        <v>2014</v>
      </c>
      <c r="Q2611" s="1">
        <f t="shared" si="326"/>
        <v>5</v>
      </c>
      <c r="R2611" s="1">
        <f t="shared" si="327"/>
        <v>17</v>
      </c>
      <c r="S2611" t="s">
        <v>72</v>
      </c>
      <c r="T2611" s="2">
        <v>9338499.7599999998</v>
      </c>
      <c r="U2611">
        <v>0</v>
      </c>
      <c r="V2611" s="2">
        <v>4450219.2</v>
      </c>
      <c r="W2611" s="2">
        <v>800865.07</v>
      </c>
      <c r="X2611" s="2">
        <v>0</v>
      </c>
      <c r="Y2611" s="2">
        <v>2222668.21</v>
      </c>
      <c r="Z2611" s="2">
        <v>1864747.28</v>
      </c>
      <c r="AA2611">
        <v>16</v>
      </c>
      <c r="AB2611">
        <v>0</v>
      </c>
      <c r="AC2611">
        <v>0</v>
      </c>
      <c r="AD2611">
        <v>0</v>
      </c>
      <c r="AE2611">
        <v>16</v>
      </c>
      <c r="AF2611">
        <v>16</v>
      </c>
      <c r="AG2611">
        <v>8</v>
      </c>
      <c r="AH2611" s="2">
        <v>556277.4</v>
      </c>
    </row>
    <row r="2612" spans="1:34" x14ac:dyDescent="0.5">
      <c r="A2612">
        <v>19997</v>
      </c>
      <c r="B2612">
        <v>90109</v>
      </c>
      <c r="C2612" t="s">
        <v>2596</v>
      </c>
      <c r="D2612" s="25">
        <v>27164</v>
      </c>
      <c r="E2612" t="s">
        <v>69</v>
      </c>
      <c r="F2612" t="s">
        <v>70</v>
      </c>
      <c r="G2612" t="s">
        <v>97</v>
      </c>
      <c r="H2612" s="25">
        <v>41775</v>
      </c>
      <c r="I2612" s="26" t="str">
        <f t="shared" si="320"/>
        <v>Fri</v>
      </c>
      <c r="J2612" s="1">
        <f t="shared" si="321"/>
        <v>0</v>
      </c>
      <c r="K2612" s="1" t="str">
        <f t="shared" si="322"/>
        <v>7D</v>
      </c>
      <c r="L2612" s="25">
        <v>41775</v>
      </c>
      <c r="M2612" s="26" t="str">
        <f t="shared" si="323"/>
        <v>Fri</v>
      </c>
      <c r="N2612" s="25">
        <v>41776</v>
      </c>
      <c r="O2612" s="1">
        <f t="shared" si="324"/>
        <v>1</v>
      </c>
      <c r="P2612" s="27">
        <f t="shared" si="325"/>
        <v>2014</v>
      </c>
      <c r="Q2612" s="1">
        <f t="shared" si="326"/>
        <v>5</v>
      </c>
      <c r="R2612" s="1">
        <f t="shared" si="327"/>
        <v>16</v>
      </c>
      <c r="S2612" t="s">
        <v>72</v>
      </c>
      <c r="T2612" s="2">
        <v>25057000.030000001</v>
      </c>
      <c r="U2612">
        <v>19059000</v>
      </c>
      <c r="V2612" s="2">
        <v>17254545</v>
      </c>
      <c r="W2612" s="2">
        <v>3790476.97</v>
      </c>
      <c r="X2612" s="2">
        <v>0</v>
      </c>
      <c r="Y2612" s="2">
        <v>649350.65</v>
      </c>
      <c r="Z2612" s="2">
        <v>3362627.41</v>
      </c>
      <c r="AA2612">
        <v>8</v>
      </c>
      <c r="AB2612">
        <v>0</v>
      </c>
      <c r="AC2612">
        <v>2</v>
      </c>
      <c r="AD2612">
        <v>0</v>
      </c>
      <c r="AE2612">
        <v>8</v>
      </c>
      <c r="AF2612">
        <v>10</v>
      </c>
      <c r="AG2612">
        <v>3</v>
      </c>
      <c r="AH2612" s="2">
        <v>5751515</v>
      </c>
    </row>
    <row r="2613" spans="1:34" x14ac:dyDescent="0.5">
      <c r="A2613">
        <v>20000</v>
      </c>
      <c r="B2613">
        <v>82726</v>
      </c>
      <c r="C2613" t="s">
        <v>2597</v>
      </c>
      <c r="D2613" s="25">
        <v>19707</v>
      </c>
      <c r="E2613" t="s">
        <v>79</v>
      </c>
      <c r="F2613" t="s">
        <v>84</v>
      </c>
      <c r="G2613" t="s">
        <v>112</v>
      </c>
      <c r="H2613" s="25">
        <v>41775</v>
      </c>
      <c r="I2613" s="26" t="str">
        <f t="shared" si="320"/>
        <v>Fri</v>
      </c>
      <c r="J2613" s="1">
        <f t="shared" si="321"/>
        <v>24</v>
      </c>
      <c r="K2613" s="1" t="str">
        <f t="shared" si="322"/>
        <v>30D</v>
      </c>
      <c r="L2613" s="25">
        <v>41799</v>
      </c>
      <c r="M2613" s="26" t="str">
        <f t="shared" si="323"/>
        <v>Mon</v>
      </c>
      <c r="N2613" s="25">
        <v>41803</v>
      </c>
      <c r="O2613" s="1">
        <f t="shared" si="324"/>
        <v>4</v>
      </c>
      <c r="P2613" s="27">
        <f t="shared" si="325"/>
        <v>2014</v>
      </c>
      <c r="Q2613" s="1">
        <f t="shared" si="326"/>
        <v>6</v>
      </c>
      <c r="R2613" s="1">
        <f t="shared" si="327"/>
        <v>9</v>
      </c>
      <c r="S2613" t="s">
        <v>72</v>
      </c>
      <c r="T2613" s="2">
        <v>13045000</v>
      </c>
      <c r="U2613">
        <v>11970000</v>
      </c>
      <c r="V2613" s="2">
        <v>9727272</v>
      </c>
      <c r="W2613" s="2">
        <v>1125540.48</v>
      </c>
      <c r="X2613" s="2">
        <v>0</v>
      </c>
      <c r="Y2613" s="2">
        <v>441558.44</v>
      </c>
      <c r="Z2613" s="2">
        <v>1750629.08</v>
      </c>
      <c r="AA2613">
        <v>4</v>
      </c>
      <c r="AB2613">
        <v>0</v>
      </c>
      <c r="AC2613">
        <v>0</v>
      </c>
      <c r="AD2613">
        <v>0</v>
      </c>
      <c r="AE2613">
        <v>4</v>
      </c>
      <c r="AF2613">
        <v>4</v>
      </c>
      <c r="AG2613">
        <v>4</v>
      </c>
      <c r="AH2613" s="2">
        <v>2431818</v>
      </c>
    </row>
    <row r="2614" spans="1:34" x14ac:dyDescent="0.5">
      <c r="A2614">
        <v>19995</v>
      </c>
      <c r="B2614">
        <v>82716</v>
      </c>
      <c r="C2614" t="s">
        <v>2598</v>
      </c>
      <c r="D2614" s="25">
        <v>32369</v>
      </c>
      <c r="E2614" t="s">
        <v>69</v>
      </c>
      <c r="F2614" t="s">
        <v>70</v>
      </c>
      <c r="G2614" t="s">
        <v>74</v>
      </c>
      <c r="H2614" s="25">
        <v>41775</v>
      </c>
      <c r="I2614" s="26" t="str">
        <f t="shared" si="320"/>
        <v>Fri</v>
      </c>
      <c r="J2614" s="1">
        <f t="shared" si="321"/>
        <v>10</v>
      </c>
      <c r="K2614" s="1" t="str">
        <f t="shared" si="322"/>
        <v>14D</v>
      </c>
      <c r="L2614" s="25">
        <v>41785</v>
      </c>
      <c r="M2614" s="26" t="str">
        <f t="shared" si="323"/>
        <v>Mon</v>
      </c>
      <c r="N2614" s="25">
        <v>41787</v>
      </c>
      <c r="O2614" s="1">
        <f t="shared" si="324"/>
        <v>2</v>
      </c>
      <c r="P2614" s="27">
        <f t="shared" si="325"/>
        <v>2014</v>
      </c>
      <c r="Q2614" s="1">
        <f t="shared" si="326"/>
        <v>5</v>
      </c>
      <c r="R2614" s="1">
        <f t="shared" si="327"/>
        <v>26</v>
      </c>
      <c r="S2614" t="s">
        <v>72</v>
      </c>
      <c r="T2614" s="2">
        <v>12845000</v>
      </c>
      <c r="U2614">
        <v>12705000</v>
      </c>
      <c r="V2614" s="2">
        <v>10445888</v>
      </c>
      <c r="W2614" s="2">
        <v>675324.12</v>
      </c>
      <c r="X2614" s="2">
        <v>0</v>
      </c>
      <c r="Y2614" s="2">
        <v>0</v>
      </c>
      <c r="Z2614" s="2">
        <v>1723787.88</v>
      </c>
      <c r="AA2614">
        <v>4</v>
      </c>
      <c r="AB2614">
        <v>0</v>
      </c>
      <c r="AC2614">
        <v>0</v>
      </c>
      <c r="AD2614">
        <v>0</v>
      </c>
      <c r="AE2614">
        <v>4</v>
      </c>
      <c r="AF2614">
        <v>4</v>
      </c>
      <c r="AG2614">
        <v>2</v>
      </c>
      <c r="AH2614" s="2">
        <v>5222944</v>
      </c>
    </row>
    <row r="2615" spans="1:34" x14ac:dyDescent="0.5">
      <c r="A2615">
        <v>20289</v>
      </c>
      <c r="B2615">
        <v>84101</v>
      </c>
      <c r="C2615" t="s">
        <v>2599</v>
      </c>
      <c r="D2615" s="25">
        <v>26951</v>
      </c>
      <c r="E2615" t="s">
        <v>69</v>
      </c>
      <c r="F2615" t="s">
        <v>70</v>
      </c>
      <c r="G2615" t="s">
        <v>74</v>
      </c>
      <c r="H2615" s="25">
        <v>41775</v>
      </c>
      <c r="I2615" s="26" t="str">
        <f t="shared" si="320"/>
        <v>Fri</v>
      </c>
      <c r="J2615" s="1">
        <f t="shared" si="321"/>
        <v>35</v>
      </c>
      <c r="K2615" s="1" t="str">
        <f t="shared" si="322"/>
        <v>45D</v>
      </c>
      <c r="L2615" s="25">
        <v>41810</v>
      </c>
      <c r="M2615" s="26" t="str">
        <f t="shared" si="323"/>
        <v>Fri</v>
      </c>
      <c r="N2615" s="25">
        <v>41812</v>
      </c>
      <c r="O2615" s="1">
        <f t="shared" si="324"/>
        <v>2</v>
      </c>
      <c r="P2615" s="27">
        <f t="shared" si="325"/>
        <v>2014</v>
      </c>
      <c r="Q2615" s="1">
        <f t="shared" si="326"/>
        <v>6</v>
      </c>
      <c r="R2615" s="1">
        <f t="shared" si="327"/>
        <v>20</v>
      </c>
      <c r="S2615" t="s">
        <v>72</v>
      </c>
      <c r="T2615" s="2">
        <v>11874000</v>
      </c>
      <c r="U2615">
        <v>9564000</v>
      </c>
      <c r="V2615" s="2">
        <v>8838096</v>
      </c>
      <c r="W2615" s="2">
        <v>1442424</v>
      </c>
      <c r="X2615" s="2">
        <v>0</v>
      </c>
      <c r="Y2615" s="2">
        <v>0</v>
      </c>
      <c r="Z2615" s="2">
        <v>1593480</v>
      </c>
      <c r="AA2615">
        <v>4</v>
      </c>
      <c r="AB2615">
        <v>2</v>
      </c>
      <c r="AC2615">
        <v>2</v>
      </c>
      <c r="AD2615">
        <v>0</v>
      </c>
      <c r="AE2615">
        <v>6</v>
      </c>
      <c r="AF2615">
        <v>8</v>
      </c>
      <c r="AG2615">
        <v>2</v>
      </c>
      <c r="AH2615" s="2">
        <v>4419048</v>
      </c>
    </row>
    <row r="2616" spans="1:34" x14ac:dyDescent="0.5">
      <c r="A2616">
        <v>20027</v>
      </c>
      <c r="B2616">
        <v>83816</v>
      </c>
      <c r="C2616" t="s">
        <v>2600</v>
      </c>
      <c r="D2616" s="25">
        <v>28075</v>
      </c>
      <c r="E2616" t="s">
        <v>69</v>
      </c>
      <c r="F2616" t="s">
        <v>75</v>
      </c>
      <c r="G2616" t="s">
        <v>91</v>
      </c>
      <c r="H2616" s="25">
        <v>41778</v>
      </c>
      <c r="I2616" s="26" t="str">
        <f t="shared" si="320"/>
        <v>Mon</v>
      </c>
      <c r="J2616" s="1">
        <f t="shared" si="321"/>
        <v>9</v>
      </c>
      <c r="K2616" s="1" t="str">
        <f t="shared" si="322"/>
        <v>14D</v>
      </c>
      <c r="L2616" s="25">
        <v>41787</v>
      </c>
      <c r="M2616" s="26" t="str">
        <f t="shared" si="323"/>
        <v>Wed</v>
      </c>
      <c r="N2616" s="25">
        <v>41791</v>
      </c>
      <c r="O2616" s="1">
        <f t="shared" si="324"/>
        <v>4</v>
      </c>
      <c r="P2616" s="27">
        <f t="shared" si="325"/>
        <v>2014</v>
      </c>
      <c r="Q2616" s="1">
        <f t="shared" si="326"/>
        <v>5</v>
      </c>
      <c r="R2616" s="1">
        <f t="shared" si="327"/>
        <v>28</v>
      </c>
      <c r="S2616" t="s">
        <v>72</v>
      </c>
      <c r="T2616" s="2">
        <v>2018000</v>
      </c>
      <c r="U2616">
        <v>0</v>
      </c>
      <c r="V2616" s="2">
        <v>1600000</v>
      </c>
      <c r="W2616" s="2">
        <v>147186.14000000001</v>
      </c>
      <c r="X2616" s="2">
        <v>0</v>
      </c>
      <c r="Y2616" s="2">
        <v>0</v>
      </c>
      <c r="Z2616" s="2">
        <v>270813.86</v>
      </c>
      <c r="AA2616">
        <v>8</v>
      </c>
      <c r="AB2616">
        <v>0</v>
      </c>
      <c r="AC2616">
        <v>4</v>
      </c>
      <c r="AD2616">
        <v>4</v>
      </c>
      <c r="AE2616">
        <v>8</v>
      </c>
      <c r="AF2616">
        <v>16</v>
      </c>
      <c r="AG2616">
        <v>4</v>
      </c>
      <c r="AH2616" s="2">
        <v>400000</v>
      </c>
    </row>
    <row r="2617" spans="1:34" x14ac:dyDescent="0.5">
      <c r="A2617">
        <v>20046</v>
      </c>
      <c r="B2617">
        <v>83016</v>
      </c>
      <c r="C2617" t="s">
        <v>2601</v>
      </c>
      <c r="D2617" s="25">
        <v>25343</v>
      </c>
      <c r="E2617" t="s">
        <v>69</v>
      </c>
      <c r="F2617" t="s">
        <v>70</v>
      </c>
      <c r="G2617" t="s">
        <v>74</v>
      </c>
      <c r="H2617" s="25">
        <v>41779</v>
      </c>
      <c r="I2617" s="26" t="str">
        <f t="shared" si="320"/>
        <v>Tue</v>
      </c>
      <c r="J2617" s="1">
        <f t="shared" si="321"/>
        <v>16</v>
      </c>
      <c r="K2617" s="1" t="str">
        <f t="shared" si="322"/>
        <v>30D</v>
      </c>
      <c r="L2617" s="25">
        <v>41795</v>
      </c>
      <c r="M2617" s="26" t="str">
        <f t="shared" si="323"/>
        <v>Thu</v>
      </c>
      <c r="N2617" s="25">
        <v>41796</v>
      </c>
      <c r="O2617" s="1">
        <f t="shared" si="324"/>
        <v>1</v>
      </c>
      <c r="P2617" s="27">
        <f t="shared" si="325"/>
        <v>2014</v>
      </c>
      <c r="Q2617" s="1">
        <f t="shared" si="326"/>
        <v>6</v>
      </c>
      <c r="R2617" s="1">
        <f t="shared" si="327"/>
        <v>5</v>
      </c>
      <c r="S2617" t="s">
        <v>72</v>
      </c>
      <c r="T2617" s="2">
        <v>8265400</v>
      </c>
      <c r="U2617">
        <v>4019400</v>
      </c>
      <c r="V2617" s="2">
        <v>5909870</v>
      </c>
      <c r="W2617" s="2">
        <v>1073160.2</v>
      </c>
      <c r="X2617" s="2">
        <v>0</v>
      </c>
      <c r="Y2617" s="2">
        <v>173160.17</v>
      </c>
      <c r="Z2617" s="2">
        <v>1109209.6299999999</v>
      </c>
      <c r="AA2617">
        <v>2</v>
      </c>
      <c r="AB2617">
        <v>1</v>
      </c>
      <c r="AC2617">
        <v>2</v>
      </c>
      <c r="AD2617">
        <v>0</v>
      </c>
      <c r="AE2617">
        <v>3</v>
      </c>
      <c r="AF2617">
        <v>5</v>
      </c>
      <c r="AG2617">
        <v>1</v>
      </c>
      <c r="AH2617" s="2">
        <v>5909870</v>
      </c>
    </row>
    <row r="2618" spans="1:34" x14ac:dyDescent="0.5">
      <c r="A2618">
        <v>20067</v>
      </c>
      <c r="B2618">
        <v>83126</v>
      </c>
      <c r="C2618" t="s">
        <v>2602</v>
      </c>
      <c r="D2618" s="25">
        <v>25550</v>
      </c>
      <c r="E2618" t="s">
        <v>79</v>
      </c>
      <c r="F2618" t="s">
        <v>70</v>
      </c>
      <c r="G2618" t="s">
        <v>74</v>
      </c>
      <c r="H2618" s="25">
        <v>41779</v>
      </c>
      <c r="I2618" s="26" t="str">
        <f t="shared" si="320"/>
        <v>Tue</v>
      </c>
      <c r="J2618" s="1">
        <f t="shared" si="321"/>
        <v>127</v>
      </c>
      <c r="K2618" s="1" t="str">
        <f t="shared" si="322"/>
        <v>120D</v>
      </c>
      <c r="L2618" s="25">
        <v>41906</v>
      </c>
      <c r="M2618" s="26" t="str">
        <f t="shared" si="323"/>
        <v>Wed</v>
      </c>
      <c r="N2618" s="25">
        <v>41911</v>
      </c>
      <c r="O2618" s="1">
        <f t="shared" si="324"/>
        <v>5</v>
      </c>
      <c r="P2618" s="27">
        <f t="shared" si="325"/>
        <v>2014</v>
      </c>
      <c r="Q2618" s="1">
        <f t="shared" si="326"/>
        <v>9</v>
      </c>
      <c r="R2618" s="1">
        <f t="shared" si="327"/>
        <v>24</v>
      </c>
      <c r="S2618" t="s">
        <v>72</v>
      </c>
      <c r="T2618" s="2">
        <v>33268041.170000002</v>
      </c>
      <c r="U2618">
        <v>22973042.399999999</v>
      </c>
      <c r="V2618" s="2">
        <v>15036184.1</v>
      </c>
      <c r="W2618" s="2">
        <v>9524890.5199999996</v>
      </c>
      <c r="X2618" s="2">
        <v>0</v>
      </c>
      <c r="Y2618" s="2">
        <v>3363303.37</v>
      </c>
      <c r="Z2618" s="2">
        <v>5343663.18</v>
      </c>
      <c r="AA2618">
        <v>10</v>
      </c>
      <c r="AB2618">
        <v>0</v>
      </c>
      <c r="AC2618">
        <v>0</v>
      </c>
      <c r="AD2618">
        <v>0</v>
      </c>
      <c r="AE2618">
        <v>10</v>
      </c>
      <c r="AF2618">
        <v>10</v>
      </c>
      <c r="AG2618">
        <v>5</v>
      </c>
      <c r="AH2618" s="2">
        <v>3007236.82</v>
      </c>
    </row>
    <row r="2619" spans="1:34" x14ac:dyDescent="0.5">
      <c r="A2619">
        <v>20055</v>
      </c>
      <c r="B2619">
        <v>83060</v>
      </c>
      <c r="C2619" t="s">
        <v>2603</v>
      </c>
      <c r="D2619" s="25">
        <v>28857</v>
      </c>
      <c r="E2619" t="s">
        <v>100</v>
      </c>
      <c r="F2619" t="s">
        <v>80</v>
      </c>
      <c r="G2619" t="s">
        <v>89</v>
      </c>
      <c r="H2619" s="25">
        <v>41779</v>
      </c>
      <c r="I2619" s="26" t="str">
        <f t="shared" si="320"/>
        <v>Tue</v>
      </c>
      <c r="J2619" s="1">
        <f t="shared" si="321"/>
        <v>0</v>
      </c>
      <c r="K2619" s="1" t="str">
        <f t="shared" si="322"/>
        <v>7D</v>
      </c>
      <c r="L2619" s="25">
        <v>41779</v>
      </c>
      <c r="M2619" s="26" t="str">
        <f t="shared" si="323"/>
        <v>Tue</v>
      </c>
      <c r="N2619" s="25">
        <v>41780</v>
      </c>
      <c r="O2619" s="1">
        <f t="shared" si="324"/>
        <v>1</v>
      </c>
      <c r="P2619" s="27">
        <f t="shared" si="325"/>
        <v>2014</v>
      </c>
      <c r="Q2619" s="1">
        <f t="shared" si="326"/>
        <v>5</v>
      </c>
      <c r="R2619" s="1">
        <f t="shared" si="327"/>
        <v>20</v>
      </c>
      <c r="S2619" t="s">
        <v>72</v>
      </c>
      <c r="T2619" s="2">
        <v>3009999.99</v>
      </c>
      <c r="U2619">
        <v>0</v>
      </c>
      <c r="V2619" s="2">
        <v>99567</v>
      </c>
      <c r="W2619" s="2">
        <v>428571.42</v>
      </c>
      <c r="X2619" s="2">
        <v>0</v>
      </c>
      <c r="Y2619" s="2">
        <v>1598401.6</v>
      </c>
      <c r="Z2619" s="2">
        <v>883459.97</v>
      </c>
      <c r="AA2619">
        <v>2</v>
      </c>
      <c r="AB2619">
        <v>0</v>
      </c>
      <c r="AC2619">
        <v>0</v>
      </c>
      <c r="AD2619">
        <v>0</v>
      </c>
      <c r="AE2619">
        <v>2</v>
      </c>
      <c r="AF2619">
        <v>2</v>
      </c>
      <c r="AG2619">
        <v>1</v>
      </c>
      <c r="AH2619" s="2">
        <v>99567</v>
      </c>
    </row>
    <row r="2620" spans="1:34" x14ac:dyDescent="0.5">
      <c r="A2620">
        <v>20072</v>
      </c>
      <c r="B2620">
        <v>63968</v>
      </c>
      <c r="C2620" t="s">
        <v>1868</v>
      </c>
      <c r="D2620" s="25">
        <v>26980</v>
      </c>
      <c r="E2620" t="s">
        <v>69</v>
      </c>
      <c r="F2620" t="s">
        <v>70</v>
      </c>
      <c r="G2620" t="s">
        <v>845</v>
      </c>
      <c r="H2620" s="25">
        <v>41779</v>
      </c>
      <c r="I2620" s="26" t="str">
        <f t="shared" si="320"/>
        <v>Tue</v>
      </c>
      <c r="J2620" s="1">
        <f t="shared" si="321"/>
        <v>25</v>
      </c>
      <c r="K2620" s="1" t="str">
        <f t="shared" si="322"/>
        <v>30D</v>
      </c>
      <c r="L2620" s="25">
        <v>41804</v>
      </c>
      <c r="M2620" s="26" t="str">
        <f t="shared" si="323"/>
        <v>Sat</v>
      </c>
      <c r="N2620" s="25">
        <v>41806</v>
      </c>
      <c r="O2620" s="1">
        <f t="shared" si="324"/>
        <v>2</v>
      </c>
      <c r="P2620" s="27">
        <f t="shared" si="325"/>
        <v>2014</v>
      </c>
      <c r="Q2620" s="1">
        <f t="shared" si="326"/>
        <v>6</v>
      </c>
      <c r="R2620" s="1">
        <f t="shared" si="327"/>
        <v>14</v>
      </c>
      <c r="S2620" t="s">
        <v>72</v>
      </c>
      <c r="T2620" s="2">
        <v>9765999.5999999996</v>
      </c>
      <c r="U2620">
        <v>5313000</v>
      </c>
      <c r="V2620" s="2">
        <v>6415152</v>
      </c>
      <c r="W2620" s="2">
        <v>2040259.92</v>
      </c>
      <c r="X2620" s="2">
        <v>0</v>
      </c>
      <c r="Y2620" s="2">
        <v>0</v>
      </c>
      <c r="Z2620" s="2">
        <v>1310587.68</v>
      </c>
      <c r="AA2620">
        <v>12</v>
      </c>
      <c r="AB2620">
        <v>0</v>
      </c>
      <c r="AC2620">
        <v>2</v>
      </c>
      <c r="AD2620">
        <v>0</v>
      </c>
      <c r="AE2620">
        <v>12</v>
      </c>
      <c r="AF2620">
        <v>14</v>
      </c>
      <c r="AG2620">
        <v>8</v>
      </c>
      <c r="AH2620" s="2">
        <v>801894</v>
      </c>
    </row>
    <row r="2621" spans="1:34" x14ac:dyDescent="0.5">
      <c r="A2621">
        <v>20053</v>
      </c>
      <c r="B2621">
        <v>83056</v>
      </c>
      <c r="C2621" t="s">
        <v>2604</v>
      </c>
      <c r="D2621" s="25">
        <v>28868</v>
      </c>
      <c r="E2621" t="s">
        <v>138</v>
      </c>
      <c r="F2621" t="s">
        <v>80</v>
      </c>
      <c r="G2621" t="s">
        <v>89</v>
      </c>
      <c r="H2621" s="25">
        <v>41779</v>
      </c>
      <c r="I2621" s="26" t="str">
        <f t="shared" si="320"/>
        <v>Tue</v>
      </c>
      <c r="J2621" s="1">
        <f t="shared" si="321"/>
        <v>48</v>
      </c>
      <c r="K2621" s="1" t="str">
        <f t="shared" si="322"/>
        <v>60D</v>
      </c>
      <c r="L2621" s="25">
        <v>41827</v>
      </c>
      <c r="M2621" s="26" t="str">
        <f t="shared" si="323"/>
        <v>Mon</v>
      </c>
      <c r="N2621" s="25">
        <v>41831</v>
      </c>
      <c r="O2621" s="1">
        <f t="shared" si="324"/>
        <v>4</v>
      </c>
      <c r="P2621" s="27">
        <f t="shared" si="325"/>
        <v>2014</v>
      </c>
      <c r="Q2621" s="1">
        <f t="shared" si="326"/>
        <v>7</v>
      </c>
      <c r="R2621" s="1">
        <f t="shared" si="327"/>
        <v>7</v>
      </c>
      <c r="S2621" t="s">
        <v>72</v>
      </c>
      <c r="T2621" s="2">
        <v>5796699.1200000001</v>
      </c>
      <c r="U2621">
        <v>0</v>
      </c>
      <c r="V2621" s="2">
        <v>2750000</v>
      </c>
      <c r="W2621" s="2">
        <v>2268787.12</v>
      </c>
      <c r="X2621" s="2">
        <v>0</v>
      </c>
      <c r="Y2621" s="2">
        <v>0</v>
      </c>
      <c r="Z2621" s="2">
        <v>777912</v>
      </c>
      <c r="AA2621">
        <v>8</v>
      </c>
      <c r="AB2621">
        <v>0</v>
      </c>
      <c r="AC2621">
        <v>1</v>
      </c>
      <c r="AD2621">
        <v>5</v>
      </c>
      <c r="AE2621">
        <v>8</v>
      </c>
      <c r="AF2621">
        <v>14</v>
      </c>
      <c r="AG2621">
        <v>4</v>
      </c>
      <c r="AH2621" s="2">
        <v>687500</v>
      </c>
    </row>
    <row r="2622" spans="1:34" x14ac:dyDescent="0.5">
      <c r="A2622">
        <v>20068</v>
      </c>
      <c r="B2622">
        <v>87687</v>
      </c>
      <c r="C2622" t="s">
        <v>2605</v>
      </c>
      <c r="D2622" s="25">
        <v>28149</v>
      </c>
      <c r="E2622" t="s">
        <v>69</v>
      </c>
      <c r="F2622" t="s">
        <v>84</v>
      </c>
      <c r="G2622" t="s">
        <v>112</v>
      </c>
      <c r="H2622" s="25">
        <v>41779</v>
      </c>
      <c r="I2622" s="26" t="str">
        <f t="shared" si="320"/>
        <v>Tue</v>
      </c>
      <c r="J2622" s="1">
        <f t="shared" si="321"/>
        <v>38</v>
      </c>
      <c r="K2622" s="1" t="str">
        <f t="shared" si="322"/>
        <v>45D</v>
      </c>
      <c r="L2622" s="25">
        <v>41817</v>
      </c>
      <c r="M2622" s="26" t="str">
        <f t="shared" si="323"/>
        <v>Fri</v>
      </c>
      <c r="N2622" s="25">
        <v>41820</v>
      </c>
      <c r="O2622" s="1">
        <f t="shared" si="324"/>
        <v>3</v>
      </c>
      <c r="P2622" s="27">
        <f t="shared" si="325"/>
        <v>2014</v>
      </c>
      <c r="Q2622" s="1">
        <f t="shared" si="326"/>
        <v>6</v>
      </c>
      <c r="R2622" s="1">
        <f t="shared" si="327"/>
        <v>27</v>
      </c>
      <c r="S2622" t="s">
        <v>72</v>
      </c>
      <c r="T2622" s="2">
        <v>14804982</v>
      </c>
      <c r="U2622">
        <v>11583000</v>
      </c>
      <c r="V2622" s="2">
        <v>10462338</v>
      </c>
      <c r="W2622" s="2">
        <v>2355828.21</v>
      </c>
      <c r="X2622" s="2">
        <v>0</v>
      </c>
      <c r="Y2622" s="2">
        <v>0</v>
      </c>
      <c r="Z2622" s="2">
        <v>1986815.79</v>
      </c>
      <c r="AA2622">
        <v>6</v>
      </c>
      <c r="AB2622">
        <v>3</v>
      </c>
      <c r="AC2622">
        <v>3</v>
      </c>
      <c r="AD2622">
        <v>0</v>
      </c>
      <c r="AE2622">
        <v>9</v>
      </c>
      <c r="AF2622">
        <v>12</v>
      </c>
      <c r="AG2622">
        <v>3</v>
      </c>
      <c r="AH2622" s="2">
        <v>3487446</v>
      </c>
    </row>
    <row r="2623" spans="1:34" x14ac:dyDescent="0.5">
      <c r="A2623">
        <v>20049</v>
      </c>
      <c r="B2623">
        <v>83020</v>
      </c>
      <c r="C2623" t="s">
        <v>2606</v>
      </c>
      <c r="D2623" s="25">
        <v>15726</v>
      </c>
      <c r="E2623" t="s">
        <v>79</v>
      </c>
      <c r="F2623" t="s">
        <v>105</v>
      </c>
      <c r="G2623" t="s">
        <v>106</v>
      </c>
      <c r="H2623" s="25">
        <v>41779</v>
      </c>
      <c r="I2623" s="26" t="str">
        <f t="shared" si="320"/>
        <v>Tue</v>
      </c>
      <c r="J2623" s="1">
        <f t="shared" si="321"/>
        <v>33</v>
      </c>
      <c r="K2623" s="1" t="str">
        <f t="shared" si="322"/>
        <v>45D</v>
      </c>
      <c r="L2623" s="25">
        <v>41812</v>
      </c>
      <c r="M2623" s="26" t="str">
        <f t="shared" si="323"/>
        <v>Sun</v>
      </c>
      <c r="N2623" s="25">
        <v>41818</v>
      </c>
      <c r="O2623" s="1">
        <f t="shared" si="324"/>
        <v>6</v>
      </c>
      <c r="P2623" s="27">
        <f t="shared" si="325"/>
        <v>2014</v>
      </c>
      <c r="Q2623" s="1">
        <f t="shared" si="326"/>
        <v>6</v>
      </c>
      <c r="R2623" s="1">
        <f t="shared" si="327"/>
        <v>22</v>
      </c>
      <c r="S2623" t="s">
        <v>72</v>
      </c>
      <c r="T2623" s="2">
        <v>7048999.46</v>
      </c>
      <c r="U2623">
        <v>0</v>
      </c>
      <c r="V2623" s="2">
        <v>2203104</v>
      </c>
      <c r="W2623" s="2">
        <v>3900432.45</v>
      </c>
      <c r="X2623" s="2">
        <v>0</v>
      </c>
      <c r="Y2623" s="2">
        <v>0</v>
      </c>
      <c r="Z2623" s="2">
        <v>945463.01</v>
      </c>
      <c r="AA2623">
        <v>12</v>
      </c>
      <c r="AB2623">
        <v>0</v>
      </c>
      <c r="AC2623">
        <v>0</v>
      </c>
      <c r="AD2623">
        <v>0</v>
      </c>
      <c r="AE2623">
        <v>12</v>
      </c>
      <c r="AF2623">
        <v>12</v>
      </c>
      <c r="AG2623">
        <v>6</v>
      </c>
      <c r="AH2623" s="2">
        <v>367184</v>
      </c>
    </row>
    <row r="2624" spans="1:34" x14ac:dyDescent="0.5">
      <c r="A2624">
        <v>20075</v>
      </c>
      <c r="B2624">
        <v>83153</v>
      </c>
      <c r="C2624" t="s">
        <v>2607</v>
      </c>
      <c r="D2624" s="25">
        <v>19655</v>
      </c>
      <c r="E2624" t="s">
        <v>100</v>
      </c>
      <c r="F2624" t="s">
        <v>84</v>
      </c>
      <c r="G2624" t="s">
        <v>112</v>
      </c>
      <c r="H2624" s="25">
        <v>41779</v>
      </c>
      <c r="I2624" s="26" t="str">
        <f t="shared" ref="I2624:I2687" si="328">TEXT(H2624,"ddd")</f>
        <v>Tue</v>
      </c>
      <c r="J2624" s="1">
        <f t="shared" ref="J2624:J2687" si="329">L2624-H2624</f>
        <v>19</v>
      </c>
      <c r="K2624" s="1" t="str">
        <f t="shared" ref="K2624:K2687" si="330">IF(J2624&lt;=7,"7D",IF(J2624&lt;=14,"14D",IF(J2624&lt;=30,"30D",IF(J2624&lt;=45,"45D",IF(J2624&lt;=60,"60D",IF(J2624&lt;=90,"90D","120D"))))))</f>
        <v>30D</v>
      </c>
      <c r="L2624" s="25">
        <v>41798</v>
      </c>
      <c r="M2624" s="26" t="str">
        <f t="shared" ref="M2624:M2687" si="331">TEXT(L2624,"ddd")</f>
        <v>Sun</v>
      </c>
      <c r="N2624" s="25">
        <v>41805</v>
      </c>
      <c r="O2624" s="1">
        <f t="shared" ref="O2624:O2687" si="332">N2624-L2624</f>
        <v>7</v>
      </c>
      <c r="P2624" s="27">
        <f t="shared" ref="P2624:P2687" si="333">YEAR(L2624)</f>
        <v>2014</v>
      </c>
      <c r="Q2624" s="1">
        <f t="shared" ref="Q2624:Q2687" si="334">MONTH(L2624)</f>
        <v>6</v>
      </c>
      <c r="R2624" s="1">
        <f t="shared" ref="R2624:R2687" si="335">DAY(L2624)</f>
        <v>8</v>
      </c>
      <c r="S2624" t="s">
        <v>72</v>
      </c>
      <c r="T2624" s="2">
        <v>33232349.940000001</v>
      </c>
      <c r="U2624">
        <v>27930000</v>
      </c>
      <c r="V2624" s="2">
        <v>24847184</v>
      </c>
      <c r="W2624" s="2">
        <v>3042292.87</v>
      </c>
      <c r="X2624" s="2">
        <v>0</v>
      </c>
      <c r="Y2624" s="2">
        <v>883116.88</v>
      </c>
      <c r="Z2624" s="2">
        <v>4459756.1900000004</v>
      </c>
      <c r="AA2624">
        <v>9</v>
      </c>
      <c r="AB2624">
        <v>0</v>
      </c>
      <c r="AC2624">
        <v>0</v>
      </c>
      <c r="AD2624">
        <v>0</v>
      </c>
      <c r="AE2624">
        <v>9</v>
      </c>
      <c r="AF2624">
        <v>9</v>
      </c>
      <c r="AG2624">
        <v>9</v>
      </c>
      <c r="AH2624" s="2">
        <v>2760798.22</v>
      </c>
    </row>
    <row r="2625" spans="1:34" x14ac:dyDescent="0.5">
      <c r="A2625">
        <v>20097</v>
      </c>
      <c r="B2625">
        <v>93855</v>
      </c>
      <c r="C2625" t="s">
        <v>2608</v>
      </c>
      <c r="D2625" s="25">
        <v>20993</v>
      </c>
      <c r="E2625" t="s">
        <v>79</v>
      </c>
      <c r="F2625" t="s">
        <v>105</v>
      </c>
      <c r="G2625" t="s">
        <v>106</v>
      </c>
      <c r="H2625" s="25">
        <v>41780</v>
      </c>
      <c r="I2625" s="26" t="str">
        <f t="shared" si="328"/>
        <v>Wed</v>
      </c>
      <c r="J2625" s="1">
        <f t="shared" si="329"/>
        <v>72</v>
      </c>
      <c r="K2625" s="1" t="str">
        <f t="shared" si="330"/>
        <v>90D</v>
      </c>
      <c r="L2625" s="25">
        <v>41852</v>
      </c>
      <c r="M2625" s="26" t="str">
        <f t="shared" si="331"/>
        <v>Fri</v>
      </c>
      <c r="N2625" s="25">
        <v>41858</v>
      </c>
      <c r="O2625" s="1">
        <f t="shared" si="332"/>
        <v>6</v>
      </c>
      <c r="P2625" s="27">
        <f t="shared" si="333"/>
        <v>2014</v>
      </c>
      <c r="Q2625" s="1">
        <f t="shared" si="334"/>
        <v>8</v>
      </c>
      <c r="R2625" s="1">
        <f t="shared" si="335"/>
        <v>1</v>
      </c>
      <c r="S2625" t="s">
        <v>72</v>
      </c>
      <c r="T2625" s="2">
        <v>11259999.82</v>
      </c>
      <c r="U2625">
        <v>6353000</v>
      </c>
      <c r="V2625" s="2">
        <v>7265784.4000000004</v>
      </c>
      <c r="W2625" s="2">
        <v>1055064.3500000001</v>
      </c>
      <c r="X2625" s="2">
        <v>0</v>
      </c>
      <c r="Y2625" s="2">
        <v>1098901.1000000001</v>
      </c>
      <c r="Z2625" s="2">
        <v>1840249.97</v>
      </c>
      <c r="AA2625">
        <v>14</v>
      </c>
      <c r="AB2625">
        <v>0</v>
      </c>
      <c r="AC2625">
        <v>0</v>
      </c>
      <c r="AD2625">
        <v>0</v>
      </c>
      <c r="AE2625">
        <v>14</v>
      </c>
      <c r="AF2625">
        <v>14</v>
      </c>
      <c r="AG2625">
        <v>7</v>
      </c>
      <c r="AH2625" s="2">
        <v>1037969.2</v>
      </c>
    </row>
    <row r="2626" spans="1:34" x14ac:dyDescent="0.5">
      <c r="A2626">
        <v>20104</v>
      </c>
      <c r="B2626">
        <v>1714</v>
      </c>
      <c r="C2626" t="s">
        <v>99</v>
      </c>
      <c r="D2626" s="25">
        <v>27217</v>
      </c>
      <c r="E2626" t="s">
        <v>69</v>
      </c>
      <c r="F2626" t="s">
        <v>75</v>
      </c>
      <c r="G2626" t="s">
        <v>91</v>
      </c>
      <c r="H2626" s="25">
        <v>41780</v>
      </c>
      <c r="I2626" s="26" t="str">
        <f t="shared" si="328"/>
        <v>Wed</v>
      </c>
      <c r="J2626" s="1">
        <f t="shared" si="329"/>
        <v>14</v>
      </c>
      <c r="K2626" s="1" t="str">
        <f t="shared" si="330"/>
        <v>14D</v>
      </c>
      <c r="L2626" s="25">
        <v>41794</v>
      </c>
      <c r="M2626" s="26" t="str">
        <f t="shared" si="331"/>
        <v>Wed</v>
      </c>
      <c r="N2626" s="25">
        <v>41799</v>
      </c>
      <c r="O2626" s="1">
        <f t="shared" si="332"/>
        <v>5</v>
      </c>
      <c r="P2626" s="27">
        <f t="shared" si="333"/>
        <v>2014</v>
      </c>
      <c r="Q2626" s="1">
        <f t="shared" si="334"/>
        <v>6</v>
      </c>
      <c r="R2626" s="1">
        <f t="shared" si="335"/>
        <v>4</v>
      </c>
      <c r="S2626" t="s">
        <v>72</v>
      </c>
      <c r="T2626" s="2">
        <v>9870883</v>
      </c>
      <c r="U2626">
        <v>7738500</v>
      </c>
      <c r="V2626" s="2">
        <v>5866727.2800000003</v>
      </c>
      <c r="W2626" s="2">
        <v>1503272.72</v>
      </c>
      <c r="X2626" s="2">
        <v>0</v>
      </c>
      <c r="Y2626" s="2">
        <v>1176230</v>
      </c>
      <c r="Z2626" s="2">
        <v>1324653</v>
      </c>
      <c r="AA2626">
        <v>19</v>
      </c>
      <c r="AB2626">
        <v>0</v>
      </c>
      <c r="AC2626">
        <v>0</v>
      </c>
      <c r="AD2626">
        <v>0</v>
      </c>
      <c r="AE2626">
        <v>19</v>
      </c>
      <c r="AF2626">
        <v>19</v>
      </c>
      <c r="AG2626">
        <v>7</v>
      </c>
      <c r="AH2626" s="2">
        <v>838103.9</v>
      </c>
    </row>
    <row r="2627" spans="1:34" x14ac:dyDescent="0.5">
      <c r="A2627">
        <v>20096</v>
      </c>
      <c r="B2627">
        <v>83275</v>
      </c>
      <c r="C2627" t="s">
        <v>2609</v>
      </c>
      <c r="D2627" s="25">
        <v>29540</v>
      </c>
      <c r="E2627" t="s">
        <v>69</v>
      </c>
      <c r="F2627" t="s">
        <v>80</v>
      </c>
      <c r="G2627" t="s">
        <v>89</v>
      </c>
      <c r="H2627" s="25">
        <v>41780</v>
      </c>
      <c r="I2627" s="26" t="str">
        <f t="shared" si="328"/>
        <v>Wed</v>
      </c>
      <c r="J2627" s="1">
        <f t="shared" si="329"/>
        <v>101</v>
      </c>
      <c r="K2627" s="1" t="str">
        <f t="shared" si="330"/>
        <v>120D</v>
      </c>
      <c r="L2627" s="25">
        <v>41881</v>
      </c>
      <c r="M2627" s="26" t="str">
        <f t="shared" si="331"/>
        <v>Sat</v>
      </c>
      <c r="N2627" s="25">
        <v>41884</v>
      </c>
      <c r="O2627" s="1">
        <f t="shared" si="332"/>
        <v>3</v>
      </c>
      <c r="P2627" s="27">
        <f t="shared" si="333"/>
        <v>2014</v>
      </c>
      <c r="Q2627" s="1">
        <f t="shared" si="334"/>
        <v>8</v>
      </c>
      <c r="R2627" s="1">
        <f t="shared" si="335"/>
        <v>30</v>
      </c>
      <c r="S2627" t="s">
        <v>72</v>
      </c>
      <c r="T2627" s="2">
        <v>14943106.439999999</v>
      </c>
      <c r="U2627">
        <v>0</v>
      </c>
      <c r="V2627" s="2">
        <v>3900000</v>
      </c>
      <c r="W2627" s="2">
        <v>4838620.3</v>
      </c>
      <c r="X2627" s="2">
        <v>0</v>
      </c>
      <c r="Y2627" s="2">
        <v>3539793.55</v>
      </c>
      <c r="Z2627" s="2">
        <v>2664692.59</v>
      </c>
      <c r="AA2627">
        <v>27</v>
      </c>
      <c r="AB2627">
        <v>0</v>
      </c>
      <c r="AC2627">
        <v>3</v>
      </c>
      <c r="AD2627">
        <v>3</v>
      </c>
      <c r="AE2627">
        <v>27</v>
      </c>
      <c r="AF2627">
        <v>33</v>
      </c>
      <c r="AG2627">
        <v>3</v>
      </c>
      <c r="AH2627" s="2">
        <v>1300000</v>
      </c>
    </row>
    <row r="2628" spans="1:34" x14ac:dyDescent="0.5">
      <c r="A2628">
        <v>20075</v>
      </c>
      <c r="B2628">
        <v>83153</v>
      </c>
      <c r="C2628" t="s">
        <v>2607</v>
      </c>
      <c r="D2628" s="25">
        <v>19655</v>
      </c>
      <c r="E2628" t="s">
        <v>100</v>
      </c>
      <c r="F2628" t="s">
        <v>84</v>
      </c>
      <c r="G2628" t="s">
        <v>112</v>
      </c>
      <c r="H2628" s="25">
        <v>41780</v>
      </c>
      <c r="I2628" s="26" t="str">
        <f t="shared" si="328"/>
        <v>Wed</v>
      </c>
      <c r="J2628" s="1">
        <f t="shared" si="329"/>
        <v>30</v>
      </c>
      <c r="K2628" s="1" t="str">
        <f t="shared" si="330"/>
        <v>30D</v>
      </c>
      <c r="L2628" s="25">
        <v>41810</v>
      </c>
      <c r="M2628" s="26" t="str">
        <f t="shared" si="331"/>
        <v>Fri</v>
      </c>
      <c r="N2628" s="25">
        <v>41812</v>
      </c>
      <c r="O2628" s="1">
        <f t="shared" si="332"/>
        <v>2</v>
      </c>
      <c r="P2628" s="27">
        <f t="shared" si="333"/>
        <v>2014</v>
      </c>
      <c r="Q2628" s="1">
        <f t="shared" si="334"/>
        <v>6</v>
      </c>
      <c r="R2628" s="1">
        <f t="shared" si="335"/>
        <v>20</v>
      </c>
      <c r="S2628" t="s">
        <v>72</v>
      </c>
      <c r="T2628" s="2">
        <v>33232349.940000001</v>
      </c>
      <c r="U2628">
        <v>27930000</v>
      </c>
      <c r="V2628" s="2">
        <v>24847184</v>
      </c>
      <c r="W2628" s="2">
        <v>3042292.87</v>
      </c>
      <c r="X2628" s="2">
        <v>0</v>
      </c>
      <c r="Y2628" s="2">
        <v>883116.88</v>
      </c>
      <c r="Z2628" s="2">
        <v>4459756.1900000004</v>
      </c>
      <c r="AA2628">
        <v>9</v>
      </c>
      <c r="AB2628">
        <v>0</v>
      </c>
      <c r="AC2628">
        <v>0</v>
      </c>
      <c r="AD2628">
        <v>0</v>
      </c>
      <c r="AE2628">
        <v>9</v>
      </c>
      <c r="AF2628">
        <v>9</v>
      </c>
      <c r="AG2628">
        <v>9</v>
      </c>
      <c r="AH2628" s="2">
        <v>2760798.22</v>
      </c>
    </row>
    <row r="2629" spans="1:34" x14ac:dyDescent="0.5">
      <c r="A2629">
        <v>20136</v>
      </c>
      <c r="B2629">
        <v>90310</v>
      </c>
      <c r="C2629" t="s">
        <v>2610</v>
      </c>
      <c r="D2629" s="25">
        <v>25986</v>
      </c>
      <c r="E2629" t="s">
        <v>138</v>
      </c>
      <c r="F2629" t="s">
        <v>75</v>
      </c>
      <c r="G2629" t="s">
        <v>91</v>
      </c>
      <c r="H2629" s="25">
        <v>41781</v>
      </c>
      <c r="I2629" s="26" t="str">
        <f t="shared" si="328"/>
        <v>Thu</v>
      </c>
      <c r="J2629" s="1">
        <f t="shared" si="329"/>
        <v>79</v>
      </c>
      <c r="K2629" s="1" t="str">
        <f t="shared" si="330"/>
        <v>90D</v>
      </c>
      <c r="L2629" s="25">
        <v>41860</v>
      </c>
      <c r="M2629" s="26" t="str">
        <f t="shared" si="331"/>
        <v>Sat</v>
      </c>
      <c r="N2629" s="25">
        <v>41864</v>
      </c>
      <c r="O2629" s="1">
        <f t="shared" si="332"/>
        <v>4</v>
      </c>
      <c r="P2629" s="27">
        <f t="shared" si="333"/>
        <v>2014</v>
      </c>
      <c r="Q2629" s="1">
        <f t="shared" si="334"/>
        <v>8</v>
      </c>
      <c r="R2629" s="1">
        <f t="shared" si="335"/>
        <v>9</v>
      </c>
      <c r="S2629" t="s">
        <v>72</v>
      </c>
      <c r="T2629" s="2">
        <v>3726499.32</v>
      </c>
      <c r="U2629">
        <v>0</v>
      </c>
      <c r="V2629" s="2">
        <v>2300000</v>
      </c>
      <c r="W2629" s="2">
        <v>926406.35</v>
      </c>
      <c r="X2629" s="2">
        <v>0</v>
      </c>
      <c r="Y2629" s="2">
        <v>0</v>
      </c>
      <c r="Z2629" s="2">
        <v>500092.97</v>
      </c>
      <c r="AA2629">
        <v>8</v>
      </c>
      <c r="AB2629">
        <v>0</v>
      </c>
      <c r="AC2629">
        <v>0</v>
      </c>
      <c r="AD2629">
        <v>4</v>
      </c>
      <c r="AE2629">
        <v>8</v>
      </c>
      <c r="AF2629">
        <v>12</v>
      </c>
      <c r="AG2629">
        <v>4</v>
      </c>
      <c r="AH2629" s="2">
        <v>575000</v>
      </c>
    </row>
    <row r="2630" spans="1:34" x14ac:dyDescent="0.5">
      <c r="A2630">
        <v>20142</v>
      </c>
      <c r="B2630">
        <v>83509</v>
      </c>
      <c r="C2630" t="s">
        <v>2611</v>
      </c>
      <c r="D2630" s="25">
        <v>30215</v>
      </c>
      <c r="E2630" t="s">
        <v>1972</v>
      </c>
      <c r="F2630" t="s">
        <v>84</v>
      </c>
      <c r="G2630" t="s">
        <v>112</v>
      </c>
      <c r="H2630" s="25">
        <v>41782</v>
      </c>
      <c r="I2630" s="26" t="str">
        <f t="shared" si="328"/>
        <v>Fri</v>
      </c>
      <c r="J2630" s="1">
        <f t="shared" si="329"/>
        <v>16</v>
      </c>
      <c r="K2630" s="1" t="str">
        <f t="shared" si="330"/>
        <v>30D</v>
      </c>
      <c r="L2630" s="25">
        <v>41798</v>
      </c>
      <c r="M2630" s="26" t="str">
        <f t="shared" si="331"/>
        <v>Sun</v>
      </c>
      <c r="N2630" s="25">
        <v>41804</v>
      </c>
      <c r="O2630" s="1">
        <f t="shared" si="332"/>
        <v>6</v>
      </c>
      <c r="P2630" s="27">
        <f t="shared" si="333"/>
        <v>2014</v>
      </c>
      <c r="Q2630" s="1">
        <f t="shared" si="334"/>
        <v>6</v>
      </c>
      <c r="R2630" s="1">
        <f t="shared" si="335"/>
        <v>8</v>
      </c>
      <c r="S2630" t="s">
        <v>72</v>
      </c>
      <c r="T2630" s="2">
        <v>20450000</v>
      </c>
      <c r="U2630">
        <v>20450000</v>
      </c>
      <c r="V2630" s="2">
        <v>16645020</v>
      </c>
      <c r="W2630" s="2">
        <v>1060605</v>
      </c>
      <c r="X2630" s="2">
        <v>0</v>
      </c>
      <c r="Y2630" s="2">
        <v>0</v>
      </c>
      <c r="Z2630" s="2">
        <v>2744375</v>
      </c>
      <c r="AA2630">
        <v>6</v>
      </c>
      <c r="AB2630">
        <v>0</v>
      </c>
      <c r="AC2630">
        <v>0</v>
      </c>
      <c r="AD2630">
        <v>0</v>
      </c>
      <c r="AE2630">
        <v>6</v>
      </c>
      <c r="AF2630">
        <v>6</v>
      </c>
      <c r="AG2630">
        <v>6</v>
      </c>
      <c r="AH2630" s="2">
        <v>2774170</v>
      </c>
    </row>
    <row r="2631" spans="1:34" x14ac:dyDescent="0.5">
      <c r="A2631">
        <v>20139</v>
      </c>
      <c r="B2631">
        <v>83502</v>
      </c>
      <c r="C2631" t="s">
        <v>2612</v>
      </c>
      <c r="D2631" s="25">
        <v>28620</v>
      </c>
      <c r="E2631" t="s">
        <v>138</v>
      </c>
      <c r="F2631" t="s">
        <v>75</v>
      </c>
      <c r="G2631" t="s">
        <v>91</v>
      </c>
      <c r="H2631" s="25">
        <v>41782</v>
      </c>
      <c r="I2631" s="26" t="str">
        <f t="shared" si="328"/>
        <v>Fri</v>
      </c>
      <c r="J2631" s="1">
        <f t="shared" si="329"/>
        <v>66</v>
      </c>
      <c r="K2631" s="1" t="str">
        <f t="shared" si="330"/>
        <v>90D</v>
      </c>
      <c r="L2631" s="25">
        <v>41848</v>
      </c>
      <c r="M2631" s="26" t="str">
        <f t="shared" si="331"/>
        <v>Mon</v>
      </c>
      <c r="N2631" s="25">
        <v>41850</v>
      </c>
      <c r="O2631" s="1">
        <f t="shared" si="332"/>
        <v>2</v>
      </c>
      <c r="P2631" s="27">
        <f t="shared" si="333"/>
        <v>2014</v>
      </c>
      <c r="Q2631" s="1">
        <f t="shared" si="334"/>
        <v>7</v>
      </c>
      <c r="R2631" s="1">
        <f t="shared" si="335"/>
        <v>28</v>
      </c>
      <c r="S2631" t="s">
        <v>72</v>
      </c>
      <c r="T2631" s="2">
        <v>5794999.0700000003</v>
      </c>
      <c r="U2631">
        <v>0</v>
      </c>
      <c r="V2631" s="2">
        <v>2000000</v>
      </c>
      <c r="W2631" s="2">
        <v>1805194</v>
      </c>
      <c r="X2631" s="2">
        <v>0</v>
      </c>
      <c r="Y2631" s="2">
        <v>1212121.21</v>
      </c>
      <c r="Z2631" s="2">
        <v>777683.86</v>
      </c>
      <c r="AA2631">
        <v>4</v>
      </c>
      <c r="AB2631">
        <v>2</v>
      </c>
      <c r="AC2631">
        <v>2</v>
      </c>
      <c r="AD2631">
        <v>0</v>
      </c>
      <c r="AE2631">
        <v>6</v>
      </c>
      <c r="AF2631">
        <v>8</v>
      </c>
      <c r="AG2631">
        <v>2</v>
      </c>
      <c r="AH2631" s="2">
        <v>1000000</v>
      </c>
    </row>
    <row r="2632" spans="1:34" x14ac:dyDescent="0.5">
      <c r="A2632">
        <v>20152</v>
      </c>
      <c r="B2632">
        <v>83564</v>
      </c>
      <c r="C2632" t="s">
        <v>2613</v>
      </c>
      <c r="D2632" s="25">
        <v>29478</v>
      </c>
      <c r="E2632" t="s">
        <v>79</v>
      </c>
      <c r="F2632" t="s">
        <v>105</v>
      </c>
      <c r="G2632" t="s">
        <v>106</v>
      </c>
      <c r="H2632" s="25">
        <v>41782</v>
      </c>
      <c r="I2632" s="26" t="str">
        <f t="shared" si="328"/>
        <v>Fri</v>
      </c>
      <c r="J2632" s="1">
        <f t="shared" si="329"/>
        <v>41</v>
      </c>
      <c r="K2632" s="1" t="str">
        <f t="shared" si="330"/>
        <v>45D</v>
      </c>
      <c r="L2632" s="25">
        <v>41823</v>
      </c>
      <c r="M2632" s="26" t="str">
        <f t="shared" si="331"/>
        <v>Thu</v>
      </c>
      <c r="N2632" s="25">
        <v>41829</v>
      </c>
      <c r="O2632" s="1">
        <f t="shared" si="332"/>
        <v>6</v>
      </c>
      <c r="P2632" s="27">
        <f t="shared" si="333"/>
        <v>2014</v>
      </c>
      <c r="Q2632" s="1">
        <f t="shared" si="334"/>
        <v>7</v>
      </c>
      <c r="R2632" s="1">
        <f t="shared" si="335"/>
        <v>3</v>
      </c>
      <c r="S2632" t="s">
        <v>72</v>
      </c>
      <c r="T2632" s="2">
        <v>21475198.050000001</v>
      </c>
      <c r="U2632">
        <v>0</v>
      </c>
      <c r="V2632" s="2">
        <v>10022088</v>
      </c>
      <c r="W2632" s="2">
        <v>5645019.9699999997</v>
      </c>
      <c r="X2632" s="2">
        <v>0</v>
      </c>
      <c r="Y2632" s="2">
        <v>2926406.93</v>
      </c>
      <c r="Z2632" s="2">
        <v>2881683.15</v>
      </c>
      <c r="AA2632">
        <v>12</v>
      </c>
      <c r="AB2632">
        <v>6</v>
      </c>
      <c r="AC2632">
        <v>6</v>
      </c>
      <c r="AD2632">
        <v>6</v>
      </c>
      <c r="AE2632">
        <v>18</v>
      </c>
      <c r="AF2632">
        <v>30</v>
      </c>
      <c r="AG2632">
        <v>6</v>
      </c>
      <c r="AH2632" s="2">
        <v>1670348</v>
      </c>
    </row>
    <row r="2633" spans="1:34" x14ac:dyDescent="0.5">
      <c r="A2633">
        <v>20145</v>
      </c>
      <c r="B2633">
        <v>83517</v>
      </c>
      <c r="C2633" t="s">
        <v>2614</v>
      </c>
      <c r="D2633" s="25">
        <v>32553</v>
      </c>
      <c r="E2633" t="s">
        <v>138</v>
      </c>
      <c r="F2633" t="s">
        <v>80</v>
      </c>
      <c r="G2633" t="s">
        <v>81</v>
      </c>
      <c r="H2633" s="25">
        <v>41782</v>
      </c>
      <c r="I2633" s="26" t="str">
        <f t="shared" si="328"/>
        <v>Fri</v>
      </c>
      <c r="J2633" s="1">
        <f t="shared" si="329"/>
        <v>78</v>
      </c>
      <c r="K2633" s="1" t="str">
        <f t="shared" si="330"/>
        <v>90D</v>
      </c>
      <c r="L2633" s="25">
        <v>41860</v>
      </c>
      <c r="M2633" s="26" t="str">
        <f t="shared" si="331"/>
        <v>Sat</v>
      </c>
      <c r="N2633" s="25">
        <v>41863</v>
      </c>
      <c r="O2633" s="1">
        <f t="shared" si="332"/>
        <v>3</v>
      </c>
      <c r="P2633" s="27">
        <f t="shared" si="333"/>
        <v>2014</v>
      </c>
      <c r="Q2633" s="1">
        <f t="shared" si="334"/>
        <v>8</v>
      </c>
      <c r="R2633" s="1">
        <f t="shared" si="335"/>
        <v>9</v>
      </c>
      <c r="S2633" t="s">
        <v>72</v>
      </c>
      <c r="T2633" s="2">
        <v>18650432.440000001</v>
      </c>
      <c r="U2633">
        <v>14345100</v>
      </c>
      <c r="V2633" s="2">
        <v>11147274</v>
      </c>
      <c r="W2633" s="2">
        <v>4121211.4</v>
      </c>
      <c r="X2633" s="2">
        <v>0</v>
      </c>
      <c r="Y2633" s="2">
        <v>879738.87</v>
      </c>
      <c r="Z2633" s="2">
        <v>2502208.17</v>
      </c>
      <c r="AA2633">
        <v>6</v>
      </c>
      <c r="AB2633">
        <v>0</v>
      </c>
      <c r="AC2633">
        <v>0</v>
      </c>
      <c r="AD2633">
        <v>0</v>
      </c>
      <c r="AE2633">
        <v>6</v>
      </c>
      <c r="AF2633">
        <v>6</v>
      </c>
      <c r="AG2633">
        <v>3</v>
      </c>
      <c r="AH2633" s="2">
        <v>3715758</v>
      </c>
    </row>
    <row r="2634" spans="1:34" x14ac:dyDescent="0.5">
      <c r="A2634">
        <v>20143</v>
      </c>
      <c r="B2634">
        <v>83510</v>
      </c>
      <c r="C2634" t="s">
        <v>2615</v>
      </c>
      <c r="D2634" s="25">
        <v>32160</v>
      </c>
      <c r="E2634" t="s">
        <v>1972</v>
      </c>
      <c r="F2634" t="s">
        <v>84</v>
      </c>
      <c r="G2634" t="s">
        <v>112</v>
      </c>
      <c r="H2634" s="25">
        <v>41782</v>
      </c>
      <c r="I2634" s="26" t="str">
        <f t="shared" si="328"/>
        <v>Fri</v>
      </c>
      <c r="J2634" s="1">
        <f t="shared" si="329"/>
        <v>16</v>
      </c>
      <c r="K2634" s="1" t="str">
        <f t="shared" si="330"/>
        <v>30D</v>
      </c>
      <c r="L2634" s="25">
        <v>41798</v>
      </c>
      <c r="M2634" s="26" t="str">
        <f t="shared" si="331"/>
        <v>Sun</v>
      </c>
      <c r="N2634" s="25">
        <v>41804</v>
      </c>
      <c r="O2634" s="1">
        <f t="shared" si="332"/>
        <v>6</v>
      </c>
      <c r="P2634" s="27">
        <f t="shared" si="333"/>
        <v>2014</v>
      </c>
      <c r="Q2634" s="1">
        <f t="shared" si="334"/>
        <v>6</v>
      </c>
      <c r="R2634" s="1">
        <f t="shared" si="335"/>
        <v>8</v>
      </c>
      <c r="S2634" t="s">
        <v>72</v>
      </c>
      <c r="T2634" s="2">
        <v>20450000</v>
      </c>
      <c r="U2634">
        <v>20450000</v>
      </c>
      <c r="V2634" s="2">
        <v>16645020</v>
      </c>
      <c r="W2634" s="2">
        <v>1060605</v>
      </c>
      <c r="X2634" s="2">
        <v>0</v>
      </c>
      <c r="Y2634" s="2">
        <v>0</v>
      </c>
      <c r="Z2634" s="2">
        <v>2744375</v>
      </c>
      <c r="AA2634">
        <v>6</v>
      </c>
      <c r="AB2634">
        <v>0</v>
      </c>
      <c r="AC2634">
        <v>0</v>
      </c>
      <c r="AD2634">
        <v>0</v>
      </c>
      <c r="AE2634">
        <v>6</v>
      </c>
      <c r="AF2634">
        <v>6</v>
      </c>
      <c r="AG2634">
        <v>6</v>
      </c>
      <c r="AH2634" s="2">
        <v>2774170</v>
      </c>
    </row>
    <row r="2635" spans="1:34" x14ac:dyDescent="0.5">
      <c r="A2635">
        <v>20151</v>
      </c>
      <c r="B2635">
        <v>83558</v>
      </c>
      <c r="C2635" t="s">
        <v>2616</v>
      </c>
      <c r="D2635" s="25">
        <v>29418</v>
      </c>
      <c r="E2635" t="s">
        <v>129</v>
      </c>
      <c r="F2635" t="s">
        <v>84</v>
      </c>
      <c r="G2635" t="s">
        <v>112</v>
      </c>
      <c r="H2635" s="25">
        <v>41782</v>
      </c>
      <c r="I2635" s="26" t="str">
        <f t="shared" si="328"/>
        <v>Fri</v>
      </c>
      <c r="J2635" s="1">
        <f t="shared" si="329"/>
        <v>16</v>
      </c>
      <c r="K2635" s="1" t="str">
        <f t="shared" si="330"/>
        <v>30D</v>
      </c>
      <c r="L2635" s="25">
        <v>41798</v>
      </c>
      <c r="M2635" s="26" t="str">
        <f t="shared" si="331"/>
        <v>Sun</v>
      </c>
      <c r="N2635" s="25">
        <v>41804</v>
      </c>
      <c r="O2635" s="1">
        <f t="shared" si="332"/>
        <v>6</v>
      </c>
      <c r="P2635" s="27">
        <f t="shared" si="333"/>
        <v>2014</v>
      </c>
      <c r="Q2635" s="1">
        <f t="shared" si="334"/>
        <v>6</v>
      </c>
      <c r="R2635" s="1">
        <f t="shared" si="335"/>
        <v>8</v>
      </c>
      <c r="S2635" t="s">
        <v>72</v>
      </c>
      <c r="T2635" s="2">
        <v>23326500</v>
      </c>
      <c r="U2635">
        <v>20450000</v>
      </c>
      <c r="V2635" s="2">
        <v>16645020</v>
      </c>
      <c r="W2635" s="2">
        <v>1360605</v>
      </c>
      <c r="X2635" s="2">
        <v>0</v>
      </c>
      <c r="Y2635" s="2">
        <v>2190476.19</v>
      </c>
      <c r="Z2635" s="2">
        <v>3130398.81</v>
      </c>
      <c r="AA2635">
        <v>6</v>
      </c>
      <c r="AB2635">
        <v>0</v>
      </c>
      <c r="AC2635">
        <v>0</v>
      </c>
      <c r="AD2635">
        <v>0</v>
      </c>
      <c r="AE2635">
        <v>6</v>
      </c>
      <c r="AF2635">
        <v>6</v>
      </c>
      <c r="AG2635">
        <v>6</v>
      </c>
      <c r="AH2635" s="2">
        <v>2774170</v>
      </c>
    </row>
    <row r="2636" spans="1:34" x14ac:dyDescent="0.5">
      <c r="A2636">
        <v>20167</v>
      </c>
      <c r="B2636">
        <v>83606</v>
      </c>
      <c r="C2636" t="s">
        <v>2617</v>
      </c>
      <c r="D2636" s="25">
        <v>29084</v>
      </c>
      <c r="E2636" t="s">
        <v>69</v>
      </c>
      <c r="F2636" t="s">
        <v>75</v>
      </c>
      <c r="G2636" t="s">
        <v>91</v>
      </c>
      <c r="H2636" s="25">
        <v>41783</v>
      </c>
      <c r="I2636" s="26" t="str">
        <f t="shared" si="328"/>
        <v>Sat</v>
      </c>
      <c r="J2636" s="1">
        <f t="shared" si="329"/>
        <v>7</v>
      </c>
      <c r="K2636" s="1" t="str">
        <f t="shared" si="330"/>
        <v>7D</v>
      </c>
      <c r="L2636" s="25">
        <v>41790</v>
      </c>
      <c r="M2636" s="26" t="str">
        <f t="shared" si="331"/>
        <v>Sat</v>
      </c>
      <c r="N2636" s="25">
        <v>41793</v>
      </c>
      <c r="O2636" s="1">
        <f t="shared" si="332"/>
        <v>3</v>
      </c>
      <c r="P2636" s="27">
        <f t="shared" si="333"/>
        <v>2014</v>
      </c>
      <c r="Q2636" s="1">
        <f t="shared" si="334"/>
        <v>5</v>
      </c>
      <c r="R2636" s="1">
        <f t="shared" si="335"/>
        <v>31</v>
      </c>
      <c r="S2636" t="s">
        <v>72</v>
      </c>
      <c r="T2636" s="2">
        <v>2113000.0099999998</v>
      </c>
      <c r="U2636">
        <v>0</v>
      </c>
      <c r="V2636" s="2">
        <v>600000</v>
      </c>
      <c r="W2636" s="2">
        <v>1229437.23</v>
      </c>
      <c r="X2636" s="2">
        <v>0</v>
      </c>
      <c r="Y2636" s="2">
        <v>0</v>
      </c>
      <c r="Z2636" s="2">
        <v>283562.78000000003</v>
      </c>
      <c r="AA2636">
        <v>6</v>
      </c>
      <c r="AB2636">
        <v>0</v>
      </c>
      <c r="AC2636">
        <v>0</v>
      </c>
      <c r="AD2636">
        <v>3</v>
      </c>
      <c r="AE2636">
        <v>6</v>
      </c>
      <c r="AF2636">
        <v>9</v>
      </c>
      <c r="AG2636">
        <v>3</v>
      </c>
      <c r="AH2636" s="2">
        <v>200000</v>
      </c>
    </row>
    <row r="2637" spans="1:34" x14ac:dyDescent="0.5">
      <c r="A2637">
        <v>20218</v>
      </c>
      <c r="B2637">
        <v>83769</v>
      </c>
      <c r="C2637" t="s">
        <v>2618</v>
      </c>
      <c r="D2637" s="25">
        <v>20525</v>
      </c>
      <c r="E2637" t="s">
        <v>79</v>
      </c>
      <c r="F2637" t="s">
        <v>105</v>
      </c>
      <c r="G2637" t="s">
        <v>106</v>
      </c>
      <c r="H2637" s="25">
        <v>41785</v>
      </c>
      <c r="I2637" s="26" t="str">
        <f t="shared" si="328"/>
        <v>Mon</v>
      </c>
      <c r="J2637" s="1">
        <f t="shared" si="329"/>
        <v>66</v>
      </c>
      <c r="K2637" s="1" t="str">
        <f t="shared" si="330"/>
        <v>90D</v>
      </c>
      <c r="L2637" s="25">
        <v>41851</v>
      </c>
      <c r="M2637" s="26" t="str">
        <f t="shared" si="331"/>
        <v>Thu</v>
      </c>
      <c r="N2637" s="25">
        <v>41857</v>
      </c>
      <c r="O2637" s="1">
        <f t="shared" si="332"/>
        <v>6</v>
      </c>
      <c r="P2637" s="27">
        <f t="shared" si="333"/>
        <v>2014</v>
      </c>
      <c r="Q2637" s="1">
        <f t="shared" si="334"/>
        <v>7</v>
      </c>
      <c r="R2637" s="1">
        <f t="shared" si="335"/>
        <v>31</v>
      </c>
      <c r="S2637" t="s">
        <v>72</v>
      </c>
      <c r="T2637" s="2">
        <v>6948396.4199999999</v>
      </c>
      <c r="U2637">
        <v>0</v>
      </c>
      <c r="V2637" s="2">
        <v>2189594.4</v>
      </c>
      <c r="W2637" s="2">
        <v>3826836.74</v>
      </c>
      <c r="X2637" s="2">
        <v>0</v>
      </c>
      <c r="Y2637" s="2">
        <v>0</v>
      </c>
      <c r="Z2637" s="2">
        <v>931965.28</v>
      </c>
      <c r="AA2637">
        <v>12</v>
      </c>
      <c r="AB2637">
        <v>0</v>
      </c>
      <c r="AC2637">
        <v>0</v>
      </c>
      <c r="AD2637">
        <v>0</v>
      </c>
      <c r="AE2637">
        <v>12</v>
      </c>
      <c r="AF2637">
        <v>12</v>
      </c>
      <c r="AG2637">
        <v>6</v>
      </c>
      <c r="AH2637" s="2">
        <v>364932.4</v>
      </c>
    </row>
    <row r="2638" spans="1:34" x14ac:dyDescent="0.5">
      <c r="A2638">
        <v>17561</v>
      </c>
      <c r="B2638">
        <v>72249</v>
      </c>
      <c r="C2638" t="s">
        <v>2279</v>
      </c>
      <c r="D2638" s="25">
        <v>18255</v>
      </c>
      <c r="E2638" t="s">
        <v>79</v>
      </c>
      <c r="F2638" t="s">
        <v>105</v>
      </c>
      <c r="G2638" t="s">
        <v>106</v>
      </c>
      <c r="H2638" s="25">
        <v>41785</v>
      </c>
      <c r="I2638" s="26" t="str">
        <f t="shared" si="328"/>
        <v>Mon</v>
      </c>
      <c r="J2638" s="1">
        <f t="shared" si="329"/>
        <v>110</v>
      </c>
      <c r="K2638" s="1" t="str">
        <f t="shared" si="330"/>
        <v>120D</v>
      </c>
      <c r="L2638" s="25">
        <v>41895</v>
      </c>
      <c r="M2638" s="26" t="str">
        <f t="shared" si="331"/>
        <v>Sat</v>
      </c>
      <c r="N2638" s="25">
        <v>41898</v>
      </c>
      <c r="O2638" s="1">
        <f t="shared" si="332"/>
        <v>3</v>
      </c>
      <c r="P2638" s="27">
        <f t="shared" si="333"/>
        <v>2014</v>
      </c>
      <c r="Q2638" s="1">
        <f t="shared" si="334"/>
        <v>9</v>
      </c>
      <c r="R2638" s="1">
        <f t="shared" si="335"/>
        <v>13</v>
      </c>
      <c r="S2638" t="s">
        <v>72</v>
      </c>
      <c r="T2638" s="2">
        <v>21406198.649999999</v>
      </c>
      <c r="U2638">
        <v>13906200</v>
      </c>
      <c r="V2638" s="2">
        <v>10772248.199999999</v>
      </c>
      <c r="W2638" s="2">
        <v>4254372.33</v>
      </c>
      <c r="X2638" s="2">
        <v>0</v>
      </c>
      <c r="Y2638" s="2">
        <v>3146853.15</v>
      </c>
      <c r="Z2638" s="2">
        <v>3232724.97</v>
      </c>
      <c r="AA2638">
        <v>18</v>
      </c>
      <c r="AB2638">
        <v>0</v>
      </c>
      <c r="AC2638">
        <v>0</v>
      </c>
      <c r="AD2638">
        <v>0</v>
      </c>
      <c r="AE2638">
        <v>18</v>
      </c>
      <c r="AF2638">
        <v>18</v>
      </c>
      <c r="AG2638">
        <v>9</v>
      </c>
      <c r="AH2638" s="2">
        <v>1196916.47</v>
      </c>
    </row>
    <row r="2639" spans="1:34" x14ac:dyDescent="0.5">
      <c r="A2639">
        <v>20191</v>
      </c>
      <c r="B2639">
        <v>83688</v>
      </c>
      <c r="C2639" t="s">
        <v>2619</v>
      </c>
      <c r="D2639" s="25">
        <v>29678</v>
      </c>
      <c r="E2639" t="s">
        <v>79</v>
      </c>
      <c r="F2639" t="s">
        <v>80</v>
      </c>
      <c r="G2639" t="s">
        <v>89</v>
      </c>
      <c r="H2639" s="25">
        <v>41785</v>
      </c>
      <c r="I2639" s="26" t="str">
        <f t="shared" si="328"/>
        <v>Mon</v>
      </c>
      <c r="J2639" s="1">
        <f t="shared" si="329"/>
        <v>131</v>
      </c>
      <c r="K2639" s="1" t="str">
        <f t="shared" si="330"/>
        <v>120D</v>
      </c>
      <c r="L2639" s="25">
        <v>41916</v>
      </c>
      <c r="M2639" s="26" t="str">
        <f t="shared" si="331"/>
        <v>Sat</v>
      </c>
      <c r="N2639" s="25">
        <v>41918</v>
      </c>
      <c r="O2639" s="1">
        <f t="shared" si="332"/>
        <v>2</v>
      </c>
      <c r="P2639" s="27">
        <f t="shared" si="333"/>
        <v>2014</v>
      </c>
      <c r="Q2639" s="1">
        <f t="shared" si="334"/>
        <v>10</v>
      </c>
      <c r="R2639" s="1">
        <f t="shared" si="335"/>
        <v>4</v>
      </c>
      <c r="S2639" t="s">
        <v>72</v>
      </c>
      <c r="T2639" s="2">
        <v>1386360.63</v>
      </c>
      <c r="U2639">
        <v>0</v>
      </c>
      <c r="V2639" s="2">
        <v>400000</v>
      </c>
      <c r="W2639" s="2">
        <v>653679.47</v>
      </c>
      <c r="X2639" s="2">
        <v>0</v>
      </c>
      <c r="Y2639" s="2">
        <v>147038</v>
      </c>
      <c r="Z2639" s="2">
        <v>185643.16</v>
      </c>
      <c r="AA2639">
        <v>4</v>
      </c>
      <c r="AB2639">
        <v>0</v>
      </c>
      <c r="AC2639">
        <v>2</v>
      </c>
      <c r="AD2639">
        <v>0</v>
      </c>
      <c r="AE2639">
        <v>4</v>
      </c>
      <c r="AF2639">
        <v>6</v>
      </c>
      <c r="AG2639">
        <v>2</v>
      </c>
      <c r="AH2639" s="2">
        <v>200000</v>
      </c>
    </row>
    <row r="2640" spans="1:34" x14ac:dyDescent="0.5">
      <c r="A2640">
        <v>20184</v>
      </c>
      <c r="B2640">
        <v>83667</v>
      </c>
      <c r="C2640" t="s">
        <v>2620</v>
      </c>
      <c r="D2640" s="25">
        <v>21397</v>
      </c>
      <c r="E2640" t="s">
        <v>79</v>
      </c>
      <c r="F2640" t="s">
        <v>105</v>
      </c>
      <c r="G2640" t="s">
        <v>106</v>
      </c>
      <c r="H2640" s="25">
        <v>41785</v>
      </c>
      <c r="I2640" s="26" t="str">
        <f t="shared" si="328"/>
        <v>Mon</v>
      </c>
      <c r="J2640" s="1">
        <f t="shared" si="329"/>
        <v>63</v>
      </c>
      <c r="K2640" s="1" t="str">
        <f t="shared" si="330"/>
        <v>90D</v>
      </c>
      <c r="L2640" s="25">
        <v>41848</v>
      </c>
      <c r="M2640" s="26" t="str">
        <f t="shared" si="331"/>
        <v>Mon</v>
      </c>
      <c r="N2640" s="25">
        <v>41854</v>
      </c>
      <c r="O2640" s="1">
        <f t="shared" si="332"/>
        <v>6</v>
      </c>
      <c r="P2640" s="27">
        <f t="shared" si="333"/>
        <v>2014</v>
      </c>
      <c r="Q2640" s="1">
        <f t="shared" si="334"/>
        <v>7</v>
      </c>
      <c r="R2640" s="1">
        <f t="shared" si="335"/>
        <v>28</v>
      </c>
      <c r="S2640" t="s">
        <v>72</v>
      </c>
      <c r="T2640" s="2">
        <v>14173397.74</v>
      </c>
      <c r="U2640">
        <v>0</v>
      </c>
      <c r="V2640" s="2">
        <v>2189594.4</v>
      </c>
      <c r="W2640" s="2">
        <v>8034630.1200000001</v>
      </c>
      <c r="X2640" s="2">
        <v>0</v>
      </c>
      <c r="Y2640" s="2">
        <v>1707958.7</v>
      </c>
      <c r="Z2640" s="2">
        <v>2241214.52</v>
      </c>
      <c r="AA2640">
        <v>12</v>
      </c>
      <c r="AB2640">
        <v>0</v>
      </c>
      <c r="AC2640">
        <v>0</v>
      </c>
      <c r="AD2640">
        <v>0</v>
      </c>
      <c r="AE2640">
        <v>12</v>
      </c>
      <c r="AF2640">
        <v>12</v>
      </c>
      <c r="AG2640">
        <v>6</v>
      </c>
      <c r="AH2640" s="2">
        <v>364932.4</v>
      </c>
    </row>
    <row r="2641" spans="1:34" x14ac:dyDescent="0.5">
      <c r="A2641">
        <v>20215</v>
      </c>
      <c r="B2641">
        <v>83766</v>
      </c>
      <c r="C2641" t="s">
        <v>2621</v>
      </c>
      <c r="D2641" s="25">
        <v>21722</v>
      </c>
      <c r="E2641" t="s">
        <v>79</v>
      </c>
      <c r="F2641" t="s">
        <v>70</v>
      </c>
      <c r="G2641" t="s">
        <v>74</v>
      </c>
      <c r="H2641" s="25">
        <v>41785</v>
      </c>
      <c r="I2641" s="26" t="str">
        <f t="shared" si="328"/>
        <v>Mon</v>
      </c>
      <c r="J2641" s="1">
        <f t="shared" si="329"/>
        <v>38</v>
      </c>
      <c r="K2641" s="1" t="str">
        <f t="shared" si="330"/>
        <v>45D</v>
      </c>
      <c r="L2641" s="25">
        <v>41823</v>
      </c>
      <c r="M2641" s="26" t="str">
        <f t="shared" si="331"/>
        <v>Thu</v>
      </c>
      <c r="N2641" s="25">
        <v>41826</v>
      </c>
      <c r="O2641" s="1">
        <f t="shared" si="332"/>
        <v>3</v>
      </c>
      <c r="P2641" s="27">
        <f t="shared" si="333"/>
        <v>2014</v>
      </c>
      <c r="Q2641" s="1">
        <f t="shared" si="334"/>
        <v>7</v>
      </c>
      <c r="R2641" s="1">
        <f t="shared" si="335"/>
        <v>3</v>
      </c>
      <c r="S2641" t="s">
        <v>72</v>
      </c>
      <c r="T2641" s="2">
        <v>22013232</v>
      </c>
      <c r="U2641">
        <v>22013232</v>
      </c>
      <c r="V2641" s="2">
        <v>15874984</v>
      </c>
      <c r="W2641" s="2">
        <v>2156252</v>
      </c>
      <c r="X2641" s="2">
        <v>0</v>
      </c>
      <c r="Y2641" s="2">
        <v>875560</v>
      </c>
      <c r="Z2641" s="2">
        <v>3106436</v>
      </c>
      <c r="AA2641">
        <v>6</v>
      </c>
      <c r="AB2641">
        <v>0</v>
      </c>
      <c r="AC2641">
        <v>0</v>
      </c>
      <c r="AD2641">
        <v>0</v>
      </c>
      <c r="AE2641">
        <v>6</v>
      </c>
      <c r="AF2641">
        <v>6</v>
      </c>
      <c r="AG2641">
        <v>3</v>
      </c>
      <c r="AH2641" s="2">
        <v>5291661.33</v>
      </c>
    </row>
    <row r="2642" spans="1:34" x14ac:dyDescent="0.5">
      <c r="A2642">
        <v>20185</v>
      </c>
      <c r="B2642">
        <v>83670</v>
      </c>
      <c r="C2642" t="s">
        <v>2622</v>
      </c>
      <c r="D2642" s="25">
        <v>21146</v>
      </c>
      <c r="E2642" t="s">
        <v>79</v>
      </c>
      <c r="F2642" t="s">
        <v>80</v>
      </c>
      <c r="G2642" t="s">
        <v>81</v>
      </c>
      <c r="H2642" s="25">
        <v>41785</v>
      </c>
      <c r="I2642" s="26" t="str">
        <f t="shared" si="328"/>
        <v>Mon</v>
      </c>
      <c r="J2642" s="1">
        <f t="shared" si="329"/>
        <v>55</v>
      </c>
      <c r="K2642" s="1" t="str">
        <f t="shared" si="330"/>
        <v>60D</v>
      </c>
      <c r="L2642" s="25">
        <v>41840</v>
      </c>
      <c r="M2642" s="26" t="str">
        <f t="shared" si="331"/>
        <v>Sun</v>
      </c>
      <c r="N2642" s="25">
        <v>41844</v>
      </c>
      <c r="O2642" s="1">
        <f t="shared" si="332"/>
        <v>4</v>
      </c>
      <c r="P2642" s="27">
        <f t="shared" si="333"/>
        <v>2014</v>
      </c>
      <c r="Q2642" s="1">
        <f t="shared" si="334"/>
        <v>7</v>
      </c>
      <c r="R2642" s="1">
        <f t="shared" si="335"/>
        <v>20</v>
      </c>
      <c r="S2642" t="s">
        <v>72</v>
      </c>
      <c r="T2642" s="2">
        <v>33276997.359999999</v>
      </c>
      <c r="U2642">
        <v>23215500</v>
      </c>
      <c r="V2642" s="2">
        <v>18403032</v>
      </c>
      <c r="W2642" s="2">
        <v>7770558.7999999998</v>
      </c>
      <c r="X2642" s="2">
        <v>0</v>
      </c>
      <c r="Y2642" s="2">
        <v>2397902.1</v>
      </c>
      <c r="Z2642" s="2">
        <v>4705504.46</v>
      </c>
      <c r="AA2642">
        <v>8</v>
      </c>
      <c r="AB2642">
        <v>0</v>
      </c>
      <c r="AC2642">
        <v>0</v>
      </c>
      <c r="AD2642">
        <v>0</v>
      </c>
      <c r="AE2642">
        <v>8</v>
      </c>
      <c r="AF2642">
        <v>8</v>
      </c>
      <c r="AG2642">
        <v>4</v>
      </c>
      <c r="AH2642" s="2">
        <v>4600758</v>
      </c>
    </row>
    <row r="2643" spans="1:34" x14ac:dyDescent="0.5">
      <c r="A2643">
        <v>20186</v>
      </c>
      <c r="B2643">
        <v>83673</v>
      </c>
      <c r="C2643" t="s">
        <v>2623</v>
      </c>
      <c r="D2643" s="25">
        <v>20629</v>
      </c>
      <c r="E2643" t="s">
        <v>122</v>
      </c>
      <c r="F2643" t="s">
        <v>80</v>
      </c>
      <c r="G2643" t="s">
        <v>89</v>
      </c>
      <c r="H2643" s="25">
        <v>41785</v>
      </c>
      <c r="I2643" s="26" t="str">
        <f t="shared" si="328"/>
        <v>Mon</v>
      </c>
      <c r="J2643" s="1">
        <f t="shared" si="329"/>
        <v>76</v>
      </c>
      <c r="K2643" s="1" t="str">
        <f t="shared" si="330"/>
        <v>90D</v>
      </c>
      <c r="L2643" s="25">
        <v>41861</v>
      </c>
      <c r="M2643" s="26" t="str">
        <f t="shared" si="331"/>
        <v>Sun</v>
      </c>
      <c r="N2643" s="25">
        <v>41865</v>
      </c>
      <c r="O2643" s="1">
        <f t="shared" si="332"/>
        <v>4</v>
      </c>
      <c r="P2643" s="27">
        <f t="shared" si="333"/>
        <v>2014</v>
      </c>
      <c r="Q2643" s="1">
        <f t="shared" si="334"/>
        <v>8</v>
      </c>
      <c r="R2643" s="1">
        <f t="shared" si="335"/>
        <v>10</v>
      </c>
      <c r="S2643" t="s">
        <v>72</v>
      </c>
      <c r="T2643" s="2">
        <v>32981778.050000001</v>
      </c>
      <c r="U2643">
        <v>26866778.399999999</v>
      </c>
      <c r="V2643" s="2">
        <v>21571466</v>
      </c>
      <c r="W2643" s="2">
        <v>6984185.9800000004</v>
      </c>
      <c r="X2643" s="2">
        <v>0</v>
      </c>
      <c r="Y2643" s="2">
        <v>0</v>
      </c>
      <c r="Z2643" s="2">
        <v>4426126.07</v>
      </c>
      <c r="AA2643">
        <v>8</v>
      </c>
      <c r="AB2643">
        <v>0</v>
      </c>
      <c r="AC2643">
        <v>0</v>
      </c>
      <c r="AD2643">
        <v>0</v>
      </c>
      <c r="AE2643">
        <v>8</v>
      </c>
      <c r="AF2643">
        <v>8</v>
      </c>
      <c r="AG2643">
        <v>4</v>
      </c>
      <c r="AH2643" s="2">
        <v>5392866.5</v>
      </c>
    </row>
    <row r="2644" spans="1:34" x14ac:dyDescent="0.5">
      <c r="A2644">
        <v>17430</v>
      </c>
      <c r="B2644">
        <v>83682</v>
      </c>
      <c r="C2644" t="s">
        <v>2381</v>
      </c>
      <c r="D2644" s="25">
        <v>25077</v>
      </c>
      <c r="E2644" t="s">
        <v>79</v>
      </c>
      <c r="F2644" t="s">
        <v>105</v>
      </c>
      <c r="G2644" t="s">
        <v>106</v>
      </c>
      <c r="H2644" s="25">
        <v>41785</v>
      </c>
      <c r="I2644" s="26" t="str">
        <f t="shared" si="328"/>
        <v>Mon</v>
      </c>
      <c r="J2644" s="1">
        <f t="shared" si="329"/>
        <v>1</v>
      </c>
      <c r="K2644" s="1" t="str">
        <f t="shared" si="330"/>
        <v>7D</v>
      </c>
      <c r="L2644" s="25">
        <v>41786</v>
      </c>
      <c r="M2644" s="26" t="str">
        <f t="shared" si="331"/>
        <v>Tue</v>
      </c>
      <c r="N2644" s="25">
        <v>41792</v>
      </c>
      <c r="O2644" s="1">
        <f t="shared" si="332"/>
        <v>6</v>
      </c>
      <c r="P2644" s="27">
        <f t="shared" si="333"/>
        <v>2014</v>
      </c>
      <c r="Q2644" s="1">
        <f t="shared" si="334"/>
        <v>5</v>
      </c>
      <c r="R2644" s="1">
        <f t="shared" si="335"/>
        <v>27</v>
      </c>
      <c r="S2644" t="s">
        <v>72</v>
      </c>
      <c r="T2644" s="2">
        <v>17170899.32</v>
      </c>
      <c r="U2644">
        <v>4624400</v>
      </c>
      <c r="V2644" s="2">
        <v>3582228.4</v>
      </c>
      <c r="W2644" s="2">
        <v>4958246.92</v>
      </c>
      <c r="X2644" s="2">
        <v>0</v>
      </c>
      <c r="Y2644" s="2">
        <v>5846453.54</v>
      </c>
      <c r="Z2644" s="2">
        <v>2783970.46</v>
      </c>
      <c r="AA2644">
        <v>2</v>
      </c>
      <c r="AB2644">
        <v>0</v>
      </c>
      <c r="AC2644">
        <v>0</v>
      </c>
      <c r="AD2644">
        <v>0</v>
      </c>
      <c r="AE2644">
        <v>2</v>
      </c>
      <c r="AF2644">
        <v>2</v>
      </c>
      <c r="AG2644">
        <v>1</v>
      </c>
      <c r="AH2644" s="2">
        <v>3582228.4</v>
      </c>
    </row>
    <row r="2645" spans="1:34" x14ac:dyDescent="0.5">
      <c r="A2645">
        <v>20255</v>
      </c>
      <c r="B2645">
        <v>83959</v>
      </c>
      <c r="C2645" t="s">
        <v>731</v>
      </c>
      <c r="D2645" s="25">
        <v>27177</v>
      </c>
      <c r="E2645" t="s">
        <v>69</v>
      </c>
      <c r="F2645" t="s">
        <v>75</v>
      </c>
      <c r="G2645" t="s">
        <v>91</v>
      </c>
      <c r="H2645" s="25">
        <v>41786</v>
      </c>
      <c r="I2645" s="26" t="str">
        <f t="shared" si="328"/>
        <v>Tue</v>
      </c>
      <c r="J2645" s="1">
        <f t="shared" si="329"/>
        <v>18</v>
      </c>
      <c r="K2645" s="1" t="str">
        <f t="shared" si="330"/>
        <v>30D</v>
      </c>
      <c r="L2645" s="25">
        <v>41804</v>
      </c>
      <c r="M2645" s="26" t="str">
        <f t="shared" si="331"/>
        <v>Sat</v>
      </c>
      <c r="N2645" s="25">
        <v>41811</v>
      </c>
      <c r="O2645" s="1">
        <f t="shared" si="332"/>
        <v>7</v>
      </c>
      <c r="P2645" s="27">
        <f t="shared" si="333"/>
        <v>2014</v>
      </c>
      <c r="Q2645" s="1">
        <f t="shared" si="334"/>
        <v>6</v>
      </c>
      <c r="R2645" s="1">
        <f t="shared" si="335"/>
        <v>14</v>
      </c>
      <c r="S2645" t="s">
        <v>72</v>
      </c>
      <c r="T2645" s="2">
        <v>3445550</v>
      </c>
      <c r="U2645">
        <v>0</v>
      </c>
      <c r="V2645" s="2">
        <v>2200000</v>
      </c>
      <c r="W2645" s="2">
        <v>610000</v>
      </c>
      <c r="X2645" s="2">
        <v>0</v>
      </c>
      <c r="Y2645" s="2">
        <v>173160.17</v>
      </c>
      <c r="Z2645" s="2">
        <v>462389.83</v>
      </c>
      <c r="AA2645">
        <v>45</v>
      </c>
      <c r="AB2645">
        <v>0</v>
      </c>
      <c r="AC2645">
        <v>21</v>
      </c>
      <c r="AD2645">
        <v>4</v>
      </c>
      <c r="AE2645">
        <v>45</v>
      </c>
      <c r="AF2645">
        <v>70</v>
      </c>
      <c r="AG2645">
        <v>7</v>
      </c>
      <c r="AH2645" s="2">
        <v>314285.71000000002</v>
      </c>
    </row>
    <row r="2646" spans="1:34" x14ac:dyDescent="0.5">
      <c r="A2646">
        <v>20245</v>
      </c>
      <c r="B2646">
        <v>100777</v>
      </c>
      <c r="C2646" t="s">
        <v>2624</v>
      </c>
      <c r="D2646" s="25">
        <v>36199</v>
      </c>
      <c r="E2646" t="s">
        <v>79</v>
      </c>
      <c r="F2646" t="s">
        <v>105</v>
      </c>
      <c r="G2646" t="s">
        <v>106</v>
      </c>
      <c r="H2646" s="25">
        <v>41786</v>
      </c>
      <c r="I2646" s="26" t="str">
        <f t="shared" si="328"/>
        <v>Tue</v>
      </c>
      <c r="J2646" s="1">
        <f t="shared" si="329"/>
        <v>125</v>
      </c>
      <c r="K2646" s="1" t="str">
        <f t="shared" si="330"/>
        <v>120D</v>
      </c>
      <c r="L2646" s="25">
        <v>41911</v>
      </c>
      <c r="M2646" s="26" t="str">
        <f t="shared" si="331"/>
        <v>Mon</v>
      </c>
      <c r="N2646" s="25">
        <v>41917</v>
      </c>
      <c r="O2646" s="1">
        <f t="shared" si="332"/>
        <v>6</v>
      </c>
      <c r="P2646" s="27">
        <f t="shared" si="333"/>
        <v>2014</v>
      </c>
      <c r="Q2646" s="1">
        <f t="shared" si="334"/>
        <v>9</v>
      </c>
      <c r="R2646" s="1">
        <f t="shared" si="335"/>
        <v>29</v>
      </c>
      <c r="S2646" t="s">
        <v>72</v>
      </c>
      <c r="T2646" s="2">
        <v>6573840</v>
      </c>
      <c r="U2646">
        <v>0</v>
      </c>
      <c r="V2646" s="2">
        <v>5691428.4000000004</v>
      </c>
      <c r="W2646" s="2">
        <v>0</v>
      </c>
      <c r="X2646" s="2">
        <v>0</v>
      </c>
      <c r="Y2646" s="2">
        <v>0</v>
      </c>
      <c r="Z2646" s="2">
        <v>882411.6</v>
      </c>
      <c r="AA2646">
        <v>12</v>
      </c>
      <c r="AB2646">
        <v>6</v>
      </c>
      <c r="AC2646">
        <v>0</v>
      </c>
      <c r="AD2646">
        <v>0</v>
      </c>
      <c r="AE2646">
        <v>18</v>
      </c>
      <c r="AF2646">
        <v>18</v>
      </c>
      <c r="AG2646">
        <v>6</v>
      </c>
      <c r="AH2646" s="2">
        <v>948571.4</v>
      </c>
    </row>
    <row r="2647" spans="1:34" x14ac:dyDescent="0.5">
      <c r="A2647">
        <v>20234</v>
      </c>
      <c r="B2647">
        <v>83859</v>
      </c>
      <c r="C2647" t="s">
        <v>2625</v>
      </c>
      <c r="D2647" s="25">
        <v>22254</v>
      </c>
      <c r="E2647" t="s">
        <v>144</v>
      </c>
      <c r="F2647" t="s">
        <v>80</v>
      </c>
      <c r="G2647" t="s">
        <v>89</v>
      </c>
      <c r="H2647" s="25">
        <v>41786</v>
      </c>
      <c r="I2647" s="26" t="str">
        <f t="shared" si="328"/>
        <v>Tue</v>
      </c>
      <c r="J2647" s="1">
        <f t="shared" si="329"/>
        <v>1</v>
      </c>
      <c r="K2647" s="1" t="str">
        <f t="shared" si="330"/>
        <v>7D</v>
      </c>
      <c r="L2647" s="25">
        <v>41787</v>
      </c>
      <c r="M2647" s="26" t="str">
        <f t="shared" si="331"/>
        <v>Wed</v>
      </c>
      <c r="N2647" s="25">
        <v>41790</v>
      </c>
      <c r="O2647" s="1">
        <f t="shared" si="332"/>
        <v>3</v>
      </c>
      <c r="P2647" s="27">
        <f t="shared" si="333"/>
        <v>2014</v>
      </c>
      <c r="Q2647" s="1">
        <f t="shared" si="334"/>
        <v>5</v>
      </c>
      <c r="R2647" s="1">
        <f t="shared" si="335"/>
        <v>28</v>
      </c>
      <c r="S2647" t="s">
        <v>72</v>
      </c>
      <c r="T2647" s="2">
        <v>34381405.770000003</v>
      </c>
      <c r="U2647">
        <v>19301406</v>
      </c>
      <c r="V2647" s="2">
        <v>15880005</v>
      </c>
      <c r="W2647" s="2">
        <v>6207791.1399999997</v>
      </c>
      <c r="X2647" s="2">
        <v>0</v>
      </c>
      <c r="Y2647" s="2">
        <v>6690642.6900000004</v>
      </c>
      <c r="Z2647" s="2">
        <v>5602966.9400000004</v>
      </c>
      <c r="AA2647">
        <v>6</v>
      </c>
      <c r="AB2647">
        <v>0</v>
      </c>
      <c r="AC2647">
        <v>0</v>
      </c>
      <c r="AD2647">
        <v>0</v>
      </c>
      <c r="AE2647">
        <v>6</v>
      </c>
      <c r="AF2647">
        <v>6</v>
      </c>
      <c r="AG2647">
        <v>3</v>
      </c>
      <c r="AH2647" s="2">
        <v>5293335</v>
      </c>
    </row>
    <row r="2648" spans="1:34" x14ac:dyDescent="0.5">
      <c r="A2648">
        <v>20250</v>
      </c>
      <c r="B2648">
        <v>83949</v>
      </c>
      <c r="C2648" t="s">
        <v>2626</v>
      </c>
      <c r="D2648" s="25">
        <v>25932</v>
      </c>
      <c r="E2648" t="s">
        <v>69</v>
      </c>
      <c r="F2648" t="s">
        <v>75</v>
      </c>
      <c r="G2648" t="s">
        <v>91</v>
      </c>
      <c r="H2648" s="25">
        <v>41786</v>
      </c>
      <c r="I2648" s="26" t="str">
        <f t="shared" si="328"/>
        <v>Tue</v>
      </c>
      <c r="J2648" s="1">
        <f t="shared" si="329"/>
        <v>4</v>
      </c>
      <c r="K2648" s="1" t="str">
        <f t="shared" si="330"/>
        <v>7D</v>
      </c>
      <c r="L2648" s="25">
        <v>41790</v>
      </c>
      <c r="M2648" s="26" t="str">
        <f t="shared" si="331"/>
        <v>Sat</v>
      </c>
      <c r="N2648" s="25">
        <v>41791</v>
      </c>
      <c r="O2648" s="1">
        <f t="shared" si="332"/>
        <v>1</v>
      </c>
      <c r="P2648" s="27">
        <f t="shared" si="333"/>
        <v>2014</v>
      </c>
      <c r="Q2648" s="1">
        <f t="shared" si="334"/>
        <v>5</v>
      </c>
      <c r="R2648" s="1">
        <f t="shared" si="335"/>
        <v>31</v>
      </c>
      <c r="S2648" t="s">
        <v>72</v>
      </c>
      <c r="T2648" s="2">
        <v>693000</v>
      </c>
      <c r="U2648">
        <v>0</v>
      </c>
      <c r="V2648" s="2">
        <v>600000</v>
      </c>
      <c r="W2648" s="2">
        <v>0</v>
      </c>
      <c r="X2648" s="2">
        <v>0</v>
      </c>
      <c r="Y2648" s="2">
        <v>0</v>
      </c>
      <c r="Z2648" s="2">
        <v>93000</v>
      </c>
      <c r="AA2648">
        <v>2</v>
      </c>
      <c r="AB2648">
        <v>0</v>
      </c>
      <c r="AC2648">
        <v>1</v>
      </c>
      <c r="AD2648">
        <v>0</v>
      </c>
      <c r="AE2648">
        <v>2</v>
      </c>
      <c r="AF2648">
        <v>3</v>
      </c>
      <c r="AG2648">
        <v>1</v>
      </c>
      <c r="AH2648" s="2">
        <v>600000</v>
      </c>
    </row>
    <row r="2649" spans="1:34" x14ac:dyDescent="0.5">
      <c r="A2649">
        <v>19895</v>
      </c>
      <c r="B2649">
        <v>83777</v>
      </c>
      <c r="C2649" t="s">
        <v>2579</v>
      </c>
      <c r="D2649" s="25">
        <v>16912</v>
      </c>
      <c r="E2649" t="s">
        <v>79</v>
      </c>
      <c r="F2649" t="s">
        <v>105</v>
      </c>
      <c r="G2649" t="s">
        <v>106</v>
      </c>
      <c r="H2649" s="25">
        <v>41786</v>
      </c>
      <c r="I2649" s="26" t="str">
        <f t="shared" si="328"/>
        <v>Tue</v>
      </c>
      <c r="J2649" s="1">
        <f t="shared" si="329"/>
        <v>25</v>
      </c>
      <c r="K2649" s="1" t="str">
        <f t="shared" si="330"/>
        <v>30D</v>
      </c>
      <c r="L2649" s="25">
        <v>41811</v>
      </c>
      <c r="M2649" s="26" t="str">
        <f t="shared" si="331"/>
        <v>Sat</v>
      </c>
      <c r="N2649" s="25">
        <v>41813</v>
      </c>
      <c r="O2649" s="1">
        <f t="shared" si="332"/>
        <v>2</v>
      </c>
      <c r="P2649" s="27">
        <f t="shared" si="333"/>
        <v>2014</v>
      </c>
      <c r="Q2649" s="1">
        <f t="shared" si="334"/>
        <v>6</v>
      </c>
      <c r="R2649" s="1">
        <f t="shared" si="335"/>
        <v>21</v>
      </c>
      <c r="S2649" t="s">
        <v>72</v>
      </c>
      <c r="T2649" s="2">
        <v>20463479.66</v>
      </c>
      <c r="U2649">
        <v>0</v>
      </c>
      <c r="V2649" s="2">
        <v>734368</v>
      </c>
      <c r="W2649" s="2">
        <v>15662334.58</v>
      </c>
      <c r="X2649" s="2">
        <v>0</v>
      </c>
      <c r="Y2649" s="2">
        <v>1320785.6100000001</v>
      </c>
      <c r="Z2649" s="2">
        <v>2745991.47</v>
      </c>
      <c r="AA2649">
        <v>12</v>
      </c>
      <c r="AB2649">
        <v>0</v>
      </c>
      <c r="AC2649">
        <v>0</v>
      </c>
      <c r="AD2649">
        <v>0</v>
      </c>
      <c r="AE2649">
        <v>12</v>
      </c>
      <c r="AF2649">
        <v>12</v>
      </c>
      <c r="AG2649">
        <v>6</v>
      </c>
      <c r="AH2649" s="2">
        <v>122394.67</v>
      </c>
    </row>
    <row r="2650" spans="1:34" x14ac:dyDescent="0.5">
      <c r="A2650">
        <v>20237</v>
      </c>
      <c r="B2650">
        <v>45279</v>
      </c>
      <c r="C2650" t="s">
        <v>1430</v>
      </c>
      <c r="D2650" s="25">
        <v>25828</v>
      </c>
      <c r="E2650" t="s">
        <v>69</v>
      </c>
      <c r="F2650" t="s">
        <v>75</v>
      </c>
      <c r="G2650" t="s">
        <v>91</v>
      </c>
      <c r="H2650" s="25">
        <v>41786</v>
      </c>
      <c r="I2650" s="26" t="str">
        <f t="shared" si="328"/>
        <v>Tue</v>
      </c>
      <c r="J2650" s="1">
        <f t="shared" si="329"/>
        <v>10</v>
      </c>
      <c r="K2650" s="1" t="str">
        <f t="shared" si="330"/>
        <v>14D</v>
      </c>
      <c r="L2650" s="25">
        <v>41796</v>
      </c>
      <c r="M2650" s="26" t="str">
        <f t="shared" si="331"/>
        <v>Fri</v>
      </c>
      <c r="N2650" s="25">
        <v>41798</v>
      </c>
      <c r="O2650" s="1">
        <f t="shared" si="332"/>
        <v>2</v>
      </c>
      <c r="P2650" s="27">
        <f t="shared" si="333"/>
        <v>2014</v>
      </c>
      <c r="Q2650" s="1">
        <f t="shared" si="334"/>
        <v>6</v>
      </c>
      <c r="R2650" s="1">
        <f t="shared" si="335"/>
        <v>6</v>
      </c>
      <c r="S2650" t="s">
        <v>72</v>
      </c>
      <c r="T2650" s="2">
        <v>924000</v>
      </c>
      <c r="U2650">
        <v>0</v>
      </c>
      <c r="V2650" s="2">
        <v>800000</v>
      </c>
      <c r="W2650" s="2">
        <v>0</v>
      </c>
      <c r="X2650" s="2">
        <v>0</v>
      </c>
      <c r="Y2650" s="2">
        <v>0</v>
      </c>
      <c r="Z2650" s="2">
        <v>124000</v>
      </c>
      <c r="AA2650">
        <v>6</v>
      </c>
      <c r="AB2650">
        <v>0</v>
      </c>
      <c r="AC2650">
        <v>1</v>
      </c>
      <c r="AD2650">
        <v>0</v>
      </c>
      <c r="AE2650">
        <v>6</v>
      </c>
      <c r="AF2650">
        <v>7</v>
      </c>
      <c r="AG2650">
        <v>4</v>
      </c>
      <c r="AH2650" s="2">
        <v>200000</v>
      </c>
    </row>
    <row r="2651" spans="1:34" x14ac:dyDescent="0.5">
      <c r="A2651">
        <v>20226</v>
      </c>
      <c r="B2651">
        <v>83800</v>
      </c>
      <c r="C2651" t="s">
        <v>700</v>
      </c>
      <c r="D2651" s="25">
        <v>29384</v>
      </c>
      <c r="E2651" t="s">
        <v>69</v>
      </c>
      <c r="F2651" t="s">
        <v>84</v>
      </c>
      <c r="G2651" t="s">
        <v>112</v>
      </c>
      <c r="H2651" s="25">
        <v>41786</v>
      </c>
      <c r="I2651" s="26" t="str">
        <f t="shared" si="328"/>
        <v>Tue</v>
      </c>
      <c r="J2651" s="1">
        <f t="shared" si="329"/>
        <v>12</v>
      </c>
      <c r="K2651" s="1" t="str">
        <f t="shared" si="330"/>
        <v>14D</v>
      </c>
      <c r="L2651" s="25">
        <v>41798</v>
      </c>
      <c r="M2651" s="26" t="str">
        <f t="shared" si="331"/>
        <v>Sun</v>
      </c>
      <c r="N2651" s="25">
        <v>41804</v>
      </c>
      <c r="O2651" s="1">
        <f t="shared" si="332"/>
        <v>6</v>
      </c>
      <c r="P2651" s="27">
        <f t="shared" si="333"/>
        <v>2014</v>
      </c>
      <c r="Q2651" s="1">
        <f t="shared" si="334"/>
        <v>6</v>
      </c>
      <c r="R2651" s="1">
        <f t="shared" si="335"/>
        <v>8</v>
      </c>
      <c r="S2651" t="s">
        <v>72</v>
      </c>
      <c r="T2651" s="2">
        <v>38785003.240000002</v>
      </c>
      <c r="U2651">
        <v>18760000</v>
      </c>
      <c r="V2651" s="2">
        <v>14121210</v>
      </c>
      <c r="W2651" s="2">
        <v>18069264.75</v>
      </c>
      <c r="X2651" s="2">
        <v>0</v>
      </c>
      <c r="Y2651" s="2">
        <v>1089910.0900000001</v>
      </c>
      <c r="Z2651" s="2">
        <v>5504618.4000000004</v>
      </c>
      <c r="AA2651">
        <v>12</v>
      </c>
      <c r="AB2651">
        <v>0</v>
      </c>
      <c r="AC2651">
        <v>0</v>
      </c>
      <c r="AD2651">
        <v>0</v>
      </c>
      <c r="AE2651">
        <v>12</v>
      </c>
      <c r="AF2651">
        <v>12</v>
      </c>
      <c r="AG2651">
        <v>6</v>
      </c>
      <c r="AH2651" s="2">
        <v>2353535</v>
      </c>
    </row>
    <row r="2652" spans="1:34" x14ac:dyDescent="0.5">
      <c r="A2652">
        <v>20228</v>
      </c>
      <c r="B2652">
        <v>90223</v>
      </c>
      <c r="C2652" t="s">
        <v>2627</v>
      </c>
      <c r="D2652" s="25">
        <v>28832</v>
      </c>
      <c r="E2652" t="s">
        <v>69</v>
      </c>
      <c r="F2652" t="s">
        <v>94</v>
      </c>
      <c r="G2652" t="s">
        <v>141</v>
      </c>
      <c r="H2652" s="25">
        <v>41786</v>
      </c>
      <c r="I2652" s="26" t="str">
        <f t="shared" si="328"/>
        <v>Tue</v>
      </c>
      <c r="J2652" s="1">
        <f t="shared" si="329"/>
        <v>49</v>
      </c>
      <c r="K2652" s="1" t="str">
        <f t="shared" si="330"/>
        <v>60D</v>
      </c>
      <c r="L2652" s="25">
        <v>41835</v>
      </c>
      <c r="M2652" s="26" t="str">
        <f t="shared" si="331"/>
        <v>Tue</v>
      </c>
      <c r="N2652" s="25">
        <v>41836</v>
      </c>
      <c r="O2652" s="1">
        <f t="shared" si="332"/>
        <v>1</v>
      </c>
      <c r="P2652" s="27">
        <f t="shared" si="333"/>
        <v>2014</v>
      </c>
      <c r="Q2652" s="1">
        <f t="shared" si="334"/>
        <v>7</v>
      </c>
      <c r="R2652" s="1">
        <f t="shared" si="335"/>
        <v>15</v>
      </c>
      <c r="S2652" t="s">
        <v>72</v>
      </c>
      <c r="T2652" s="2">
        <v>231000</v>
      </c>
      <c r="U2652">
        <v>0</v>
      </c>
      <c r="V2652" s="2">
        <v>200000</v>
      </c>
      <c r="W2652" s="2">
        <v>0</v>
      </c>
      <c r="X2652" s="2">
        <v>0</v>
      </c>
      <c r="Y2652" s="2">
        <v>0</v>
      </c>
      <c r="Z2652" s="2">
        <v>31000</v>
      </c>
      <c r="AA2652">
        <v>2</v>
      </c>
      <c r="AB2652">
        <v>0</v>
      </c>
      <c r="AC2652">
        <v>1</v>
      </c>
      <c r="AD2652">
        <v>0</v>
      </c>
      <c r="AE2652">
        <v>2</v>
      </c>
      <c r="AF2652">
        <v>3</v>
      </c>
      <c r="AG2652">
        <v>1</v>
      </c>
      <c r="AH2652" s="2">
        <v>200000</v>
      </c>
    </row>
    <row r="2653" spans="1:34" x14ac:dyDescent="0.5">
      <c r="A2653">
        <v>20241</v>
      </c>
      <c r="B2653">
        <v>83926</v>
      </c>
      <c r="C2653" t="s">
        <v>489</v>
      </c>
      <c r="D2653" s="25">
        <v>27851</v>
      </c>
      <c r="E2653" t="s">
        <v>69</v>
      </c>
      <c r="F2653" t="s">
        <v>70</v>
      </c>
      <c r="G2653" t="s">
        <v>74</v>
      </c>
      <c r="H2653" s="25">
        <v>41786</v>
      </c>
      <c r="I2653" s="26" t="str">
        <f t="shared" si="328"/>
        <v>Tue</v>
      </c>
      <c r="J2653" s="1">
        <f t="shared" si="329"/>
        <v>17</v>
      </c>
      <c r="K2653" s="1" t="str">
        <f t="shared" si="330"/>
        <v>30D</v>
      </c>
      <c r="L2653" s="25">
        <v>41803</v>
      </c>
      <c r="M2653" s="26" t="str">
        <f t="shared" si="331"/>
        <v>Fri</v>
      </c>
      <c r="N2653" s="25">
        <v>41805</v>
      </c>
      <c r="O2653" s="1">
        <f t="shared" si="332"/>
        <v>2</v>
      </c>
      <c r="P2653" s="27">
        <f t="shared" si="333"/>
        <v>2014</v>
      </c>
      <c r="Q2653" s="1">
        <f t="shared" si="334"/>
        <v>6</v>
      </c>
      <c r="R2653" s="1">
        <f t="shared" si="335"/>
        <v>13</v>
      </c>
      <c r="S2653" t="s">
        <v>72</v>
      </c>
      <c r="T2653" s="2">
        <v>56142236.399999999</v>
      </c>
      <c r="U2653">
        <v>39156000</v>
      </c>
      <c r="V2653" s="2">
        <v>32031601.48</v>
      </c>
      <c r="W2653" s="2">
        <v>12716869.810000001</v>
      </c>
      <c r="X2653" s="2">
        <v>0</v>
      </c>
      <c r="Y2653" s="2">
        <v>3290093.24</v>
      </c>
      <c r="Z2653" s="2">
        <v>8103671.8700000001</v>
      </c>
      <c r="AA2653">
        <v>10</v>
      </c>
      <c r="AB2653">
        <v>0</v>
      </c>
      <c r="AC2653">
        <v>5</v>
      </c>
      <c r="AD2653">
        <v>0</v>
      </c>
      <c r="AE2653">
        <v>10</v>
      </c>
      <c r="AF2653">
        <v>15</v>
      </c>
      <c r="AG2653">
        <v>5</v>
      </c>
      <c r="AH2653" s="2">
        <v>6406320.2999999998</v>
      </c>
    </row>
    <row r="2654" spans="1:34" x14ac:dyDescent="0.5">
      <c r="A2654">
        <v>20222</v>
      </c>
      <c r="B2654">
        <v>91887</v>
      </c>
      <c r="C2654" t="s">
        <v>2628</v>
      </c>
      <c r="D2654" s="25">
        <v>14468</v>
      </c>
      <c r="E2654" t="s">
        <v>79</v>
      </c>
      <c r="F2654" t="s">
        <v>105</v>
      </c>
      <c r="G2654" t="s">
        <v>106</v>
      </c>
      <c r="H2654" s="25">
        <v>41786</v>
      </c>
      <c r="I2654" s="26" t="str">
        <f t="shared" si="328"/>
        <v>Tue</v>
      </c>
      <c r="J2654" s="1">
        <f t="shared" si="329"/>
        <v>56</v>
      </c>
      <c r="K2654" s="1" t="str">
        <f t="shared" si="330"/>
        <v>60D</v>
      </c>
      <c r="L2654" s="25">
        <v>41842</v>
      </c>
      <c r="M2654" s="26" t="str">
        <f t="shared" si="331"/>
        <v>Tue</v>
      </c>
      <c r="N2654" s="25">
        <v>41848</v>
      </c>
      <c r="O2654" s="1">
        <f t="shared" si="332"/>
        <v>6</v>
      </c>
      <c r="P2654" s="27">
        <f t="shared" si="333"/>
        <v>2014</v>
      </c>
      <c r="Q2654" s="1">
        <f t="shared" si="334"/>
        <v>7</v>
      </c>
      <c r="R2654" s="1">
        <f t="shared" si="335"/>
        <v>22</v>
      </c>
      <c r="S2654" t="s">
        <v>72</v>
      </c>
      <c r="T2654" s="2">
        <v>6502077.3099999996</v>
      </c>
      <c r="U2654">
        <v>0</v>
      </c>
      <c r="V2654" s="2">
        <v>2189594.4</v>
      </c>
      <c r="W2654" s="2">
        <v>3312207.5</v>
      </c>
      <c r="X2654" s="2">
        <v>0</v>
      </c>
      <c r="Y2654" s="2">
        <v>128555.42</v>
      </c>
      <c r="Z2654" s="2">
        <v>871719.99</v>
      </c>
      <c r="AA2654">
        <v>12</v>
      </c>
      <c r="AB2654">
        <v>0</v>
      </c>
      <c r="AC2654">
        <v>0</v>
      </c>
      <c r="AD2654">
        <v>0</v>
      </c>
      <c r="AE2654">
        <v>12</v>
      </c>
      <c r="AF2654">
        <v>12</v>
      </c>
      <c r="AG2654">
        <v>6</v>
      </c>
      <c r="AH2654" s="2">
        <v>364932.4</v>
      </c>
    </row>
    <row r="2655" spans="1:34" x14ac:dyDescent="0.5">
      <c r="A2655">
        <v>20223</v>
      </c>
      <c r="B2655">
        <v>92528</v>
      </c>
      <c r="C2655" t="s">
        <v>2629</v>
      </c>
      <c r="D2655" s="25">
        <v>26824</v>
      </c>
      <c r="E2655" t="s">
        <v>138</v>
      </c>
      <c r="F2655" t="s">
        <v>75</v>
      </c>
      <c r="G2655" t="s">
        <v>1463</v>
      </c>
      <c r="H2655" s="25">
        <v>41786</v>
      </c>
      <c r="I2655" s="26" t="str">
        <f t="shared" si="328"/>
        <v>Tue</v>
      </c>
      <c r="J2655" s="1">
        <f t="shared" si="329"/>
        <v>60</v>
      </c>
      <c r="K2655" s="1" t="str">
        <f t="shared" si="330"/>
        <v>60D</v>
      </c>
      <c r="L2655" s="25">
        <v>41846</v>
      </c>
      <c r="M2655" s="26" t="str">
        <f t="shared" si="331"/>
        <v>Sat</v>
      </c>
      <c r="N2655" s="25">
        <v>41850</v>
      </c>
      <c r="O2655" s="1">
        <f t="shared" si="332"/>
        <v>4</v>
      </c>
      <c r="P2655" s="27">
        <f t="shared" si="333"/>
        <v>2014</v>
      </c>
      <c r="Q2655" s="1">
        <f t="shared" si="334"/>
        <v>7</v>
      </c>
      <c r="R2655" s="1">
        <f t="shared" si="335"/>
        <v>26</v>
      </c>
      <c r="S2655" t="s">
        <v>72</v>
      </c>
      <c r="T2655" s="2">
        <v>2949000.05</v>
      </c>
      <c r="U2655">
        <v>0</v>
      </c>
      <c r="V2655" s="2">
        <v>800000</v>
      </c>
      <c r="W2655" s="2">
        <v>1753246.79</v>
      </c>
      <c r="X2655" s="2">
        <v>0</v>
      </c>
      <c r="Y2655" s="2">
        <v>0</v>
      </c>
      <c r="Z2655" s="2">
        <v>395753.26</v>
      </c>
      <c r="AA2655">
        <v>8</v>
      </c>
      <c r="AB2655">
        <v>4</v>
      </c>
      <c r="AC2655">
        <v>4</v>
      </c>
      <c r="AD2655">
        <v>0</v>
      </c>
      <c r="AE2655">
        <v>12</v>
      </c>
      <c r="AF2655">
        <v>16</v>
      </c>
      <c r="AG2655">
        <v>4</v>
      </c>
      <c r="AH2655" s="2">
        <v>200000</v>
      </c>
    </row>
    <row r="2656" spans="1:34" x14ac:dyDescent="0.5">
      <c r="A2656">
        <v>20280</v>
      </c>
      <c r="B2656">
        <v>84052</v>
      </c>
      <c r="C2656" t="s">
        <v>2630</v>
      </c>
      <c r="D2656" s="25">
        <v>28876</v>
      </c>
      <c r="E2656" t="s">
        <v>1073</v>
      </c>
      <c r="F2656" t="s">
        <v>80</v>
      </c>
      <c r="G2656" t="s">
        <v>89</v>
      </c>
      <c r="H2656" s="25">
        <v>41787</v>
      </c>
      <c r="I2656" s="26" t="str">
        <f t="shared" si="328"/>
        <v>Wed</v>
      </c>
      <c r="J2656" s="1">
        <f t="shared" si="329"/>
        <v>1</v>
      </c>
      <c r="K2656" s="1" t="str">
        <f t="shared" si="330"/>
        <v>7D</v>
      </c>
      <c r="L2656" s="25">
        <v>41788</v>
      </c>
      <c r="M2656" s="26" t="str">
        <f t="shared" si="331"/>
        <v>Thu</v>
      </c>
      <c r="N2656" s="25">
        <v>41789</v>
      </c>
      <c r="O2656" s="1">
        <f t="shared" si="332"/>
        <v>1</v>
      </c>
      <c r="P2656" s="27">
        <f t="shared" si="333"/>
        <v>2014</v>
      </c>
      <c r="Q2656" s="1">
        <f t="shared" si="334"/>
        <v>5</v>
      </c>
      <c r="R2656" s="1">
        <f t="shared" si="335"/>
        <v>29</v>
      </c>
      <c r="S2656" t="s">
        <v>72</v>
      </c>
      <c r="T2656" s="2">
        <v>26464307.559999999</v>
      </c>
      <c r="U2656">
        <v>22142907.600000001</v>
      </c>
      <c r="V2656" s="2">
        <v>18352039.800000001</v>
      </c>
      <c r="W2656" s="2">
        <v>3833527.89</v>
      </c>
      <c r="X2656" s="2">
        <v>0</v>
      </c>
      <c r="Y2656" s="2">
        <v>727272.73</v>
      </c>
      <c r="Z2656" s="2">
        <v>3551467.14</v>
      </c>
      <c r="AA2656">
        <v>2</v>
      </c>
      <c r="AB2656">
        <v>0</v>
      </c>
      <c r="AC2656">
        <v>0</v>
      </c>
      <c r="AD2656">
        <v>0</v>
      </c>
      <c r="AE2656">
        <v>2</v>
      </c>
      <c r="AF2656">
        <v>2</v>
      </c>
      <c r="AG2656">
        <v>1</v>
      </c>
      <c r="AH2656" s="2">
        <v>18352039.800000001</v>
      </c>
    </row>
    <row r="2657" spans="1:34" x14ac:dyDescent="0.5">
      <c r="A2657">
        <v>17988</v>
      </c>
      <c r="B2657">
        <v>84056</v>
      </c>
      <c r="C2657" t="s">
        <v>2631</v>
      </c>
      <c r="D2657" s="25">
        <v>25133</v>
      </c>
      <c r="E2657" t="s">
        <v>79</v>
      </c>
      <c r="F2657" t="s">
        <v>105</v>
      </c>
      <c r="G2657" t="s">
        <v>106</v>
      </c>
      <c r="H2657" s="25">
        <v>41787</v>
      </c>
      <c r="I2657" s="26" t="str">
        <f t="shared" si="328"/>
        <v>Wed</v>
      </c>
      <c r="J2657" s="1">
        <f t="shared" si="329"/>
        <v>49</v>
      </c>
      <c r="K2657" s="1" t="str">
        <f t="shared" si="330"/>
        <v>60D</v>
      </c>
      <c r="L2657" s="25">
        <v>41836</v>
      </c>
      <c r="M2657" s="26" t="str">
        <f t="shared" si="331"/>
        <v>Wed</v>
      </c>
      <c r="N2657" s="25">
        <v>41840</v>
      </c>
      <c r="O2657" s="1">
        <f t="shared" si="332"/>
        <v>4</v>
      </c>
      <c r="P2657" s="27">
        <f t="shared" si="333"/>
        <v>2014</v>
      </c>
      <c r="Q2657" s="1">
        <f t="shared" si="334"/>
        <v>7</v>
      </c>
      <c r="R2657" s="1">
        <f t="shared" si="335"/>
        <v>16</v>
      </c>
      <c r="S2657" t="s">
        <v>72</v>
      </c>
      <c r="T2657" s="2">
        <v>15076399.98</v>
      </c>
      <c r="U2657">
        <v>13721400</v>
      </c>
      <c r="V2657" s="2">
        <v>11243637</v>
      </c>
      <c r="W2657" s="2">
        <v>1173159.53</v>
      </c>
      <c r="X2657" s="2">
        <v>0</v>
      </c>
      <c r="Y2657" s="2">
        <v>636363.64</v>
      </c>
      <c r="Z2657" s="2">
        <v>2023239.81</v>
      </c>
      <c r="AA2657">
        <v>4</v>
      </c>
      <c r="AB2657">
        <v>0</v>
      </c>
      <c r="AC2657">
        <v>0</v>
      </c>
      <c r="AD2657">
        <v>0</v>
      </c>
      <c r="AE2657">
        <v>4</v>
      </c>
      <c r="AF2657">
        <v>4</v>
      </c>
      <c r="AG2657">
        <v>4</v>
      </c>
      <c r="AH2657" s="2">
        <v>2810909.25</v>
      </c>
    </row>
    <row r="2658" spans="1:34" x14ac:dyDescent="0.5">
      <c r="A2658">
        <v>20276</v>
      </c>
      <c r="B2658">
        <v>84039</v>
      </c>
      <c r="C2658" t="s">
        <v>2632</v>
      </c>
      <c r="D2658" s="25">
        <v>33023</v>
      </c>
      <c r="E2658" t="s">
        <v>138</v>
      </c>
      <c r="F2658" t="s">
        <v>80</v>
      </c>
      <c r="G2658" t="s">
        <v>81</v>
      </c>
      <c r="H2658" s="25">
        <v>41787</v>
      </c>
      <c r="I2658" s="26" t="str">
        <f t="shared" si="328"/>
        <v>Wed</v>
      </c>
      <c r="J2658" s="1">
        <f t="shared" si="329"/>
        <v>38</v>
      </c>
      <c r="K2658" s="1" t="str">
        <f t="shared" si="330"/>
        <v>45D</v>
      </c>
      <c r="L2658" s="25">
        <v>41825</v>
      </c>
      <c r="M2658" s="26" t="str">
        <f t="shared" si="331"/>
        <v>Sat</v>
      </c>
      <c r="N2658" s="25">
        <v>41829</v>
      </c>
      <c r="O2658" s="1">
        <f t="shared" si="332"/>
        <v>4</v>
      </c>
      <c r="P2658" s="27">
        <f t="shared" si="333"/>
        <v>2014</v>
      </c>
      <c r="Q2658" s="1">
        <f t="shared" si="334"/>
        <v>7</v>
      </c>
      <c r="R2658" s="1">
        <f t="shared" si="335"/>
        <v>5</v>
      </c>
      <c r="S2658" t="s">
        <v>72</v>
      </c>
      <c r="T2658" s="2">
        <v>17447249.98</v>
      </c>
      <c r="U2658">
        <v>15939000</v>
      </c>
      <c r="V2658" s="2">
        <v>12103032</v>
      </c>
      <c r="W2658" s="2">
        <v>3002812.14</v>
      </c>
      <c r="X2658" s="2">
        <v>0</v>
      </c>
      <c r="Y2658" s="2">
        <v>0</v>
      </c>
      <c r="Z2658" s="2">
        <v>2341405.84</v>
      </c>
      <c r="AA2658">
        <v>8</v>
      </c>
      <c r="AB2658">
        <v>0</v>
      </c>
      <c r="AC2658">
        <v>0</v>
      </c>
      <c r="AD2658">
        <v>0</v>
      </c>
      <c r="AE2658">
        <v>8</v>
      </c>
      <c r="AF2658">
        <v>8</v>
      </c>
      <c r="AG2658">
        <v>4</v>
      </c>
      <c r="AH2658" s="2">
        <v>3025758</v>
      </c>
    </row>
    <row r="2659" spans="1:34" x14ac:dyDescent="0.5">
      <c r="A2659">
        <v>18637</v>
      </c>
      <c r="B2659">
        <v>83998</v>
      </c>
      <c r="C2659" t="s">
        <v>108</v>
      </c>
      <c r="D2659" s="25">
        <v>34873</v>
      </c>
      <c r="E2659" t="s">
        <v>69</v>
      </c>
      <c r="F2659" t="s">
        <v>94</v>
      </c>
      <c r="G2659" t="s">
        <v>95</v>
      </c>
      <c r="H2659" s="25">
        <v>41787</v>
      </c>
      <c r="I2659" s="26" t="str">
        <f t="shared" si="328"/>
        <v>Wed</v>
      </c>
      <c r="J2659" s="1">
        <f t="shared" si="329"/>
        <v>0</v>
      </c>
      <c r="K2659" s="1" t="str">
        <f t="shared" si="330"/>
        <v>7D</v>
      </c>
      <c r="L2659" s="25">
        <v>41787</v>
      </c>
      <c r="M2659" s="26" t="str">
        <f t="shared" si="331"/>
        <v>Wed</v>
      </c>
      <c r="N2659" s="25">
        <v>41789</v>
      </c>
      <c r="O2659" s="1">
        <f t="shared" si="332"/>
        <v>2</v>
      </c>
      <c r="P2659" s="27">
        <f t="shared" si="333"/>
        <v>2014</v>
      </c>
      <c r="Q2659" s="1">
        <f t="shared" si="334"/>
        <v>5</v>
      </c>
      <c r="R2659" s="1">
        <f t="shared" si="335"/>
        <v>28</v>
      </c>
      <c r="S2659" t="s">
        <v>72</v>
      </c>
      <c r="T2659" s="2">
        <v>216724000</v>
      </c>
      <c r="U2659">
        <v>203742000</v>
      </c>
      <c r="V2659" s="2">
        <v>167899584</v>
      </c>
      <c r="W2659" s="2">
        <v>17038944.140000001</v>
      </c>
      <c r="X2659" s="2">
        <v>0</v>
      </c>
      <c r="Y2659" s="2">
        <v>2701298.7</v>
      </c>
      <c r="Z2659" s="2">
        <v>29084173.16</v>
      </c>
      <c r="AA2659">
        <v>4</v>
      </c>
      <c r="AB2659">
        <v>0</v>
      </c>
      <c r="AC2659">
        <v>0</v>
      </c>
      <c r="AD2659">
        <v>0</v>
      </c>
      <c r="AE2659">
        <v>4</v>
      </c>
      <c r="AF2659">
        <v>4</v>
      </c>
      <c r="AG2659">
        <v>2</v>
      </c>
      <c r="AH2659" s="2">
        <v>83949792</v>
      </c>
    </row>
    <row r="2660" spans="1:34" x14ac:dyDescent="0.5">
      <c r="A2660">
        <v>20285</v>
      </c>
      <c r="B2660">
        <v>84068</v>
      </c>
      <c r="C2660" t="s">
        <v>2633</v>
      </c>
      <c r="D2660" s="25">
        <v>28385</v>
      </c>
      <c r="E2660" t="s">
        <v>69</v>
      </c>
      <c r="F2660" t="s">
        <v>75</v>
      </c>
      <c r="G2660" t="s">
        <v>91</v>
      </c>
      <c r="H2660" s="25">
        <v>41787</v>
      </c>
      <c r="I2660" s="26" t="str">
        <f t="shared" si="328"/>
        <v>Wed</v>
      </c>
      <c r="J2660" s="1">
        <f t="shared" si="329"/>
        <v>5</v>
      </c>
      <c r="K2660" s="1" t="str">
        <f t="shared" si="330"/>
        <v>7D</v>
      </c>
      <c r="L2660" s="25">
        <v>41792</v>
      </c>
      <c r="M2660" s="26" t="str">
        <f t="shared" si="331"/>
        <v>Mon</v>
      </c>
      <c r="N2660" s="25">
        <v>41796</v>
      </c>
      <c r="O2660" s="1">
        <f t="shared" si="332"/>
        <v>4</v>
      </c>
      <c r="P2660" s="27">
        <f t="shared" si="333"/>
        <v>2014</v>
      </c>
      <c r="Q2660" s="1">
        <f t="shared" si="334"/>
        <v>6</v>
      </c>
      <c r="R2660" s="1">
        <f t="shared" si="335"/>
        <v>2</v>
      </c>
      <c r="S2660" t="s">
        <v>72</v>
      </c>
      <c r="T2660" s="2">
        <v>2473999.8199999998</v>
      </c>
      <c r="U2660">
        <v>0</v>
      </c>
      <c r="V2660" s="2">
        <v>800000</v>
      </c>
      <c r="W2660" s="2">
        <v>1341991.19</v>
      </c>
      <c r="X2660" s="2">
        <v>0</v>
      </c>
      <c r="Y2660" s="2">
        <v>0</v>
      </c>
      <c r="Z2660" s="2">
        <v>332008.63</v>
      </c>
      <c r="AA2660">
        <v>8</v>
      </c>
      <c r="AB2660">
        <v>0</v>
      </c>
      <c r="AC2660">
        <v>4</v>
      </c>
      <c r="AD2660">
        <v>0</v>
      </c>
      <c r="AE2660">
        <v>8</v>
      </c>
      <c r="AF2660">
        <v>12</v>
      </c>
      <c r="AG2660">
        <v>4</v>
      </c>
      <c r="AH2660" s="2">
        <v>200000</v>
      </c>
    </row>
    <row r="2661" spans="1:34" x14ac:dyDescent="0.5">
      <c r="A2661">
        <v>20297</v>
      </c>
      <c r="B2661">
        <v>84126</v>
      </c>
      <c r="C2661" t="s">
        <v>2634</v>
      </c>
      <c r="D2661" s="25">
        <v>22398</v>
      </c>
      <c r="E2661" t="s">
        <v>69</v>
      </c>
      <c r="F2661" t="s">
        <v>70</v>
      </c>
      <c r="G2661" t="s">
        <v>74</v>
      </c>
      <c r="H2661" s="25">
        <v>41788</v>
      </c>
      <c r="I2661" s="26" t="str">
        <f t="shared" si="328"/>
        <v>Thu</v>
      </c>
      <c r="J2661" s="1">
        <f t="shared" si="329"/>
        <v>7</v>
      </c>
      <c r="K2661" s="1" t="str">
        <f t="shared" si="330"/>
        <v>7D</v>
      </c>
      <c r="L2661" s="25">
        <v>41795</v>
      </c>
      <c r="M2661" s="26" t="str">
        <f t="shared" si="331"/>
        <v>Thu</v>
      </c>
      <c r="N2661" s="25">
        <v>41799</v>
      </c>
      <c r="O2661" s="1">
        <f t="shared" si="332"/>
        <v>4</v>
      </c>
      <c r="P2661" s="27">
        <f t="shared" si="333"/>
        <v>2014</v>
      </c>
      <c r="Q2661" s="1">
        <f t="shared" si="334"/>
        <v>6</v>
      </c>
      <c r="R2661" s="1">
        <f t="shared" si="335"/>
        <v>5</v>
      </c>
      <c r="S2661" t="s">
        <v>72</v>
      </c>
      <c r="T2661" s="2">
        <v>17325000</v>
      </c>
      <c r="U2661">
        <v>17325000</v>
      </c>
      <c r="V2661" s="2">
        <v>13727274</v>
      </c>
      <c r="W2661" s="2">
        <v>1272726</v>
      </c>
      <c r="X2661" s="2">
        <v>0</v>
      </c>
      <c r="Y2661" s="2">
        <v>0</v>
      </c>
      <c r="Z2661" s="2">
        <v>2325000</v>
      </c>
      <c r="AA2661">
        <v>8</v>
      </c>
      <c r="AB2661">
        <v>0</v>
      </c>
      <c r="AC2661">
        <v>0</v>
      </c>
      <c r="AD2661">
        <v>0</v>
      </c>
      <c r="AE2661">
        <v>8</v>
      </c>
      <c r="AF2661">
        <v>8</v>
      </c>
      <c r="AG2661">
        <v>4</v>
      </c>
      <c r="AH2661" s="2">
        <v>3431818.5</v>
      </c>
    </row>
    <row r="2662" spans="1:34" x14ac:dyDescent="0.5">
      <c r="A2662">
        <v>17655</v>
      </c>
      <c r="B2662">
        <v>84145</v>
      </c>
      <c r="C2662" t="s">
        <v>2635</v>
      </c>
      <c r="D2662" s="25">
        <v>23530</v>
      </c>
      <c r="E2662" t="s">
        <v>79</v>
      </c>
      <c r="F2662" t="s">
        <v>105</v>
      </c>
      <c r="G2662" t="s">
        <v>106</v>
      </c>
      <c r="H2662" s="25">
        <v>41788</v>
      </c>
      <c r="I2662" s="26" t="str">
        <f t="shared" si="328"/>
        <v>Thu</v>
      </c>
      <c r="J2662" s="1">
        <f t="shared" si="329"/>
        <v>3</v>
      </c>
      <c r="K2662" s="1" t="str">
        <f t="shared" si="330"/>
        <v>7D</v>
      </c>
      <c r="L2662" s="25">
        <v>41791</v>
      </c>
      <c r="M2662" s="26" t="str">
        <f t="shared" si="331"/>
        <v>Sun</v>
      </c>
      <c r="N2662" s="25">
        <v>41797</v>
      </c>
      <c r="O2662" s="1">
        <f t="shared" si="332"/>
        <v>6</v>
      </c>
      <c r="P2662" s="27">
        <f t="shared" si="333"/>
        <v>2014</v>
      </c>
      <c r="Q2662" s="1">
        <f t="shared" si="334"/>
        <v>6</v>
      </c>
      <c r="R2662" s="1">
        <f t="shared" si="335"/>
        <v>1</v>
      </c>
      <c r="S2662" t="s">
        <v>72</v>
      </c>
      <c r="T2662" s="2">
        <v>8840829.3699999992</v>
      </c>
      <c r="U2662">
        <v>6353000</v>
      </c>
      <c r="V2662" s="2">
        <v>5076190</v>
      </c>
      <c r="W2662" s="2">
        <v>2569622.9</v>
      </c>
      <c r="X2662" s="2">
        <v>0</v>
      </c>
      <c r="Y2662" s="2">
        <v>9013.14</v>
      </c>
      <c r="Z2662" s="2">
        <v>1186003.33</v>
      </c>
      <c r="AA2662">
        <v>12</v>
      </c>
      <c r="AB2662">
        <v>0</v>
      </c>
      <c r="AC2662">
        <v>0</v>
      </c>
      <c r="AD2662">
        <v>0</v>
      </c>
      <c r="AE2662">
        <v>12</v>
      </c>
      <c r="AF2662">
        <v>12</v>
      </c>
      <c r="AG2662">
        <v>6</v>
      </c>
      <c r="AH2662" s="2">
        <v>846031.67</v>
      </c>
    </row>
    <row r="2663" spans="1:34" x14ac:dyDescent="0.5">
      <c r="A2663">
        <v>20298</v>
      </c>
      <c r="B2663">
        <v>84135</v>
      </c>
      <c r="C2663" t="s">
        <v>2636</v>
      </c>
      <c r="D2663" s="25">
        <v>33098</v>
      </c>
      <c r="E2663" t="s">
        <v>69</v>
      </c>
      <c r="F2663" t="s">
        <v>75</v>
      </c>
      <c r="G2663" t="s">
        <v>91</v>
      </c>
      <c r="H2663" s="25">
        <v>41788</v>
      </c>
      <c r="I2663" s="26" t="str">
        <f t="shared" si="328"/>
        <v>Thu</v>
      </c>
      <c r="J2663" s="1">
        <f t="shared" si="329"/>
        <v>17</v>
      </c>
      <c r="K2663" s="1" t="str">
        <f t="shared" si="330"/>
        <v>30D</v>
      </c>
      <c r="L2663" s="25">
        <v>41805</v>
      </c>
      <c r="M2663" s="26" t="str">
        <f t="shared" si="331"/>
        <v>Sun</v>
      </c>
      <c r="N2663" s="25">
        <v>41806</v>
      </c>
      <c r="O2663" s="1">
        <f t="shared" si="332"/>
        <v>1</v>
      </c>
      <c r="P2663" s="27">
        <f t="shared" si="333"/>
        <v>2014</v>
      </c>
      <c r="Q2663" s="1">
        <f t="shared" si="334"/>
        <v>6</v>
      </c>
      <c r="R2663" s="1">
        <f t="shared" si="335"/>
        <v>15</v>
      </c>
      <c r="S2663" t="s">
        <v>72</v>
      </c>
      <c r="T2663" s="2">
        <v>231000</v>
      </c>
      <c r="U2663">
        <v>200000</v>
      </c>
      <c r="V2663" s="2">
        <v>179749.83</v>
      </c>
      <c r="W2663" s="2">
        <v>20250</v>
      </c>
      <c r="X2663" s="2">
        <v>0</v>
      </c>
      <c r="Y2663" s="2">
        <v>0</v>
      </c>
      <c r="Z2663" s="2">
        <v>31000.17</v>
      </c>
      <c r="AA2663">
        <v>2</v>
      </c>
      <c r="AB2663">
        <v>0</v>
      </c>
      <c r="AC2663">
        <v>0</v>
      </c>
      <c r="AD2663">
        <v>0</v>
      </c>
      <c r="AE2663">
        <v>2</v>
      </c>
      <c r="AF2663">
        <v>2</v>
      </c>
      <c r="AG2663">
        <v>1</v>
      </c>
      <c r="AH2663" s="2">
        <v>179749.83</v>
      </c>
    </row>
    <row r="2664" spans="1:34" x14ac:dyDescent="0.5">
      <c r="A2664">
        <v>20372</v>
      </c>
      <c r="B2664">
        <v>56385</v>
      </c>
      <c r="C2664" t="s">
        <v>1743</v>
      </c>
      <c r="D2664" s="25">
        <v>29900</v>
      </c>
      <c r="E2664" t="s">
        <v>79</v>
      </c>
      <c r="F2664" t="s">
        <v>80</v>
      </c>
      <c r="G2664" t="s">
        <v>89</v>
      </c>
      <c r="H2664" s="25">
        <v>41789</v>
      </c>
      <c r="I2664" s="26" t="str">
        <f t="shared" si="328"/>
        <v>Fri</v>
      </c>
      <c r="J2664" s="1">
        <f t="shared" si="329"/>
        <v>59</v>
      </c>
      <c r="K2664" s="1" t="str">
        <f t="shared" si="330"/>
        <v>60D</v>
      </c>
      <c r="L2664" s="25">
        <v>41848</v>
      </c>
      <c r="M2664" s="26" t="str">
        <f t="shared" si="331"/>
        <v>Mon</v>
      </c>
      <c r="N2664" s="25">
        <v>41853</v>
      </c>
      <c r="O2664" s="1">
        <f t="shared" si="332"/>
        <v>5</v>
      </c>
      <c r="P2664" s="27">
        <f t="shared" si="333"/>
        <v>2014</v>
      </c>
      <c r="Q2664" s="1">
        <f t="shared" si="334"/>
        <v>7</v>
      </c>
      <c r="R2664" s="1">
        <f t="shared" si="335"/>
        <v>28</v>
      </c>
      <c r="S2664" t="s">
        <v>72</v>
      </c>
      <c r="T2664" s="2">
        <v>33599100.369999997</v>
      </c>
      <c r="U2664">
        <v>26161565.5</v>
      </c>
      <c r="V2664" s="2">
        <v>25798108</v>
      </c>
      <c r="W2664" s="2">
        <v>2848197.7</v>
      </c>
      <c r="X2664" s="2">
        <v>0</v>
      </c>
      <c r="Y2664" s="2">
        <v>443312.8</v>
      </c>
      <c r="Z2664" s="2">
        <v>4509481.87</v>
      </c>
      <c r="AA2664">
        <v>10</v>
      </c>
      <c r="AB2664">
        <v>0</v>
      </c>
      <c r="AC2664">
        <v>0</v>
      </c>
      <c r="AD2664">
        <v>0</v>
      </c>
      <c r="AE2664">
        <v>10</v>
      </c>
      <c r="AF2664">
        <v>10</v>
      </c>
      <c r="AG2664">
        <v>5</v>
      </c>
      <c r="AH2664" s="2">
        <v>5159621.5999999996</v>
      </c>
    </row>
    <row r="2665" spans="1:34" x14ac:dyDescent="0.5">
      <c r="A2665">
        <v>20369</v>
      </c>
      <c r="B2665">
        <v>84367</v>
      </c>
      <c r="C2665" t="s">
        <v>121</v>
      </c>
      <c r="D2665" s="25">
        <v>30281</v>
      </c>
      <c r="E2665" t="s">
        <v>69</v>
      </c>
      <c r="F2665" t="s">
        <v>75</v>
      </c>
      <c r="G2665" t="s">
        <v>91</v>
      </c>
      <c r="H2665" s="25">
        <v>41789</v>
      </c>
      <c r="I2665" s="26" t="str">
        <f t="shared" si="328"/>
        <v>Fri</v>
      </c>
      <c r="J2665" s="1">
        <f t="shared" si="329"/>
        <v>15</v>
      </c>
      <c r="K2665" s="1" t="str">
        <f t="shared" si="330"/>
        <v>30D</v>
      </c>
      <c r="L2665" s="25">
        <v>41804</v>
      </c>
      <c r="M2665" s="26" t="str">
        <f t="shared" si="331"/>
        <v>Sat</v>
      </c>
      <c r="N2665" s="25">
        <v>41811</v>
      </c>
      <c r="O2665" s="1">
        <f t="shared" si="332"/>
        <v>7</v>
      </c>
      <c r="P2665" s="27">
        <f t="shared" si="333"/>
        <v>2014</v>
      </c>
      <c r="Q2665" s="1">
        <f t="shared" si="334"/>
        <v>6</v>
      </c>
      <c r="R2665" s="1">
        <f t="shared" si="335"/>
        <v>14</v>
      </c>
      <c r="S2665" t="s">
        <v>72</v>
      </c>
      <c r="T2665" s="2">
        <v>123311737.52</v>
      </c>
      <c r="U2665">
        <v>91476000</v>
      </c>
      <c r="V2665" s="2">
        <v>90422928</v>
      </c>
      <c r="W2665" s="2">
        <v>13566758.16</v>
      </c>
      <c r="X2665" s="2">
        <v>0</v>
      </c>
      <c r="Y2665" s="2">
        <v>2773722.94</v>
      </c>
      <c r="Z2665" s="2">
        <v>16548328.42</v>
      </c>
      <c r="AA2665">
        <v>31</v>
      </c>
      <c r="AB2665">
        <v>0</v>
      </c>
      <c r="AC2665">
        <v>14</v>
      </c>
      <c r="AD2665">
        <v>7</v>
      </c>
      <c r="AE2665">
        <v>31</v>
      </c>
      <c r="AF2665">
        <v>52</v>
      </c>
      <c r="AG2665">
        <v>14</v>
      </c>
      <c r="AH2665" s="2">
        <v>6458780.5700000003</v>
      </c>
    </row>
    <row r="2666" spans="1:34" x14ac:dyDescent="0.5">
      <c r="A2666">
        <v>20341</v>
      </c>
      <c r="B2666">
        <v>84269</v>
      </c>
      <c r="C2666" t="s">
        <v>2637</v>
      </c>
      <c r="D2666" s="25">
        <v>26600</v>
      </c>
      <c r="E2666" t="s">
        <v>69</v>
      </c>
      <c r="F2666" t="s">
        <v>84</v>
      </c>
      <c r="G2666" t="s">
        <v>112</v>
      </c>
      <c r="H2666" s="25">
        <v>41789</v>
      </c>
      <c r="I2666" s="26" t="str">
        <f t="shared" si="328"/>
        <v>Fri</v>
      </c>
      <c r="J2666" s="1">
        <f t="shared" si="329"/>
        <v>15</v>
      </c>
      <c r="K2666" s="1" t="str">
        <f t="shared" si="330"/>
        <v>30D</v>
      </c>
      <c r="L2666" s="25">
        <v>41804</v>
      </c>
      <c r="M2666" s="26" t="str">
        <f t="shared" si="331"/>
        <v>Sat</v>
      </c>
      <c r="N2666" s="25">
        <v>41808</v>
      </c>
      <c r="O2666" s="1">
        <f t="shared" si="332"/>
        <v>4</v>
      </c>
      <c r="P2666" s="27">
        <f t="shared" si="333"/>
        <v>2014</v>
      </c>
      <c r="Q2666" s="1">
        <f t="shared" si="334"/>
        <v>6</v>
      </c>
      <c r="R2666" s="1">
        <f t="shared" si="335"/>
        <v>14</v>
      </c>
      <c r="S2666" t="s">
        <v>72</v>
      </c>
      <c r="T2666" s="2">
        <v>71651394.379999995</v>
      </c>
      <c r="U2666">
        <v>61236000</v>
      </c>
      <c r="V2666" s="2">
        <v>47148051.859999999</v>
      </c>
      <c r="W2666" s="2">
        <v>14021642.949999999</v>
      </c>
      <c r="X2666" s="2">
        <v>0</v>
      </c>
      <c r="Y2666" s="2">
        <v>866159.47</v>
      </c>
      <c r="Z2666" s="2">
        <v>9615540.0999999996</v>
      </c>
      <c r="AA2666">
        <v>8</v>
      </c>
      <c r="AB2666">
        <v>0</v>
      </c>
      <c r="AC2666">
        <v>4</v>
      </c>
      <c r="AD2666">
        <v>0</v>
      </c>
      <c r="AE2666">
        <v>8</v>
      </c>
      <c r="AF2666">
        <v>12</v>
      </c>
      <c r="AG2666">
        <v>4</v>
      </c>
      <c r="AH2666" s="2">
        <v>11787012.970000001</v>
      </c>
    </row>
    <row r="2667" spans="1:34" x14ac:dyDescent="0.5">
      <c r="A2667">
        <v>20340</v>
      </c>
      <c r="B2667">
        <v>84265</v>
      </c>
      <c r="C2667" t="s">
        <v>2638</v>
      </c>
      <c r="D2667" s="25">
        <v>30762</v>
      </c>
      <c r="E2667" t="s">
        <v>69</v>
      </c>
      <c r="F2667" t="s">
        <v>70</v>
      </c>
      <c r="G2667" t="s">
        <v>74</v>
      </c>
      <c r="H2667" s="25">
        <v>41789</v>
      </c>
      <c r="I2667" s="26" t="str">
        <f t="shared" si="328"/>
        <v>Fri</v>
      </c>
      <c r="J2667" s="1">
        <f t="shared" si="329"/>
        <v>4</v>
      </c>
      <c r="K2667" s="1" t="str">
        <f t="shared" si="330"/>
        <v>7D</v>
      </c>
      <c r="L2667" s="25">
        <v>41793</v>
      </c>
      <c r="M2667" s="26" t="str">
        <f t="shared" si="331"/>
        <v>Tue</v>
      </c>
      <c r="N2667" s="25">
        <v>41798</v>
      </c>
      <c r="O2667" s="1">
        <f t="shared" si="332"/>
        <v>5</v>
      </c>
      <c r="P2667" s="27">
        <f t="shared" si="333"/>
        <v>2014</v>
      </c>
      <c r="Q2667" s="1">
        <f t="shared" si="334"/>
        <v>6</v>
      </c>
      <c r="R2667" s="1">
        <f t="shared" si="335"/>
        <v>3</v>
      </c>
      <c r="S2667" t="s">
        <v>72</v>
      </c>
      <c r="T2667" s="2">
        <v>41173349.770000003</v>
      </c>
      <c r="U2667">
        <v>29106000</v>
      </c>
      <c r="V2667" s="2">
        <v>27315152</v>
      </c>
      <c r="W2667" s="2">
        <v>8332769.8899999997</v>
      </c>
      <c r="X2667" s="2">
        <v>0</v>
      </c>
      <c r="Y2667" s="2">
        <v>0</v>
      </c>
      <c r="Z2667" s="2">
        <v>5525427.8799999999</v>
      </c>
      <c r="AA2667">
        <v>10</v>
      </c>
      <c r="AB2667">
        <v>5</v>
      </c>
      <c r="AC2667">
        <v>5</v>
      </c>
      <c r="AD2667">
        <v>0</v>
      </c>
      <c r="AE2667">
        <v>15</v>
      </c>
      <c r="AF2667">
        <v>20</v>
      </c>
      <c r="AG2667">
        <v>5</v>
      </c>
      <c r="AH2667" s="2">
        <v>5463030.4000000004</v>
      </c>
    </row>
    <row r="2668" spans="1:34" x14ac:dyDescent="0.5">
      <c r="A2668">
        <v>20333</v>
      </c>
      <c r="B2668">
        <v>86677</v>
      </c>
      <c r="C2668" t="s">
        <v>2639</v>
      </c>
      <c r="D2668" s="25">
        <v>28543</v>
      </c>
      <c r="E2668" t="s">
        <v>138</v>
      </c>
      <c r="F2668" t="s">
        <v>75</v>
      </c>
      <c r="G2668" t="s">
        <v>1463</v>
      </c>
      <c r="H2668" s="25">
        <v>41789</v>
      </c>
      <c r="I2668" s="26" t="str">
        <f t="shared" si="328"/>
        <v>Fri</v>
      </c>
      <c r="J2668" s="1">
        <f t="shared" si="329"/>
        <v>21</v>
      </c>
      <c r="K2668" s="1" t="str">
        <f t="shared" si="330"/>
        <v>30D</v>
      </c>
      <c r="L2668" s="25">
        <v>41810</v>
      </c>
      <c r="M2668" s="26" t="str">
        <f t="shared" si="331"/>
        <v>Fri</v>
      </c>
      <c r="N2668" s="25">
        <v>41813</v>
      </c>
      <c r="O2668" s="1">
        <f t="shared" si="332"/>
        <v>3</v>
      </c>
      <c r="P2668" s="27">
        <f t="shared" si="333"/>
        <v>2014</v>
      </c>
      <c r="Q2668" s="1">
        <f t="shared" si="334"/>
        <v>6</v>
      </c>
      <c r="R2668" s="1">
        <f t="shared" si="335"/>
        <v>20</v>
      </c>
      <c r="S2668" t="s">
        <v>72</v>
      </c>
      <c r="T2668" s="2">
        <v>5794279.6399999997</v>
      </c>
      <c r="U2668">
        <v>0</v>
      </c>
      <c r="V2668" s="2">
        <v>3300000</v>
      </c>
      <c r="W2668" s="2">
        <v>1714545.45</v>
      </c>
      <c r="X2668" s="2">
        <v>0</v>
      </c>
      <c r="Y2668" s="2">
        <v>2254.2199999999998</v>
      </c>
      <c r="Z2668" s="2">
        <v>777479.97</v>
      </c>
      <c r="AA2668">
        <v>6</v>
      </c>
      <c r="AB2668">
        <v>0</v>
      </c>
      <c r="AC2668">
        <v>0</v>
      </c>
      <c r="AD2668">
        <v>0</v>
      </c>
      <c r="AE2668">
        <v>6</v>
      </c>
      <c r="AF2668">
        <v>6</v>
      </c>
      <c r="AG2668">
        <v>3</v>
      </c>
      <c r="AH2668" s="2">
        <v>1100000</v>
      </c>
    </row>
    <row r="2669" spans="1:34" x14ac:dyDescent="0.5">
      <c r="A2669">
        <v>20395</v>
      </c>
      <c r="B2669">
        <v>84511</v>
      </c>
      <c r="C2669" t="s">
        <v>2640</v>
      </c>
      <c r="D2669" s="25">
        <v>23426</v>
      </c>
      <c r="E2669" t="s">
        <v>79</v>
      </c>
      <c r="F2669" t="s">
        <v>80</v>
      </c>
      <c r="G2669" t="s">
        <v>81</v>
      </c>
      <c r="H2669" s="25">
        <v>41792</v>
      </c>
      <c r="I2669" s="26" t="str">
        <f t="shared" si="328"/>
        <v>Mon</v>
      </c>
      <c r="J2669" s="1">
        <f t="shared" si="329"/>
        <v>78</v>
      </c>
      <c r="K2669" s="1" t="str">
        <f t="shared" si="330"/>
        <v>90D</v>
      </c>
      <c r="L2669" s="25">
        <v>41870</v>
      </c>
      <c r="M2669" s="26" t="str">
        <f t="shared" si="331"/>
        <v>Tue</v>
      </c>
      <c r="N2669" s="25">
        <v>41872</v>
      </c>
      <c r="O2669" s="1">
        <f t="shared" si="332"/>
        <v>2</v>
      </c>
      <c r="P2669" s="27">
        <f t="shared" si="333"/>
        <v>2014</v>
      </c>
      <c r="Q2669" s="1">
        <f t="shared" si="334"/>
        <v>8</v>
      </c>
      <c r="R2669" s="1">
        <f t="shared" si="335"/>
        <v>19</v>
      </c>
      <c r="S2669" t="s">
        <v>72</v>
      </c>
      <c r="T2669" s="2">
        <v>17513549.989999998</v>
      </c>
      <c r="U2669">
        <v>13929300</v>
      </c>
      <c r="V2669" s="2">
        <v>11211516</v>
      </c>
      <c r="W2669" s="2">
        <v>3510172.3</v>
      </c>
      <c r="X2669" s="2">
        <v>0</v>
      </c>
      <c r="Y2669" s="2">
        <v>441558.44</v>
      </c>
      <c r="Z2669" s="2">
        <v>2350303.25</v>
      </c>
      <c r="AA2669">
        <v>4</v>
      </c>
      <c r="AB2669">
        <v>0</v>
      </c>
      <c r="AC2669">
        <v>0</v>
      </c>
      <c r="AD2669">
        <v>0</v>
      </c>
      <c r="AE2669">
        <v>4</v>
      </c>
      <c r="AF2669">
        <v>4</v>
      </c>
      <c r="AG2669">
        <v>2</v>
      </c>
      <c r="AH2669" s="2">
        <v>5605758</v>
      </c>
    </row>
    <row r="2670" spans="1:34" x14ac:dyDescent="0.5">
      <c r="A2670">
        <v>20396</v>
      </c>
      <c r="B2670">
        <v>84512</v>
      </c>
      <c r="C2670" t="s">
        <v>2641</v>
      </c>
      <c r="D2670" s="25">
        <v>28933</v>
      </c>
      <c r="E2670" t="s">
        <v>2642</v>
      </c>
      <c r="F2670" t="s">
        <v>75</v>
      </c>
      <c r="G2670" t="s">
        <v>1463</v>
      </c>
      <c r="H2670" s="25">
        <v>41792</v>
      </c>
      <c r="I2670" s="26" t="str">
        <f t="shared" si="328"/>
        <v>Mon</v>
      </c>
      <c r="J2670" s="1">
        <f t="shared" si="329"/>
        <v>121</v>
      </c>
      <c r="K2670" s="1" t="str">
        <f t="shared" si="330"/>
        <v>120D</v>
      </c>
      <c r="L2670" s="25">
        <v>41913</v>
      </c>
      <c r="M2670" s="26" t="str">
        <f t="shared" si="331"/>
        <v>Wed</v>
      </c>
      <c r="N2670" s="25">
        <v>41915</v>
      </c>
      <c r="O2670" s="1">
        <f t="shared" si="332"/>
        <v>2</v>
      </c>
      <c r="P2670" s="27">
        <f t="shared" si="333"/>
        <v>2014</v>
      </c>
      <c r="Q2670" s="1">
        <f t="shared" si="334"/>
        <v>10</v>
      </c>
      <c r="R2670" s="1">
        <f t="shared" si="335"/>
        <v>1</v>
      </c>
      <c r="S2670" t="s">
        <v>72</v>
      </c>
      <c r="T2670" s="2">
        <v>3483999.8</v>
      </c>
      <c r="U2670">
        <v>0</v>
      </c>
      <c r="V2670" s="2">
        <v>800000</v>
      </c>
      <c r="W2670" s="2">
        <v>658008.49</v>
      </c>
      <c r="X2670" s="2">
        <v>0</v>
      </c>
      <c r="Y2670" s="2">
        <v>1558441.56</v>
      </c>
      <c r="Z2670" s="2">
        <v>467549.75</v>
      </c>
      <c r="AA2670">
        <v>4</v>
      </c>
      <c r="AB2670">
        <v>0</v>
      </c>
      <c r="AC2670">
        <v>0</v>
      </c>
      <c r="AD2670">
        <v>0</v>
      </c>
      <c r="AE2670">
        <v>4</v>
      </c>
      <c r="AF2670">
        <v>4</v>
      </c>
      <c r="AG2670">
        <v>2</v>
      </c>
      <c r="AH2670" s="2">
        <v>400000</v>
      </c>
    </row>
    <row r="2671" spans="1:34" x14ac:dyDescent="0.5">
      <c r="A2671">
        <v>20397</v>
      </c>
      <c r="B2671">
        <v>84513</v>
      </c>
      <c r="C2671" t="s">
        <v>2643</v>
      </c>
      <c r="D2671" s="25">
        <v>24984</v>
      </c>
      <c r="E2671" t="s">
        <v>79</v>
      </c>
      <c r="F2671" t="s">
        <v>80</v>
      </c>
      <c r="G2671" t="s">
        <v>81</v>
      </c>
      <c r="H2671" s="25">
        <v>41792</v>
      </c>
      <c r="I2671" s="26" t="str">
        <f t="shared" si="328"/>
        <v>Mon</v>
      </c>
      <c r="J2671" s="1">
        <f t="shared" si="329"/>
        <v>150</v>
      </c>
      <c r="K2671" s="1" t="str">
        <f t="shared" si="330"/>
        <v>120D</v>
      </c>
      <c r="L2671" s="25">
        <v>41942</v>
      </c>
      <c r="M2671" s="26" t="str">
        <f t="shared" si="331"/>
        <v>Thu</v>
      </c>
      <c r="N2671" s="25">
        <v>41946</v>
      </c>
      <c r="O2671" s="1">
        <f t="shared" si="332"/>
        <v>4</v>
      </c>
      <c r="P2671" s="27">
        <f t="shared" si="333"/>
        <v>2014</v>
      </c>
      <c r="Q2671" s="1">
        <f t="shared" si="334"/>
        <v>10</v>
      </c>
      <c r="R2671" s="1">
        <f t="shared" si="335"/>
        <v>30</v>
      </c>
      <c r="S2671" t="s">
        <v>72</v>
      </c>
      <c r="T2671" s="2">
        <v>23013598.940000001</v>
      </c>
      <c r="U2671">
        <v>15153600</v>
      </c>
      <c r="V2671" s="2">
        <v>6623032</v>
      </c>
      <c r="W2671" s="2">
        <v>8038092.6600000001</v>
      </c>
      <c r="X2671" s="2">
        <v>0</v>
      </c>
      <c r="Y2671" s="2">
        <v>5264069.26</v>
      </c>
      <c r="Z2671" s="2">
        <v>3088405.02</v>
      </c>
      <c r="AA2671">
        <v>8</v>
      </c>
      <c r="AB2671">
        <v>0</v>
      </c>
      <c r="AC2671">
        <v>0</v>
      </c>
      <c r="AD2671">
        <v>0</v>
      </c>
      <c r="AE2671">
        <v>8</v>
      </c>
      <c r="AF2671">
        <v>8</v>
      </c>
      <c r="AG2671">
        <v>4</v>
      </c>
      <c r="AH2671" s="2">
        <v>1655758</v>
      </c>
    </row>
    <row r="2672" spans="1:34" x14ac:dyDescent="0.5">
      <c r="A2672">
        <v>20416</v>
      </c>
      <c r="B2672">
        <v>85781</v>
      </c>
      <c r="C2672" t="s">
        <v>2644</v>
      </c>
      <c r="D2672" s="25">
        <v>25800</v>
      </c>
      <c r="E2672" t="s">
        <v>69</v>
      </c>
      <c r="F2672" t="s">
        <v>94</v>
      </c>
      <c r="G2672" t="s">
        <v>111</v>
      </c>
      <c r="H2672" s="25">
        <v>41793</v>
      </c>
      <c r="I2672" s="26" t="str">
        <f t="shared" si="328"/>
        <v>Tue</v>
      </c>
      <c r="J2672" s="1">
        <f t="shared" si="329"/>
        <v>12</v>
      </c>
      <c r="K2672" s="1" t="str">
        <f t="shared" si="330"/>
        <v>14D</v>
      </c>
      <c r="L2672" s="25">
        <v>41805</v>
      </c>
      <c r="M2672" s="26" t="str">
        <f t="shared" si="331"/>
        <v>Sun</v>
      </c>
      <c r="N2672" s="25">
        <v>41806</v>
      </c>
      <c r="O2672" s="1">
        <f t="shared" si="332"/>
        <v>1</v>
      </c>
      <c r="P2672" s="27">
        <f t="shared" si="333"/>
        <v>2014</v>
      </c>
      <c r="Q2672" s="1">
        <f t="shared" si="334"/>
        <v>6</v>
      </c>
      <c r="R2672" s="1">
        <f t="shared" si="335"/>
        <v>15</v>
      </c>
      <c r="S2672" t="s">
        <v>72</v>
      </c>
      <c r="T2672" s="2">
        <v>231000</v>
      </c>
      <c r="U2672">
        <v>0</v>
      </c>
      <c r="V2672" s="2">
        <v>200000</v>
      </c>
      <c r="W2672" s="2">
        <v>0</v>
      </c>
      <c r="X2672" s="2">
        <v>0</v>
      </c>
      <c r="Y2672" s="2">
        <v>0</v>
      </c>
      <c r="Z2672" s="2">
        <v>31000</v>
      </c>
      <c r="AA2672">
        <v>3</v>
      </c>
      <c r="AB2672">
        <v>0</v>
      </c>
      <c r="AC2672">
        <v>0</v>
      </c>
      <c r="AD2672">
        <v>0</v>
      </c>
      <c r="AE2672">
        <v>3</v>
      </c>
      <c r="AF2672">
        <v>3</v>
      </c>
      <c r="AG2672">
        <v>1</v>
      </c>
      <c r="AH2672" s="2">
        <v>200000</v>
      </c>
    </row>
    <row r="2673" spans="1:34" x14ac:dyDescent="0.5">
      <c r="A2673">
        <v>20419</v>
      </c>
      <c r="B2673">
        <v>93065</v>
      </c>
      <c r="C2673" t="s">
        <v>2645</v>
      </c>
      <c r="D2673" s="25">
        <v>28546</v>
      </c>
      <c r="E2673" t="s">
        <v>138</v>
      </c>
      <c r="F2673" t="s">
        <v>80</v>
      </c>
      <c r="G2673" t="s">
        <v>89</v>
      </c>
      <c r="H2673" s="25">
        <v>41793</v>
      </c>
      <c r="I2673" s="26" t="str">
        <f t="shared" si="328"/>
        <v>Tue</v>
      </c>
      <c r="J2673" s="1">
        <f t="shared" si="329"/>
        <v>57</v>
      </c>
      <c r="K2673" s="1" t="str">
        <f t="shared" si="330"/>
        <v>60D</v>
      </c>
      <c r="L2673" s="25">
        <v>41850</v>
      </c>
      <c r="M2673" s="26" t="str">
        <f t="shared" si="331"/>
        <v>Wed</v>
      </c>
      <c r="N2673" s="25">
        <v>41853</v>
      </c>
      <c r="O2673" s="1">
        <f t="shared" si="332"/>
        <v>3</v>
      </c>
      <c r="P2673" s="27">
        <f t="shared" si="333"/>
        <v>2014</v>
      </c>
      <c r="Q2673" s="1">
        <f t="shared" si="334"/>
        <v>7</v>
      </c>
      <c r="R2673" s="1">
        <f t="shared" si="335"/>
        <v>30</v>
      </c>
      <c r="S2673" t="s">
        <v>72</v>
      </c>
      <c r="T2673" s="2">
        <v>1503925.5</v>
      </c>
      <c r="U2673">
        <v>0</v>
      </c>
      <c r="V2673" s="2">
        <v>632100</v>
      </c>
      <c r="W2673" s="2">
        <v>670000</v>
      </c>
      <c r="X2673" s="2">
        <v>0</v>
      </c>
      <c r="Y2673" s="2">
        <v>0</v>
      </c>
      <c r="Z2673" s="2">
        <v>201825.5</v>
      </c>
      <c r="AA2673">
        <v>6</v>
      </c>
      <c r="AB2673">
        <v>0</v>
      </c>
      <c r="AC2673">
        <v>3</v>
      </c>
      <c r="AD2673">
        <v>0</v>
      </c>
      <c r="AE2673">
        <v>6</v>
      </c>
      <c r="AF2673">
        <v>9</v>
      </c>
      <c r="AG2673">
        <v>3</v>
      </c>
      <c r="AH2673" s="2">
        <v>210700</v>
      </c>
    </row>
    <row r="2674" spans="1:34" x14ac:dyDescent="0.5">
      <c r="A2674">
        <v>20439</v>
      </c>
      <c r="B2674">
        <v>84710</v>
      </c>
      <c r="C2674" t="s">
        <v>2646</v>
      </c>
      <c r="D2674" s="25">
        <v>28531</v>
      </c>
      <c r="E2674" t="s">
        <v>79</v>
      </c>
      <c r="F2674" t="s">
        <v>70</v>
      </c>
      <c r="G2674" t="s">
        <v>74</v>
      </c>
      <c r="H2674" s="25">
        <v>41793</v>
      </c>
      <c r="I2674" s="26" t="str">
        <f t="shared" si="328"/>
        <v>Tue</v>
      </c>
      <c r="J2674" s="1">
        <f t="shared" si="329"/>
        <v>142</v>
      </c>
      <c r="K2674" s="1" t="str">
        <f t="shared" si="330"/>
        <v>120D</v>
      </c>
      <c r="L2674" s="25">
        <v>41935</v>
      </c>
      <c r="M2674" s="26" t="str">
        <f t="shared" si="331"/>
        <v>Thu</v>
      </c>
      <c r="N2674" s="25">
        <v>41942</v>
      </c>
      <c r="O2674" s="1">
        <f t="shared" si="332"/>
        <v>7</v>
      </c>
      <c r="P2674" s="27">
        <f t="shared" si="333"/>
        <v>2014</v>
      </c>
      <c r="Q2674" s="1">
        <f t="shared" si="334"/>
        <v>10</v>
      </c>
      <c r="R2674" s="1">
        <f t="shared" si="335"/>
        <v>23</v>
      </c>
      <c r="S2674" t="s">
        <v>72</v>
      </c>
      <c r="T2674" s="2">
        <v>41052217.670000002</v>
      </c>
      <c r="U2674">
        <v>37008048</v>
      </c>
      <c r="V2674" s="2">
        <v>15852160</v>
      </c>
      <c r="W2674" s="2">
        <v>18403781.5</v>
      </c>
      <c r="X2674" s="2">
        <v>0</v>
      </c>
      <c r="Y2674" s="2">
        <v>1285176.67</v>
      </c>
      <c r="Z2674" s="2">
        <v>5511099.5</v>
      </c>
      <c r="AA2674">
        <v>14</v>
      </c>
      <c r="AB2674">
        <v>0</v>
      </c>
      <c r="AC2674">
        <v>0</v>
      </c>
      <c r="AD2674">
        <v>0</v>
      </c>
      <c r="AE2674">
        <v>14</v>
      </c>
      <c r="AF2674">
        <v>14</v>
      </c>
      <c r="AG2674">
        <v>7</v>
      </c>
      <c r="AH2674" s="2">
        <v>2264594.29</v>
      </c>
    </row>
    <row r="2675" spans="1:34" x14ac:dyDescent="0.5">
      <c r="A2675">
        <v>20429</v>
      </c>
      <c r="B2675">
        <v>84673</v>
      </c>
      <c r="C2675" t="s">
        <v>2647</v>
      </c>
      <c r="D2675" s="25">
        <v>22232</v>
      </c>
      <c r="E2675" t="s">
        <v>122</v>
      </c>
      <c r="F2675" t="s">
        <v>84</v>
      </c>
      <c r="G2675" t="s">
        <v>112</v>
      </c>
      <c r="H2675" s="25">
        <v>41793</v>
      </c>
      <c r="I2675" s="26" t="str">
        <f t="shared" si="328"/>
        <v>Tue</v>
      </c>
      <c r="J2675" s="1">
        <f t="shared" si="329"/>
        <v>1</v>
      </c>
      <c r="K2675" s="1" t="str">
        <f t="shared" si="330"/>
        <v>7D</v>
      </c>
      <c r="L2675" s="25">
        <v>41794</v>
      </c>
      <c r="M2675" s="26" t="str">
        <f t="shared" si="331"/>
        <v>Wed</v>
      </c>
      <c r="N2675" s="25">
        <v>41795</v>
      </c>
      <c r="O2675" s="1">
        <f t="shared" si="332"/>
        <v>1</v>
      </c>
      <c r="P2675" s="27">
        <f t="shared" si="333"/>
        <v>2014</v>
      </c>
      <c r="Q2675" s="1">
        <f t="shared" si="334"/>
        <v>6</v>
      </c>
      <c r="R2675" s="1">
        <f t="shared" si="335"/>
        <v>4</v>
      </c>
      <c r="S2675" t="s">
        <v>72</v>
      </c>
      <c r="T2675" s="2">
        <v>3592000</v>
      </c>
      <c r="U2675">
        <v>3592000</v>
      </c>
      <c r="V2675" s="2">
        <v>2897836</v>
      </c>
      <c r="W2675" s="2">
        <v>212121</v>
      </c>
      <c r="X2675" s="2">
        <v>0</v>
      </c>
      <c r="Y2675" s="2">
        <v>0</v>
      </c>
      <c r="Z2675" s="2">
        <v>482043</v>
      </c>
      <c r="AA2675">
        <v>1</v>
      </c>
      <c r="AB2675">
        <v>0</v>
      </c>
      <c r="AC2675">
        <v>0</v>
      </c>
      <c r="AD2675">
        <v>0</v>
      </c>
      <c r="AE2675">
        <v>1</v>
      </c>
      <c r="AF2675">
        <v>1</v>
      </c>
      <c r="AG2675">
        <v>1</v>
      </c>
      <c r="AH2675" s="2">
        <v>2897836</v>
      </c>
    </row>
    <row r="2676" spans="1:34" x14ac:dyDescent="0.5">
      <c r="A2676">
        <v>17248</v>
      </c>
      <c r="B2676">
        <v>71699</v>
      </c>
      <c r="C2676" t="s">
        <v>2225</v>
      </c>
      <c r="D2676" s="25">
        <v>23003</v>
      </c>
      <c r="E2676" t="s">
        <v>79</v>
      </c>
      <c r="F2676" t="s">
        <v>105</v>
      </c>
      <c r="G2676" t="s">
        <v>106</v>
      </c>
      <c r="H2676" s="25">
        <v>41794</v>
      </c>
      <c r="I2676" s="26" t="str">
        <f t="shared" si="328"/>
        <v>Wed</v>
      </c>
      <c r="J2676" s="1">
        <f t="shared" si="329"/>
        <v>25</v>
      </c>
      <c r="K2676" s="1" t="str">
        <f t="shared" si="330"/>
        <v>30D</v>
      </c>
      <c r="L2676" s="25">
        <v>41819</v>
      </c>
      <c r="M2676" s="26" t="str">
        <f t="shared" si="331"/>
        <v>Sun</v>
      </c>
      <c r="N2676" s="25">
        <v>41820</v>
      </c>
      <c r="O2676" s="1">
        <f t="shared" si="332"/>
        <v>1</v>
      </c>
      <c r="P2676" s="27">
        <f t="shared" si="333"/>
        <v>2014</v>
      </c>
      <c r="Q2676" s="1">
        <f t="shared" si="334"/>
        <v>6</v>
      </c>
      <c r="R2676" s="1">
        <f t="shared" si="335"/>
        <v>29</v>
      </c>
      <c r="S2676" t="s">
        <v>72</v>
      </c>
      <c r="T2676" s="2">
        <v>18654388.329999998</v>
      </c>
      <c r="U2676">
        <v>5300000</v>
      </c>
      <c r="V2676" s="2">
        <v>4163680</v>
      </c>
      <c r="W2676" s="2">
        <v>7089821.54</v>
      </c>
      <c r="X2676" s="2">
        <v>0</v>
      </c>
      <c r="Y2676" s="2">
        <v>4578483.96</v>
      </c>
      <c r="Z2676" s="2">
        <v>2822402.83</v>
      </c>
      <c r="AA2676">
        <v>14</v>
      </c>
      <c r="AB2676">
        <v>0</v>
      </c>
      <c r="AC2676">
        <v>0</v>
      </c>
      <c r="AD2676">
        <v>0</v>
      </c>
      <c r="AE2676">
        <v>14</v>
      </c>
      <c r="AF2676">
        <v>14</v>
      </c>
      <c r="AG2676">
        <v>7</v>
      </c>
      <c r="AH2676" s="2">
        <v>594811.43000000005</v>
      </c>
    </row>
    <row r="2677" spans="1:34" x14ac:dyDescent="0.5">
      <c r="A2677">
        <v>20459</v>
      </c>
      <c r="B2677">
        <v>87806</v>
      </c>
      <c r="C2677" t="s">
        <v>2648</v>
      </c>
      <c r="D2677" s="25">
        <v>32032</v>
      </c>
      <c r="E2677" t="s">
        <v>100</v>
      </c>
      <c r="F2677" t="s">
        <v>80</v>
      </c>
      <c r="G2677" t="s">
        <v>81</v>
      </c>
      <c r="H2677" s="25">
        <v>41794</v>
      </c>
      <c r="I2677" s="26" t="str">
        <f t="shared" si="328"/>
        <v>Wed</v>
      </c>
      <c r="J2677" s="1">
        <f t="shared" si="329"/>
        <v>24</v>
      </c>
      <c r="K2677" s="1" t="str">
        <f t="shared" si="330"/>
        <v>30D</v>
      </c>
      <c r="L2677" s="25">
        <v>41818</v>
      </c>
      <c r="M2677" s="26" t="str">
        <f t="shared" si="331"/>
        <v>Sat</v>
      </c>
      <c r="N2677" s="25">
        <v>41821</v>
      </c>
      <c r="O2677" s="1">
        <f t="shared" si="332"/>
        <v>3</v>
      </c>
      <c r="P2677" s="27">
        <f t="shared" si="333"/>
        <v>2014</v>
      </c>
      <c r="Q2677" s="1">
        <f t="shared" si="334"/>
        <v>6</v>
      </c>
      <c r="R2677" s="1">
        <f t="shared" si="335"/>
        <v>28</v>
      </c>
      <c r="S2677" t="s">
        <v>72</v>
      </c>
      <c r="T2677" s="2">
        <v>19235000.039999999</v>
      </c>
      <c r="U2677">
        <v>17325000</v>
      </c>
      <c r="V2677" s="2">
        <v>13727274</v>
      </c>
      <c r="W2677" s="2">
        <v>2450215.2000000002</v>
      </c>
      <c r="X2677" s="2">
        <v>0</v>
      </c>
      <c r="Y2677" s="2">
        <v>476190.48</v>
      </c>
      <c r="Z2677" s="2">
        <v>2581320.36</v>
      </c>
      <c r="AA2677">
        <v>6</v>
      </c>
      <c r="AB2677">
        <v>0</v>
      </c>
      <c r="AC2677">
        <v>0</v>
      </c>
      <c r="AD2677">
        <v>0</v>
      </c>
      <c r="AE2677">
        <v>6</v>
      </c>
      <c r="AF2677">
        <v>6</v>
      </c>
      <c r="AG2677">
        <v>3</v>
      </c>
      <c r="AH2677" s="2">
        <v>4575758</v>
      </c>
    </row>
    <row r="2678" spans="1:34" x14ac:dyDescent="0.5">
      <c r="A2678">
        <v>20460</v>
      </c>
      <c r="B2678">
        <v>84847</v>
      </c>
      <c r="C2678" t="s">
        <v>2649</v>
      </c>
      <c r="D2678" s="25">
        <v>26774</v>
      </c>
      <c r="E2678" t="s">
        <v>138</v>
      </c>
      <c r="F2678" t="s">
        <v>80</v>
      </c>
      <c r="G2678" t="s">
        <v>81</v>
      </c>
      <c r="H2678" s="25">
        <v>41794</v>
      </c>
      <c r="I2678" s="26" t="str">
        <f t="shared" si="328"/>
        <v>Wed</v>
      </c>
      <c r="J2678" s="1">
        <f t="shared" si="329"/>
        <v>5</v>
      </c>
      <c r="K2678" s="1" t="str">
        <f t="shared" si="330"/>
        <v>7D</v>
      </c>
      <c r="L2678" s="25">
        <v>41799</v>
      </c>
      <c r="M2678" s="26" t="str">
        <f t="shared" si="331"/>
        <v>Mon</v>
      </c>
      <c r="N2678" s="25">
        <v>41803</v>
      </c>
      <c r="O2678" s="1">
        <f t="shared" si="332"/>
        <v>4</v>
      </c>
      <c r="P2678" s="27">
        <f t="shared" si="333"/>
        <v>2014</v>
      </c>
      <c r="Q2678" s="1">
        <f t="shared" si="334"/>
        <v>6</v>
      </c>
      <c r="R2678" s="1">
        <f t="shared" si="335"/>
        <v>9</v>
      </c>
      <c r="S2678" t="s">
        <v>72</v>
      </c>
      <c r="T2678" s="2">
        <v>108885149.90000001</v>
      </c>
      <c r="U2678">
        <v>91014000</v>
      </c>
      <c r="V2678" s="2">
        <v>73284849</v>
      </c>
      <c r="W2678" s="2">
        <v>17550778.670000002</v>
      </c>
      <c r="X2678" s="2">
        <v>0</v>
      </c>
      <c r="Y2678" s="2">
        <v>3437229.45</v>
      </c>
      <c r="Z2678" s="2">
        <v>14612292.779999999</v>
      </c>
      <c r="AA2678">
        <v>26</v>
      </c>
      <c r="AB2678">
        <v>0</v>
      </c>
      <c r="AC2678">
        <v>0</v>
      </c>
      <c r="AD2678">
        <v>4</v>
      </c>
      <c r="AE2678">
        <v>26</v>
      </c>
      <c r="AF2678">
        <v>30</v>
      </c>
      <c r="AG2678">
        <v>5</v>
      </c>
      <c r="AH2678" s="2">
        <v>14656969.800000001</v>
      </c>
    </row>
    <row r="2679" spans="1:34" x14ac:dyDescent="0.5">
      <c r="A2679">
        <v>20460</v>
      </c>
      <c r="B2679">
        <v>84847</v>
      </c>
      <c r="C2679" t="s">
        <v>2649</v>
      </c>
      <c r="D2679" s="25">
        <v>26774</v>
      </c>
      <c r="E2679" t="s">
        <v>138</v>
      </c>
      <c r="F2679" t="s">
        <v>80</v>
      </c>
      <c r="G2679" t="s">
        <v>81</v>
      </c>
      <c r="H2679" s="25">
        <v>41794</v>
      </c>
      <c r="I2679" s="26" t="str">
        <f t="shared" si="328"/>
        <v>Wed</v>
      </c>
      <c r="J2679" s="1">
        <f t="shared" si="329"/>
        <v>9</v>
      </c>
      <c r="K2679" s="1" t="str">
        <f t="shared" si="330"/>
        <v>14D</v>
      </c>
      <c r="L2679" s="25">
        <v>41803</v>
      </c>
      <c r="M2679" s="26" t="str">
        <f t="shared" si="331"/>
        <v>Fri</v>
      </c>
      <c r="N2679" s="25">
        <v>41804</v>
      </c>
      <c r="O2679" s="1">
        <f t="shared" si="332"/>
        <v>1</v>
      </c>
      <c r="P2679" s="27">
        <f t="shared" si="333"/>
        <v>2014</v>
      </c>
      <c r="Q2679" s="1">
        <f t="shared" si="334"/>
        <v>6</v>
      </c>
      <c r="R2679" s="1">
        <f t="shared" si="335"/>
        <v>13</v>
      </c>
      <c r="S2679" t="s">
        <v>72</v>
      </c>
      <c r="T2679" s="2">
        <v>108885149.90000001</v>
      </c>
      <c r="U2679">
        <v>91014000</v>
      </c>
      <c r="V2679" s="2">
        <v>73284849</v>
      </c>
      <c r="W2679" s="2">
        <v>17550778.670000002</v>
      </c>
      <c r="X2679" s="2">
        <v>0</v>
      </c>
      <c r="Y2679" s="2">
        <v>3437229.45</v>
      </c>
      <c r="Z2679" s="2">
        <v>14612292.779999999</v>
      </c>
      <c r="AA2679">
        <v>26</v>
      </c>
      <c r="AB2679">
        <v>0</v>
      </c>
      <c r="AC2679">
        <v>0</v>
      </c>
      <c r="AD2679">
        <v>4</v>
      </c>
      <c r="AE2679">
        <v>26</v>
      </c>
      <c r="AF2679">
        <v>30</v>
      </c>
      <c r="AG2679">
        <v>5</v>
      </c>
      <c r="AH2679" s="2">
        <v>14656969.800000001</v>
      </c>
    </row>
    <row r="2680" spans="1:34" x14ac:dyDescent="0.5">
      <c r="A2680">
        <v>20472</v>
      </c>
      <c r="B2680">
        <v>84916</v>
      </c>
      <c r="C2680" t="s">
        <v>2650</v>
      </c>
      <c r="D2680" s="25">
        <v>27421</v>
      </c>
      <c r="E2680" t="s">
        <v>122</v>
      </c>
      <c r="F2680" t="s">
        <v>80</v>
      </c>
      <c r="G2680" t="s">
        <v>81</v>
      </c>
      <c r="H2680" s="25">
        <v>41794</v>
      </c>
      <c r="I2680" s="26" t="str">
        <f t="shared" si="328"/>
        <v>Wed</v>
      </c>
      <c r="J2680" s="1">
        <f t="shared" si="329"/>
        <v>75</v>
      </c>
      <c r="K2680" s="1" t="str">
        <f t="shared" si="330"/>
        <v>90D</v>
      </c>
      <c r="L2680" s="25">
        <v>41869</v>
      </c>
      <c r="M2680" s="26" t="str">
        <f t="shared" si="331"/>
        <v>Mon</v>
      </c>
      <c r="N2680" s="25">
        <v>41873</v>
      </c>
      <c r="O2680" s="1">
        <f t="shared" si="332"/>
        <v>4</v>
      </c>
      <c r="P2680" s="27">
        <f t="shared" si="333"/>
        <v>2014</v>
      </c>
      <c r="Q2680" s="1">
        <f t="shared" si="334"/>
        <v>8</v>
      </c>
      <c r="R2680" s="1">
        <f t="shared" si="335"/>
        <v>18</v>
      </c>
      <c r="S2680" t="s">
        <v>72</v>
      </c>
      <c r="T2680" s="2">
        <v>48973384.390000001</v>
      </c>
      <c r="U2680">
        <v>34303500</v>
      </c>
      <c r="V2680" s="2">
        <v>30815152</v>
      </c>
      <c r="W2680" s="2">
        <v>7261371.2800000003</v>
      </c>
      <c r="X2680" s="2">
        <v>0</v>
      </c>
      <c r="Y2680" s="2">
        <v>4324675.32</v>
      </c>
      <c r="Z2680" s="2">
        <v>6572185.79</v>
      </c>
      <c r="AA2680">
        <v>8</v>
      </c>
      <c r="AB2680">
        <v>4</v>
      </c>
      <c r="AC2680">
        <v>4</v>
      </c>
      <c r="AD2680">
        <v>0</v>
      </c>
      <c r="AE2680">
        <v>12</v>
      </c>
      <c r="AF2680">
        <v>16</v>
      </c>
      <c r="AG2680">
        <v>4</v>
      </c>
      <c r="AH2680" s="2">
        <v>7703788</v>
      </c>
    </row>
    <row r="2681" spans="1:34" x14ac:dyDescent="0.5">
      <c r="A2681">
        <v>20462</v>
      </c>
      <c r="B2681">
        <v>84862</v>
      </c>
      <c r="C2681" t="s">
        <v>2651</v>
      </c>
      <c r="D2681" s="25">
        <v>18940</v>
      </c>
      <c r="E2681" t="s">
        <v>79</v>
      </c>
      <c r="F2681" t="s">
        <v>105</v>
      </c>
      <c r="G2681" t="s">
        <v>106</v>
      </c>
      <c r="H2681" s="25">
        <v>41794</v>
      </c>
      <c r="I2681" s="26" t="str">
        <f t="shared" si="328"/>
        <v>Wed</v>
      </c>
      <c r="J2681" s="1">
        <f t="shared" si="329"/>
        <v>19</v>
      </c>
      <c r="K2681" s="1" t="str">
        <f t="shared" si="330"/>
        <v>30D</v>
      </c>
      <c r="L2681" s="25">
        <v>41813</v>
      </c>
      <c r="M2681" s="26" t="str">
        <f t="shared" si="331"/>
        <v>Mon</v>
      </c>
      <c r="N2681" s="25">
        <v>41819</v>
      </c>
      <c r="O2681" s="1">
        <f t="shared" si="332"/>
        <v>6</v>
      </c>
      <c r="P2681" s="27">
        <f t="shared" si="333"/>
        <v>2014</v>
      </c>
      <c r="Q2681" s="1">
        <f t="shared" si="334"/>
        <v>6</v>
      </c>
      <c r="R2681" s="1">
        <f t="shared" si="335"/>
        <v>23</v>
      </c>
      <c r="S2681" t="s">
        <v>72</v>
      </c>
      <c r="T2681" s="2">
        <v>13613998.77</v>
      </c>
      <c r="U2681">
        <v>0</v>
      </c>
      <c r="V2681" s="2">
        <v>2203104</v>
      </c>
      <c r="W2681" s="2">
        <v>1367964.27</v>
      </c>
      <c r="X2681" s="2">
        <v>0</v>
      </c>
      <c r="Y2681" s="2">
        <v>7537129.5499999998</v>
      </c>
      <c r="Z2681" s="2">
        <v>2505800.9500000002</v>
      </c>
      <c r="AA2681">
        <v>12</v>
      </c>
      <c r="AB2681">
        <v>0</v>
      </c>
      <c r="AC2681">
        <v>0</v>
      </c>
      <c r="AD2681">
        <v>0</v>
      </c>
      <c r="AE2681">
        <v>12</v>
      </c>
      <c r="AF2681">
        <v>12</v>
      </c>
      <c r="AG2681">
        <v>6</v>
      </c>
      <c r="AH2681" s="2">
        <v>367184</v>
      </c>
    </row>
    <row r="2682" spans="1:34" x14ac:dyDescent="0.5">
      <c r="A2682">
        <v>20480</v>
      </c>
      <c r="B2682">
        <v>84988</v>
      </c>
      <c r="C2682" t="s">
        <v>2652</v>
      </c>
      <c r="D2682" s="25">
        <v>24750</v>
      </c>
      <c r="E2682" t="s">
        <v>2653</v>
      </c>
      <c r="F2682" t="s">
        <v>80</v>
      </c>
      <c r="G2682" t="s">
        <v>81</v>
      </c>
      <c r="H2682" s="25">
        <v>41795</v>
      </c>
      <c r="I2682" s="26" t="str">
        <f t="shared" si="328"/>
        <v>Thu</v>
      </c>
      <c r="J2682" s="1">
        <f t="shared" si="329"/>
        <v>9</v>
      </c>
      <c r="K2682" s="1" t="str">
        <f t="shared" si="330"/>
        <v>14D</v>
      </c>
      <c r="L2682" s="25">
        <v>41804</v>
      </c>
      <c r="M2682" s="26" t="str">
        <f t="shared" si="331"/>
        <v>Sat</v>
      </c>
      <c r="N2682" s="25">
        <v>41809</v>
      </c>
      <c r="O2682" s="1">
        <f t="shared" si="332"/>
        <v>5</v>
      </c>
      <c r="P2682" s="27">
        <f t="shared" si="333"/>
        <v>2014</v>
      </c>
      <c r="Q2682" s="1">
        <f t="shared" si="334"/>
        <v>6</v>
      </c>
      <c r="R2682" s="1">
        <f t="shared" si="335"/>
        <v>14</v>
      </c>
      <c r="S2682" t="s">
        <v>72</v>
      </c>
      <c r="T2682" s="2">
        <v>115999386.39</v>
      </c>
      <c r="U2682">
        <v>95865000</v>
      </c>
      <c r="V2682" s="2">
        <v>83712125</v>
      </c>
      <c r="W2682" s="2">
        <v>16233594</v>
      </c>
      <c r="X2682" s="2">
        <v>0</v>
      </c>
      <c r="Y2682" s="2">
        <v>486745.53</v>
      </c>
      <c r="Z2682" s="2">
        <v>15566921.859999999</v>
      </c>
      <c r="AA2682">
        <v>15</v>
      </c>
      <c r="AB2682">
        <v>0</v>
      </c>
      <c r="AC2682">
        <v>5</v>
      </c>
      <c r="AD2682">
        <v>0</v>
      </c>
      <c r="AE2682">
        <v>15</v>
      </c>
      <c r="AF2682">
        <v>20</v>
      </c>
      <c r="AG2682">
        <v>5</v>
      </c>
      <c r="AH2682" s="2">
        <v>16742425</v>
      </c>
    </row>
    <row r="2683" spans="1:34" x14ac:dyDescent="0.5">
      <c r="A2683">
        <v>20067</v>
      </c>
      <c r="B2683">
        <v>85012</v>
      </c>
      <c r="C2683" t="s">
        <v>2654</v>
      </c>
      <c r="D2683" s="25">
        <v>37228</v>
      </c>
      <c r="E2683" t="s">
        <v>79</v>
      </c>
      <c r="F2683" t="s">
        <v>70</v>
      </c>
      <c r="G2683" t="s">
        <v>74</v>
      </c>
      <c r="H2683" s="25">
        <v>41795</v>
      </c>
      <c r="I2683" s="26" t="str">
        <f t="shared" si="328"/>
        <v>Thu</v>
      </c>
      <c r="J2683" s="1">
        <f t="shared" si="329"/>
        <v>111</v>
      </c>
      <c r="K2683" s="1" t="str">
        <f t="shared" si="330"/>
        <v>120D</v>
      </c>
      <c r="L2683" s="25">
        <v>41906</v>
      </c>
      <c r="M2683" s="26" t="str">
        <f t="shared" si="331"/>
        <v>Wed</v>
      </c>
      <c r="N2683" s="25">
        <v>41911</v>
      </c>
      <c r="O2683" s="1">
        <f t="shared" si="332"/>
        <v>5</v>
      </c>
      <c r="P2683" s="27">
        <f t="shared" si="333"/>
        <v>2014</v>
      </c>
      <c r="Q2683" s="1">
        <f t="shared" si="334"/>
        <v>9</v>
      </c>
      <c r="R2683" s="1">
        <f t="shared" si="335"/>
        <v>24</v>
      </c>
      <c r="S2683" t="s">
        <v>72</v>
      </c>
      <c r="T2683" s="2">
        <v>37273893.200000003</v>
      </c>
      <c r="U2683">
        <v>29592393.600000001</v>
      </c>
      <c r="V2683" s="2">
        <v>15913749.6</v>
      </c>
      <c r="W2683" s="2">
        <v>11253667.039999999</v>
      </c>
      <c r="X2683" s="2">
        <v>0</v>
      </c>
      <c r="Y2683" s="2">
        <v>4226074.29</v>
      </c>
      <c r="Z2683" s="2">
        <v>5880402.2699999996</v>
      </c>
      <c r="AA2683">
        <v>10</v>
      </c>
      <c r="AB2683">
        <v>0</v>
      </c>
      <c r="AC2683">
        <v>0</v>
      </c>
      <c r="AD2683">
        <v>0</v>
      </c>
      <c r="AE2683">
        <v>10</v>
      </c>
      <c r="AF2683">
        <v>10</v>
      </c>
      <c r="AG2683">
        <v>5</v>
      </c>
      <c r="AH2683" s="2">
        <v>3182749.92</v>
      </c>
    </row>
    <row r="2684" spans="1:34" x14ac:dyDescent="0.5">
      <c r="A2684">
        <v>20495</v>
      </c>
      <c r="B2684">
        <v>85047</v>
      </c>
      <c r="C2684" t="s">
        <v>2655</v>
      </c>
      <c r="D2684" s="25">
        <v>26825</v>
      </c>
      <c r="E2684" t="s">
        <v>69</v>
      </c>
      <c r="F2684" t="s">
        <v>75</v>
      </c>
      <c r="G2684" t="s">
        <v>91</v>
      </c>
      <c r="H2684" s="25">
        <v>41795</v>
      </c>
      <c r="I2684" s="26" t="str">
        <f t="shared" si="328"/>
        <v>Thu</v>
      </c>
      <c r="J2684" s="1">
        <f t="shared" si="329"/>
        <v>5</v>
      </c>
      <c r="K2684" s="1" t="str">
        <f t="shared" si="330"/>
        <v>7D</v>
      </c>
      <c r="L2684" s="25">
        <v>41800</v>
      </c>
      <c r="M2684" s="26" t="str">
        <f t="shared" si="331"/>
        <v>Tue</v>
      </c>
      <c r="N2684" s="25">
        <v>41804</v>
      </c>
      <c r="O2684" s="1">
        <f t="shared" si="332"/>
        <v>4</v>
      </c>
      <c r="P2684" s="27">
        <f t="shared" si="333"/>
        <v>2014</v>
      </c>
      <c r="Q2684" s="1">
        <f t="shared" si="334"/>
        <v>6</v>
      </c>
      <c r="R2684" s="1">
        <f t="shared" si="335"/>
        <v>10</v>
      </c>
      <c r="S2684" t="s">
        <v>72</v>
      </c>
      <c r="T2684" s="2">
        <v>5082000</v>
      </c>
      <c r="U2684">
        <v>0</v>
      </c>
      <c r="V2684" s="2">
        <v>4400000</v>
      </c>
      <c r="W2684" s="2">
        <v>0</v>
      </c>
      <c r="X2684" s="2">
        <v>0</v>
      </c>
      <c r="Y2684" s="2">
        <v>0</v>
      </c>
      <c r="Z2684" s="2">
        <v>682000</v>
      </c>
      <c r="AA2684">
        <v>8</v>
      </c>
      <c r="AB2684">
        <v>4</v>
      </c>
      <c r="AC2684">
        <v>4</v>
      </c>
      <c r="AD2684">
        <v>0</v>
      </c>
      <c r="AE2684">
        <v>12</v>
      </c>
      <c r="AF2684">
        <v>16</v>
      </c>
      <c r="AG2684">
        <v>4</v>
      </c>
      <c r="AH2684" s="2">
        <v>1100000</v>
      </c>
    </row>
    <row r="2685" spans="1:34" x14ac:dyDescent="0.5">
      <c r="A2685">
        <v>20500</v>
      </c>
      <c r="B2685">
        <v>85058</v>
      </c>
      <c r="C2685" t="s">
        <v>2571</v>
      </c>
      <c r="D2685" s="25">
        <v>28507</v>
      </c>
      <c r="E2685" t="s">
        <v>69</v>
      </c>
      <c r="F2685" t="s">
        <v>75</v>
      </c>
      <c r="G2685" t="s">
        <v>91</v>
      </c>
      <c r="H2685" s="25">
        <v>41795</v>
      </c>
      <c r="I2685" s="26" t="str">
        <f t="shared" si="328"/>
        <v>Thu</v>
      </c>
      <c r="J2685" s="1">
        <f t="shared" si="329"/>
        <v>22</v>
      </c>
      <c r="K2685" s="1" t="str">
        <f t="shared" si="330"/>
        <v>30D</v>
      </c>
      <c r="L2685" s="25">
        <v>41817</v>
      </c>
      <c r="M2685" s="26" t="str">
        <f t="shared" si="331"/>
        <v>Fri</v>
      </c>
      <c r="N2685" s="25">
        <v>41819</v>
      </c>
      <c r="O2685" s="1">
        <f t="shared" si="332"/>
        <v>2</v>
      </c>
      <c r="P2685" s="27">
        <f t="shared" si="333"/>
        <v>2014</v>
      </c>
      <c r="Q2685" s="1">
        <f t="shared" si="334"/>
        <v>6</v>
      </c>
      <c r="R2685" s="1">
        <f t="shared" si="335"/>
        <v>27</v>
      </c>
      <c r="S2685" t="s">
        <v>72</v>
      </c>
      <c r="T2685" s="2">
        <v>2582147.44</v>
      </c>
      <c r="U2685">
        <v>0</v>
      </c>
      <c r="V2685" s="2">
        <v>999134</v>
      </c>
      <c r="W2685" s="2">
        <v>1234458.1000000001</v>
      </c>
      <c r="X2685" s="2">
        <v>0</v>
      </c>
      <c r="Y2685" s="2">
        <v>2134.85</v>
      </c>
      <c r="Z2685" s="2">
        <v>346420.49</v>
      </c>
      <c r="AA2685">
        <v>16</v>
      </c>
      <c r="AB2685">
        <v>4</v>
      </c>
      <c r="AC2685">
        <v>5</v>
      </c>
      <c r="AD2685">
        <v>0</v>
      </c>
      <c r="AE2685">
        <v>20</v>
      </c>
      <c r="AF2685">
        <v>25</v>
      </c>
      <c r="AG2685">
        <v>7</v>
      </c>
      <c r="AH2685" s="2">
        <v>142733.43</v>
      </c>
    </row>
    <row r="2686" spans="1:34" x14ac:dyDescent="0.5">
      <c r="A2686">
        <v>20503</v>
      </c>
      <c r="B2686">
        <v>85064</v>
      </c>
      <c r="C2686" t="s">
        <v>2656</v>
      </c>
      <c r="D2686" s="25">
        <v>24534</v>
      </c>
      <c r="E2686" t="s">
        <v>69</v>
      </c>
      <c r="F2686" t="s">
        <v>70</v>
      </c>
      <c r="G2686" t="s">
        <v>97</v>
      </c>
      <c r="H2686" s="25">
        <v>41795</v>
      </c>
      <c r="I2686" s="26" t="str">
        <f t="shared" si="328"/>
        <v>Thu</v>
      </c>
      <c r="J2686" s="1">
        <f t="shared" si="329"/>
        <v>0</v>
      </c>
      <c r="K2686" s="1" t="str">
        <f t="shared" si="330"/>
        <v>7D</v>
      </c>
      <c r="L2686" s="25">
        <v>41795</v>
      </c>
      <c r="M2686" s="26" t="str">
        <f t="shared" si="331"/>
        <v>Thu</v>
      </c>
      <c r="N2686" s="25">
        <v>41796</v>
      </c>
      <c r="O2686" s="1">
        <f t="shared" si="332"/>
        <v>1</v>
      </c>
      <c r="P2686" s="27">
        <f t="shared" si="333"/>
        <v>2014</v>
      </c>
      <c r="Q2686" s="1">
        <f t="shared" si="334"/>
        <v>6</v>
      </c>
      <c r="R2686" s="1">
        <f t="shared" si="335"/>
        <v>5</v>
      </c>
      <c r="S2686" t="s">
        <v>72</v>
      </c>
      <c r="T2686" s="2">
        <v>5775000</v>
      </c>
      <c r="U2686">
        <v>5775000</v>
      </c>
      <c r="V2686" s="2">
        <v>4575758</v>
      </c>
      <c r="W2686" s="2">
        <v>424242</v>
      </c>
      <c r="X2686" s="2">
        <v>0</v>
      </c>
      <c r="Y2686" s="2">
        <v>0</v>
      </c>
      <c r="Z2686" s="2">
        <v>775000</v>
      </c>
      <c r="AA2686">
        <v>2</v>
      </c>
      <c r="AB2686">
        <v>0</v>
      </c>
      <c r="AC2686">
        <v>0</v>
      </c>
      <c r="AD2686">
        <v>0</v>
      </c>
      <c r="AE2686">
        <v>2</v>
      </c>
      <c r="AF2686">
        <v>2</v>
      </c>
      <c r="AG2686">
        <v>1</v>
      </c>
      <c r="AH2686" s="2">
        <v>4575758</v>
      </c>
    </row>
    <row r="2687" spans="1:34" x14ac:dyDescent="0.5">
      <c r="A2687">
        <v>20516</v>
      </c>
      <c r="B2687">
        <v>85123</v>
      </c>
      <c r="C2687" t="s">
        <v>2657</v>
      </c>
      <c r="D2687" s="25">
        <v>18719</v>
      </c>
      <c r="E2687" t="s">
        <v>161</v>
      </c>
      <c r="F2687" t="s">
        <v>105</v>
      </c>
      <c r="G2687" t="s">
        <v>106</v>
      </c>
      <c r="H2687" s="25">
        <v>41796</v>
      </c>
      <c r="I2687" s="26" t="str">
        <f t="shared" si="328"/>
        <v>Fri</v>
      </c>
      <c r="J2687" s="1">
        <f t="shared" si="329"/>
        <v>78</v>
      </c>
      <c r="K2687" s="1" t="str">
        <f t="shared" si="330"/>
        <v>90D</v>
      </c>
      <c r="L2687" s="25">
        <v>41874</v>
      </c>
      <c r="M2687" s="26" t="str">
        <f t="shared" si="331"/>
        <v>Sat</v>
      </c>
      <c r="N2687" s="25">
        <v>41880</v>
      </c>
      <c r="O2687" s="1">
        <f t="shared" si="332"/>
        <v>6</v>
      </c>
      <c r="P2687" s="27">
        <f t="shared" si="333"/>
        <v>2014</v>
      </c>
      <c r="Q2687" s="1">
        <f t="shared" si="334"/>
        <v>8</v>
      </c>
      <c r="R2687" s="1">
        <f t="shared" si="335"/>
        <v>23</v>
      </c>
      <c r="S2687" t="s">
        <v>72</v>
      </c>
      <c r="T2687" s="2">
        <v>6466398.8700000001</v>
      </c>
      <c r="U2687">
        <v>0</v>
      </c>
      <c r="V2687" s="2">
        <v>2189594.4</v>
      </c>
      <c r="W2687" s="2">
        <v>1870128.92</v>
      </c>
      <c r="X2687" s="2">
        <v>0</v>
      </c>
      <c r="Y2687" s="2">
        <v>1539393.93</v>
      </c>
      <c r="Z2687" s="2">
        <v>867281.62</v>
      </c>
      <c r="AA2687">
        <v>12</v>
      </c>
      <c r="AB2687">
        <v>0</v>
      </c>
      <c r="AC2687">
        <v>0</v>
      </c>
      <c r="AD2687">
        <v>0</v>
      </c>
      <c r="AE2687">
        <v>12</v>
      </c>
      <c r="AF2687">
        <v>12</v>
      </c>
      <c r="AG2687">
        <v>6</v>
      </c>
      <c r="AH2687" s="2">
        <v>364932.4</v>
      </c>
    </row>
    <row r="2688" spans="1:34" x14ac:dyDescent="0.5">
      <c r="A2688">
        <v>20506</v>
      </c>
      <c r="B2688">
        <v>15338</v>
      </c>
      <c r="C2688" t="s">
        <v>2658</v>
      </c>
      <c r="D2688" s="25">
        <v>28036</v>
      </c>
      <c r="E2688" t="s">
        <v>69</v>
      </c>
      <c r="F2688" t="s">
        <v>70</v>
      </c>
      <c r="G2688" t="s">
        <v>74</v>
      </c>
      <c r="H2688" s="25">
        <v>41796</v>
      </c>
      <c r="I2688" s="26" t="str">
        <f t="shared" ref="I2688:I2751" si="336">TEXT(H2688,"ddd")</f>
        <v>Fri</v>
      </c>
      <c r="J2688" s="1">
        <f t="shared" ref="J2688:J2751" si="337">L2688-H2688</f>
        <v>0</v>
      </c>
      <c r="K2688" s="1" t="str">
        <f t="shared" ref="K2688:K2751" si="338">IF(J2688&lt;=7,"7D",IF(J2688&lt;=14,"14D",IF(J2688&lt;=30,"30D",IF(J2688&lt;=45,"45D",IF(J2688&lt;=60,"60D",IF(J2688&lt;=90,"90D","120D"))))))</f>
        <v>7D</v>
      </c>
      <c r="L2688" s="25">
        <v>41796</v>
      </c>
      <c r="M2688" s="26" t="str">
        <f t="shared" ref="M2688:M2751" si="339">TEXT(L2688,"ddd")</f>
        <v>Fri</v>
      </c>
      <c r="N2688" s="25">
        <v>41797</v>
      </c>
      <c r="O2688" s="1">
        <f t="shared" ref="O2688:O2751" si="340">N2688-L2688</f>
        <v>1</v>
      </c>
      <c r="P2688" s="27">
        <f t="shared" ref="P2688:P2751" si="341">YEAR(L2688)</f>
        <v>2014</v>
      </c>
      <c r="Q2688" s="1">
        <f t="shared" ref="Q2688:Q2751" si="342">MONTH(L2688)</f>
        <v>6</v>
      </c>
      <c r="R2688" s="1">
        <f t="shared" ref="R2688:R2751" si="343">DAY(L2688)</f>
        <v>6</v>
      </c>
      <c r="S2688" t="s">
        <v>72</v>
      </c>
      <c r="T2688" s="2">
        <v>4366200</v>
      </c>
      <c r="U2688">
        <v>4366200</v>
      </c>
      <c r="V2688" s="2">
        <v>3356017</v>
      </c>
      <c r="W2688" s="2">
        <v>424242</v>
      </c>
      <c r="X2688" s="2">
        <v>0</v>
      </c>
      <c r="Y2688" s="2">
        <v>0</v>
      </c>
      <c r="Z2688" s="2">
        <v>585941</v>
      </c>
      <c r="AA2688">
        <v>2</v>
      </c>
      <c r="AB2688">
        <v>0</v>
      </c>
      <c r="AC2688">
        <v>0</v>
      </c>
      <c r="AD2688">
        <v>0</v>
      </c>
      <c r="AE2688">
        <v>2</v>
      </c>
      <c r="AF2688">
        <v>2</v>
      </c>
      <c r="AG2688">
        <v>1</v>
      </c>
      <c r="AH2688" s="2">
        <v>3356017</v>
      </c>
    </row>
    <row r="2689" spans="1:34" x14ac:dyDescent="0.5">
      <c r="A2689">
        <v>20513</v>
      </c>
      <c r="B2689">
        <v>84145</v>
      </c>
      <c r="C2689" t="s">
        <v>2635</v>
      </c>
      <c r="D2689" s="25">
        <v>23530</v>
      </c>
      <c r="E2689" t="s">
        <v>79</v>
      </c>
      <c r="F2689" t="s">
        <v>80</v>
      </c>
      <c r="G2689" t="s">
        <v>89</v>
      </c>
      <c r="H2689" s="25">
        <v>41796</v>
      </c>
      <c r="I2689" s="26" t="str">
        <f t="shared" si="336"/>
        <v>Fri</v>
      </c>
      <c r="J2689" s="1">
        <f t="shared" si="337"/>
        <v>1</v>
      </c>
      <c r="K2689" s="1" t="str">
        <f t="shared" si="338"/>
        <v>7D</v>
      </c>
      <c r="L2689" s="25">
        <v>41797</v>
      </c>
      <c r="M2689" s="26" t="str">
        <f t="shared" si="339"/>
        <v>Sat</v>
      </c>
      <c r="N2689" s="25">
        <v>41802</v>
      </c>
      <c r="O2689" s="1">
        <f t="shared" si="340"/>
        <v>5</v>
      </c>
      <c r="P2689" s="27">
        <f t="shared" si="341"/>
        <v>2014</v>
      </c>
      <c r="Q2689" s="1">
        <f t="shared" si="342"/>
        <v>6</v>
      </c>
      <c r="R2689" s="1">
        <f t="shared" si="343"/>
        <v>7</v>
      </c>
      <c r="S2689" t="s">
        <v>72</v>
      </c>
      <c r="T2689" s="2">
        <v>8840829.3699999992</v>
      </c>
      <c r="U2689">
        <v>6353000</v>
      </c>
      <c r="V2689" s="2">
        <v>5076190</v>
      </c>
      <c r="W2689" s="2">
        <v>2569622.9</v>
      </c>
      <c r="X2689" s="2">
        <v>0</v>
      </c>
      <c r="Y2689" s="2">
        <v>9013.14</v>
      </c>
      <c r="Z2689" s="2">
        <v>1186003.33</v>
      </c>
      <c r="AA2689">
        <v>12</v>
      </c>
      <c r="AB2689">
        <v>0</v>
      </c>
      <c r="AC2689">
        <v>0</v>
      </c>
      <c r="AD2689">
        <v>0</v>
      </c>
      <c r="AE2689">
        <v>12</v>
      </c>
      <c r="AF2689">
        <v>12</v>
      </c>
      <c r="AG2689">
        <v>6</v>
      </c>
      <c r="AH2689" s="2">
        <v>846031.67</v>
      </c>
    </row>
    <row r="2690" spans="1:34" x14ac:dyDescent="0.5">
      <c r="A2690">
        <v>20528</v>
      </c>
      <c r="B2690">
        <v>85145</v>
      </c>
      <c r="C2690" t="s">
        <v>2659</v>
      </c>
      <c r="D2690" s="25">
        <v>22072</v>
      </c>
      <c r="E2690" t="s">
        <v>1049</v>
      </c>
      <c r="F2690" t="s">
        <v>84</v>
      </c>
      <c r="G2690" t="s">
        <v>112</v>
      </c>
      <c r="H2690" s="25">
        <v>41796</v>
      </c>
      <c r="I2690" s="26" t="str">
        <f t="shared" si="336"/>
        <v>Fri</v>
      </c>
      <c r="J2690" s="1">
        <f t="shared" si="337"/>
        <v>2</v>
      </c>
      <c r="K2690" s="1" t="str">
        <f t="shared" si="338"/>
        <v>7D</v>
      </c>
      <c r="L2690" s="25">
        <v>41798</v>
      </c>
      <c r="M2690" s="26" t="str">
        <f t="shared" si="339"/>
        <v>Sun</v>
      </c>
      <c r="N2690" s="25">
        <v>41804</v>
      </c>
      <c r="O2690" s="1">
        <f t="shared" si="340"/>
        <v>6</v>
      </c>
      <c r="P2690" s="27">
        <f t="shared" si="341"/>
        <v>2014</v>
      </c>
      <c r="Q2690" s="1">
        <f t="shared" si="342"/>
        <v>6</v>
      </c>
      <c r="R2690" s="1">
        <f t="shared" si="343"/>
        <v>8</v>
      </c>
      <c r="S2690" t="s">
        <v>72</v>
      </c>
      <c r="T2690" s="2">
        <v>21255099.989999998</v>
      </c>
      <c r="U2690">
        <v>20450000</v>
      </c>
      <c r="V2690" s="2">
        <v>16645020</v>
      </c>
      <c r="W2690" s="2">
        <v>1757661.27</v>
      </c>
      <c r="X2690" s="2">
        <v>0</v>
      </c>
      <c r="Y2690" s="2">
        <v>0</v>
      </c>
      <c r="Z2690" s="2">
        <v>2852418.72</v>
      </c>
      <c r="AA2690">
        <v>6</v>
      </c>
      <c r="AB2690">
        <v>0</v>
      </c>
      <c r="AC2690">
        <v>0</v>
      </c>
      <c r="AD2690">
        <v>0</v>
      </c>
      <c r="AE2690">
        <v>6</v>
      </c>
      <c r="AF2690">
        <v>6</v>
      </c>
      <c r="AG2690">
        <v>6</v>
      </c>
      <c r="AH2690" s="2">
        <v>2774170</v>
      </c>
    </row>
    <row r="2691" spans="1:34" x14ac:dyDescent="0.5">
      <c r="A2691">
        <v>20531</v>
      </c>
      <c r="B2691">
        <v>85184</v>
      </c>
      <c r="C2691" t="s">
        <v>2660</v>
      </c>
      <c r="D2691" s="25">
        <v>23961</v>
      </c>
      <c r="E2691" t="s">
        <v>503</v>
      </c>
      <c r="F2691" t="s">
        <v>84</v>
      </c>
      <c r="G2691" t="s">
        <v>112</v>
      </c>
      <c r="H2691" s="25">
        <v>41797</v>
      </c>
      <c r="I2691" s="26" t="str">
        <f t="shared" si="336"/>
        <v>Sat</v>
      </c>
      <c r="J2691" s="1">
        <f t="shared" si="337"/>
        <v>1</v>
      </c>
      <c r="K2691" s="1" t="str">
        <f t="shared" si="338"/>
        <v>7D</v>
      </c>
      <c r="L2691" s="25">
        <v>41798</v>
      </c>
      <c r="M2691" s="26" t="str">
        <f t="shared" si="339"/>
        <v>Sun</v>
      </c>
      <c r="N2691" s="25">
        <v>41804</v>
      </c>
      <c r="O2691" s="1">
        <f t="shared" si="340"/>
        <v>6</v>
      </c>
      <c r="P2691" s="27">
        <f t="shared" si="341"/>
        <v>2014</v>
      </c>
      <c r="Q2691" s="1">
        <f t="shared" si="342"/>
        <v>6</v>
      </c>
      <c r="R2691" s="1">
        <f t="shared" si="343"/>
        <v>8</v>
      </c>
      <c r="S2691" t="s">
        <v>72</v>
      </c>
      <c r="T2691" s="2">
        <v>21960000</v>
      </c>
      <c r="U2691">
        <v>20450000</v>
      </c>
      <c r="V2691" s="2">
        <v>17510820.870000001</v>
      </c>
      <c r="W2691" s="2">
        <v>1060605</v>
      </c>
      <c r="X2691" s="2">
        <v>0</v>
      </c>
      <c r="Y2691" s="2">
        <v>441558.44</v>
      </c>
      <c r="Z2691" s="2">
        <v>2947015.69</v>
      </c>
      <c r="AA2691">
        <v>6</v>
      </c>
      <c r="AB2691">
        <v>0</v>
      </c>
      <c r="AC2691">
        <v>0</v>
      </c>
      <c r="AD2691">
        <v>0</v>
      </c>
      <c r="AE2691">
        <v>6</v>
      </c>
      <c r="AF2691">
        <v>6</v>
      </c>
      <c r="AG2691">
        <v>6</v>
      </c>
      <c r="AH2691" s="2">
        <v>2918470.15</v>
      </c>
    </row>
    <row r="2692" spans="1:34" x14ac:dyDescent="0.5">
      <c r="A2692">
        <v>20532</v>
      </c>
      <c r="B2692">
        <v>85185</v>
      </c>
      <c r="C2692" t="s">
        <v>2661</v>
      </c>
      <c r="D2692" s="25">
        <v>31182</v>
      </c>
      <c r="E2692" t="s">
        <v>69</v>
      </c>
      <c r="F2692" t="s">
        <v>75</v>
      </c>
      <c r="G2692" t="s">
        <v>91</v>
      </c>
      <c r="H2692" s="25">
        <v>41797</v>
      </c>
      <c r="I2692" s="26" t="str">
        <f t="shared" si="336"/>
        <v>Sat</v>
      </c>
      <c r="J2692" s="1">
        <f t="shared" si="337"/>
        <v>33</v>
      </c>
      <c r="K2692" s="1" t="str">
        <f t="shared" si="338"/>
        <v>45D</v>
      </c>
      <c r="L2692" s="25">
        <v>41830</v>
      </c>
      <c r="M2692" s="26" t="str">
        <f t="shared" si="339"/>
        <v>Thu</v>
      </c>
      <c r="N2692" s="25">
        <v>41833</v>
      </c>
      <c r="O2692" s="1">
        <f t="shared" si="340"/>
        <v>3</v>
      </c>
      <c r="P2692" s="27">
        <f t="shared" si="341"/>
        <v>2014</v>
      </c>
      <c r="Q2692" s="1">
        <f t="shared" si="342"/>
        <v>7</v>
      </c>
      <c r="R2692" s="1">
        <f t="shared" si="343"/>
        <v>10</v>
      </c>
      <c r="S2692" t="s">
        <v>72</v>
      </c>
      <c r="T2692" s="2">
        <v>693000</v>
      </c>
      <c r="U2692">
        <v>0</v>
      </c>
      <c r="V2692" s="2">
        <v>600000</v>
      </c>
      <c r="W2692" s="2">
        <v>0</v>
      </c>
      <c r="X2692" s="2">
        <v>0</v>
      </c>
      <c r="Y2692" s="2">
        <v>0</v>
      </c>
      <c r="Z2692" s="2">
        <v>93000</v>
      </c>
      <c r="AA2692">
        <v>6</v>
      </c>
      <c r="AB2692">
        <v>0</v>
      </c>
      <c r="AC2692">
        <v>3</v>
      </c>
      <c r="AD2692">
        <v>3</v>
      </c>
      <c r="AE2692">
        <v>6</v>
      </c>
      <c r="AF2692">
        <v>12</v>
      </c>
      <c r="AG2692">
        <v>3</v>
      </c>
      <c r="AH2692" s="2">
        <v>200000</v>
      </c>
    </row>
    <row r="2693" spans="1:34" x14ac:dyDescent="0.5">
      <c r="A2693">
        <v>20546</v>
      </c>
      <c r="B2693">
        <v>85265</v>
      </c>
      <c r="C2693" t="s">
        <v>2662</v>
      </c>
      <c r="D2693" s="25">
        <v>20403</v>
      </c>
      <c r="E2693" t="s">
        <v>73</v>
      </c>
      <c r="F2693" t="s">
        <v>80</v>
      </c>
      <c r="G2693" t="s">
        <v>81</v>
      </c>
      <c r="H2693" s="25">
        <v>41799</v>
      </c>
      <c r="I2693" s="26" t="str">
        <f t="shared" si="336"/>
        <v>Mon</v>
      </c>
      <c r="J2693" s="1">
        <f t="shared" si="337"/>
        <v>75</v>
      </c>
      <c r="K2693" s="1" t="str">
        <f t="shared" si="338"/>
        <v>90D</v>
      </c>
      <c r="L2693" s="25">
        <v>41874</v>
      </c>
      <c r="M2693" s="26" t="str">
        <f t="shared" si="339"/>
        <v>Sat</v>
      </c>
      <c r="N2693" s="25">
        <v>41878</v>
      </c>
      <c r="O2693" s="1">
        <f t="shared" si="340"/>
        <v>4</v>
      </c>
      <c r="P2693" s="27">
        <f t="shared" si="341"/>
        <v>2014</v>
      </c>
      <c r="Q2693" s="1">
        <f t="shared" si="342"/>
        <v>8</v>
      </c>
      <c r="R2693" s="1">
        <f t="shared" si="343"/>
        <v>23</v>
      </c>
      <c r="S2693" t="s">
        <v>72</v>
      </c>
      <c r="T2693" s="2">
        <v>53079499.979999997</v>
      </c>
      <c r="U2693">
        <v>45738000</v>
      </c>
      <c r="V2693" s="2">
        <v>37903032</v>
      </c>
      <c r="W2693" s="2">
        <v>1787877.09</v>
      </c>
      <c r="X2693" s="2">
        <v>0</v>
      </c>
      <c r="Y2693" s="2">
        <v>6265367.9699999997</v>
      </c>
      <c r="Z2693" s="2">
        <v>7123222.9199999999</v>
      </c>
      <c r="AA2693">
        <v>8</v>
      </c>
      <c r="AB2693">
        <v>0</v>
      </c>
      <c r="AC2693">
        <v>0</v>
      </c>
      <c r="AD2693">
        <v>0</v>
      </c>
      <c r="AE2693">
        <v>8</v>
      </c>
      <c r="AF2693">
        <v>8</v>
      </c>
      <c r="AG2693">
        <v>4</v>
      </c>
      <c r="AH2693" s="2">
        <v>9475758</v>
      </c>
    </row>
    <row r="2694" spans="1:34" x14ac:dyDescent="0.5">
      <c r="A2694">
        <v>20556</v>
      </c>
      <c r="B2694">
        <v>85291</v>
      </c>
      <c r="C2694" t="s">
        <v>1065</v>
      </c>
      <c r="D2694" s="25">
        <v>24598</v>
      </c>
      <c r="E2694" t="s">
        <v>69</v>
      </c>
      <c r="F2694" t="s">
        <v>84</v>
      </c>
      <c r="G2694" t="s">
        <v>112</v>
      </c>
      <c r="H2694" s="25">
        <v>41799</v>
      </c>
      <c r="I2694" s="26" t="str">
        <f t="shared" si="336"/>
        <v>Mon</v>
      </c>
      <c r="J2694" s="1">
        <f t="shared" si="337"/>
        <v>3</v>
      </c>
      <c r="K2694" s="1" t="str">
        <f t="shared" si="338"/>
        <v>7D</v>
      </c>
      <c r="L2694" s="25">
        <v>41802</v>
      </c>
      <c r="M2694" s="26" t="str">
        <f t="shared" si="339"/>
        <v>Thu</v>
      </c>
      <c r="N2694" s="25">
        <v>41806</v>
      </c>
      <c r="O2694" s="1">
        <f t="shared" si="340"/>
        <v>4</v>
      </c>
      <c r="P2694" s="27">
        <f t="shared" si="341"/>
        <v>2014</v>
      </c>
      <c r="Q2694" s="1">
        <f t="shared" si="342"/>
        <v>6</v>
      </c>
      <c r="R2694" s="1">
        <f t="shared" si="343"/>
        <v>12</v>
      </c>
      <c r="S2694" t="s">
        <v>72</v>
      </c>
      <c r="T2694" s="2">
        <v>35852549.890000001</v>
      </c>
      <c r="U2694">
        <v>29730000</v>
      </c>
      <c r="V2694" s="2">
        <v>23869694</v>
      </c>
      <c r="W2694" s="2">
        <v>6393287.3099999996</v>
      </c>
      <c r="X2694" s="2">
        <v>0</v>
      </c>
      <c r="Y2694" s="2">
        <v>778181.81</v>
      </c>
      <c r="Z2694" s="2">
        <v>4811386.7699999996</v>
      </c>
      <c r="AA2694">
        <v>18</v>
      </c>
      <c r="AB2694">
        <v>0</v>
      </c>
      <c r="AC2694">
        <v>9</v>
      </c>
      <c r="AD2694">
        <v>0</v>
      </c>
      <c r="AE2694">
        <v>18</v>
      </c>
      <c r="AF2694">
        <v>27</v>
      </c>
      <c r="AG2694">
        <v>9</v>
      </c>
      <c r="AH2694" s="2">
        <v>2652188.2200000002</v>
      </c>
    </row>
    <row r="2695" spans="1:34" x14ac:dyDescent="0.5">
      <c r="A2695">
        <v>20261</v>
      </c>
      <c r="B2695">
        <v>91318</v>
      </c>
      <c r="C2695" t="s">
        <v>2663</v>
      </c>
      <c r="D2695" s="25">
        <v>27987</v>
      </c>
      <c r="E2695" t="s">
        <v>138</v>
      </c>
      <c r="F2695" t="s">
        <v>75</v>
      </c>
      <c r="G2695" t="s">
        <v>91</v>
      </c>
      <c r="H2695" s="25">
        <v>41799</v>
      </c>
      <c r="I2695" s="26" t="str">
        <f t="shared" si="336"/>
        <v>Mon</v>
      </c>
      <c r="J2695" s="1">
        <f t="shared" si="337"/>
        <v>54</v>
      </c>
      <c r="K2695" s="1" t="str">
        <f t="shared" si="338"/>
        <v>60D</v>
      </c>
      <c r="L2695" s="25">
        <v>41853</v>
      </c>
      <c r="M2695" s="26" t="str">
        <f t="shared" si="339"/>
        <v>Sat</v>
      </c>
      <c r="N2695" s="25">
        <v>41856</v>
      </c>
      <c r="O2695" s="1">
        <f t="shared" si="340"/>
        <v>3</v>
      </c>
      <c r="P2695" s="27">
        <f t="shared" si="341"/>
        <v>2014</v>
      </c>
      <c r="Q2695" s="1">
        <f t="shared" si="342"/>
        <v>8</v>
      </c>
      <c r="R2695" s="1">
        <f t="shared" si="343"/>
        <v>2</v>
      </c>
      <c r="S2695" t="s">
        <v>72</v>
      </c>
      <c r="T2695" s="2">
        <v>4956500.04</v>
      </c>
      <c r="U2695">
        <v>0</v>
      </c>
      <c r="V2695" s="2">
        <v>2750216.45</v>
      </c>
      <c r="W2695" s="2">
        <v>1471861.5</v>
      </c>
      <c r="X2695" s="2">
        <v>0</v>
      </c>
      <c r="Y2695" s="2">
        <v>69264.070000000007</v>
      </c>
      <c r="Z2695" s="2">
        <v>665158.02</v>
      </c>
      <c r="AA2695">
        <v>6</v>
      </c>
      <c r="AB2695">
        <v>3</v>
      </c>
      <c r="AC2695">
        <v>0</v>
      </c>
      <c r="AD2695">
        <v>3</v>
      </c>
      <c r="AE2695">
        <v>9</v>
      </c>
      <c r="AF2695">
        <v>12</v>
      </c>
      <c r="AG2695">
        <v>3</v>
      </c>
      <c r="AH2695" s="2">
        <v>916738.82</v>
      </c>
    </row>
    <row r="2696" spans="1:34" x14ac:dyDescent="0.5">
      <c r="A2696">
        <v>20542</v>
      </c>
      <c r="B2696">
        <v>85257</v>
      </c>
      <c r="C2696" t="s">
        <v>2664</v>
      </c>
      <c r="D2696" s="25">
        <v>29050</v>
      </c>
      <c r="E2696" t="s">
        <v>69</v>
      </c>
      <c r="F2696" t="s">
        <v>75</v>
      </c>
      <c r="G2696" t="s">
        <v>91</v>
      </c>
      <c r="H2696" s="25">
        <v>41799</v>
      </c>
      <c r="I2696" s="26" t="str">
        <f t="shared" si="336"/>
        <v>Mon</v>
      </c>
      <c r="J2696" s="1">
        <f t="shared" si="337"/>
        <v>0</v>
      </c>
      <c r="K2696" s="1" t="str">
        <f t="shared" si="338"/>
        <v>7D</v>
      </c>
      <c r="L2696" s="25">
        <v>41799</v>
      </c>
      <c r="M2696" s="26" t="str">
        <f t="shared" si="339"/>
        <v>Mon</v>
      </c>
      <c r="N2696" s="25">
        <v>41801</v>
      </c>
      <c r="O2696" s="1">
        <f t="shared" si="340"/>
        <v>2</v>
      </c>
      <c r="P2696" s="27">
        <f t="shared" si="341"/>
        <v>2014</v>
      </c>
      <c r="Q2696" s="1">
        <f t="shared" si="342"/>
        <v>6</v>
      </c>
      <c r="R2696" s="1">
        <f t="shared" si="343"/>
        <v>9</v>
      </c>
      <c r="S2696" t="s">
        <v>72</v>
      </c>
      <c r="T2696" s="2">
        <v>8180000</v>
      </c>
      <c r="U2696">
        <v>8180000</v>
      </c>
      <c r="V2696" s="2">
        <v>6233766</v>
      </c>
      <c r="W2696" s="2">
        <v>848484</v>
      </c>
      <c r="X2696" s="2">
        <v>0</v>
      </c>
      <c r="Y2696" s="2">
        <v>0</v>
      </c>
      <c r="Z2696" s="2">
        <v>1097750</v>
      </c>
      <c r="AA2696">
        <v>4</v>
      </c>
      <c r="AB2696">
        <v>0</v>
      </c>
      <c r="AC2696">
        <v>0</v>
      </c>
      <c r="AD2696">
        <v>0</v>
      </c>
      <c r="AE2696">
        <v>4</v>
      </c>
      <c r="AF2696">
        <v>4</v>
      </c>
      <c r="AG2696">
        <v>2</v>
      </c>
      <c r="AH2696" s="2">
        <v>3116883</v>
      </c>
    </row>
    <row r="2697" spans="1:34" x14ac:dyDescent="0.5">
      <c r="A2697">
        <v>20552</v>
      </c>
      <c r="B2697">
        <v>85279</v>
      </c>
      <c r="C2697" t="s">
        <v>2665</v>
      </c>
      <c r="D2697" s="25">
        <v>32867</v>
      </c>
      <c r="E2697" t="s">
        <v>69</v>
      </c>
      <c r="F2697" t="s">
        <v>75</v>
      </c>
      <c r="G2697" t="s">
        <v>91</v>
      </c>
      <c r="H2697" s="25">
        <v>41799</v>
      </c>
      <c r="I2697" s="26" t="str">
        <f t="shared" si="336"/>
        <v>Mon</v>
      </c>
      <c r="J2697" s="1">
        <f t="shared" si="337"/>
        <v>3</v>
      </c>
      <c r="K2697" s="1" t="str">
        <f t="shared" si="338"/>
        <v>7D</v>
      </c>
      <c r="L2697" s="25">
        <v>41802</v>
      </c>
      <c r="M2697" s="26" t="str">
        <f t="shared" si="339"/>
        <v>Thu</v>
      </c>
      <c r="N2697" s="25">
        <v>41805</v>
      </c>
      <c r="O2697" s="1">
        <f t="shared" si="340"/>
        <v>3</v>
      </c>
      <c r="P2697" s="27">
        <f t="shared" si="341"/>
        <v>2014</v>
      </c>
      <c r="Q2697" s="1">
        <f t="shared" si="342"/>
        <v>6</v>
      </c>
      <c r="R2697" s="1">
        <f t="shared" si="343"/>
        <v>12</v>
      </c>
      <c r="S2697" t="s">
        <v>72</v>
      </c>
      <c r="T2697" s="2">
        <v>7318049.9900000002</v>
      </c>
      <c r="U2697">
        <v>6353000</v>
      </c>
      <c r="V2697" s="2">
        <v>5076190</v>
      </c>
      <c r="W2697" s="2">
        <v>1259783.1200000001</v>
      </c>
      <c r="X2697" s="2">
        <v>0</v>
      </c>
      <c r="Y2697" s="2">
        <v>0</v>
      </c>
      <c r="Z2697" s="2">
        <v>982076.87</v>
      </c>
      <c r="AA2697">
        <v>7</v>
      </c>
      <c r="AB2697">
        <v>0</v>
      </c>
      <c r="AC2697">
        <v>0</v>
      </c>
      <c r="AD2697">
        <v>0</v>
      </c>
      <c r="AE2697">
        <v>7</v>
      </c>
      <c r="AF2697">
        <v>7</v>
      </c>
      <c r="AG2697">
        <v>4</v>
      </c>
      <c r="AH2697" s="2">
        <v>1269047.5</v>
      </c>
    </row>
    <row r="2698" spans="1:34" x14ac:dyDescent="0.5">
      <c r="A2698">
        <v>20582</v>
      </c>
      <c r="B2698">
        <v>121613</v>
      </c>
      <c r="C2698" t="s">
        <v>2666</v>
      </c>
      <c r="D2698" s="25">
        <v>26219</v>
      </c>
      <c r="E2698" t="s">
        <v>79</v>
      </c>
      <c r="F2698" t="s">
        <v>80</v>
      </c>
      <c r="G2698" t="s">
        <v>81</v>
      </c>
      <c r="H2698" s="25">
        <v>41800</v>
      </c>
      <c r="I2698" s="26" t="str">
        <f t="shared" si="336"/>
        <v>Tue</v>
      </c>
      <c r="J2698" s="1">
        <f t="shared" si="337"/>
        <v>50</v>
      </c>
      <c r="K2698" s="1" t="str">
        <f t="shared" si="338"/>
        <v>60D</v>
      </c>
      <c r="L2698" s="25">
        <v>41850</v>
      </c>
      <c r="M2698" s="26" t="str">
        <f t="shared" si="339"/>
        <v>Wed</v>
      </c>
      <c r="N2698" s="25">
        <v>41854</v>
      </c>
      <c r="O2698" s="1">
        <f t="shared" si="340"/>
        <v>4</v>
      </c>
      <c r="P2698" s="27">
        <f t="shared" si="341"/>
        <v>2014</v>
      </c>
      <c r="Q2698" s="1">
        <f t="shared" si="342"/>
        <v>7</v>
      </c>
      <c r="R2698" s="1">
        <f t="shared" si="343"/>
        <v>30</v>
      </c>
      <c r="S2698" t="s">
        <v>72</v>
      </c>
      <c r="T2698" s="2">
        <v>112411687.06</v>
      </c>
      <c r="U2698">
        <v>55440000</v>
      </c>
      <c r="V2698" s="2">
        <v>52369698.909999996</v>
      </c>
      <c r="W2698" s="2">
        <v>28393670.5</v>
      </c>
      <c r="X2698" s="2">
        <v>0</v>
      </c>
      <c r="Y2698" s="2">
        <v>14428904.380000001</v>
      </c>
      <c r="Z2698" s="2">
        <v>17219413.27</v>
      </c>
      <c r="AA2698">
        <v>37</v>
      </c>
      <c r="AB2698">
        <v>0</v>
      </c>
      <c r="AC2698">
        <v>4</v>
      </c>
      <c r="AD2698">
        <v>4</v>
      </c>
      <c r="AE2698">
        <v>37</v>
      </c>
      <c r="AF2698">
        <v>45</v>
      </c>
      <c r="AG2698">
        <v>9</v>
      </c>
      <c r="AH2698" s="2">
        <v>5818855.4299999997</v>
      </c>
    </row>
    <row r="2699" spans="1:34" x14ac:dyDescent="0.5">
      <c r="A2699">
        <v>20611</v>
      </c>
      <c r="B2699">
        <v>84145</v>
      </c>
      <c r="C2699" t="s">
        <v>2635</v>
      </c>
      <c r="D2699" s="25">
        <v>23530</v>
      </c>
      <c r="E2699" t="s">
        <v>79</v>
      </c>
      <c r="F2699" t="s">
        <v>70</v>
      </c>
      <c r="G2699" t="s">
        <v>97</v>
      </c>
      <c r="H2699" s="25">
        <v>41800</v>
      </c>
      <c r="I2699" s="26" t="str">
        <f t="shared" si="336"/>
        <v>Tue</v>
      </c>
      <c r="J2699" s="1">
        <f t="shared" si="337"/>
        <v>2</v>
      </c>
      <c r="K2699" s="1" t="str">
        <f t="shared" si="338"/>
        <v>7D</v>
      </c>
      <c r="L2699" s="25">
        <v>41802</v>
      </c>
      <c r="M2699" s="26" t="str">
        <f t="shared" si="339"/>
        <v>Thu</v>
      </c>
      <c r="N2699" s="25">
        <v>41803</v>
      </c>
      <c r="O2699" s="1">
        <f t="shared" si="340"/>
        <v>1</v>
      </c>
      <c r="P2699" s="27">
        <f t="shared" si="341"/>
        <v>2014</v>
      </c>
      <c r="Q2699" s="1">
        <f t="shared" si="342"/>
        <v>6</v>
      </c>
      <c r="R2699" s="1">
        <f t="shared" si="343"/>
        <v>12</v>
      </c>
      <c r="S2699" t="s">
        <v>72</v>
      </c>
      <c r="T2699" s="2">
        <v>8840829.3699999992</v>
      </c>
      <c r="U2699">
        <v>6353000</v>
      </c>
      <c r="V2699" s="2">
        <v>5076190</v>
      </c>
      <c r="W2699" s="2">
        <v>2569622.9</v>
      </c>
      <c r="X2699" s="2">
        <v>0</v>
      </c>
      <c r="Y2699" s="2">
        <v>9013.14</v>
      </c>
      <c r="Z2699" s="2">
        <v>1186003.33</v>
      </c>
      <c r="AA2699">
        <v>12</v>
      </c>
      <c r="AB2699">
        <v>0</v>
      </c>
      <c r="AC2699">
        <v>0</v>
      </c>
      <c r="AD2699">
        <v>0</v>
      </c>
      <c r="AE2699">
        <v>12</v>
      </c>
      <c r="AF2699">
        <v>12</v>
      </c>
      <c r="AG2699">
        <v>6</v>
      </c>
      <c r="AH2699" s="2">
        <v>846031.67</v>
      </c>
    </row>
    <row r="2700" spans="1:34" x14ac:dyDescent="0.5">
      <c r="A2700">
        <v>20630</v>
      </c>
      <c r="B2700">
        <v>85621</v>
      </c>
      <c r="C2700" t="s">
        <v>2667</v>
      </c>
      <c r="D2700" s="25">
        <v>25809</v>
      </c>
      <c r="E2700" t="s">
        <v>79</v>
      </c>
      <c r="F2700" t="s">
        <v>80</v>
      </c>
      <c r="G2700" t="s">
        <v>81</v>
      </c>
      <c r="H2700" s="25">
        <v>41801</v>
      </c>
      <c r="I2700" s="26" t="str">
        <f t="shared" si="336"/>
        <v>Wed</v>
      </c>
      <c r="J2700" s="1">
        <f t="shared" si="337"/>
        <v>100</v>
      </c>
      <c r="K2700" s="1" t="str">
        <f t="shared" si="338"/>
        <v>120D</v>
      </c>
      <c r="L2700" s="25">
        <v>41901</v>
      </c>
      <c r="M2700" s="26" t="str">
        <f t="shared" si="339"/>
        <v>Fri</v>
      </c>
      <c r="N2700" s="25">
        <v>41905</v>
      </c>
      <c r="O2700" s="1">
        <f t="shared" si="340"/>
        <v>4</v>
      </c>
      <c r="P2700" s="27">
        <f t="shared" si="341"/>
        <v>2014</v>
      </c>
      <c r="Q2700" s="1">
        <f t="shared" si="342"/>
        <v>9</v>
      </c>
      <c r="R2700" s="1">
        <f t="shared" si="343"/>
        <v>19</v>
      </c>
      <c r="S2700" t="s">
        <v>72</v>
      </c>
      <c r="T2700" s="2">
        <v>37308999.609999999</v>
      </c>
      <c r="U2700">
        <v>31185000</v>
      </c>
      <c r="V2700" s="2">
        <v>11984244</v>
      </c>
      <c r="W2700" s="2">
        <v>20317920.170000002</v>
      </c>
      <c r="X2700" s="2">
        <v>0</v>
      </c>
      <c r="Y2700" s="2">
        <v>0</v>
      </c>
      <c r="Z2700" s="2">
        <v>5006835.4400000004</v>
      </c>
      <c r="AA2700">
        <v>8</v>
      </c>
      <c r="AB2700">
        <v>4</v>
      </c>
      <c r="AC2700">
        <v>4</v>
      </c>
      <c r="AD2700">
        <v>0</v>
      </c>
      <c r="AE2700">
        <v>12</v>
      </c>
      <c r="AF2700">
        <v>16</v>
      </c>
      <c r="AG2700">
        <v>4</v>
      </c>
      <c r="AH2700" s="2">
        <v>2996061</v>
      </c>
    </row>
    <row r="2701" spans="1:34" x14ac:dyDescent="0.5">
      <c r="A2701">
        <v>20622</v>
      </c>
      <c r="B2701">
        <v>85558</v>
      </c>
      <c r="C2701" t="s">
        <v>2668</v>
      </c>
      <c r="D2701" s="25">
        <v>30733</v>
      </c>
      <c r="E2701" t="s">
        <v>138</v>
      </c>
      <c r="F2701" t="s">
        <v>80</v>
      </c>
      <c r="G2701" t="s">
        <v>89</v>
      </c>
      <c r="H2701" s="25">
        <v>41801</v>
      </c>
      <c r="I2701" s="26" t="str">
        <f t="shared" si="336"/>
        <v>Wed</v>
      </c>
      <c r="J2701" s="1">
        <f t="shared" si="337"/>
        <v>38</v>
      </c>
      <c r="K2701" s="1" t="str">
        <f t="shared" si="338"/>
        <v>45D</v>
      </c>
      <c r="L2701" s="25">
        <v>41839</v>
      </c>
      <c r="M2701" s="26" t="str">
        <f t="shared" si="339"/>
        <v>Sat</v>
      </c>
      <c r="N2701" s="25">
        <v>41843</v>
      </c>
      <c r="O2701" s="1">
        <f t="shared" si="340"/>
        <v>4</v>
      </c>
      <c r="P2701" s="27">
        <f t="shared" si="341"/>
        <v>2014</v>
      </c>
      <c r="Q2701" s="1">
        <f t="shared" si="342"/>
        <v>7</v>
      </c>
      <c r="R2701" s="1">
        <f t="shared" si="343"/>
        <v>19</v>
      </c>
      <c r="S2701" t="s">
        <v>72</v>
      </c>
      <c r="T2701" s="2">
        <v>17167102.399999999</v>
      </c>
      <c r="U2701">
        <v>16820602.399999999</v>
      </c>
      <c r="V2701" s="2">
        <v>12872927.199999999</v>
      </c>
      <c r="W2701" s="2">
        <v>1989814</v>
      </c>
      <c r="X2701" s="2">
        <v>0</v>
      </c>
      <c r="Y2701" s="2">
        <v>0</v>
      </c>
      <c r="Z2701" s="2">
        <v>2304361.2000000002</v>
      </c>
      <c r="AA2701">
        <v>8</v>
      </c>
      <c r="AB2701">
        <v>0</v>
      </c>
      <c r="AC2701">
        <v>0</v>
      </c>
      <c r="AD2701">
        <v>0</v>
      </c>
      <c r="AE2701">
        <v>8</v>
      </c>
      <c r="AF2701">
        <v>8</v>
      </c>
      <c r="AG2701">
        <v>4</v>
      </c>
      <c r="AH2701" s="2">
        <v>3218231.8</v>
      </c>
    </row>
    <row r="2702" spans="1:34" x14ac:dyDescent="0.5">
      <c r="A2702">
        <v>20631</v>
      </c>
      <c r="B2702">
        <v>85688</v>
      </c>
      <c r="C2702" t="s">
        <v>2669</v>
      </c>
      <c r="D2702" s="25">
        <v>28753</v>
      </c>
      <c r="E2702" t="s">
        <v>138</v>
      </c>
      <c r="F2702" t="s">
        <v>80</v>
      </c>
      <c r="G2702" t="s">
        <v>89</v>
      </c>
      <c r="H2702" s="25">
        <v>41801</v>
      </c>
      <c r="I2702" s="26" t="str">
        <f t="shared" si="336"/>
        <v>Wed</v>
      </c>
      <c r="J2702" s="1">
        <f t="shared" si="337"/>
        <v>47</v>
      </c>
      <c r="K2702" s="1" t="str">
        <f t="shared" si="338"/>
        <v>60D</v>
      </c>
      <c r="L2702" s="25">
        <v>41848</v>
      </c>
      <c r="M2702" s="26" t="str">
        <f t="shared" si="339"/>
        <v>Mon</v>
      </c>
      <c r="N2702" s="25">
        <v>41850</v>
      </c>
      <c r="O2702" s="1">
        <f t="shared" si="340"/>
        <v>2</v>
      </c>
      <c r="P2702" s="27">
        <f t="shared" si="341"/>
        <v>2014</v>
      </c>
      <c r="Q2702" s="1">
        <f t="shared" si="342"/>
        <v>7</v>
      </c>
      <c r="R2702" s="1">
        <f t="shared" si="343"/>
        <v>28</v>
      </c>
      <c r="S2702" t="s">
        <v>72</v>
      </c>
      <c r="T2702" s="2">
        <v>3871499.05</v>
      </c>
      <c r="U2702">
        <v>0</v>
      </c>
      <c r="V2702" s="2">
        <v>2300000</v>
      </c>
      <c r="W2702" s="2">
        <v>1051947.23</v>
      </c>
      <c r="X2702" s="2">
        <v>0</v>
      </c>
      <c r="Y2702" s="2">
        <v>0</v>
      </c>
      <c r="Z2702" s="2">
        <v>519551.82</v>
      </c>
      <c r="AA2702">
        <v>4</v>
      </c>
      <c r="AB2702">
        <v>0</v>
      </c>
      <c r="AC2702">
        <v>0</v>
      </c>
      <c r="AD2702">
        <v>2</v>
      </c>
      <c r="AE2702">
        <v>4</v>
      </c>
      <c r="AF2702">
        <v>6</v>
      </c>
      <c r="AG2702">
        <v>2</v>
      </c>
      <c r="AH2702" s="2">
        <v>1150000</v>
      </c>
    </row>
    <row r="2703" spans="1:34" x14ac:dyDescent="0.5">
      <c r="A2703">
        <v>20248</v>
      </c>
      <c r="B2703">
        <v>85567</v>
      </c>
      <c r="C2703" t="s">
        <v>1312</v>
      </c>
      <c r="D2703" s="25">
        <v>37391</v>
      </c>
      <c r="E2703" t="s">
        <v>69</v>
      </c>
      <c r="F2703" t="s">
        <v>75</v>
      </c>
      <c r="G2703" t="s">
        <v>91</v>
      </c>
      <c r="H2703" s="25">
        <v>41801</v>
      </c>
      <c r="I2703" s="26" t="str">
        <f t="shared" si="336"/>
        <v>Wed</v>
      </c>
      <c r="J2703" s="1">
        <f t="shared" si="337"/>
        <v>1</v>
      </c>
      <c r="K2703" s="1" t="str">
        <f t="shared" si="338"/>
        <v>7D</v>
      </c>
      <c r="L2703" s="25">
        <v>41802</v>
      </c>
      <c r="M2703" s="26" t="str">
        <f t="shared" si="339"/>
        <v>Thu</v>
      </c>
      <c r="N2703" s="25">
        <v>41806</v>
      </c>
      <c r="O2703" s="1">
        <f t="shared" si="340"/>
        <v>4</v>
      </c>
      <c r="P2703" s="27">
        <f t="shared" si="341"/>
        <v>2014</v>
      </c>
      <c r="Q2703" s="1">
        <f t="shared" si="342"/>
        <v>6</v>
      </c>
      <c r="R2703" s="1">
        <f t="shared" si="343"/>
        <v>12</v>
      </c>
      <c r="S2703" t="s">
        <v>72</v>
      </c>
      <c r="T2703" s="2">
        <v>2238300</v>
      </c>
      <c r="U2703">
        <v>0</v>
      </c>
      <c r="V2703" s="2">
        <v>1600000</v>
      </c>
      <c r="W2703" s="2">
        <v>337922.08</v>
      </c>
      <c r="X2703" s="2">
        <v>0</v>
      </c>
      <c r="Y2703" s="2">
        <v>0</v>
      </c>
      <c r="Z2703" s="2">
        <v>300377.92</v>
      </c>
      <c r="AA2703">
        <v>8</v>
      </c>
      <c r="AB2703">
        <v>0</v>
      </c>
      <c r="AC2703">
        <v>4</v>
      </c>
      <c r="AD2703">
        <v>0</v>
      </c>
      <c r="AE2703">
        <v>8</v>
      </c>
      <c r="AF2703">
        <v>12</v>
      </c>
      <c r="AG2703">
        <v>4</v>
      </c>
      <c r="AH2703" s="2">
        <v>400000</v>
      </c>
    </row>
    <row r="2704" spans="1:34" x14ac:dyDescent="0.5">
      <c r="A2704">
        <v>20629</v>
      </c>
      <c r="B2704">
        <v>85585</v>
      </c>
      <c r="C2704" t="s">
        <v>2670</v>
      </c>
      <c r="D2704" s="25">
        <v>28473</v>
      </c>
      <c r="E2704" t="s">
        <v>1852</v>
      </c>
      <c r="F2704" t="s">
        <v>70</v>
      </c>
      <c r="G2704" t="s">
        <v>97</v>
      </c>
      <c r="H2704" s="25">
        <v>41801</v>
      </c>
      <c r="I2704" s="26" t="str">
        <f t="shared" si="336"/>
        <v>Wed</v>
      </c>
      <c r="J2704" s="1">
        <f t="shared" si="337"/>
        <v>1</v>
      </c>
      <c r="K2704" s="1" t="str">
        <f t="shared" si="338"/>
        <v>7D</v>
      </c>
      <c r="L2704" s="25">
        <v>41802</v>
      </c>
      <c r="M2704" s="26" t="str">
        <f t="shared" si="339"/>
        <v>Thu</v>
      </c>
      <c r="N2704" s="25">
        <v>41803</v>
      </c>
      <c r="O2704" s="1">
        <f t="shared" si="340"/>
        <v>1</v>
      </c>
      <c r="P2704" s="27">
        <f t="shared" si="341"/>
        <v>2014</v>
      </c>
      <c r="Q2704" s="1">
        <f t="shared" si="342"/>
        <v>6</v>
      </c>
      <c r="R2704" s="1">
        <f t="shared" si="343"/>
        <v>12</v>
      </c>
      <c r="S2704" t="s">
        <v>72</v>
      </c>
      <c r="T2704" s="2">
        <v>29688000</v>
      </c>
      <c r="U2704">
        <v>28500000</v>
      </c>
      <c r="V2704" s="2">
        <v>23132900</v>
      </c>
      <c r="W2704" s="2">
        <v>2570996.4300000002</v>
      </c>
      <c r="X2704" s="2">
        <v>0</v>
      </c>
      <c r="Y2704" s="2">
        <v>0</v>
      </c>
      <c r="Z2704" s="2">
        <v>3984103.57</v>
      </c>
      <c r="AA2704">
        <v>8</v>
      </c>
      <c r="AB2704">
        <v>0</v>
      </c>
      <c r="AC2704">
        <v>3</v>
      </c>
      <c r="AD2704">
        <v>0</v>
      </c>
      <c r="AE2704">
        <v>8</v>
      </c>
      <c r="AF2704">
        <v>11</v>
      </c>
      <c r="AG2704">
        <v>1</v>
      </c>
      <c r="AH2704" s="2">
        <v>23132900</v>
      </c>
    </row>
    <row r="2705" spans="1:34" x14ac:dyDescent="0.5">
      <c r="A2705">
        <v>20633</v>
      </c>
      <c r="B2705">
        <v>85702</v>
      </c>
      <c r="C2705" t="s">
        <v>2671</v>
      </c>
      <c r="D2705" s="25">
        <v>26011</v>
      </c>
      <c r="E2705" t="s">
        <v>69</v>
      </c>
      <c r="F2705" t="s">
        <v>80</v>
      </c>
      <c r="G2705" t="s">
        <v>89</v>
      </c>
      <c r="H2705" s="25">
        <v>41801</v>
      </c>
      <c r="I2705" s="26" t="str">
        <f t="shared" si="336"/>
        <v>Wed</v>
      </c>
      <c r="J2705" s="1">
        <f t="shared" si="337"/>
        <v>14</v>
      </c>
      <c r="K2705" s="1" t="str">
        <f t="shared" si="338"/>
        <v>14D</v>
      </c>
      <c r="L2705" s="25">
        <v>41815</v>
      </c>
      <c r="M2705" s="26" t="str">
        <f t="shared" si="339"/>
        <v>Wed</v>
      </c>
      <c r="N2705" s="25">
        <v>41818</v>
      </c>
      <c r="O2705" s="1">
        <f t="shared" si="340"/>
        <v>3</v>
      </c>
      <c r="P2705" s="27">
        <f t="shared" si="341"/>
        <v>2014</v>
      </c>
      <c r="Q2705" s="1">
        <f t="shared" si="342"/>
        <v>6</v>
      </c>
      <c r="R2705" s="1">
        <f t="shared" si="343"/>
        <v>25</v>
      </c>
      <c r="S2705" t="s">
        <v>72</v>
      </c>
      <c r="T2705" s="2">
        <v>34906860</v>
      </c>
      <c r="U2705">
        <v>34906860</v>
      </c>
      <c r="V2705" s="2">
        <v>25950072</v>
      </c>
      <c r="W2705" s="2">
        <v>4272012</v>
      </c>
      <c r="X2705" s="2">
        <v>0</v>
      </c>
      <c r="Y2705" s="2">
        <v>0</v>
      </c>
      <c r="Z2705" s="2">
        <v>4684776</v>
      </c>
      <c r="AA2705">
        <v>6</v>
      </c>
      <c r="AB2705">
        <v>0</v>
      </c>
      <c r="AC2705">
        <v>3</v>
      </c>
      <c r="AD2705">
        <v>0</v>
      </c>
      <c r="AE2705">
        <v>6</v>
      </c>
      <c r="AF2705">
        <v>9</v>
      </c>
      <c r="AG2705">
        <v>3</v>
      </c>
      <c r="AH2705" s="2">
        <v>8650024</v>
      </c>
    </row>
    <row r="2706" spans="1:34" x14ac:dyDescent="0.5">
      <c r="A2706">
        <v>20641</v>
      </c>
      <c r="B2706">
        <v>93626</v>
      </c>
      <c r="C2706" t="s">
        <v>2672</v>
      </c>
      <c r="D2706" s="25">
        <v>27106</v>
      </c>
      <c r="E2706" t="s">
        <v>73</v>
      </c>
      <c r="F2706" t="s">
        <v>80</v>
      </c>
      <c r="G2706" t="s">
        <v>89</v>
      </c>
      <c r="H2706" s="25">
        <v>41801</v>
      </c>
      <c r="I2706" s="26" t="str">
        <f t="shared" si="336"/>
        <v>Wed</v>
      </c>
      <c r="J2706" s="1">
        <f t="shared" si="337"/>
        <v>51</v>
      </c>
      <c r="K2706" s="1" t="str">
        <f t="shared" si="338"/>
        <v>60D</v>
      </c>
      <c r="L2706" s="25">
        <v>41852</v>
      </c>
      <c r="M2706" s="26" t="str">
        <f t="shared" si="339"/>
        <v>Fri</v>
      </c>
      <c r="N2706" s="25">
        <v>41854</v>
      </c>
      <c r="O2706" s="1">
        <f t="shared" si="340"/>
        <v>2</v>
      </c>
      <c r="P2706" s="27">
        <f t="shared" si="341"/>
        <v>2014</v>
      </c>
      <c r="Q2706" s="1">
        <f t="shared" si="342"/>
        <v>8</v>
      </c>
      <c r="R2706" s="1">
        <f t="shared" si="343"/>
        <v>1</v>
      </c>
      <c r="S2706" t="s">
        <v>72</v>
      </c>
      <c r="T2706" s="2">
        <v>17678146.649999999</v>
      </c>
      <c r="U2706">
        <v>9636996.5999999996</v>
      </c>
      <c r="V2706" s="2">
        <v>7498813</v>
      </c>
      <c r="W2706" s="2">
        <v>3304777.15</v>
      </c>
      <c r="X2706" s="2">
        <v>0</v>
      </c>
      <c r="Y2706" s="2">
        <v>3463203.46</v>
      </c>
      <c r="Z2706" s="2">
        <v>3411353.04</v>
      </c>
      <c r="AA2706">
        <v>6</v>
      </c>
      <c r="AB2706">
        <v>0</v>
      </c>
      <c r="AC2706">
        <v>0</v>
      </c>
      <c r="AD2706">
        <v>0</v>
      </c>
      <c r="AE2706">
        <v>6</v>
      </c>
      <c r="AF2706">
        <v>6</v>
      </c>
      <c r="AG2706">
        <v>3</v>
      </c>
      <c r="AH2706" s="2">
        <v>2499604.33</v>
      </c>
    </row>
    <row r="2707" spans="1:34" x14ac:dyDescent="0.5">
      <c r="A2707">
        <v>20623</v>
      </c>
      <c r="B2707">
        <v>85560</v>
      </c>
      <c r="C2707" t="s">
        <v>2673</v>
      </c>
      <c r="D2707" s="25">
        <v>31813</v>
      </c>
      <c r="E2707" t="s">
        <v>138</v>
      </c>
      <c r="F2707" t="s">
        <v>80</v>
      </c>
      <c r="G2707" t="s">
        <v>89</v>
      </c>
      <c r="H2707" s="25">
        <v>41801</v>
      </c>
      <c r="I2707" s="26" t="str">
        <f t="shared" si="336"/>
        <v>Wed</v>
      </c>
      <c r="J2707" s="1">
        <f t="shared" si="337"/>
        <v>8</v>
      </c>
      <c r="K2707" s="1" t="str">
        <f t="shared" si="338"/>
        <v>14D</v>
      </c>
      <c r="L2707" s="25">
        <v>41809</v>
      </c>
      <c r="M2707" s="26" t="str">
        <f t="shared" si="339"/>
        <v>Thu</v>
      </c>
      <c r="N2707" s="25">
        <v>41811</v>
      </c>
      <c r="O2707" s="1">
        <f t="shared" si="340"/>
        <v>2</v>
      </c>
      <c r="P2707" s="27">
        <f t="shared" si="341"/>
        <v>2014</v>
      </c>
      <c r="Q2707" s="1">
        <f t="shared" si="342"/>
        <v>6</v>
      </c>
      <c r="R2707" s="1">
        <f t="shared" si="343"/>
        <v>19</v>
      </c>
      <c r="S2707" t="s">
        <v>72</v>
      </c>
      <c r="T2707" s="2">
        <v>7742444</v>
      </c>
      <c r="U2707">
        <v>7742444</v>
      </c>
      <c r="V2707" s="2">
        <v>5854972</v>
      </c>
      <c r="W2707" s="2">
        <v>848516</v>
      </c>
      <c r="X2707" s="2">
        <v>0</v>
      </c>
      <c r="Y2707" s="2">
        <v>0</v>
      </c>
      <c r="Z2707" s="2">
        <v>1038956</v>
      </c>
      <c r="AA2707">
        <v>4</v>
      </c>
      <c r="AB2707">
        <v>0</v>
      </c>
      <c r="AC2707">
        <v>0</v>
      </c>
      <c r="AD2707">
        <v>0</v>
      </c>
      <c r="AE2707">
        <v>4</v>
      </c>
      <c r="AF2707">
        <v>4</v>
      </c>
      <c r="AG2707">
        <v>2</v>
      </c>
      <c r="AH2707" s="2">
        <v>2927486</v>
      </c>
    </row>
    <row r="2708" spans="1:34" x14ac:dyDescent="0.5">
      <c r="A2708">
        <v>20655</v>
      </c>
      <c r="B2708">
        <v>85804</v>
      </c>
      <c r="C2708" t="s">
        <v>2674</v>
      </c>
      <c r="D2708" s="25">
        <v>31663</v>
      </c>
      <c r="E2708" t="s">
        <v>138</v>
      </c>
      <c r="F2708" t="s">
        <v>80</v>
      </c>
      <c r="G2708" t="s">
        <v>89</v>
      </c>
      <c r="H2708" s="25">
        <v>41802</v>
      </c>
      <c r="I2708" s="26" t="str">
        <f t="shared" si="336"/>
        <v>Thu</v>
      </c>
      <c r="J2708" s="1">
        <f t="shared" si="337"/>
        <v>44</v>
      </c>
      <c r="K2708" s="1" t="str">
        <f t="shared" si="338"/>
        <v>45D</v>
      </c>
      <c r="L2708" s="25">
        <v>41846</v>
      </c>
      <c r="M2708" s="26" t="str">
        <f t="shared" si="339"/>
        <v>Sat</v>
      </c>
      <c r="N2708" s="25">
        <v>41850</v>
      </c>
      <c r="O2708" s="1">
        <f t="shared" si="340"/>
        <v>4</v>
      </c>
      <c r="P2708" s="27">
        <f t="shared" si="341"/>
        <v>2014</v>
      </c>
      <c r="Q2708" s="1">
        <f t="shared" si="342"/>
        <v>7</v>
      </c>
      <c r="R2708" s="1">
        <f t="shared" si="343"/>
        <v>26</v>
      </c>
      <c r="S2708" t="s">
        <v>72</v>
      </c>
      <c r="T2708" s="2">
        <v>4995149.5999999996</v>
      </c>
      <c r="U2708">
        <v>0</v>
      </c>
      <c r="V2708" s="2">
        <v>2750216</v>
      </c>
      <c r="W2708" s="2">
        <v>1574588.41</v>
      </c>
      <c r="X2708" s="2">
        <v>0</v>
      </c>
      <c r="Y2708" s="2">
        <v>0</v>
      </c>
      <c r="Z2708" s="2">
        <v>670345.18999999994</v>
      </c>
      <c r="AA2708">
        <v>8</v>
      </c>
      <c r="AB2708">
        <v>0</v>
      </c>
      <c r="AC2708">
        <v>0</v>
      </c>
      <c r="AD2708">
        <v>0</v>
      </c>
      <c r="AE2708">
        <v>8</v>
      </c>
      <c r="AF2708">
        <v>8</v>
      </c>
      <c r="AG2708">
        <v>4</v>
      </c>
      <c r="AH2708" s="2">
        <v>687554</v>
      </c>
    </row>
    <row r="2709" spans="1:34" x14ac:dyDescent="0.5">
      <c r="A2709">
        <v>20667</v>
      </c>
      <c r="B2709">
        <v>85848</v>
      </c>
      <c r="C2709" t="s">
        <v>2675</v>
      </c>
      <c r="D2709" s="25">
        <v>26727</v>
      </c>
      <c r="E2709" t="s">
        <v>138</v>
      </c>
      <c r="F2709" t="s">
        <v>80</v>
      </c>
      <c r="G2709" t="s">
        <v>89</v>
      </c>
      <c r="H2709" s="25">
        <v>41802</v>
      </c>
      <c r="I2709" s="26" t="str">
        <f t="shared" si="336"/>
        <v>Thu</v>
      </c>
      <c r="J2709" s="1">
        <f t="shared" si="337"/>
        <v>58</v>
      </c>
      <c r="K2709" s="1" t="str">
        <f t="shared" si="338"/>
        <v>60D</v>
      </c>
      <c r="L2709" s="25">
        <v>41860</v>
      </c>
      <c r="M2709" s="26" t="str">
        <f t="shared" si="339"/>
        <v>Sat</v>
      </c>
      <c r="N2709" s="25">
        <v>41865</v>
      </c>
      <c r="O2709" s="1">
        <f t="shared" si="340"/>
        <v>5</v>
      </c>
      <c r="P2709" s="27">
        <f t="shared" si="341"/>
        <v>2014</v>
      </c>
      <c r="Q2709" s="1">
        <f t="shared" si="342"/>
        <v>8</v>
      </c>
      <c r="R2709" s="1">
        <f t="shared" si="343"/>
        <v>9</v>
      </c>
      <c r="S2709" t="s">
        <v>72</v>
      </c>
      <c r="T2709" s="2">
        <v>7839999.4299999997</v>
      </c>
      <c r="U2709">
        <v>0</v>
      </c>
      <c r="V2709" s="2">
        <v>5000000</v>
      </c>
      <c r="W2709" s="2">
        <v>1181817.68</v>
      </c>
      <c r="X2709" s="2">
        <v>0</v>
      </c>
      <c r="Y2709" s="2">
        <v>606060.61</v>
      </c>
      <c r="Z2709" s="2">
        <v>1052121.1399999999</v>
      </c>
      <c r="AA2709">
        <v>10</v>
      </c>
      <c r="AB2709">
        <v>0</v>
      </c>
      <c r="AC2709">
        <v>10</v>
      </c>
      <c r="AD2709">
        <v>0</v>
      </c>
      <c r="AE2709">
        <v>10</v>
      </c>
      <c r="AF2709">
        <v>20</v>
      </c>
      <c r="AG2709">
        <v>5</v>
      </c>
      <c r="AH2709" s="2">
        <v>1000000</v>
      </c>
    </row>
    <row r="2710" spans="1:34" x14ac:dyDescent="0.5">
      <c r="A2710">
        <v>20665</v>
      </c>
      <c r="B2710">
        <v>85839</v>
      </c>
      <c r="C2710" t="s">
        <v>2676</v>
      </c>
      <c r="D2710" s="25">
        <v>25091</v>
      </c>
      <c r="E2710" t="s">
        <v>79</v>
      </c>
      <c r="F2710" t="s">
        <v>105</v>
      </c>
      <c r="G2710" t="s">
        <v>106</v>
      </c>
      <c r="H2710" s="25">
        <v>41802</v>
      </c>
      <c r="I2710" s="26" t="str">
        <f t="shared" si="336"/>
        <v>Thu</v>
      </c>
      <c r="J2710" s="1">
        <f t="shared" si="337"/>
        <v>175</v>
      </c>
      <c r="K2710" s="1" t="str">
        <f t="shared" si="338"/>
        <v>120D</v>
      </c>
      <c r="L2710" s="25">
        <v>41977</v>
      </c>
      <c r="M2710" s="26" t="str">
        <f t="shared" si="339"/>
        <v>Thu</v>
      </c>
      <c r="N2710" s="25">
        <v>41983</v>
      </c>
      <c r="O2710" s="1">
        <f t="shared" si="340"/>
        <v>6</v>
      </c>
      <c r="P2710" s="27">
        <f t="shared" si="341"/>
        <v>2014</v>
      </c>
      <c r="Q2710" s="1">
        <f t="shared" si="342"/>
        <v>12</v>
      </c>
      <c r="R2710" s="1">
        <f t="shared" si="343"/>
        <v>4</v>
      </c>
      <c r="S2710" t="s">
        <v>72</v>
      </c>
      <c r="T2710" s="2">
        <v>8206797.9900000002</v>
      </c>
      <c r="U2710">
        <v>0</v>
      </c>
      <c r="V2710" s="2">
        <v>2092440</v>
      </c>
      <c r="W2710" s="2">
        <v>4580084.82</v>
      </c>
      <c r="X2710" s="2">
        <v>0</v>
      </c>
      <c r="Y2710" s="2">
        <v>432900.44</v>
      </c>
      <c r="Z2710" s="2">
        <v>1101372.73</v>
      </c>
      <c r="AA2710">
        <v>12</v>
      </c>
      <c r="AB2710">
        <v>0</v>
      </c>
      <c r="AC2710">
        <v>6</v>
      </c>
      <c r="AD2710">
        <v>0</v>
      </c>
      <c r="AE2710">
        <v>12</v>
      </c>
      <c r="AF2710">
        <v>18</v>
      </c>
      <c r="AG2710">
        <v>6</v>
      </c>
      <c r="AH2710" s="2">
        <v>348740</v>
      </c>
    </row>
    <row r="2711" spans="1:34" x14ac:dyDescent="0.5">
      <c r="A2711">
        <v>20681</v>
      </c>
      <c r="B2711">
        <v>85899</v>
      </c>
      <c r="C2711" t="s">
        <v>1773</v>
      </c>
      <c r="D2711" s="25">
        <v>29353</v>
      </c>
      <c r="E2711" t="s">
        <v>138</v>
      </c>
      <c r="F2711" t="s">
        <v>80</v>
      </c>
      <c r="G2711" t="s">
        <v>89</v>
      </c>
      <c r="H2711" s="25">
        <v>41803</v>
      </c>
      <c r="I2711" s="26" t="str">
        <f t="shared" si="336"/>
        <v>Fri</v>
      </c>
      <c r="J2711" s="1">
        <f t="shared" si="337"/>
        <v>0</v>
      </c>
      <c r="K2711" s="1" t="str">
        <f t="shared" si="338"/>
        <v>7D</v>
      </c>
      <c r="L2711" s="25">
        <v>41803</v>
      </c>
      <c r="M2711" s="26" t="str">
        <f t="shared" si="339"/>
        <v>Fri</v>
      </c>
      <c r="N2711" s="25">
        <v>41805</v>
      </c>
      <c r="O2711" s="1">
        <f t="shared" si="340"/>
        <v>2</v>
      </c>
      <c r="P2711" s="27">
        <f t="shared" si="341"/>
        <v>2014</v>
      </c>
      <c r="Q2711" s="1">
        <f t="shared" si="342"/>
        <v>6</v>
      </c>
      <c r="R2711" s="1">
        <f t="shared" si="343"/>
        <v>13</v>
      </c>
      <c r="S2711" t="s">
        <v>72</v>
      </c>
      <c r="T2711" s="2">
        <v>18728078.920000002</v>
      </c>
      <c r="U2711">
        <v>12910454.4</v>
      </c>
      <c r="V2711" s="2">
        <v>12161991.029999999</v>
      </c>
      <c r="W2711" s="2">
        <v>3237613.34</v>
      </c>
      <c r="X2711" s="2">
        <v>0</v>
      </c>
      <c r="Y2711" s="2">
        <v>815000</v>
      </c>
      <c r="Z2711" s="2">
        <v>2513474.5499999998</v>
      </c>
      <c r="AA2711">
        <v>10</v>
      </c>
      <c r="AB2711">
        <v>0</v>
      </c>
      <c r="AC2711">
        <v>0</v>
      </c>
      <c r="AD2711">
        <v>0</v>
      </c>
      <c r="AE2711">
        <v>10</v>
      </c>
      <c r="AF2711">
        <v>10</v>
      </c>
      <c r="AG2711">
        <v>5</v>
      </c>
      <c r="AH2711" s="2">
        <v>2432398.21</v>
      </c>
    </row>
    <row r="2712" spans="1:34" x14ac:dyDescent="0.5">
      <c r="A2712">
        <v>20701</v>
      </c>
      <c r="B2712">
        <v>86038</v>
      </c>
      <c r="C2712" t="s">
        <v>2677</v>
      </c>
      <c r="D2712" s="25">
        <v>26748</v>
      </c>
      <c r="E2712" t="s">
        <v>138</v>
      </c>
      <c r="F2712" t="s">
        <v>80</v>
      </c>
      <c r="G2712" t="s">
        <v>89</v>
      </c>
      <c r="H2712" s="25">
        <v>41803</v>
      </c>
      <c r="I2712" s="26" t="str">
        <f t="shared" si="336"/>
        <v>Fri</v>
      </c>
      <c r="J2712" s="1">
        <f t="shared" si="337"/>
        <v>75</v>
      </c>
      <c r="K2712" s="1" t="str">
        <f t="shared" si="338"/>
        <v>90D</v>
      </c>
      <c r="L2712" s="25">
        <v>41878</v>
      </c>
      <c r="M2712" s="26" t="str">
        <f t="shared" si="339"/>
        <v>Wed</v>
      </c>
      <c r="N2712" s="25">
        <v>41882</v>
      </c>
      <c r="O2712" s="1">
        <f t="shared" si="340"/>
        <v>4</v>
      </c>
      <c r="P2712" s="27">
        <f t="shared" si="341"/>
        <v>2014</v>
      </c>
      <c r="Q2712" s="1">
        <f t="shared" si="342"/>
        <v>8</v>
      </c>
      <c r="R2712" s="1">
        <f t="shared" si="343"/>
        <v>27</v>
      </c>
      <c r="S2712" t="s">
        <v>72</v>
      </c>
      <c r="T2712" s="2">
        <v>8760000.0399999991</v>
      </c>
      <c r="U2712">
        <v>0</v>
      </c>
      <c r="V2712" s="2">
        <v>4000000</v>
      </c>
      <c r="W2712" s="2">
        <v>1766233.8</v>
      </c>
      <c r="X2712" s="2">
        <v>0</v>
      </c>
      <c r="Y2712" s="2">
        <v>1398601.4</v>
      </c>
      <c r="Z2712" s="2">
        <v>1595164.84</v>
      </c>
      <c r="AA2712">
        <v>8</v>
      </c>
      <c r="AB2712">
        <v>4</v>
      </c>
      <c r="AC2712">
        <v>4</v>
      </c>
      <c r="AD2712">
        <v>0</v>
      </c>
      <c r="AE2712">
        <v>12</v>
      </c>
      <c r="AF2712">
        <v>16</v>
      </c>
      <c r="AG2712">
        <v>4</v>
      </c>
      <c r="AH2712" s="2">
        <v>1000000</v>
      </c>
    </row>
    <row r="2713" spans="1:34" x14ac:dyDescent="0.5">
      <c r="A2713">
        <v>20687</v>
      </c>
      <c r="B2713">
        <v>85986</v>
      </c>
      <c r="C2713" t="s">
        <v>2678</v>
      </c>
      <c r="D2713" s="25">
        <v>27881</v>
      </c>
      <c r="E2713" t="s">
        <v>69</v>
      </c>
      <c r="F2713" t="s">
        <v>75</v>
      </c>
      <c r="G2713" t="s">
        <v>91</v>
      </c>
      <c r="H2713" s="25">
        <v>41803</v>
      </c>
      <c r="I2713" s="26" t="str">
        <f t="shared" si="336"/>
        <v>Fri</v>
      </c>
      <c r="J2713" s="1">
        <f t="shared" si="337"/>
        <v>70</v>
      </c>
      <c r="K2713" s="1" t="str">
        <f t="shared" si="338"/>
        <v>90D</v>
      </c>
      <c r="L2713" s="25">
        <v>41873</v>
      </c>
      <c r="M2713" s="26" t="str">
        <f t="shared" si="339"/>
        <v>Fri</v>
      </c>
      <c r="N2713" s="25">
        <v>41876</v>
      </c>
      <c r="O2713" s="1">
        <f t="shared" si="340"/>
        <v>3</v>
      </c>
      <c r="P2713" s="27">
        <f t="shared" si="341"/>
        <v>2014</v>
      </c>
      <c r="Q2713" s="1">
        <f t="shared" si="342"/>
        <v>8</v>
      </c>
      <c r="R2713" s="1">
        <f t="shared" si="343"/>
        <v>22</v>
      </c>
      <c r="S2713" t="s">
        <v>72</v>
      </c>
      <c r="T2713" s="2">
        <v>4641599.54</v>
      </c>
      <c r="U2713">
        <v>0</v>
      </c>
      <c r="V2713" s="2">
        <v>600000</v>
      </c>
      <c r="W2713" s="2">
        <v>3418700.9</v>
      </c>
      <c r="X2713" s="2">
        <v>0</v>
      </c>
      <c r="Y2713" s="2">
        <v>0</v>
      </c>
      <c r="Z2713" s="2">
        <v>622898.64</v>
      </c>
      <c r="AA2713">
        <v>6</v>
      </c>
      <c r="AB2713">
        <v>0</v>
      </c>
      <c r="AC2713">
        <v>3</v>
      </c>
      <c r="AD2713">
        <v>3</v>
      </c>
      <c r="AE2713">
        <v>6</v>
      </c>
      <c r="AF2713">
        <v>12</v>
      </c>
      <c r="AG2713">
        <v>3</v>
      </c>
      <c r="AH2713" s="2">
        <v>200000</v>
      </c>
    </row>
    <row r="2714" spans="1:34" x14ac:dyDescent="0.5">
      <c r="A2714">
        <v>20713</v>
      </c>
      <c r="B2714">
        <v>86163</v>
      </c>
      <c r="C2714" t="s">
        <v>2679</v>
      </c>
      <c r="D2714" s="25">
        <v>17555</v>
      </c>
      <c r="E2714" t="s">
        <v>100</v>
      </c>
      <c r="F2714" t="s">
        <v>70</v>
      </c>
      <c r="G2714" t="s">
        <v>97</v>
      </c>
      <c r="H2714" s="25">
        <v>41804</v>
      </c>
      <c r="I2714" s="26" t="str">
        <f t="shared" si="336"/>
        <v>Sat</v>
      </c>
      <c r="J2714" s="1">
        <f t="shared" si="337"/>
        <v>0</v>
      </c>
      <c r="K2714" s="1" t="str">
        <f t="shared" si="338"/>
        <v>7D</v>
      </c>
      <c r="L2714" s="25">
        <v>41804</v>
      </c>
      <c r="M2714" s="26" t="str">
        <f t="shared" si="339"/>
        <v>Sat</v>
      </c>
      <c r="N2714" s="25">
        <v>41805</v>
      </c>
      <c r="O2714" s="1">
        <f t="shared" si="340"/>
        <v>1</v>
      </c>
      <c r="P2714" s="27">
        <f t="shared" si="341"/>
        <v>2014</v>
      </c>
      <c r="Q2714" s="1">
        <f t="shared" si="342"/>
        <v>6</v>
      </c>
      <c r="R2714" s="1">
        <f t="shared" si="343"/>
        <v>14</v>
      </c>
      <c r="S2714" t="s">
        <v>72</v>
      </c>
      <c r="T2714" s="2">
        <v>3673427.2</v>
      </c>
      <c r="U2714">
        <v>0</v>
      </c>
      <c r="V2714" s="2">
        <v>1600000</v>
      </c>
      <c r="W2714" s="2">
        <v>1168831.1599999999</v>
      </c>
      <c r="X2714" s="2">
        <v>0</v>
      </c>
      <c r="Y2714" s="2">
        <v>411903.52</v>
      </c>
      <c r="Z2714" s="2">
        <v>492692.52</v>
      </c>
      <c r="AA2714">
        <v>8</v>
      </c>
      <c r="AB2714">
        <v>0</v>
      </c>
      <c r="AC2714">
        <v>4</v>
      </c>
      <c r="AD2714">
        <v>0</v>
      </c>
      <c r="AE2714">
        <v>8</v>
      </c>
      <c r="AF2714">
        <v>12</v>
      </c>
      <c r="AG2714">
        <v>4</v>
      </c>
      <c r="AH2714" s="2">
        <v>400000</v>
      </c>
    </row>
    <row r="2715" spans="1:34" x14ac:dyDescent="0.5">
      <c r="A2715">
        <v>20710</v>
      </c>
      <c r="B2715">
        <v>85279</v>
      </c>
      <c r="C2715" t="s">
        <v>2665</v>
      </c>
      <c r="D2715" s="25">
        <v>32867</v>
      </c>
      <c r="E2715" t="s">
        <v>69</v>
      </c>
      <c r="F2715" t="s">
        <v>70</v>
      </c>
      <c r="G2715" t="s">
        <v>97</v>
      </c>
      <c r="H2715" s="25">
        <v>41804</v>
      </c>
      <c r="I2715" s="26" t="str">
        <f t="shared" si="336"/>
        <v>Sat</v>
      </c>
      <c r="J2715" s="1">
        <f t="shared" si="337"/>
        <v>1</v>
      </c>
      <c r="K2715" s="1" t="str">
        <f t="shared" si="338"/>
        <v>7D</v>
      </c>
      <c r="L2715" s="25">
        <v>41805</v>
      </c>
      <c r="M2715" s="26" t="str">
        <f t="shared" si="339"/>
        <v>Sun</v>
      </c>
      <c r="N2715" s="25">
        <v>41806</v>
      </c>
      <c r="O2715" s="1">
        <f t="shared" si="340"/>
        <v>1</v>
      </c>
      <c r="P2715" s="27">
        <f t="shared" si="341"/>
        <v>2014</v>
      </c>
      <c r="Q2715" s="1">
        <f t="shared" si="342"/>
        <v>6</v>
      </c>
      <c r="R2715" s="1">
        <f t="shared" si="343"/>
        <v>15</v>
      </c>
      <c r="S2715" t="s">
        <v>72</v>
      </c>
      <c r="T2715" s="2">
        <v>7318049.9900000002</v>
      </c>
      <c r="U2715">
        <v>6353000</v>
      </c>
      <c r="V2715" s="2">
        <v>5076190</v>
      </c>
      <c r="W2715" s="2">
        <v>1259783.1200000001</v>
      </c>
      <c r="X2715" s="2">
        <v>0</v>
      </c>
      <c r="Y2715" s="2">
        <v>0</v>
      </c>
      <c r="Z2715" s="2">
        <v>982076.87</v>
      </c>
      <c r="AA2715">
        <v>7</v>
      </c>
      <c r="AB2715">
        <v>0</v>
      </c>
      <c r="AC2715">
        <v>0</v>
      </c>
      <c r="AD2715">
        <v>0</v>
      </c>
      <c r="AE2715">
        <v>7</v>
      </c>
      <c r="AF2715">
        <v>7</v>
      </c>
      <c r="AG2715">
        <v>4</v>
      </c>
      <c r="AH2715" s="2">
        <v>1269047.5</v>
      </c>
    </row>
    <row r="2716" spans="1:34" x14ac:dyDescent="0.5">
      <c r="A2716">
        <v>20714</v>
      </c>
      <c r="B2716">
        <v>86163</v>
      </c>
      <c r="C2716" t="s">
        <v>2679</v>
      </c>
      <c r="D2716" s="25">
        <v>17555</v>
      </c>
      <c r="E2716" t="s">
        <v>100</v>
      </c>
      <c r="F2716" t="s">
        <v>80</v>
      </c>
      <c r="G2716" t="s">
        <v>89</v>
      </c>
      <c r="H2716" s="25">
        <v>41805</v>
      </c>
      <c r="I2716" s="26" t="str">
        <f t="shared" si="336"/>
        <v>Sun</v>
      </c>
      <c r="J2716" s="1">
        <f t="shared" si="337"/>
        <v>0</v>
      </c>
      <c r="K2716" s="1" t="str">
        <f t="shared" si="338"/>
        <v>7D</v>
      </c>
      <c r="L2716" s="25">
        <v>41805</v>
      </c>
      <c r="M2716" s="26" t="str">
        <f t="shared" si="339"/>
        <v>Sun</v>
      </c>
      <c r="N2716" s="25">
        <v>41808</v>
      </c>
      <c r="O2716" s="1">
        <f t="shared" si="340"/>
        <v>3</v>
      </c>
      <c r="P2716" s="27">
        <f t="shared" si="341"/>
        <v>2014</v>
      </c>
      <c r="Q2716" s="1">
        <f t="shared" si="342"/>
        <v>6</v>
      </c>
      <c r="R2716" s="1">
        <f t="shared" si="343"/>
        <v>15</v>
      </c>
      <c r="S2716" t="s">
        <v>72</v>
      </c>
      <c r="T2716" s="2">
        <v>3673427.2</v>
      </c>
      <c r="U2716">
        <v>0</v>
      </c>
      <c r="V2716" s="2">
        <v>1600000</v>
      </c>
      <c r="W2716" s="2">
        <v>1168831.1599999999</v>
      </c>
      <c r="X2716" s="2">
        <v>0</v>
      </c>
      <c r="Y2716" s="2">
        <v>411903.52</v>
      </c>
      <c r="Z2716" s="2">
        <v>492692.52</v>
      </c>
      <c r="AA2716">
        <v>8</v>
      </c>
      <c r="AB2716">
        <v>0</v>
      </c>
      <c r="AC2716">
        <v>4</v>
      </c>
      <c r="AD2716">
        <v>0</v>
      </c>
      <c r="AE2716">
        <v>8</v>
      </c>
      <c r="AF2716">
        <v>12</v>
      </c>
      <c r="AG2716">
        <v>4</v>
      </c>
      <c r="AH2716" s="2">
        <v>400000</v>
      </c>
    </row>
    <row r="2717" spans="1:34" x14ac:dyDescent="0.5">
      <c r="A2717">
        <v>20416</v>
      </c>
      <c r="B2717">
        <v>86193</v>
      </c>
      <c r="C2717" t="s">
        <v>2680</v>
      </c>
      <c r="D2717" s="25">
        <v>28410</v>
      </c>
      <c r="E2717" t="s">
        <v>69</v>
      </c>
      <c r="F2717" t="s">
        <v>94</v>
      </c>
      <c r="G2717" t="s">
        <v>111</v>
      </c>
      <c r="H2717" s="25">
        <v>41805</v>
      </c>
      <c r="I2717" s="26" t="str">
        <f t="shared" si="336"/>
        <v>Sun</v>
      </c>
      <c r="J2717" s="1">
        <f t="shared" si="337"/>
        <v>0</v>
      </c>
      <c r="K2717" s="1" t="str">
        <f t="shared" si="338"/>
        <v>7D</v>
      </c>
      <c r="L2717" s="25">
        <v>41805</v>
      </c>
      <c r="M2717" s="26" t="str">
        <f t="shared" si="339"/>
        <v>Sun</v>
      </c>
      <c r="N2717" s="25">
        <v>41807</v>
      </c>
      <c r="O2717" s="1">
        <f t="shared" si="340"/>
        <v>2</v>
      </c>
      <c r="P2717" s="27">
        <f t="shared" si="341"/>
        <v>2014</v>
      </c>
      <c r="Q2717" s="1">
        <f t="shared" si="342"/>
        <v>6</v>
      </c>
      <c r="R2717" s="1">
        <f t="shared" si="343"/>
        <v>15</v>
      </c>
      <c r="S2717" t="s">
        <v>72</v>
      </c>
      <c r="T2717" s="2">
        <v>924000</v>
      </c>
      <c r="U2717">
        <v>0</v>
      </c>
      <c r="V2717" s="2">
        <v>800000</v>
      </c>
      <c r="W2717" s="2">
        <v>0</v>
      </c>
      <c r="X2717" s="2">
        <v>0</v>
      </c>
      <c r="Y2717" s="2">
        <v>0</v>
      </c>
      <c r="Z2717" s="2">
        <v>124000</v>
      </c>
      <c r="AA2717">
        <v>4</v>
      </c>
      <c r="AB2717">
        <v>0</v>
      </c>
      <c r="AC2717">
        <v>2</v>
      </c>
      <c r="AD2717">
        <v>0</v>
      </c>
      <c r="AE2717">
        <v>4</v>
      </c>
      <c r="AF2717">
        <v>6</v>
      </c>
      <c r="AG2717">
        <v>2</v>
      </c>
      <c r="AH2717" s="2">
        <v>400000</v>
      </c>
    </row>
    <row r="2718" spans="1:34" x14ac:dyDescent="0.5">
      <c r="A2718">
        <v>20718</v>
      </c>
      <c r="B2718">
        <v>86215</v>
      </c>
      <c r="C2718" t="s">
        <v>2681</v>
      </c>
      <c r="D2718" s="25">
        <v>26247</v>
      </c>
      <c r="E2718" t="s">
        <v>138</v>
      </c>
      <c r="F2718" t="s">
        <v>80</v>
      </c>
      <c r="G2718" t="s">
        <v>89</v>
      </c>
      <c r="H2718" s="25">
        <v>41806</v>
      </c>
      <c r="I2718" s="26" t="str">
        <f t="shared" si="336"/>
        <v>Mon</v>
      </c>
      <c r="J2718" s="1">
        <f t="shared" si="337"/>
        <v>38</v>
      </c>
      <c r="K2718" s="1" t="str">
        <f t="shared" si="338"/>
        <v>45D</v>
      </c>
      <c r="L2718" s="25">
        <v>41844</v>
      </c>
      <c r="M2718" s="26" t="str">
        <f t="shared" si="339"/>
        <v>Thu</v>
      </c>
      <c r="N2718" s="25">
        <v>41851</v>
      </c>
      <c r="O2718" s="1">
        <f t="shared" si="340"/>
        <v>7</v>
      </c>
      <c r="P2718" s="27">
        <f t="shared" si="341"/>
        <v>2014</v>
      </c>
      <c r="Q2718" s="1">
        <f t="shared" si="342"/>
        <v>7</v>
      </c>
      <c r="R2718" s="1">
        <f t="shared" si="343"/>
        <v>24</v>
      </c>
      <c r="S2718" t="s">
        <v>72</v>
      </c>
      <c r="T2718" s="2">
        <v>7329749.9800000004</v>
      </c>
      <c r="U2718">
        <v>0</v>
      </c>
      <c r="V2718" s="2">
        <v>2750216</v>
      </c>
      <c r="W2718" s="2">
        <v>3595887.43</v>
      </c>
      <c r="X2718" s="2">
        <v>0</v>
      </c>
      <c r="Y2718" s="2">
        <v>0</v>
      </c>
      <c r="Z2718" s="2">
        <v>983646.55</v>
      </c>
      <c r="AA2718">
        <v>14</v>
      </c>
      <c r="AB2718">
        <v>0</v>
      </c>
      <c r="AC2718">
        <v>0</v>
      </c>
      <c r="AD2718">
        <v>7</v>
      </c>
      <c r="AE2718">
        <v>14</v>
      </c>
      <c r="AF2718">
        <v>21</v>
      </c>
      <c r="AG2718">
        <v>7</v>
      </c>
      <c r="AH2718" s="2">
        <v>392888</v>
      </c>
    </row>
    <row r="2719" spans="1:34" x14ac:dyDescent="0.5">
      <c r="A2719">
        <v>20728</v>
      </c>
      <c r="B2719">
        <v>86230</v>
      </c>
      <c r="C2719" t="s">
        <v>2682</v>
      </c>
      <c r="D2719" s="25">
        <v>36410</v>
      </c>
      <c r="E2719" t="s">
        <v>138</v>
      </c>
      <c r="F2719" t="s">
        <v>75</v>
      </c>
      <c r="G2719" t="s">
        <v>91</v>
      </c>
      <c r="H2719" s="25">
        <v>41806</v>
      </c>
      <c r="I2719" s="26" t="str">
        <f t="shared" si="336"/>
        <v>Mon</v>
      </c>
      <c r="J2719" s="1">
        <f t="shared" si="337"/>
        <v>38</v>
      </c>
      <c r="K2719" s="1" t="str">
        <f t="shared" si="338"/>
        <v>45D</v>
      </c>
      <c r="L2719" s="25">
        <v>41844</v>
      </c>
      <c r="M2719" s="26" t="str">
        <f t="shared" si="339"/>
        <v>Thu</v>
      </c>
      <c r="N2719" s="25">
        <v>41847</v>
      </c>
      <c r="O2719" s="1">
        <f t="shared" si="340"/>
        <v>3</v>
      </c>
      <c r="P2719" s="27">
        <f t="shared" si="341"/>
        <v>2014</v>
      </c>
      <c r="Q2719" s="1">
        <f t="shared" si="342"/>
        <v>7</v>
      </c>
      <c r="R2719" s="1">
        <f t="shared" si="343"/>
        <v>24</v>
      </c>
      <c r="S2719" t="s">
        <v>72</v>
      </c>
      <c r="T2719" s="2">
        <v>3013999.98</v>
      </c>
      <c r="U2719">
        <v>0</v>
      </c>
      <c r="V2719" s="2">
        <v>2250216</v>
      </c>
      <c r="W2719" s="2">
        <v>359307.35</v>
      </c>
      <c r="X2719" s="2">
        <v>0</v>
      </c>
      <c r="Y2719" s="2">
        <v>0</v>
      </c>
      <c r="Z2719" s="2">
        <v>404476.63</v>
      </c>
      <c r="AA2719">
        <v>6</v>
      </c>
      <c r="AB2719">
        <v>0</v>
      </c>
      <c r="AC2719">
        <v>0</v>
      </c>
      <c r="AD2719">
        <v>0</v>
      </c>
      <c r="AE2719">
        <v>6</v>
      </c>
      <c r="AF2719">
        <v>6</v>
      </c>
      <c r="AG2719">
        <v>3</v>
      </c>
      <c r="AH2719" s="2">
        <v>750072</v>
      </c>
    </row>
    <row r="2720" spans="1:34" x14ac:dyDescent="0.5">
      <c r="A2720">
        <v>20721</v>
      </c>
      <c r="B2720">
        <v>86218</v>
      </c>
      <c r="C2720" t="s">
        <v>2683</v>
      </c>
      <c r="D2720" s="25">
        <v>27161</v>
      </c>
      <c r="E2720" t="s">
        <v>69</v>
      </c>
      <c r="F2720" t="s">
        <v>84</v>
      </c>
      <c r="G2720" t="s">
        <v>112</v>
      </c>
      <c r="H2720" s="25">
        <v>41806</v>
      </c>
      <c r="I2720" s="26" t="str">
        <f t="shared" si="336"/>
        <v>Mon</v>
      </c>
      <c r="J2720" s="1">
        <f t="shared" si="337"/>
        <v>0</v>
      </c>
      <c r="K2720" s="1" t="str">
        <f t="shared" si="338"/>
        <v>7D</v>
      </c>
      <c r="L2720" s="25">
        <v>41806</v>
      </c>
      <c r="M2720" s="26" t="str">
        <f t="shared" si="339"/>
        <v>Mon</v>
      </c>
      <c r="N2720" s="25">
        <v>41808</v>
      </c>
      <c r="O2720" s="1">
        <f t="shared" si="340"/>
        <v>2</v>
      </c>
      <c r="P2720" s="27">
        <f t="shared" si="341"/>
        <v>2014</v>
      </c>
      <c r="Q2720" s="1">
        <f t="shared" si="342"/>
        <v>6</v>
      </c>
      <c r="R2720" s="1">
        <f t="shared" si="343"/>
        <v>16</v>
      </c>
      <c r="S2720" t="s">
        <v>72</v>
      </c>
      <c r="T2720" s="2">
        <v>8980000</v>
      </c>
      <c r="U2720">
        <v>8580000</v>
      </c>
      <c r="V2720" s="2">
        <v>6629436</v>
      </c>
      <c r="W2720" s="2">
        <v>1145454</v>
      </c>
      <c r="X2720" s="2">
        <v>0</v>
      </c>
      <c r="Y2720" s="2">
        <v>0</v>
      </c>
      <c r="Z2720" s="2">
        <v>1205110</v>
      </c>
      <c r="AA2720">
        <v>4</v>
      </c>
      <c r="AB2720">
        <v>0</v>
      </c>
      <c r="AC2720">
        <v>2</v>
      </c>
      <c r="AD2720">
        <v>0</v>
      </c>
      <c r="AE2720">
        <v>4</v>
      </c>
      <c r="AF2720">
        <v>6</v>
      </c>
      <c r="AG2720">
        <v>2</v>
      </c>
      <c r="AH2720" s="2">
        <v>3314718</v>
      </c>
    </row>
    <row r="2721" spans="1:34" x14ac:dyDescent="0.5">
      <c r="A2721">
        <v>20748</v>
      </c>
      <c r="B2721">
        <v>86300</v>
      </c>
      <c r="C2721" t="s">
        <v>2684</v>
      </c>
      <c r="D2721" s="25">
        <v>21116</v>
      </c>
      <c r="E2721" t="s">
        <v>100</v>
      </c>
      <c r="F2721" t="s">
        <v>80</v>
      </c>
      <c r="G2721" t="s">
        <v>81</v>
      </c>
      <c r="H2721" s="25">
        <v>41806</v>
      </c>
      <c r="I2721" s="26" t="str">
        <f t="shared" si="336"/>
        <v>Mon</v>
      </c>
      <c r="J2721" s="1">
        <f t="shared" si="337"/>
        <v>7</v>
      </c>
      <c r="K2721" s="1" t="str">
        <f t="shared" si="338"/>
        <v>7D</v>
      </c>
      <c r="L2721" s="25">
        <v>41813</v>
      </c>
      <c r="M2721" s="26" t="str">
        <f t="shared" si="339"/>
        <v>Mon</v>
      </c>
      <c r="N2721" s="25">
        <v>41816</v>
      </c>
      <c r="O2721" s="1">
        <f t="shared" si="340"/>
        <v>3</v>
      </c>
      <c r="P2721" s="27">
        <f t="shared" si="341"/>
        <v>2014</v>
      </c>
      <c r="Q2721" s="1">
        <f t="shared" si="342"/>
        <v>6</v>
      </c>
      <c r="R2721" s="1">
        <f t="shared" si="343"/>
        <v>23</v>
      </c>
      <c r="S2721" t="s">
        <v>72</v>
      </c>
      <c r="T2721" s="2">
        <v>22580244.98</v>
      </c>
      <c r="U2721">
        <v>21805245</v>
      </c>
      <c r="V2721" s="2">
        <v>17606274</v>
      </c>
      <c r="W2721" s="2">
        <v>1943721.67</v>
      </c>
      <c r="X2721" s="2">
        <v>0</v>
      </c>
      <c r="Y2721" s="2">
        <v>0</v>
      </c>
      <c r="Z2721" s="2">
        <v>3030249.31</v>
      </c>
      <c r="AA2721">
        <v>6</v>
      </c>
      <c r="AB2721">
        <v>0</v>
      </c>
      <c r="AC2721">
        <v>0</v>
      </c>
      <c r="AD2721">
        <v>0</v>
      </c>
      <c r="AE2721">
        <v>6</v>
      </c>
      <c r="AF2721">
        <v>6</v>
      </c>
      <c r="AG2721">
        <v>3</v>
      </c>
      <c r="AH2721" s="2">
        <v>5868758</v>
      </c>
    </row>
    <row r="2722" spans="1:34" x14ac:dyDescent="0.5">
      <c r="A2722">
        <v>20775</v>
      </c>
      <c r="B2722">
        <v>86468</v>
      </c>
      <c r="C2722" t="s">
        <v>2685</v>
      </c>
      <c r="D2722" s="25">
        <v>24548</v>
      </c>
      <c r="E2722" t="s">
        <v>138</v>
      </c>
      <c r="F2722" t="s">
        <v>75</v>
      </c>
      <c r="G2722" t="s">
        <v>1463</v>
      </c>
      <c r="H2722" s="25">
        <v>41807</v>
      </c>
      <c r="I2722" s="26" t="str">
        <f t="shared" si="336"/>
        <v>Tue</v>
      </c>
      <c r="J2722" s="1">
        <f t="shared" si="337"/>
        <v>25</v>
      </c>
      <c r="K2722" s="1" t="str">
        <f t="shared" si="338"/>
        <v>30D</v>
      </c>
      <c r="L2722" s="25">
        <v>41832</v>
      </c>
      <c r="M2722" s="26" t="str">
        <f t="shared" si="339"/>
        <v>Sat</v>
      </c>
      <c r="N2722" s="25">
        <v>41834</v>
      </c>
      <c r="O2722" s="1">
        <f t="shared" si="340"/>
        <v>2</v>
      </c>
      <c r="P2722" s="27">
        <f t="shared" si="341"/>
        <v>2014</v>
      </c>
      <c r="Q2722" s="1">
        <f t="shared" si="342"/>
        <v>7</v>
      </c>
      <c r="R2722" s="1">
        <f t="shared" si="343"/>
        <v>12</v>
      </c>
      <c r="S2722" t="s">
        <v>72</v>
      </c>
      <c r="T2722" s="2">
        <v>3301583.95</v>
      </c>
      <c r="U2722">
        <v>0</v>
      </c>
      <c r="V2722" s="2">
        <v>2107000</v>
      </c>
      <c r="W2722" s="2">
        <v>751514.25</v>
      </c>
      <c r="X2722" s="2">
        <v>0</v>
      </c>
      <c r="Y2722" s="2">
        <v>0</v>
      </c>
      <c r="Z2722" s="2">
        <v>443069.7</v>
      </c>
      <c r="AA2722">
        <v>4</v>
      </c>
      <c r="AB2722">
        <v>2</v>
      </c>
      <c r="AC2722">
        <v>2</v>
      </c>
      <c r="AD2722">
        <v>0</v>
      </c>
      <c r="AE2722">
        <v>6</v>
      </c>
      <c r="AF2722">
        <v>8</v>
      </c>
      <c r="AG2722">
        <v>2</v>
      </c>
      <c r="AH2722" s="2">
        <v>1053500</v>
      </c>
    </row>
    <row r="2723" spans="1:34" x14ac:dyDescent="0.5">
      <c r="A2723">
        <v>20784</v>
      </c>
      <c r="B2723">
        <v>86539</v>
      </c>
      <c r="C2723" t="s">
        <v>2686</v>
      </c>
      <c r="D2723" s="25">
        <v>24023</v>
      </c>
      <c r="E2723" t="s">
        <v>69</v>
      </c>
      <c r="F2723" t="s">
        <v>75</v>
      </c>
      <c r="G2723" t="s">
        <v>91</v>
      </c>
      <c r="H2723" s="25">
        <v>41807</v>
      </c>
      <c r="I2723" s="26" t="str">
        <f t="shared" si="336"/>
        <v>Tue</v>
      </c>
      <c r="J2723" s="1">
        <f t="shared" si="337"/>
        <v>3</v>
      </c>
      <c r="K2723" s="1" t="str">
        <f t="shared" si="338"/>
        <v>7D</v>
      </c>
      <c r="L2723" s="25">
        <v>41810</v>
      </c>
      <c r="M2723" s="26" t="str">
        <f t="shared" si="339"/>
        <v>Fri</v>
      </c>
      <c r="N2723" s="25">
        <v>41812</v>
      </c>
      <c r="O2723" s="1">
        <f t="shared" si="340"/>
        <v>2</v>
      </c>
      <c r="P2723" s="27">
        <f t="shared" si="341"/>
        <v>2014</v>
      </c>
      <c r="Q2723" s="1">
        <f t="shared" si="342"/>
        <v>6</v>
      </c>
      <c r="R2723" s="1">
        <f t="shared" si="343"/>
        <v>20</v>
      </c>
      <c r="S2723" t="s">
        <v>72</v>
      </c>
      <c r="T2723" s="2">
        <v>3858500.04</v>
      </c>
      <c r="U2723">
        <v>0</v>
      </c>
      <c r="V2723" s="2">
        <v>400000</v>
      </c>
      <c r="W2723" s="2">
        <v>2819480.55</v>
      </c>
      <c r="X2723" s="2">
        <v>0</v>
      </c>
      <c r="Y2723" s="2">
        <v>121212.12</v>
      </c>
      <c r="Z2723" s="2">
        <v>517807.37</v>
      </c>
      <c r="AA2723">
        <v>4</v>
      </c>
      <c r="AB2723">
        <v>0</v>
      </c>
      <c r="AC2723">
        <v>2</v>
      </c>
      <c r="AD2723">
        <v>0</v>
      </c>
      <c r="AE2723">
        <v>4</v>
      </c>
      <c r="AF2723">
        <v>6</v>
      </c>
      <c r="AG2723">
        <v>2</v>
      </c>
      <c r="AH2723" s="2">
        <v>200000</v>
      </c>
    </row>
    <row r="2724" spans="1:34" x14ac:dyDescent="0.5">
      <c r="A2724">
        <v>20769</v>
      </c>
      <c r="B2724">
        <v>86353</v>
      </c>
      <c r="C2724" t="s">
        <v>2687</v>
      </c>
      <c r="D2724" s="25">
        <v>16429</v>
      </c>
      <c r="E2724" t="s">
        <v>69</v>
      </c>
      <c r="F2724" t="s">
        <v>70</v>
      </c>
      <c r="G2724" t="s">
        <v>97</v>
      </c>
      <c r="H2724" s="25">
        <v>41807</v>
      </c>
      <c r="I2724" s="26" t="str">
        <f t="shared" si="336"/>
        <v>Tue</v>
      </c>
      <c r="J2724" s="1">
        <f t="shared" si="337"/>
        <v>0</v>
      </c>
      <c r="K2724" s="1" t="str">
        <f t="shared" si="338"/>
        <v>7D</v>
      </c>
      <c r="L2724" s="25">
        <v>41807</v>
      </c>
      <c r="M2724" s="26" t="str">
        <f t="shared" si="339"/>
        <v>Tue</v>
      </c>
      <c r="N2724" s="25">
        <v>41808</v>
      </c>
      <c r="O2724" s="1">
        <f t="shared" si="340"/>
        <v>1</v>
      </c>
      <c r="P2724" s="27">
        <f t="shared" si="341"/>
        <v>2014</v>
      </c>
      <c r="Q2724" s="1">
        <f t="shared" si="342"/>
        <v>6</v>
      </c>
      <c r="R2724" s="1">
        <f t="shared" si="343"/>
        <v>17</v>
      </c>
      <c r="S2724" t="s">
        <v>72</v>
      </c>
      <c r="T2724" s="2">
        <v>5378000</v>
      </c>
      <c r="U2724">
        <v>5313000</v>
      </c>
      <c r="V2724" s="2">
        <v>4175758</v>
      </c>
      <c r="W2724" s="2">
        <v>480519.06</v>
      </c>
      <c r="X2724" s="2">
        <v>0</v>
      </c>
      <c r="Y2724" s="2">
        <v>0</v>
      </c>
      <c r="Z2724" s="2">
        <v>721722.94</v>
      </c>
      <c r="AA2724">
        <v>2</v>
      </c>
      <c r="AB2724">
        <v>0</v>
      </c>
      <c r="AC2724">
        <v>0</v>
      </c>
      <c r="AD2724">
        <v>0</v>
      </c>
      <c r="AE2724">
        <v>2</v>
      </c>
      <c r="AF2724">
        <v>2</v>
      </c>
      <c r="AG2724">
        <v>1</v>
      </c>
      <c r="AH2724" s="2">
        <v>4175758</v>
      </c>
    </row>
    <row r="2725" spans="1:34" x14ac:dyDescent="0.5">
      <c r="A2725">
        <v>20762</v>
      </c>
      <c r="B2725">
        <v>86339</v>
      </c>
      <c r="C2725" t="s">
        <v>2688</v>
      </c>
      <c r="D2725" s="25">
        <v>27872</v>
      </c>
      <c r="E2725" t="s">
        <v>69</v>
      </c>
      <c r="F2725" t="s">
        <v>70</v>
      </c>
      <c r="G2725" t="s">
        <v>74</v>
      </c>
      <c r="H2725" s="25">
        <v>41807</v>
      </c>
      <c r="I2725" s="26" t="str">
        <f t="shared" si="336"/>
        <v>Tue</v>
      </c>
      <c r="J2725" s="1">
        <f t="shared" si="337"/>
        <v>1</v>
      </c>
      <c r="K2725" s="1" t="str">
        <f t="shared" si="338"/>
        <v>7D</v>
      </c>
      <c r="L2725" s="25">
        <v>41808</v>
      </c>
      <c r="M2725" s="26" t="str">
        <f t="shared" si="339"/>
        <v>Wed</v>
      </c>
      <c r="N2725" s="25">
        <v>41809</v>
      </c>
      <c r="O2725" s="1">
        <f t="shared" si="340"/>
        <v>1</v>
      </c>
      <c r="P2725" s="27">
        <f t="shared" si="341"/>
        <v>2014</v>
      </c>
      <c r="Q2725" s="1">
        <f t="shared" si="342"/>
        <v>6</v>
      </c>
      <c r="R2725" s="1">
        <f t="shared" si="343"/>
        <v>18</v>
      </c>
      <c r="S2725" t="s">
        <v>72</v>
      </c>
      <c r="T2725" s="2">
        <v>8351443.0800000001</v>
      </c>
      <c r="U2725">
        <v>5313000</v>
      </c>
      <c r="V2725" s="2">
        <v>4227273</v>
      </c>
      <c r="W2725" s="2">
        <v>3003413.65</v>
      </c>
      <c r="X2725" s="2">
        <v>0</v>
      </c>
      <c r="Y2725" s="2">
        <v>0</v>
      </c>
      <c r="Z2725" s="2">
        <v>1120756.43</v>
      </c>
      <c r="AA2725">
        <v>2</v>
      </c>
      <c r="AB2725">
        <v>0</v>
      </c>
      <c r="AC2725">
        <v>1</v>
      </c>
      <c r="AD2725">
        <v>1</v>
      </c>
      <c r="AE2725">
        <v>2</v>
      </c>
      <c r="AF2725">
        <v>4</v>
      </c>
      <c r="AG2725">
        <v>1</v>
      </c>
      <c r="AH2725" s="2">
        <v>4227273</v>
      </c>
    </row>
    <row r="2726" spans="1:34" x14ac:dyDescent="0.5">
      <c r="A2726">
        <v>24838</v>
      </c>
      <c r="B2726">
        <v>74078</v>
      </c>
      <c r="C2726" t="s">
        <v>2369</v>
      </c>
      <c r="D2726" s="25">
        <v>20784</v>
      </c>
      <c r="E2726" t="s">
        <v>79</v>
      </c>
      <c r="F2726" t="s">
        <v>70</v>
      </c>
      <c r="G2726" t="s">
        <v>74</v>
      </c>
      <c r="H2726" s="25">
        <v>41807</v>
      </c>
      <c r="I2726" s="26" t="str">
        <f t="shared" si="336"/>
        <v>Tue</v>
      </c>
      <c r="J2726" s="1">
        <f t="shared" si="337"/>
        <v>147</v>
      </c>
      <c r="K2726" s="1" t="str">
        <f t="shared" si="338"/>
        <v>120D</v>
      </c>
      <c r="L2726" s="25">
        <v>41954</v>
      </c>
      <c r="M2726" s="26" t="str">
        <f t="shared" si="339"/>
        <v>Tue</v>
      </c>
      <c r="N2726" s="25">
        <v>41955</v>
      </c>
      <c r="O2726" s="1">
        <f t="shared" si="340"/>
        <v>1</v>
      </c>
      <c r="P2726" s="27">
        <f t="shared" si="341"/>
        <v>2014</v>
      </c>
      <c r="Q2726" s="1">
        <f t="shared" si="342"/>
        <v>11</v>
      </c>
      <c r="R2726" s="1">
        <f t="shared" si="343"/>
        <v>11</v>
      </c>
      <c r="S2726" t="s">
        <v>72</v>
      </c>
      <c r="T2726" s="2">
        <v>16999996.440000001</v>
      </c>
      <c r="U2726">
        <v>5285000</v>
      </c>
      <c r="V2726" s="2">
        <v>4151896</v>
      </c>
      <c r="W2726" s="2">
        <v>8947663.4600000009</v>
      </c>
      <c r="X2726" s="2">
        <v>0</v>
      </c>
      <c r="Y2726" s="2">
        <v>1619047.62</v>
      </c>
      <c r="Z2726" s="2">
        <v>2281389.36</v>
      </c>
      <c r="AA2726">
        <v>14</v>
      </c>
      <c r="AB2726">
        <v>0</v>
      </c>
      <c r="AC2726">
        <v>0</v>
      </c>
      <c r="AD2726">
        <v>0</v>
      </c>
      <c r="AE2726">
        <v>14</v>
      </c>
      <c r="AF2726">
        <v>14</v>
      </c>
      <c r="AG2726">
        <v>7</v>
      </c>
      <c r="AH2726" s="2">
        <v>593128</v>
      </c>
    </row>
    <row r="2727" spans="1:34" x14ac:dyDescent="0.5">
      <c r="A2727">
        <v>20794</v>
      </c>
      <c r="B2727">
        <v>86575</v>
      </c>
      <c r="C2727" t="s">
        <v>2689</v>
      </c>
      <c r="D2727" s="25">
        <v>27693</v>
      </c>
      <c r="E2727" t="s">
        <v>69</v>
      </c>
      <c r="F2727" t="s">
        <v>70</v>
      </c>
      <c r="G2727" t="s">
        <v>74</v>
      </c>
      <c r="H2727" s="25">
        <v>41808</v>
      </c>
      <c r="I2727" s="26" t="str">
        <f t="shared" si="336"/>
        <v>Wed</v>
      </c>
      <c r="J2727" s="1">
        <f t="shared" si="337"/>
        <v>0</v>
      </c>
      <c r="K2727" s="1" t="str">
        <f t="shared" si="338"/>
        <v>7D</v>
      </c>
      <c r="L2727" s="25">
        <v>41808</v>
      </c>
      <c r="M2727" s="26" t="str">
        <f t="shared" si="339"/>
        <v>Wed</v>
      </c>
      <c r="N2727" s="25">
        <v>41810</v>
      </c>
      <c r="O2727" s="1">
        <f t="shared" si="340"/>
        <v>2</v>
      </c>
      <c r="P2727" s="27">
        <f t="shared" si="341"/>
        <v>2014</v>
      </c>
      <c r="Q2727" s="1">
        <f t="shared" si="342"/>
        <v>6</v>
      </c>
      <c r="R2727" s="1">
        <f t="shared" si="343"/>
        <v>18</v>
      </c>
      <c r="S2727" t="s">
        <v>72</v>
      </c>
      <c r="T2727" s="2">
        <v>12705000</v>
      </c>
      <c r="U2727">
        <v>12705000</v>
      </c>
      <c r="V2727" s="2">
        <v>10151516</v>
      </c>
      <c r="W2727" s="2">
        <v>848484</v>
      </c>
      <c r="X2727" s="2">
        <v>0</v>
      </c>
      <c r="Y2727" s="2">
        <v>0</v>
      </c>
      <c r="Z2727" s="2">
        <v>1705000</v>
      </c>
      <c r="AA2727">
        <v>4</v>
      </c>
      <c r="AB2727">
        <v>0</v>
      </c>
      <c r="AC2727">
        <v>0</v>
      </c>
      <c r="AD2727">
        <v>0</v>
      </c>
      <c r="AE2727">
        <v>4</v>
      </c>
      <c r="AF2727">
        <v>4</v>
      </c>
      <c r="AG2727">
        <v>2</v>
      </c>
      <c r="AH2727" s="2">
        <v>5075758</v>
      </c>
    </row>
    <row r="2728" spans="1:34" x14ac:dyDescent="0.5">
      <c r="A2728">
        <v>20812</v>
      </c>
      <c r="B2728">
        <v>86650</v>
      </c>
      <c r="C2728" t="s">
        <v>2690</v>
      </c>
      <c r="D2728" s="25">
        <v>27404</v>
      </c>
      <c r="E2728" t="s">
        <v>69</v>
      </c>
      <c r="F2728" t="s">
        <v>70</v>
      </c>
      <c r="G2728" t="s">
        <v>74</v>
      </c>
      <c r="H2728" s="25">
        <v>41808</v>
      </c>
      <c r="I2728" s="26" t="str">
        <f t="shared" si="336"/>
        <v>Wed</v>
      </c>
      <c r="J2728" s="1">
        <f t="shared" si="337"/>
        <v>49</v>
      </c>
      <c r="K2728" s="1" t="str">
        <f t="shared" si="338"/>
        <v>60D</v>
      </c>
      <c r="L2728" s="25">
        <v>41857</v>
      </c>
      <c r="M2728" s="26" t="str">
        <f t="shared" si="339"/>
        <v>Wed</v>
      </c>
      <c r="N2728" s="25">
        <v>41861</v>
      </c>
      <c r="O2728" s="1">
        <f t="shared" si="340"/>
        <v>4</v>
      </c>
      <c r="P2728" s="27">
        <f t="shared" si="341"/>
        <v>2014</v>
      </c>
      <c r="Q2728" s="1">
        <f t="shared" si="342"/>
        <v>8</v>
      </c>
      <c r="R2728" s="1">
        <f t="shared" si="343"/>
        <v>6</v>
      </c>
      <c r="S2728" t="s">
        <v>72</v>
      </c>
      <c r="T2728" s="2">
        <v>16489099.439999999</v>
      </c>
      <c r="U2728">
        <v>14345100</v>
      </c>
      <c r="V2728" s="2">
        <v>11501819</v>
      </c>
      <c r="W2728" s="2">
        <v>2774457.57</v>
      </c>
      <c r="X2728" s="2">
        <v>0</v>
      </c>
      <c r="Y2728" s="2">
        <v>0</v>
      </c>
      <c r="Z2728" s="2">
        <v>2212822.87</v>
      </c>
      <c r="AA2728">
        <v>8</v>
      </c>
      <c r="AB2728">
        <v>0</v>
      </c>
      <c r="AC2728">
        <v>4</v>
      </c>
      <c r="AD2728">
        <v>0</v>
      </c>
      <c r="AE2728">
        <v>8</v>
      </c>
      <c r="AF2728">
        <v>12</v>
      </c>
      <c r="AG2728">
        <v>4</v>
      </c>
      <c r="AH2728" s="2">
        <v>2875454.75</v>
      </c>
    </row>
    <row r="2729" spans="1:34" x14ac:dyDescent="0.5">
      <c r="A2729">
        <v>19780</v>
      </c>
      <c r="B2729">
        <v>86630</v>
      </c>
      <c r="C2729" t="s">
        <v>2691</v>
      </c>
      <c r="D2729" s="25">
        <v>30446</v>
      </c>
      <c r="E2729" t="s">
        <v>69</v>
      </c>
      <c r="F2729" t="s">
        <v>75</v>
      </c>
      <c r="G2729" t="s">
        <v>91</v>
      </c>
      <c r="H2729" s="25">
        <v>41808</v>
      </c>
      <c r="I2729" s="26" t="str">
        <f t="shared" si="336"/>
        <v>Wed</v>
      </c>
      <c r="J2729" s="1">
        <f t="shared" si="337"/>
        <v>0</v>
      </c>
      <c r="K2729" s="1" t="str">
        <f t="shared" si="338"/>
        <v>7D</v>
      </c>
      <c r="L2729" s="25">
        <v>41808</v>
      </c>
      <c r="M2729" s="26" t="str">
        <f t="shared" si="339"/>
        <v>Wed</v>
      </c>
      <c r="N2729" s="25">
        <v>41811</v>
      </c>
      <c r="O2729" s="1">
        <f t="shared" si="340"/>
        <v>3</v>
      </c>
      <c r="P2729" s="27">
        <f t="shared" si="341"/>
        <v>2014</v>
      </c>
      <c r="Q2729" s="1">
        <f t="shared" si="342"/>
        <v>6</v>
      </c>
      <c r="R2729" s="1">
        <f t="shared" si="343"/>
        <v>18</v>
      </c>
      <c r="S2729" t="s">
        <v>72</v>
      </c>
      <c r="T2729" s="2">
        <v>25927000</v>
      </c>
      <c r="U2729">
        <v>0</v>
      </c>
      <c r="V2729" s="2">
        <v>20740260</v>
      </c>
      <c r="W2729" s="2">
        <v>147186.15</v>
      </c>
      <c r="X2729" s="2">
        <v>0</v>
      </c>
      <c r="Y2729" s="2">
        <v>1560173.16</v>
      </c>
      <c r="Z2729" s="2">
        <v>3479380.69</v>
      </c>
      <c r="AA2729">
        <v>18</v>
      </c>
      <c r="AB2729">
        <v>0</v>
      </c>
      <c r="AC2729">
        <v>9</v>
      </c>
      <c r="AD2729">
        <v>0</v>
      </c>
      <c r="AE2729">
        <v>18</v>
      </c>
      <c r="AF2729">
        <v>27</v>
      </c>
      <c r="AG2729">
        <v>3</v>
      </c>
      <c r="AH2729" s="2">
        <v>6913420</v>
      </c>
    </row>
    <row r="2730" spans="1:34" x14ac:dyDescent="0.5">
      <c r="A2730">
        <v>20797</v>
      </c>
      <c r="B2730">
        <v>87132</v>
      </c>
      <c r="C2730" t="s">
        <v>1715</v>
      </c>
      <c r="D2730" s="25">
        <v>41115</v>
      </c>
      <c r="E2730" t="s">
        <v>69</v>
      </c>
      <c r="F2730" t="s">
        <v>75</v>
      </c>
      <c r="G2730" t="s">
        <v>91</v>
      </c>
      <c r="H2730" s="25">
        <v>41808</v>
      </c>
      <c r="I2730" s="26" t="str">
        <f t="shared" si="336"/>
        <v>Wed</v>
      </c>
      <c r="J2730" s="1">
        <f t="shared" si="337"/>
        <v>4</v>
      </c>
      <c r="K2730" s="1" t="str">
        <f t="shared" si="338"/>
        <v>7D</v>
      </c>
      <c r="L2730" s="25">
        <v>41812</v>
      </c>
      <c r="M2730" s="26" t="str">
        <f t="shared" si="339"/>
        <v>Sun</v>
      </c>
      <c r="N2730" s="25">
        <v>41814</v>
      </c>
      <c r="O2730" s="1">
        <f t="shared" si="340"/>
        <v>2</v>
      </c>
      <c r="P2730" s="27">
        <f t="shared" si="341"/>
        <v>2014</v>
      </c>
      <c r="Q2730" s="1">
        <f t="shared" si="342"/>
        <v>6</v>
      </c>
      <c r="R2730" s="1">
        <f t="shared" si="343"/>
        <v>22</v>
      </c>
      <c r="S2730" t="s">
        <v>72</v>
      </c>
      <c r="T2730" s="2">
        <v>88173736.700000003</v>
      </c>
      <c r="U2730">
        <v>65700000</v>
      </c>
      <c r="V2730" s="2">
        <v>53898702</v>
      </c>
      <c r="W2730" s="2">
        <v>19775529.899999999</v>
      </c>
      <c r="X2730" s="2">
        <v>0</v>
      </c>
      <c r="Y2730" s="2">
        <v>2666666.44</v>
      </c>
      <c r="Z2730" s="2">
        <v>11832838.359999999</v>
      </c>
      <c r="AA2730">
        <v>40</v>
      </c>
      <c r="AB2730">
        <v>0</v>
      </c>
      <c r="AC2730">
        <v>3</v>
      </c>
      <c r="AD2730">
        <v>12</v>
      </c>
      <c r="AE2730">
        <v>40</v>
      </c>
      <c r="AF2730">
        <v>55</v>
      </c>
      <c r="AG2730">
        <v>5</v>
      </c>
      <c r="AH2730" s="2">
        <v>10779740.4</v>
      </c>
    </row>
    <row r="2731" spans="1:34" x14ac:dyDescent="0.5">
      <c r="A2731">
        <v>20802</v>
      </c>
      <c r="B2731">
        <v>86609</v>
      </c>
      <c r="C2731" t="s">
        <v>2692</v>
      </c>
      <c r="D2731" s="25">
        <v>29587</v>
      </c>
      <c r="E2731" t="s">
        <v>69</v>
      </c>
      <c r="F2731" t="s">
        <v>80</v>
      </c>
      <c r="G2731" t="s">
        <v>89</v>
      </c>
      <c r="H2731" s="25">
        <v>41808</v>
      </c>
      <c r="I2731" s="26" t="str">
        <f t="shared" si="336"/>
        <v>Wed</v>
      </c>
      <c r="J2731" s="1">
        <f t="shared" si="337"/>
        <v>7</v>
      </c>
      <c r="K2731" s="1" t="str">
        <f t="shared" si="338"/>
        <v>7D</v>
      </c>
      <c r="L2731" s="25">
        <v>41815</v>
      </c>
      <c r="M2731" s="26" t="str">
        <f t="shared" si="339"/>
        <v>Wed</v>
      </c>
      <c r="N2731" s="25">
        <v>41818</v>
      </c>
      <c r="O2731" s="1">
        <f t="shared" si="340"/>
        <v>3</v>
      </c>
      <c r="P2731" s="27">
        <f t="shared" si="341"/>
        <v>2014</v>
      </c>
      <c r="Q2731" s="1">
        <f t="shared" si="342"/>
        <v>6</v>
      </c>
      <c r="R2731" s="1">
        <f t="shared" si="343"/>
        <v>25</v>
      </c>
      <c r="S2731" t="s">
        <v>72</v>
      </c>
      <c r="T2731" s="2">
        <v>15386960</v>
      </c>
      <c r="U2731">
        <v>14652380</v>
      </c>
      <c r="V2731" s="2">
        <v>12046900</v>
      </c>
      <c r="W2731" s="2">
        <v>1275180</v>
      </c>
      <c r="X2731" s="2">
        <v>0</v>
      </c>
      <c r="Y2731" s="2">
        <v>0</v>
      </c>
      <c r="Z2731" s="2">
        <v>2064880</v>
      </c>
      <c r="AA2731">
        <v>6</v>
      </c>
      <c r="AB2731">
        <v>0</v>
      </c>
      <c r="AC2731">
        <v>0</v>
      </c>
      <c r="AD2731">
        <v>0</v>
      </c>
      <c r="AE2731">
        <v>6</v>
      </c>
      <c r="AF2731">
        <v>6</v>
      </c>
      <c r="AG2731">
        <v>3</v>
      </c>
      <c r="AH2731" s="2">
        <v>4015633.33</v>
      </c>
    </row>
    <row r="2732" spans="1:34" x14ac:dyDescent="0.5">
      <c r="A2732">
        <v>20789</v>
      </c>
      <c r="B2732">
        <v>86567</v>
      </c>
      <c r="C2732" t="s">
        <v>2693</v>
      </c>
      <c r="D2732" s="25">
        <v>35629</v>
      </c>
      <c r="E2732" t="s">
        <v>69</v>
      </c>
      <c r="F2732" t="s">
        <v>80</v>
      </c>
      <c r="G2732" t="s">
        <v>89</v>
      </c>
      <c r="H2732" s="25">
        <v>41808</v>
      </c>
      <c r="I2732" s="26" t="str">
        <f t="shared" si="336"/>
        <v>Wed</v>
      </c>
      <c r="J2732" s="1">
        <f t="shared" si="337"/>
        <v>2</v>
      </c>
      <c r="K2732" s="1" t="str">
        <f t="shared" si="338"/>
        <v>7D</v>
      </c>
      <c r="L2732" s="25">
        <v>41810</v>
      </c>
      <c r="M2732" s="26" t="str">
        <f t="shared" si="339"/>
        <v>Fri</v>
      </c>
      <c r="N2732" s="25">
        <v>41812</v>
      </c>
      <c r="O2732" s="1">
        <f t="shared" si="340"/>
        <v>2</v>
      </c>
      <c r="P2732" s="27">
        <f t="shared" si="341"/>
        <v>2014</v>
      </c>
      <c r="Q2732" s="1">
        <f t="shared" si="342"/>
        <v>6</v>
      </c>
      <c r="R2732" s="1">
        <f t="shared" si="343"/>
        <v>20</v>
      </c>
      <c r="S2732" t="s">
        <v>72</v>
      </c>
      <c r="T2732" s="2">
        <v>24290881.989999998</v>
      </c>
      <c r="U2732">
        <v>12977792</v>
      </c>
      <c r="V2732" s="2">
        <v>19713880</v>
      </c>
      <c r="W2732" s="2">
        <v>1234752.03</v>
      </c>
      <c r="X2732" s="2">
        <v>0</v>
      </c>
      <c r="Y2732" s="2">
        <v>82251.08</v>
      </c>
      <c r="Z2732" s="2">
        <v>3259998.88</v>
      </c>
      <c r="AA2732">
        <v>4</v>
      </c>
      <c r="AB2732">
        <v>0</v>
      </c>
      <c r="AC2732">
        <v>0</v>
      </c>
      <c r="AD2732">
        <v>0</v>
      </c>
      <c r="AE2732">
        <v>4</v>
      </c>
      <c r="AF2732">
        <v>4</v>
      </c>
      <c r="AG2732">
        <v>2</v>
      </c>
      <c r="AH2732" s="2">
        <v>9856940</v>
      </c>
    </row>
    <row r="2733" spans="1:34" x14ac:dyDescent="0.5">
      <c r="A2733">
        <v>20838</v>
      </c>
      <c r="B2733">
        <v>86770</v>
      </c>
      <c r="C2733" t="s">
        <v>2694</v>
      </c>
      <c r="D2733" s="25">
        <v>29910</v>
      </c>
      <c r="E2733" t="s">
        <v>69</v>
      </c>
      <c r="F2733" t="s">
        <v>75</v>
      </c>
      <c r="G2733" t="s">
        <v>91</v>
      </c>
      <c r="H2733" s="25">
        <v>41809</v>
      </c>
      <c r="I2733" s="26" t="str">
        <f t="shared" si="336"/>
        <v>Thu</v>
      </c>
      <c r="J2733" s="1">
        <f t="shared" si="337"/>
        <v>2</v>
      </c>
      <c r="K2733" s="1" t="str">
        <f t="shared" si="338"/>
        <v>7D</v>
      </c>
      <c r="L2733" s="25">
        <v>41811</v>
      </c>
      <c r="M2733" s="26" t="str">
        <f t="shared" si="339"/>
        <v>Sat</v>
      </c>
      <c r="N2733" s="25">
        <v>41813</v>
      </c>
      <c r="O2733" s="1">
        <f t="shared" si="340"/>
        <v>2</v>
      </c>
      <c r="P2733" s="27">
        <f t="shared" si="341"/>
        <v>2014</v>
      </c>
      <c r="Q2733" s="1">
        <f t="shared" si="342"/>
        <v>6</v>
      </c>
      <c r="R2733" s="1">
        <f t="shared" si="343"/>
        <v>21</v>
      </c>
      <c r="S2733" t="s">
        <v>72</v>
      </c>
      <c r="T2733" s="2">
        <v>4980900.01</v>
      </c>
      <c r="U2733">
        <v>0</v>
      </c>
      <c r="V2733" s="2">
        <v>200000</v>
      </c>
      <c r="W2733" s="2">
        <v>4112467.53</v>
      </c>
      <c r="X2733" s="2">
        <v>0</v>
      </c>
      <c r="Y2733" s="2">
        <v>0</v>
      </c>
      <c r="Z2733" s="2">
        <v>668432.48</v>
      </c>
      <c r="AA2733">
        <v>4</v>
      </c>
      <c r="AB2733">
        <v>0</v>
      </c>
      <c r="AC2733">
        <v>2</v>
      </c>
      <c r="AD2733">
        <v>2</v>
      </c>
      <c r="AE2733">
        <v>4</v>
      </c>
      <c r="AF2733">
        <v>8</v>
      </c>
      <c r="AG2733">
        <v>2</v>
      </c>
      <c r="AH2733" s="2">
        <v>100000</v>
      </c>
    </row>
    <row r="2734" spans="1:34" x14ac:dyDescent="0.5">
      <c r="A2734">
        <v>20825</v>
      </c>
      <c r="B2734">
        <v>86694</v>
      </c>
      <c r="C2734" t="s">
        <v>2695</v>
      </c>
      <c r="D2734" s="25">
        <v>30092</v>
      </c>
      <c r="E2734" t="s">
        <v>144</v>
      </c>
      <c r="F2734" t="s">
        <v>80</v>
      </c>
      <c r="G2734" t="s">
        <v>89</v>
      </c>
      <c r="H2734" s="25">
        <v>41809</v>
      </c>
      <c r="I2734" s="26" t="str">
        <f t="shared" si="336"/>
        <v>Thu</v>
      </c>
      <c r="J2734" s="1">
        <f t="shared" si="337"/>
        <v>8</v>
      </c>
      <c r="K2734" s="1" t="str">
        <f t="shared" si="338"/>
        <v>14D</v>
      </c>
      <c r="L2734" s="25">
        <v>41817</v>
      </c>
      <c r="M2734" s="26" t="str">
        <f t="shared" si="339"/>
        <v>Fri</v>
      </c>
      <c r="N2734" s="25">
        <v>41822</v>
      </c>
      <c r="O2734" s="1">
        <f t="shared" si="340"/>
        <v>5</v>
      </c>
      <c r="P2734" s="27">
        <f t="shared" si="341"/>
        <v>2014</v>
      </c>
      <c r="Q2734" s="1">
        <f t="shared" si="342"/>
        <v>6</v>
      </c>
      <c r="R2734" s="1">
        <f t="shared" si="343"/>
        <v>27</v>
      </c>
      <c r="S2734" t="s">
        <v>72</v>
      </c>
      <c r="T2734" s="2">
        <v>38521328.899999999</v>
      </c>
      <c r="U2734">
        <v>32444480</v>
      </c>
      <c r="V2734" s="2">
        <v>25964700</v>
      </c>
      <c r="W2734" s="2">
        <v>7386640.7000000002</v>
      </c>
      <c r="X2734" s="2">
        <v>0</v>
      </c>
      <c r="Y2734" s="2">
        <v>0</v>
      </c>
      <c r="Z2734" s="2">
        <v>5169988.2</v>
      </c>
      <c r="AA2734">
        <v>10</v>
      </c>
      <c r="AB2734">
        <v>0</v>
      </c>
      <c r="AC2734">
        <v>0</v>
      </c>
      <c r="AD2734">
        <v>0</v>
      </c>
      <c r="AE2734">
        <v>10</v>
      </c>
      <c r="AF2734">
        <v>10</v>
      </c>
      <c r="AG2734">
        <v>5</v>
      </c>
      <c r="AH2734" s="2">
        <v>5192940</v>
      </c>
    </row>
    <row r="2735" spans="1:34" x14ac:dyDescent="0.5">
      <c r="A2735">
        <v>20826</v>
      </c>
      <c r="B2735">
        <v>86936</v>
      </c>
      <c r="C2735" t="s">
        <v>2696</v>
      </c>
      <c r="D2735" s="25">
        <v>30937</v>
      </c>
      <c r="E2735" t="s">
        <v>69</v>
      </c>
      <c r="F2735" t="s">
        <v>70</v>
      </c>
      <c r="G2735" t="s">
        <v>74</v>
      </c>
      <c r="H2735" s="25">
        <v>41809</v>
      </c>
      <c r="I2735" s="26" t="str">
        <f t="shared" si="336"/>
        <v>Thu</v>
      </c>
      <c r="J2735" s="1">
        <f t="shared" si="337"/>
        <v>11</v>
      </c>
      <c r="K2735" s="1" t="str">
        <f t="shared" si="338"/>
        <v>14D</v>
      </c>
      <c r="L2735" s="25">
        <v>41820</v>
      </c>
      <c r="M2735" s="26" t="str">
        <f t="shared" si="339"/>
        <v>Mon</v>
      </c>
      <c r="N2735" s="25">
        <v>41824</v>
      </c>
      <c r="O2735" s="1">
        <f t="shared" si="340"/>
        <v>4</v>
      </c>
      <c r="P2735" s="27">
        <f t="shared" si="341"/>
        <v>2014</v>
      </c>
      <c r="Q2735" s="1">
        <f t="shared" si="342"/>
        <v>6</v>
      </c>
      <c r="R2735" s="1">
        <f t="shared" si="343"/>
        <v>30</v>
      </c>
      <c r="S2735" t="s">
        <v>72</v>
      </c>
      <c r="T2735" s="2">
        <v>111028000</v>
      </c>
      <c r="U2735">
        <v>108108000</v>
      </c>
      <c r="V2735" s="2">
        <v>85963644</v>
      </c>
      <c r="W2735" s="2">
        <v>7636356</v>
      </c>
      <c r="X2735" s="2">
        <v>0</v>
      </c>
      <c r="Y2735" s="2">
        <v>2528138.52</v>
      </c>
      <c r="Z2735" s="2">
        <v>14899861.48</v>
      </c>
      <c r="AA2735">
        <v>8</v>
      </c>
      <c r="AB2735">
        <v>0</v>
      </c>
      <c r="AC2735">
        <v>0</v>
      </c>
      <c r="AD2735">
        <v>4</v>
      </c>
      <c r="AE2735">
        <v>8</v>
      </c>
      <c r="AF2735">
        <v>12</v>
      </c>
      <c r="AG2735">
        <v>4</v>
      </c>
      <c r="AH2735" s="2">
        <v>21490911</v>
      </c>
    </row>
    <row r="2736" spans="1:34" x14ac:dyDescent="0.5">
      <c r="A2736">
        <v>20853</v>
      </c>
      <c r="B2736">
        <v>86818</v>
      </c>
      <c r="C2736" t="s">
        <v>2697</v>
      </c>
      <c r="D2736" s="25">
        <v>30676</v>
      </c>
      <c r="E2736" t="s">
        <v>69</v>
      </c>
      <c r="F2736" t="s">
        <v>84</v>
      </c>
      <c r="G2736" t="s">
        <v>112</v>
      </c>
      <c r="H2736" s="25">
        <v>41809</v>
      </c>
      <c r="I2736" s="26" t="str">
        <f t="shared" si="336"/>
        <v>Thu</v>
      </c>
      <c r="J2736" s="1">
        <f t="shared" si="337"/>
        <v>0</v>
      </c>
      <c r="K2736" s="1" t="str">
        <f t="shared" si="338"/>
        <v>7D</v>
      </c>
      <c r="L2736" s="25">
        <v>41809</v>
      </c>
      <c r="M2736" s="26" t="str">
        <f t="shared" si="339"/>
        <v>Thu</v>
      </c>
      <c r="N2736" s="25">
        <v>41812</v>
      </c>
      <c r="O2736" s="1">
        <f t="shared" si="340"/>
        <v>3</v>
      </c>
      <c r="P2736" s="27">
        <f t="shared" si="341"/>
        <v>2014</v>
      </c>
      <c r="Q2736" s="1">
        <f t="shared" si="342"/>
        <v>6</v>
      </c>
      <c r="R2736" s="1">
        <f t="shared" si="343"/>
        <v>19</v>
      </c>
      <c r="S2736" t="s">
        <v>72</v>
      </c>
      <c r="T2736" s="2">
        <v>14827684.42</v>
      </c>
      <c r="U2736">
        <v>10710000</v>
      </c>
      <c r="V2736" s="2">
        <v>8000001</v>
      </c>
      <c r="W2736" s="2">
        <v>4837488.6500000004</v>
      </c>
      <c r="X2736" s="2">
        <v>0</v>
      </c>
      <c r="Y2736" s="2">
        <v>348.69</v>
      </c>
      <c r="Z2736" s="2">
        <v>1989846.08</v>
      </c>
      <c r="AA2736">
        <v>6</v>
      </c>
      <c r="AB2736">
        <v>0</v>
      </c>
      <c r="AC2736">
        <v>0</v>
      </c>
      <c r="AD2736">
        <v>6</v>
      </c>
      <c r="AE2736">
        <v>6</v>
      </c>
      <c r="AF2736">
        <v>12</v>
      </c>
      <c r="AG2736">
        <v>3</v>
      </c>
      <c r="AH2736" s="2">
        <v>2666667</v>
      </c>
    </row>
    <row r="2737" spans="1:34" x14ac:dyDescent="0.5">
      <c r="A2737">
        <v>20827</v>
      </c>
      <c r="B2737">
        <v>157924</v>
      </c>
      <c r="C2737" t="s">
        <v>2698</v>
      </c>
      <c r="D2737" s="25">
        <v>28332</v>
      </c>
      <c r="E2737" t="s">
        <v>69</v>
      </c>
      <c r="F2737" t="s">
        <v>70</v>
      </c>
      <c r="G2737" t="s">
        <v>74</v>
      </c>
      <c r="H2737" s="25">
        <v>41809</v>
      </c>
      <c r="I2737" s="26" t="str">
        <f t="shared" si="336"/>
        <v>Thu</v>
      </c>
      <c r="J2737" s="1">
        <f t="shared" si="337"/>
        <v>34</v>
      </c>
      <c r="K2737" s="1" t="str">
        <f t="shared" si="338"/>
        <v>45D</v>
      </c>
      <c r="L2737" s="25">
        <v>41843</v>
      </c>
      <c r="M2737" s="26" t="str">
        <f t="shared" si="339"/>
        <v>Wed</v>
      </c>
      <c r="N2737" s="25">
        <v>41847</v>
      </c>
      <c r="O2737" s="1">
        <f t="shared" si="340"/>
        <v>4</v>
      </c>
      <c r="P2737" s="27">
        <f t="shared" si="341"/>
        <v>2014</v>
      </c>
      <c r="Q2737" s="1">
        <f t="shared" si="342"/>
        <v>7</v>
      </c>
      <c r="R2737" s="1">
        <f t="shared" si="343"/>
        <v>23</v>
      </c>
      <c r="S2737" t="s">
        <v>72</v>
      </c>
      <c r="T2737" s="2">
        <v>25332070</v>
      </c>
      <c r="U2737">
        <v>23730070</v>
      </c>
      <c r="V2737" s="2">
        <v>18981865</v>
      </c>
      <c r="W2737" s="2">
        <v>2950352.99</v>
      </c>
      <c r="X2737" s="2">
        <v>0</v>
      </c>
      <c r="Y2737" s="2">
        <v>0</v>
      </c>
      <c r="Z2737" s="2">
        <v>3399852.01</v>
      </c>
      <c r="AA2737">
        <v>6</v>
      </c>
      <c r="AB2737">
        <v>0</v>
      </c>
      <c r="AC2737">
        <v>4</v>
      </c>
      <c r="AD2737">
        <v>0</v>
      </c>
      <c r="AE2737">
        <v>6</v>
      </c>
      <c r="AF2737">
        <v>10</v>
      </c>
      <c r="AG2737">
        <v>4</v>
      </c>
      <c r="AH2737" s="2">
        <v>4745466.25</v>
      </c>
    </row>
    <row r="2738" spans="1:34" x14ac:dyDescent="0.5">
      <c r="A2738">
        <v>17650</v>
      </c>
      <c r="B2738">
        <v>86852</v>
      </c>
      <c r="C2738" t="s">
        <v>2699</v>
      </c>
      <c r="D2738" s="25">
        <v>22165</v>
      </c>
      <c r="E2738" t="s">
        <v>79</v>
      </c>
      <c r="F2738" t="s">
        <v>105</v>
      </c>
      <c r="G2738" t="s">
        <v>106</v>
      </c>
      <c r="H2738" s="25">
        <v>41809</v>
      </c>
      <c r="I2738" s="26" t="str">
        <f t="shared" si="336"/>
        <v>Thu</v>
      </c>
      <c r="J2738" s="1">
        <f t="shared" si="337"/>
        <v>4</v>
      </c>
      <c r="K2738" s="1" t="str">
        <f t="shared" si="338"/>
        <v>7D</v>
      </c>
      <c r="L2738" s="25">
        <v>41813</v>
      </c>
      <c r="M2738" s="26" t="str">
        <f t="shared" si="339"/>
        <v>Mon</v>
      </c>
      <c r="N2738" s="25">
        <v>41819</v>
      </c>
      <c r="O2738" s="1">
        <f t="shared" si="340"/>
        <v>6</v>
      </c>
      <c r="P2738" s="27">
        <f t="shared" si="341"/>
        <v>2014</v>
      </c>
      <c r="Q2738" s="1">
        <f t="shared" si="342"/>
        <v>6</v>
      </c>
      <c r="R2738" s="1">
        <f t="shared" si="343"/>
        <v>23</v>
      </c>
      <c r="S2738" t="s">
        <v>72</v>
      </c>
      <c r="T2738" s="2">
        <v>8457999.9299999997</v>
      </c>
      <c r="U2738">
        <v>6353000</v>
      </c>
      <c r="V2738" s="2">
        <v>5076191</v>
      </c>
      <c r="W2738" s="2">
        <v>2246752.7599999998</v>
      </c>
      <c r="X2738" s="2">
        <v>0</v>
      </c>
      <c r="Y2738" s="2">
        <v>0</v>
      </c>
      <c r="Z2738" s="2">
        <v>1135056.17</v>
      </c>
      <c r="AA2738">
        <v>2</v>
      </c>
      <c r="AB2738">
        <v>0</v>
      </c>
      <c r="AC2738">
        <v>0</v>
      </c>
      <c r="AD2738">
        <v>0</v>
      </c>
      <c r="AE2738">
        <v>2</v>
      </c>
      <c r="AF2738">
        <v>2</v>
      </c>
      <c r="AG2738">
        <v>1</v>
      </c>
      <c r="AH2738" s="2">
        <v>5076191</v>
      </c>
    </row>
    <row r="2739" spans="1:34" x14ac:dyDescent="0.5">
      <c r="A2739">
        <v>16665</v>
      </c>
      <c r="B2739">
        <v>86794</v>
      </c>
      <c r="C2739" t="s">
        <v>2188</v>
      </c>
      <c r="D2739" s="25">
        <v>22754</v>
      </c>
      <c r="E2739" t="s">
        <v>79</v>
      </c>
      <c r="F2739" t="s">
        <v>105</v>
      </c>
      <c r="G2739" t="s">
        <v>106</v>
      </c>
      <c r="H2739" s="25">
        <v>41809</v>
      </c>
      <c r="I2739" s="26" t="str">
        <f t="shared" si="336"/>
        <v>Thu</v>
      </c>
      <c r="J2739" s="1">
        <f t="shared" si="337"/>
        <v>53</v>
      </c>
      <c r="K2739" s="1" t="str">
        <f t="shared" si="338"/>
        <v>60D</v>
      </c>
      <c r="L2739" s="25">
        <v>41862</v>
      </c>
      <c r="M2739" s="26" t="str">
        <f t="shared" si="339"/>
        <v>Mon</v>
      </c>
      <c r="N2739" s="25">
        <v>41863</v>
      </c>
      <c r="O2739" s="1">
        <f t="shared" si="340"/>
        <v>1</v>
      </c>
      <c r="P2739" s="27">
        <f t="shared" si="341"/>
        <v>2014</v>
      </c>
      <c r="Q2739" s="1">
        <f t="shared" si="342"/>
        <v>8</v>
      </c>
      <c r="R2739" s="1">
        <f t="shared" si="343"/>
        <v>11</v>
      </c>
      <c r="S2739" t="s">
        <v>72</v>
      </c>
      <c r="T2739" s="2">
        <v>12440198.890000001</v>
      </c>
      <c r="U2739">
        <v>4635400</v>
      </c>
      <c r="V2739" s="2">
        <v>3590749.4</v>
      </c>
      <c r="W2739" s="2">
        <v>7179855.1399999997</v>
      </c>
      <c r="X2739" s="2">
        <v>0</v>
      </c>
      <c r="Y2739" s="2">
        <v>0</v>
      </c>
      <c r="Z2739" s="2">
        <v>1669594.35</v>
      </c>
      <c r="AA2739">
        <v>14</v>
      </c>
      <c r="AB2739">
        <v>0</v>
      </c>
      <c r="AC2739">
        <v>0</v>
      </c>
      <c r="AD2739">
        <v>0</v>
      </c>
      <c r="AE2739">
        <v>14</v>
      </c>
      <c r="AF2739">
        <v>14</v>
      </c>
      <c r="AG2739">
        <v>7</v>
      </c>
      <c r="AH2739" s="2">
        <v>512964.2</v>
      </c>
    </row>
    <row r="2740" spans="1:34" x14ac:dyDescent="0.5">
      <c r="A2740">
        <v>20872</v>
      </c>
      <c r="B2740">
        <v>87607</v>
      </c>
      <c r="C2740" t="s">
        <v>2700</v>
      </c>
      <c r="D2740" s="25">
        <v>20909</v>
      </c>
      <c r="E2740" t="s">
        <v>79</v>
      </c>
      <c r="F2740" t="s">
        <v>75</v>
      </c>
      <c r="G2740" t="s">
        <v>1463</v>
      </c>
      <c r="H2740" s="25">
        <v>41810</v>
      </c>
      <c r="I2740" s="26" t="str">
        <f t="shared" si="336"/>
        <v>Fri</v>
      </c>
      <c r="J2740" s="1">
        <f t="shared" si="337"/>
        <v>110</v>
      </c>
      <c r="K2740" s="1" t="str">
        <f t="shared" si="338"/>
        <v>120D</v>
      </c>
      <c r="L2740" s="25">
        <v>41920</v>
      </c>
      <c r="M2740" s="26" t="str">
        <f t="shared" si="339"/>
        <v>Wed</v>
      </c>
      <c r="N2740" s="25">
        <v>41923</v>
      </c>
      <c r="O2740" s="1">
        <f t="shared" si="340"/>
        <v>3</v>
      </c>
      <c r="P2740" s="27">
        <f t="shared" si="341"/>
        <v>2014</v>
      </c>
      <c r="Q2740" s="1">
        <f t="shared" si="342"/>
        <v>10</v>
      </c>
      <c r="R2740" s="1">
        <f t="shared" si="343"/>
        <v>8</v>
      </c>
      <c r="S2740" t="s">
        <v>72</v>
      </c>
      <c r="T2740" s="2">
        <v>15631999.939999999</v>
      </c>
      <c r="U2740">
        <v>0</v>
      </c>
      <c r="V2740" s="2">
        <v>4400000</v>
      </c>
      <c r="W2740" s="2">
        <v>259740.25</v>
      </c>
      <c r="X2740" s="2">
        <v>0</v>
      </c>
      <c r="Y2740" s="2">
        <v>7365967.3600000003</v>
      </c>
      <c r="Z2740" s="2">
        <v>3606292.33</v>
      </c>
      <c r="AA2740">
        <v>22</v>
      </c>
      <c r="AB2740">
        <v>0</v>
      </c>
      <c r="AC2740">
        <v>0</v>
      </c>
      <c r="AD2740">
        <v>0</v>
      </c>
      <c r="AE2740">
        <v>22</v>
      </c>
      <c r="AF2740">
        <v>22</v>
      </c>
      <c r="AG2740">
        <v>11</v>
      </c>
      <c r="AH2740" s="2">
        <v>400000</v>
      </c>
    </row>
    <row r="2741" spans="1:34" x14ac:dyDescent="0.5">
      <c r="A2741">
        <v>20889</v>
      </c>
      <c r="B2741">
        <v>86977</v>
      </c>
      <c r="C2741" t="s">
        <v>2701</v>
      </c>
      <c r="D2741" s="25">
        <v>23810</v>
      </c>
      <c r="E2741" t="s">
        <v>122</v>
      </c>
      <c r="F2741" t="s">
        <v>80</v>
      </c>
      <c r="G2741" t="s">
        <v>81</v>
      </c>
      <c r="H2741" s="25">
        <v>41810</v>
      </c>
      <c r="I2741" s="26" t="str">
        <f t="shared" si="336"/>
        <v>Fri</v>
      </c>
      <c r="J2741" s="1">
        <f t="shared" si="337"/>
        <v>52</v>
      </c>
      <c r="K2741" s="1" t="str">
        <f t="shared" si="338"/>
        <v>60D</v>
      </c>
      <c r="L2741" s="25">
        <v>41862</v>
      </c>
      <c r="M2741" s="26" t="str">
        <f t="shared" si="339"/>
        <v>Mon</v>
      </c>
      <c r="N2741" s="25">
        <v>41866</v>
      </c>
      <c r="O2741" s="1">
        <f t="shared" si="340"/>
        <v>4</v>
      </c>
      <c r="P2741" s="27">
        <f t="shared" si="341"/>
        <v>2014</v>
      </c>
      <c r="Q2741" s="1">
        <f t="shared" si="342"/>
        <v>8</v>
      </c>
      <c r="R2741" s="1">
        <f t="shared" si="343"/>
        <v>11</v>
      </c>
      <c r="S2741" t="s">
        <v>72</v>
      </c>
      <c r="T2741" s="2">
        <v>22697499.420000002</v>
      </c>
      <c r="U2741">
        <v>19057500</v>
      </c>
      <c r="V2741" s="2">
        <v>14803032</v>
      </c>
      <c r="W2741" s="2">
        <v>4199132</v>
      </c>
      <c r="X2741" s="2">
        <v>0</v>
      </c>
      <c r="Y2741" s="2">
        <v>649350.65</v>
      </c>
      <c r="Z2741" s="2">
        <v>3045984.77</v>
      </c>
      <c r="AA2741">
        <v>8</v>
      </c>
      <c r="AB2741">
        <v>0</v>
      </c>
      <c r="AC2741">
        <v>0</v>
      </c>
      <c r="AD2741">
        <v>0</v>
      </c>
      <c r="AE2741">
        <v>8</v>
      </c>
      <c r="AF2741">
        <v>8</v>
      </c>
      <c r="AG2741">
        <v>4</v>
      </c>
      <c r="AH2741" s="2">
        <v>3700758</v>
      </c>
    </row>
    <row r="2742" spans="1:34" x14ac:dyDescent="0.5">
      <c r="A2742">
        <v>20907</v>
      </c>
      <c r="B2742">
        <v>87034</v>
      </c>
      <c r="C2742" t="s">
        <v>2702</v>
      </c>
      <c r="D2742" s="25">
        <v>24625</v>
      </c>
      <c r="E2742" t="s">
        <v>69</v>
      </c>
      <c r="F2742" t="s">
        <v>80</v>
      </c>
      <c r="G2742" t="s">
        <v>89</v>
      </c>
      <c r="H2742" s="25">
        <v>41810</v>
      </c>
      <c r="I2742" s="26" t="str">
        <f t="shared" si="336"/>
        <v>Fri</v>
      </c>
      <c r="J2742" s="1">
        <f t="shared" si="337"/>
        <v>6</v>
      </c>
      <c r="K2742" s="1" t="str">
        <f t="shared" si="338"/>
        <v>7D</v>
      </c>
      <c r="L2742" s="25">
        <v>41816</v>
      </c>
      <c r="M2742" s="26" t="str">
        <f t="shared" si="339"/>
        <v>Thu</v>
      </c>
      <c r="N2742" s="25">
        <v>41818</v>
      </c>
      <c r="O2742" s="1">
        <f t="shared" si="340"/>
        <v>2</v>
      </c>
      <c r="P2742" s="27">
        <f t="shared" si="341"/>
        <v>2014</v>
      </c>
      <c r="Q2742" s="1">
        <f t="shared" si="342"/>
        <v>6</v>
      </c>
      <c r="R2742" s="1">
        <f t="shared" si="343"/>
        <v>26</v>
      </c>
      <c r="S2742" t="s">
        <v>72</v>
      </c>
      <c r="T2742" s="2">
        <v>462000</v>
      </c>
      <c r="U2742">
        <v>0</v>
      </c>
      <c r="V2742" s="2">
        <v>400000</v>
      </c>
      <c r="W2742" s="2">
        <v>0</v>
      </c>
      <c r="X2742" s="2">
        <v>0</v>
      </c>
      <c r="Y2742" s="2">
        <v>0</v>
      </c>
      <c r="Z2742" s="2">
        <v>62000</v>
      </c>
      <c r="AA2742">
        <v>4</v>
      </c>
      <c r="AB2742">
        <v>0</v>
      </c>
      <c r="AC2742">
        <v>2</v>
      </c>
      <c r="AD2742">
        <v>0</v>
      </c>
      <c r="AE2742">
        <v>4</v>
      </c>
      <c r="AF2742">
        <v>6</v>
      </c>
      <c r="AG2742">
        <v>2</v>
      </c>
      <c r="AH2742" s="2">
        <v>200000</v>
      </c>
    </row>
    <row r="2743" spans="1:34" x14ac:dyDescent="0.5">
      <c r="A2743">
        <v>20880</v>
      </c>
      <c r="B2743">
        <v>86955</v>
      </c>
      <c r="C2743" t="s">
        <v>2703</v>
      </c>
      <c r="D2743" s="25">
        <v>25778</v>
      </c>
      <c r="E2743" t="s">
        <v>100</v>
      </c>
      <c r="F2743" t="s">
        <v>80</v>
      </c>
      <c r="G2743" t="s">
        <v>81</v>
      </c>
      <c r="H2743" s="25">
        <v>41810</v>
      </c>
      <c r="I2743" s="26" t="str">
        <f t="shared" si="336"/>
        <v>Fri</v>
      </c>
      <c r="J2743" s="1">
        <f t="shared" si="337"/>
        <v>38</v>
      </c>
      <c r="K2743" s="1" t="str">
        <f t="shared" si="338"/>
        <v>45D</v>
      </c>
      <c r="L2743" s="25">
        <v>41848</v>
      </c>
      <c r="M2743" s="26" t="str">
        <f t="shared" si="339"/>
        <v>Mon</v>
      </c>
      <c r="N2743" s="25">
        <v>41852</v>
      </c>
      <c r="O2743" s="1">
        <f t="shared" si="340"/>
        <v>4</v>
      </c>
      <c r="P2743" s="27">
        <f t="shared" si="341"/>
        <v>2014</v>
      </c>
      <c r="Q2743" s="1">
        <f t="shared" si="342"/>
        <v>7</v>
      </c>
      <c r="R2743" s="1">
        <f t="shared" si="343"/>
        <v>28</v>
      </c>
      <c r="S2743" t="s">
        <v>72</v>
      </c>
      <c r="T2743" s="2">
        <v>21035849.82</v>
      </c>
      <c r="U2743">
        <v>15939000</v>
      </c>
      <c r="V2743" s="2">
        <v>12951516</v>
      </c>
      <c r="W2743" s="2">
        <v>1962639.67</v>
      </c>
      <c r="X2743" s="2">
        <v>0</v>
      </c>
      <c r="Y2743" s="2">
        <v>2639360.64</v>
      </c>
      <c r="Z2743" s="2">
        <v>3482333.51</v>
      </c>
      <c r="AA2743">
        <v>4</v>
      </c>
      <c r="AB2743">
        <v>0</v>
      </c>
      <c r="AC2743">
        <v>0</v>
      </c>
      <c r="AD2743">
        <v>0</v>
      </c>
      <c r="AE2743">
        <v>4</v>
      </c>
      <c r="AF2743">
        <v>4</v>
      </c>
      <c r="AG2743">
        <v>4</v>
      </c>
      <c r="AH2743" s="2">
        <v>3237879</v>
      </c>
    </row>
    <row r="2744" spans="1:34" x14ac:dyDescent="0.5">
      <c r="A2744">
        <v>20899</v>
      </c>
      <c r="B2744">
        <v>87007</v>
      </c>
      <c r="C2744" t="s">
        <v>2704</v>
      </c>
      <c r="D2744" s="25">
        <v>29936</v>
      </c>
      <c r="E2744" t="s">
        <v>138</v>
      </c>
      <c r="F2744" t="s">
        <v>75</v>
      </c>
      <c r="G2744" t="s">
        <v>91</v>
      </c>
      <c r="H2744" s="25">
        <v>41810</v>
      </c>
      <c r="I2744" s="26" t="str">
        <f t="shared" si="336"/>
        <v>Fri</v>
      </c>
      <c r="J2744" s="1">
        <f t="shared" si="337"/>
        <v>50</v>
      </c>
      <c r="K2744" s="1" t="str">
        <f t="shared" si="338"/>
        <v>60D</v>
      </c>
      <c r="L2744" s="25">
        <v>41860</v>
      </c>
      <c r="M2744" s="26" t="str">
        <f t="shared" si="339"/>
        <v>Sat</v>
      </c>
      <c r="N2744" s="25">
        <v>41863</v>
      </c>
      <c r="O2744" s="1">
        <f t="shared" si="340"/>
        <v>3</v>
      </c>
      <c r="P2744" s="27">
        <f t="shared" si="341"/>
        <v>2014</v>
      </c>
      <c r="Q2744" s="1">
        <f t="shared" si="342"/>
        <v>8</v>
      </c>
      <c r="R2744" s="1">
        <f t="shared" si="343"/>
        <v>9</v>
      </c>
      <c r="S2744" t="s">
        <v>72</v>
      </c>
      <c r="T2744" s="2">
        <v>8956999.0099999998</v>
      </c>
      <c r="U2744">
        <v>0</v>
      </c>
      <c r="V2744" s="2">
        <v>6300432.9000000004</v>
      </c>
      <c r="W2744" s="2">
        <v>1012986.15</v>
      </c>
      <c r="X2744" s="2">
        <v>0</v>
      </c>
      <c r="Y2744" s="2">
        <v>441558.44</v>
      </c>
      <c r="Z2744" s="2">
        <v>1202021.52</v>
      </c>
      <c r="AA2744">
        <v>6</v>
      </c>
      <c r="AB2744">
        <v>0</v>
      </c>
      <c r="AC2744">
        <v>0</v>
      </c>
      <c r="AD2744">
        <v>0</v>
      </c>
      <c r="AE2744">
        <v>6</v>
      </c>
      <c r="AF2744">
        <v>6</v>
      </c>
      <c r="AG2744">
        <v>3</v>
      </c>
      <c r="AH2744" s="2">
        <v>2100144.2999999998</v>
      </c>
    </row>
    <row r="2745" spans="1:34" x14ac:dyDescent="0.5">
      <c r="A2745">
        <v>20911</v>
      </c>
      <c r="B2745">
        <v>87055</v>
      </c>
      <c r="C2745" t="s">
        <v>2705</v>
      </c>
      <c r="D2745" s="25">
        <v>41164</v>
      </c>
      <c r="E2745" t="s">
        <v>79</v>
      </c>
      <c r="F2745" t="s">
        <v>80</v>
      </c>
      <c r="G2745" t="s">
        <v>89</v>
      </c>
      <c r="H2745" s="25">
        <v>41811</v>
      </c>
      <c r="I2745" s="26" t="str">
        <f t="shared" si="336"/>
        <v>Sat</v>
      </c>
      <c r="J2745" s="1">
        <f t="shared" si="337"/>
        <v>19</v>
      </c>
      <c r="K2745" s="1" t="str">
        <f t="shared" si="338"/>
        <v>30D</v>
      </c>
      <c r="L2745" s="25">
        <v>41830</v>
      </c>
      <c r="M2745" s="26" t="str">
        <f t="shared" si="339"/>
        <v>Thu</v>
      </c>
      <c r="N2745" s="25">
        <v>41837</v>
      </c>
      <c r="O2745" s="1">
        <f t="shared" si="340"/>
        <v>7</v>
      </c>
      <c r="P2745" s="27">
        <f t="shared" si="341"/>
        <v>2014</v>
      </c>
      <c r="Q2745" s="1">
        <f t="shared" si="342"/>
        <v>7</v>
      </c>
      <c r="R2745" s="1">
        <f t="shared" si="343"/>
        <v>10</v>
      </c>
      <c r="S2745" t="s">
        <v>72</v>
      </c>
      <c r="T2745" s="2">
        <v>19078293.68</v>
      </c>
      <c r="U2745">
        <v>0</v>
      </c>
      <c r="V2745" s="2">
        <v>4200000</v>
      </c>
      <c r="W2745" s="2">
        <v>12018003.210000001</v>
      </c>
      <c r="X2745" s="2">
        <v>0</v>
      </c>
      <c r="Y2745" s="2">
        <v>300000</v>
      </c>
      <c r="Z2745" s="2">
        <v>2560290.4700000002</v>
      </c>
      <c r="AA2745">
        <v>14</v>
      </c>
      <c r="AB2745">
        <v>0</v>
      </c>
      <c r="AC2745">
        <v>7</v>
      </c>
      <c r="AD2745">
        <v>0</v>
      </c>
      <c r="AE2745">
        <v>14</v>
      </c>
      <c r="AF2745">
        <v>21</v>
      </c>
      <c r="AG2745">
        <v>7</v>
      </c>
      <c r="AH2745" s="2">
        <v>600000</v>
      </c>
    </row>
    <row r="2746" spans="1:34" x14ac:dyDescent="0.5">
      <c r="A2746">
        <v>20909</v>
      </c>
      <c r="B2746">
        <v>87048</v>
      </c>
      <c r="C2746" t="s">
        <v>2706</v>
      </c>
      <c r="D2746" s="25">
        <v>29681</v>
      </c>
      <c r="E2746" t="s">
        <v>138</v>
      </c>
      <c r="F2746" t="s">
        <v>75</v>
      </c>
      <c r="G2746" t="s">
        <v>1463</v>
      </c>
      <c r="H2746" s="25">
        <v>41811</v>
      </c>
      <c r="I2746" s="26" t="str">
        <f t="shared" si="336"/>
        <v>Sat</v>
      </c>
      <c r="J2746" s="1">
        <f t="shared" si="337"/>
        <v>104</v>
      </c>
      <c r="K2746" s="1" t="str">
        <f t="shared" si="338"/>
        <v>120D</v>
      </c>
      <c r="L2746" s="25">
        <v>41915</v>
      </c>
      <c r="M2746" s="26" t="str">
        <f t="shared" si="339"/>
        <v>Fri</v>
      </c>
      <c r="N2746" s="25">
        <v>41919</v>
      </c>
      <c r="O2746" s="1">
        <f t="shared" si="340"/>
        <v>4</v>
      </c>
      <c r="P2746" s="27">
        <f t="shared" si="341"/>
        <v>2014</v>
      </c>
      <c r="Q2746" s="1">
        <f t="shared" si="342"/>
        <v>10</v>
      </c>
      <c r="R2746" s="1">
        <f t="shared" si="343"/>
        <v>3</v>
      </c>
      <c r="S2746" t="s">
        <v>72</v>
      </c>
      <c r="T2746" s="2">
        <v>4159999.17</v>
      </c>
      <c r="U2746">
        <v>0</v>
      </c>
      <c r="V2746" s="2">
        <v>2000000</v>
      </c>
      <c r="W2746" s="2">
        <v>1346319.65</v>
      </c>
      <c r="X2746" s="2">
        <v>0</v>
      </c>
      <c r="Y2746" s="2">
        <v>255411.26</v>
      </c>
      <c r="Z2746" s="2">
        <v>558268.26</v>
      </c>
      <c r="AA2746">
        <v>8</v>
      </c>
      <c r="AB2746">
        <v>0</v>
      </c>
      <c r="AC2746">
        <v>0</v>
      </c>
      <c r="AD2746">
        <v>4</v>
      </c>
      <c r="AE2746">
        <v>8</v>
      </c>
      <c r="AF2746">
        <v>12</v>
      </c>
      <c r="AG2746">
        <v>4</v>
      </c>
      <c r="AH2746" s="2">
        <v>500000</v>
      </c>
    </row>
    <row r="2747" spans="1:34" x14ac:dyDescent="0.5">
      <c r="A2747">
        <v>20918</v>
      </c>
      <c r="B2747">
        <v>87065</v>
      </c>
      <c r="C2747" t="s">
        <v>2707</v>
      </c>
      <c r="D2747" s="25">
        <v>26373</v>
      </c>
      <c r="E2747" t="s">
        <v>69</v>
      </c>
      <c r="F2747" t="s">
        <v>75</v>
      </c>
      <c r="G2747" t="s">
        <v>91</v>
      </c>
      <c r="H2747" s="25">
        <v>41811</v>
      </c>
      <c r="I2747" s="26" t="str">
        <f t="shared" si="336"/>
        <v>Sat</v>
      </c>
      <c r="J2747" s="1">
        <f t="shared" si="337"/>
        <v>28</v>
      </c>
      <c r="K2747" s="1" t="str">
        <f t="shared" si="338"/>
        <v>30D</v>
      </c>
      <c r="L2747" s="25">
        <v>41839</v>
      </c>
      <c r="M2747" s="26" t="str">
        <f t="shared" si="339"/>
        <v>Sat</v>
      </c>
      <c r="N2747" s="25">
        <v>41841</v>
      </c>
      <c r="O2747" s="1">
        <f t="shared" si="340"/>
        <v>2</v>
      </c>
      <c r="P2747" s="27">
        <f t="shared" si="341"/>
        <v>2014</v>
      </c>
      <c r="Q2747" s="1">
        <f t="shared" si="342"/>
        <v>7</v>
      </c>
      <c r="R2747" s="1">
        <f t="shared" si="343"/>
        <v>19</v>
      </c>
      <c r="S2747" t="s">
        <v>72</v>
      </c>
      <c r="T2747" s="2">
        <v>16904551</v>
      </c>
      <c r="U2747">
        <v>10533600</v>
      </c>
      <c r="V2747" s="2">
        <v>9358702</v>
      </c>
      <c r="W2747" s="2">
        <v>5277270.26</v>
      </c>
      <c r="X2747" s="2">
        <v>0</v>
      </c>
      <c r="Y2747" s="2">
        <v>0</v>
      </c>
      <c r="Z2747" s="2">
        <v>2268578.7400000002</v>
      </c>
      <c r="AA2747">
        <v>8</v>
      </c>
      <c r="AB2747">
        <v>2</v>
      </c>
      <c r="AC2747">
        <v>4</v>
      </c>
      <c r="AD2747">
        <v>0</v>
      </c>
      <c r="AE2747">
        <v>10</v>
      </c>
      <c r="AF2747">
        <v>14</v>
      </c>
      <c r="AG2747">
        <v>4</v>
      </c>
      <c r="AH2747" s="2">
        <v>2339675.5</v>
      </c>
    </row>
    <row r="2748" spans="1:34" x14ac:dyDescent="0.5">
      <c r="A2748">
        <v>20929</v>
      </c>
      <c r="B2748">
        <v>87096</v>
      </c>
      <c r="C2748" t="s">
        <v>2708</v>
      </c>
      <c r="D2748" s="25">
        <v>30179</v>
      </c>
      <c r="E2748" t="s">
        <v>69</v>
      </c>
      <c r="F2748" t="s">
        <v>70</v>
      </c>
      <c r="G2748" t="s">
        <v>97</v>
      </c>
      <c r="H2748" s="25">
        <v>41811</v>
      </c>
      <c r="I2748" s="26" t="str">
        <f t="shared" si="336"/>
        <v>Sat</v>
      </c>
      <c r="J2748" s="1">
        <f t="shared" si="337"/>
        <v>0</v>
      </c>
      <c r="K2748" s="1" t="str">
        <f t="shared" si="338"/>
        <v>7D</v>
      </c>
      <c r="L2748" s="25">
        <v>41811</v>
      </c>
      <c r="M2748" s="26" t="str">
        <f t="shared" si="339"/>
        <v>Sat</v>
      </c>
      <c r="N2748" s="25">
        <v>41814</v>
      </c>
      <c r="O2748" s="1">
        <f t="shared" si="340"/>
        <v>3</v>
      </c>
      <c r="P2748" s="27">
        <f t="shared" si="341"/>
        <v>2014</v>
      </c>
      <c r="Q2748" s="1">
        <f t="shared" si="342"/>
        <v>6</v>
      </c>
      <c r="R2748" s="1">
        <f t="shared" si="343"/>
        <v>21</v>
      </c>
      <c r="S2748" t="s">
        <v>72</v>
      </c>
      <c r="T2748" s="2">
        <v>15939000</v>
      </c>
      <c r="U2748">
        <v>15939000</v>
      </c>
      <c r="V2748" s="2">
        <v>12527274</v>
      </c>
      <c r="W2748" s="2">
        <v>1272726</v>
      </c>
      <c r="X2748" s="2">
        <v>0</v>
      </c>
      <c r="Y2748" s="2">
        <v>0</v>
      </c>
      <c r="Z2748" s="2">
        <v>2139000</v>
      </c>
      <c r="AA2748">
        <v>6</v>
      </c>
      <c r="AB2748">
        <v>0</v>
      </c>
      <c r="AC2748">
        <v>0</v>
      </c>
      <c r="AD2748">
        <v>0</v>
      </c>
      <c r="AE2748">
        <v>6</v>
      </c>
      <c r="AF2748">
        <v>6</v>
      </c>
      <c r="AG2748">
        <v>3</v>
      </c>
      <c r="AH2748" s="2">
        <v>4175758</v>
      </c>
    </row>
    <row r="2749" spans="1:34" x14ac:dyDescent="0.5">
      <c r="A2749">
        <v>20797</v>
      </c>
      <c r="B2749">
        <v>87132</v>
      </c>
      <c r="C2749" t="s">
        <v>1715</v>
      </c>
      <c r="D2749" s="25">
        <v>41115</v>
      </c>
      <c r="E2749" t="s">
        <v>69</v>
      </c>
      <c r="F2749" t="s">
        <v>75</v>
      </c>
      <c r="G2749" t="s">
        <v>91</v>
      </c>
      <c r="H2749" s="25">
        <v>41812</v>
      </c>
      <c r="I2749" s="26" t="str">
        <f t="shared" si="336"/>
        <v>Sun</v>
      </c>
      <c r="J2749" s="1">
        <f t="shared" si="337"/>
        <v>0</v>
      </c>
      <c r="K2749" s="1" t="str">
        <f t="shared" si="338"/>
        <v>7D</v>
      </c>
      <c r="L2749" s="25">
        <v>41812</v>
      </c>
      <c r="M2749" s="26" t="str">
        <f t="shared" si="339"/>
        <v>Sun</v>
      </c>
      <c r="N2749" s="25">
        <v>41814</v>
      </c>
      <c r="O2749" s="1">
        <f t="shared" si="340"/>
        <v>2</v>
      </c>
      <c r="P2749" s="27">
        <f t="shared" si="341"/>
        <v>2014</v>
      </c>
      <c r="Q2749" s="1">
        <f t="shared" si="342"/>
        <v>6</v>
      </c>
      <c r="R2749" s="1">
        <f t="shared" si="343"/>
        <v>22</v>
      </c>
      <c r="S2749" t="s">
        <v>72</v>
      </c>
      <c r="T2749" s="2">
        <v>88173736.700000003</v>
      </c>
      <c r="U2749">
        <v>65700000</v>
      </c>
      <c r="V2749" s="2">
        <v>53898702</v>
      </c>
      <c r="W2749" s="2">
        <v>19775529.899999999</v>
      </c>
      <c r="X2749" s="2">
        <v>0</v>
      </c>
      <c r="Y2749" s="2">
        <v>2666666.44</v>
      </c>
      <c r="Z2749" s="2">
        <v>11832838.359999999</v>
      </c>
      <c r="AA2749">
        <v>40</v>
      </c>
      <c r="AB2749">
        <v>0</v>
      </c>
      <c r="AC2749">
        <v>3</v>
      </c>
      <c r="AD2749">
        <v>12</v>
      </c>
      <c r="AE2749">
        <v>40</v>
      </c>
      <c r="AF2749">
        <v>55</v>
      </c>
      <c r="AG2749">
        <v>5</v>
      </c>
      <c r="AH2749" s="2">
        <v>10779740.4</v>
      </c>
    </row>
    <row r="2750" spans="1:34" x14ac:dyDescent="0.5">
      <c r="A2750">
        <v>20936</v>
      </c>
      <c r="B2750">
        <v>87148</v>
      </c>
      <c r="C2750" t="s">
        <v>2709</v>
      </c>
      <c r="D2750" s="25">
        <v>21801</v>
      </c>
      <c r="E2750" t="s">
        <v>138</v>
      </c>
      <c r="F2750" t="s">
        <v>80</v>
      </c>
      <c r="G2750" t="s">
        <v>89</v>
      </c>
      <c r="H2750" s="25">
        <v>41813</v>
      </c>
      <c r="I2750" s="26" t="str">
        <f t="shared" si="336"/>
        <v>Mon</v>
      </c>
      <c r="J2750" s="1">
        <f t="shared" si="337"/>
        <v>77</v>
      </c>
      <c r="K2750" s="1" t="str">
        <f t="shared" si="338"/>
        <v>90D</v>
      </c>
      <c r="L2750" s="25">
        <v>41890</v>
      </c>
      <c r="M2750" s="26" t="str">
        <f t="shared" si="339"/>
        <v>Mon</v>
      </c>
      <c r="N2750" s="25">
        <v>41892</v>
      </c>
      <c r="O2750" s="1">
        <f t="shared" si="340"/>
        <v>2</v>
      </c>
      <c r="P2750" s="27">
        <f t="shared" si="341"/>
        <v>2014</v>
      </c>
      <c r="Q2750" s="1">
        <f t="shared" si="342"/>
        <v>9</v>
      </c>
      <c r="R2750" s="1">
        <f t="shared" si="343"/>
        <v>8</v>
      </c>
      <c r="S2750" t="s">
        <v>72</v>
      </c>
      <c r="T2750" s="2">
        <v>20198573.920000002</v>
      </c>
      <c r="U2750">
        <v>0</v>
      </c>
      <c r="V2750" s="2">
        <v>9750000</v>
      </c>
      <c r="W2750" s="2">
        <v>2932747.99</v>
      </c>
      <c r="X2750" s="2">
        <v>0</v>
      </c>
      <c r="Y2750" s="2">
        <v>3846153.85</v>
      </c>
      <c r="Z2750" s="2">
        <v>3669672.08</v>
      </c>
      <c r="AA2750">
        <v>8</v>
      </c>
      <c r="AB2750">
        <v>0</v>
      </c>
      <c r="AC2750">
        <v>0</v>
      </c>
      <c r="AD2750">
        <v>2</v>
      </c>
      <c r="AE2750">
        <v>8</v>
      </c>
      <c r="AF2750">
        <v>10</v>
      </c>
      <c r="AG2750">
        <v>2</v>
      </c>
      <c r="AH2750" s="2">
        <v>4875000</v>
      </c>
    </row>
    <row r="2751" spans="1:34" x14ac:dyDescent="0.5">
      <c r="A2751">
        <v>20989</v>
      </c>
      <c r="B2751">
        <v>87266</v>
      </c>
      <c r="C2751" t="s">
        <v>2710</v>
      </c>
      <c r="D2751" s="25">
        <v>29766</v>
      </c>
      <c r="E2751" t="s">
        <v>138</v>
      </c>
      <c r="F2751" t="s">
        <v>75</v>
      </c>
      <c r="G2751" t="s">
        <v>1463</v>
      </c>
      <c r="H2751" s="25">
        <v>41813</v>
      </c>
      <c r="I2751" s="26" t="str">
        <f t="shared" si="336"/>
        <v>Mon</v>
      </c>
      <c r="J2751" s="1">
        <f t="shared" si="337"/>
        <v>20</v>
      </c>
      <c r="K2751" s="1" t="str">
        <f t="shared" si="338"/>
        <v>30D</v>
      </c>
      <c r="L2751" s="25">
        <v>41833</v>
      </c>
      <c r="M2751" s="26" t="str">
        <f t="shared" si="339"/>
        <v>Sun</v>
      </c>
      <c r="N2751" s="25">
        <v>41837</v>
      </c>
      <c r="O2751" s="1">
        <f t="shared" si="340"/>
        <v>4</v>
      </c>
      <c r="P2751" s="27">
        <f t="shared" si="341"/>
        <v>2014</v>
      </c>
      <c r="Q2751" s="1">
        <f t="shared" si="342"/>
        <v>7</v>
      </c>
      <c r="R2751" s="1">
        <f t="shared" si="343"/>
        <v>13</v>
      </c>
      <c r="S2751" t="s">
        <v>72</v>
      </c>
      <c r="T2751" s="2">
        <v>5176499.8</v>
      </c>
      <c r="U2751">
        <v>0</v>
      </c>
      <c r="V2751" s="2">
        <v>2750216</v>
      </c>
      <c r="W2751" s="2">
        <v>865800.69</v>
      </c>
      <c r="X2751" s="2">
        <v>0</v>
      </c>
      <c r="Y2751" s="2">
        <v>865800.87</v>
      </c>
      <c r="Z2751" s="2">
        <v>694682.24</v>
      </c>
      <c r="AA2751">
        <v>8</v>
      </c>
      <c r="AB2751">
        <v>0</v>
      </c>
      <c r="AC2751">
        <v>0</v>
      </c>
      <c r="AD2751">
        <v>4</v>
      </c>
      <c r="AE2751">
        <v>8</v>
      </c>
      <c r="AF2751">
        <v>12</v>
      </c>
      <c r="AG2751">
        <v>4</v>
      </c>
      <c r="AH2751" s="2">
        <v>687554</v>
      </c>
    </row>
    <row r="2752" spans="1:34" x14ac:dyDescent="0.5">
      <c r="A2752">
        <v>20938</v>
      </c>
      <c r="B2752">
        <v>87151</v>
      </c>
      <c r="C2752" t="s">
        <v>2711</v>
      </c>
      <c r="D2752" s="25">
        <v>29466</v>
      </c>
      <c r="E2752" t="s">
        <v>69</v>
      </c>
      <c r="F2752" t="s">
        <v>80</v>
      </c>
      <c r="G2752" t="s">
        <v>89</v>
      </c>
      <c r="H2752" s="25">
        <v>41813</v>
      </c>
      <c r="I2752" s="26" t="str">
        <f t="shared" ref="I2752:I2815" si="344">TEXT(H2752,"ddd")</f>
        <v>Mon</v>
      </c>
      <c r="J2752" s="1">
        <f t="shared" ref="J2752:J2815" si="345">L2752-H2752</f>
        <v>11</v>
      </c>
      <c r="K2752" s="1" t="str">
        <f t="shared" ref="K2752:K2815" si="346">IF(J2752&lt;=7,"7D",IF(J2752&lt;=14,"14D",IF(J2752&lt;=30,"30D",IF(J2752&lt;=45,"45D",IF(J2752&lt;=60,"60D",IF(J2752&lt;=90,"90D","120D"))))))</f>
        <v>14D</v>
      </c>
      <c r="L2752" s="25">
        <v>41824</v>
      </c>
      <c r="M2752" s="26" t="str">
        <f t="shared" ref="M2752:M2815" si="347">TEXT(L2752,"ddd")</f>
        <v>Fri</v>
      </c>
      <c r="N2752" s="25">
        <v>41825</v>
      </c>
      <c r="O2752" s="1">
        <f t="shared" ref="O2752:O2815" si="348">N2752-L2752</f>
        <v>1</v>
      </c>
      <c r="P2752" s="27">
        <f t="shared" ref="P2752:P2815" si="349">YEAR(L2752)</f>
        <v>2014</v>
      </c>
      <c r="Q2752" s="1">
        <f t="shared" ref="Q2752:Q2815" si="350">MONTH(L2752)</f>
        <v>7</v>
      </c>
      <c r="R2752" s="1">
        <f t="shared" ref="R2752:R2815" si="351">DAY(L2752)</f>
        <v>4</v>
      </c>
      <c r="S2752" t="s">
        <v>72</v>
      </c>
      <c r="T2752" s="2">
        <v>4109540</v>
      </c>
      <c r="U2752">
        <v>3878540</v>
      </c>
      <c r="V2752" s="2">
        <v>2983984</v>
      </c>
      <c r="W2752" s="2">
        <v>573884</v>
      </c>
      <c r="X2752" s="2">
        <v>0</v>
      </c>
      <c r="Y2752" s="2">
        <v>0</v>
      </c>
      <c r="Z2752" s="2">
        <v>551672</v>
      </c>
      <c r="AA2752">
        <v>2</v>
      </c>
      <c r="AB2752">
        <v>0</v>
      </c>
      <c r="AC2752">
        <v>1</v>
      </c>
      <c r="AD2752">
        <v>0</v>
      </c>
      <c r="AE2752">
        <v>2</v>
      </c>
      <c r="AF2752">
        <v>3</v>
      </c>
      <c r="AG2752">
        <v>1</v>
      </c>
      <c r="AH2752" s="2">
        <v>2983984</v>
      </c>
    </row>
    <row r="2753" spans="1:34" x14ac:dyDescent="0.5">
      <c r="A2753">
        <v>20937</v>
      </c>
      <c r="B2753">
        <v>87149</v>
      </c>
      <c r="C2753" t="s">
        <v>2712</v>
      </c>
      <c r="D2753" s="25">
        <v>27880</v>
      </c>
      <c r="E2753" t="s">
        <v>138</v>
      </c>
      <c r="F2753" t="s">
        <v>80</v>
      </c>
      <c r="G2753" t="s">
        <v>89</v>
      </c>
      <c r="H2753" s="25">
        <v>41813</v>
      </c>
      <c r="I2753" s="26" t="str">
        <f t="shared" si="344"/>
        <v>Mon</v>
      </c>
      <c r="J2753" s="1">
        <f t="shared" si="345"/>
        <v>1</v>
      </c>
      <c r="K2753" s="1" t="str">
        <f t="shared" si="346"/>
        <v>7D</v>
      </c>
      <c r="L2753" s="25">
        <v>41814</v>
      </c>
      <c r="M2753" s="26" t="str">
        <f t="shared" si="347"/>
        <v>Tue</v>
      </c>
      <c r="N2753" s="25">
        <v>41817</v>
      </c>
      <c r="O2753" s="1">
        <f t="shared" si="348"/>
        <v>3</v>
      </c>
      <c r="P2753" s="27">
        <f t="shared" si="349"/>
        <v>2014</v>
      </c>
      <c r="Q2753" s="1">
        <f t="shared" si="350"/>
        <v>6</v>
      </c>
      <c r="R2753" s="1">
        <f t="shared" si="351"/>
        <v>24</v>
      </c>
      <c r="S2753" t="s">
        <v>72</v>
      </c>
      <c r="T2753" s="2">
        <v>18160336.010000002</v>
      </c>
      <c r="U2753">
        <v>16160336</v>
      </c>
      <c r="V2753" s="2">
        <v>13354092</v>
      </c>
      <c r="W2753" s="2">
        <v>811068.17</v>
      </c>
      <c r="X2753" s="2">
        <v>0</v>
      </c>
      <c r="Y2753" s="2">
        <v>1228771.23</v>
      </c>
      <c r="Z2753" s="2">
        <v>2766404.61</v>
      </c>
      <c r="AA2753">
        <v>3</v>
      </c>
      <c r="AB2753">
        <v>0</v>
      </c>
      <c r="AC2753">
        <v>0</v>
      </c>
      <c r="AD2753">
        <v>0</v>
      </c>
      <c r="AE2753">
        <v>3</v>
      </c>
      <c r="AF2753">
        <v>3</v>
      </c>
      <c r="AG2753">
        <v>3</v>
      </c>
      <c r="AH2753" s="2">
        <v>4451364</v>
      </c>
    </row>
    <row r="2754" spans="1:34" x14ac:dyDescent="0.5">
      <c r="A2754">
        <v>21002</v>
      </c>
      <c r="B2754">
        <v>87327</v>
      </c>
      <c r="C2754" t="s">
        <v>2713</v>
      </c>
      <c r="D2754" s="25">
        <v>24037</v>
      </c>
      <c r="E2754" t="s">
        <v>144</v>
      </c>
      <c r="F2754" t="s">
        <v>75</v>
      </c>
      <c r="G2754" t="s">
        <v>91</v>
      </c>
      <c r="H2754" s="25">
        <v>41814</v>
      </c>
      <c r="I2754" s="26" t="str">
        <f t="shared" si="344"/>
        <v>Tue</v>
      </c>
      <c r="J2754" s="1">
        <f t="shared" si="345"/>
        <v>99</v>
      </c>
      <c r="K2754" s="1" t="str">
        <f t="shared" si="346"/>
        <v>120D</v>
      </c>
      <c r="L2754" s="25">
        <v>41913</v>
      </c>
      <c r="M2754" s="26" t="str">
        <f t="shared" si="347"/>
        <v>Wed</v>
      </c>
      <c r="N2754" s="25">
        <v>41918</v>
      </c>
      <c r="O2754" s="1">
        <f t="shared" si="348"/>
        <v>5</v>
      </c>
      <c r="P2754" s="27">
        <f t="shared" si="349"/>
        <v>2014</v>
      </c>
      <c r="Q2754" s="1">
        <f t="shared" si="350"/>
        <v>10</v>
      </c>
      <c r="R2754" s="1">
        <f t="shared" si="351"/>
        <v>1</v>
      </c>
      <c r="S2754" t="s">
        <v>72</v>
      </c>
      <c r="T2754" s="2">
        <v>33106246.600000001</v>
      </c>
      <c r="U2754">
        <v>0</v>
      </c>
      <c r="V2754" s="2">
        <v>12884200</v>
      </c>
      <c r="W2754" s="2">
        <v>13779218.550000001</v>
      </c>
      <c r="X2754" s="2">
        <v>0</v>
      </c>
      <c r="Y2754" s="2">
        <v>1760239.14</v>
      </c>
      <c r="Z2754" s="2">
        <v>4682588.91</v>
      </c>
      <c r="AA2754">
        <v>20</v>
      </c>
      <c r="AB2754">
        <v>0</v>
      </c>
      <c r="AC2754">
        <v>5</v>
      </c>
      <c r="AD2754">
        <v>0</v>
      </c>
      <c r="AE2754">
        <v>20</v>
      </c>
      <c r="AF2754">
        <v>25</v>
      </c>
      <c r="AG2754">
        <v>5</v>
      </c>
      <c r="AH2754" s="2">
        <v>2576840</v>
      </c>
    </row>
    <row r="2755" spans="1:34" x14ac:dyDescent="0.5">
      <c r="A2755">
        <v>20992</v>
      </c>
      <c r="B2755">
        <v>87272</v>
      </c>
      <c r="C2755" t="s">
        <v>2714</v>
      </c>
      <c r="D2755" s="25">
        <v>29103</v>
      </c>
      <c r="E2755" t="s">
        <v>69</v>
      </c>
      <c r="F2755" t="s">
        <v>70</v>
      </c>
      <c r="G2755" t="s">
        <v>74</v>
      </c>
      <c r="H2755" s="25">
        <v>41814</v>
      </c>
      <c r="I2755" s="26" t="str">
        <f t="shared" si="344"/>
        <v>Tue</v>
      </c>
      <c r="J2755" s="1">
        <f t="shared" si="345"/>
        <v>0</v>
      </c>
      <c r="K2755" s="1" t="str">
        <f t="shared" si="346"/>
        <v>7D</v>
      </c>
      <c r="L2755" s="25">
        <v>41814</v>
      </c>
      <c r="M2755" s="26" t="str">
        <f t="shared" si="347"/>
        <v>Tue</v>
      </c>
      <c r="N2755" s="25">
        <v>41821</v>
      </c>
      <c r="O2755" s="1">
        <f t="shared" si="348"/>
        <v>7</v>
      </c>
      <c r="P2755" s="27">
        <f t="shared" si="349"/>
        <v>2014</v>
      </c>
      <c r="Q2755" s="1">
        <f t="shared" si="350"/>
        <v>6</v>
      </c>
      <c r="R2755" s="1">
        <f t="shared" si="351"/>
        <v>24</v>
      </c>
      <c r="S2755" t="s">
        <v>72</v>
      </c>
      <c r="T2755" s="2">
        <v>131120248.37</v>
      </c>
      <c r="U2755">
        <v>115211250</v>
      </c>
      <c r="V2755" s="2">
        <v>93425758</v>
      </c>
      <c r="W2755" s="2">
        <v>20098266.57</v>
      </c>
      <c r="X2755" s="2">
        <v>0</v>
      </c>
      <c r="Y2755" s="2">
        <v>0</v>
      </c>
      <c r="Z2755" s="2">
        <v>17596223.800000001</v>
      </c>
      <c r="AA2755">
        <v>35</v>
      </c>
      <c r="AB2755">
        <v>0</v>
      </c>
      <c r="AC2755">
        <v>0</v>
      </c>
      <c r="AD2755">
        <v>0</v>
      </c>
      <c r="AE2755">
        <v>35</v>
      </c>
      <c r="AF2755">
        <v>35</v>
      </c>
      <c r="AG2755">
        <v>7</v>
      </c>
      <c r="AH2755" s="2">
        <v>13346536.859999999</v>
      </c>
    </row>
    <row r="2756" spans="1:34" x14ac:dyDescent="0.5">
      <c r="A2756">
        <v>21022</v>
      </c>
      <c r="B2756">
        <v>87375</v>
      </c>
      <c r="C2756" t="s">
        <v>2715</v>
      </c>
      <c r="D2756" s="25">
        <v>25638</v>
      </c>
      <c r="E2756" t="s">
        <v>79</v>
      </c>
      <c r="F2756" t="s">
        <v>80</v>
      </c>
      <c r="G2756" t="s">
        <v>81</v>
      </c>
      <c r="H2756" s="25">
        <v>41814</v>
      </c>
      <c r="I2756" s="26" t="str">
        <f t="shared" si="344"/>
        <v>Tue</v>
      </c>
      <c r="J2756" s="1">
        <f t="shared" si="345"/>
        <v>99</v>
      </c>
      <c r="K2756" s="1" t="str">
        <f t="shared" si="346"/>
        <v>120D</v>
      </c>
      <c r="L2756" s="25">
        <v>41913</v>
      </c>
      <c r="M2756" s="26" t="str">
        <f t="shared" si="347"/>
        <v>Wed</v>
      </c>
      <c r="N2756" s="25">
        <v>41917</v>
      </c>
      <c r="O2756" s="1">
        <f t="shared" si="348"/>
        <v>4</v>
      </c>
      <c r="P2756" s="27">
        <f t="shared" si="349"/>
        <v>2014</v>
      </c>
      <c r="Q2756" s="1">
        <f t="shared" si="350"/>
        <v>10</v>
      </c>
      <c r="R2756" s="1">
        <f t="shared" si="351"/>
        <v>1</v>
      </c>
      <c r="S2756" t="s">
        <v>72</v>
      </c>
      <c r="T2756" s="2">
        <v>30752999.370000001</v>
      </c>
      <c r="U2756">
        <v>17325000</v>
      </c>
      <c r="V2756" s="2">
        <v>10580608</v>
      </c>
      <c r="W2756" s="2">
        <v>16045369.48</v>
      </c>
      <c r="X2756" s="2">
        <v>0</v>
      </c>
      <c r="Y2756" s="2">
        <v>0</v>
      </c>
      <c r="Z2756" s="2">
        <v>4127021.89</v>
      </c>
      <c r="AA2756">
        <v>12</v>
      </c>
      <c r="AB2756">
        <v>0</v>
      </c>
      <c r="AC2756">
        <v>4</v>
      </c>
      <c r="AD2756">
        <v>0</v>
      </c>
      <c r="AE2756">
        <v>12</v>
      </c>
      <c r="AF2756">
        <v>16</v>
      </c>
      <c r="AG2756">
        <v>4</v>
      </c>
      <c r="AH2756" s="2">
        <v>2645152</v>
      </c>
    </row>
    <row r="2757" spans="1:34" x14ac:dyDescent="0.5">
      <c r="A2757">
        <v>21045</v>
      </c>
      <c r="B2757">
        <v>87457</v>
      </c>
      <c r="C2757" t="s">
        <v>2716</v>
      </c>
      <c r="D2757" s="25">
        <v>22837</v>
      </c>
      <c r="E2757" t="s">
        <v>79</v>
      </c>
      <c r="F2757" t="s">
        <v>80</v>
      </c>
      <c r="G2757" t="s">
        <v>81</v>
      </c>
      <c r="H2757" s="25">
        <v>41815</v>
      </c>
      <c r="I2757" s="26" t="str">
        <f t="shared" si="344"/>
        <v>Wed</v>
      </c>
      <c r="J2757" s="1">
        <f t="shared" si="345"/>
        <v>83</v>
      </c>
      <c r="K2757" s="1" t="str">
        <f t="shared" si="346"/>
        <v>90D</v>
      </c>
      <c r="L2757" s="25">
        <v>41898</v>
      </c>
      <c r="M2757" s="26" t="str">
        <f t="shared" si="347"/>
        <v>Tue</v>
      </c>
      <c r="N2757" s="25">
        <v>41902</v>
      </c>
      <c r="O2757" s="1">
        <f t="shared" si="348"/>
        <v>4</v>
      </c>
      <c r="P2757" s="27">
        <f t="shared" si="349"/>
        <v>2014</v>
      </c>
      <c r="Q2757" s="1">
        <f t="shared" si="350"/>
        <v>9</v>
      </c>
      <c r="R2757" s="1">
        <f t="shared" si="351"/>
        <v>16</v>
      </c>
      <c r="S2757" t="s">
        <v>72</v>
      </c>
      <c r="T2757" s="2">
        <v>49771650.68</v>
      </c>
      <c r="U2757">
        <v>34650000</v>
      </c>
      <c r="V2757" s="2">
        <v>19309088</v>
      </c>
      <c r="W2757" s="2">
        <v>23783031.219999999</v>
      </c>
      <c r="X2757" s="2">
        <v>0</v>
      </c>
      <c r="Y2757" s="2">
        <v>230</v>
      </c>
      <c r="Z2757" s="2">
        <v>6679301.46</v>
      </c>
      <c r="AA2757">
        <v>24</v>
      </c>
      <c r="AB2757">
        <v>0</v>
      </c>
      <c r="AC2757">
        <v>0</v>
      </c>
      <c r="AD2757">
        <v>0</v>
      </c>
      <c r="AE2757">
        <v>24</v>
      </c>
      <c r="AF2757">
        <v>24</v>
      </c>
      <c r="AG2757">
        <v>8</v>
      </c>
      <c r="AH2757" s="2">
        <v>2413636</v>
      </c>
    </row>
    <row r="2758" spans="1:34" x14ac:dyDescent="0.5">
      <c r="A2758">
        <v>21045</v>
      </c>
      <c r="B2758">
        <v>87457</v>
      </c>
      <c r="C2758" t="s">
        <v>2716</v>
      </c>
      <c r="D2758" s="25">
        <v>22837</v>
      </c>
      <c r="E2758" t="s">
        <v>79</v>
      </c>
      <c r="F2758" t="s">
        <v>80</v>
      </c>
      <c r="G2758" t="s">
        <v>81</v>
      </c>
      <c r="H2758" s="25">
        <v>41815</v>
      </c>
      <c r="I2758" s="26" t="str">
        <f t="shared" si="344"/>
        <v>Wed</v>
      </c>
      <c r="J2758" s="1">
        <f t="shared" si="345"/>
        <v>87</v>
      </c>
      <c r="K2758" s="1" t="str">
        <f t="shared" si="346"/>
        <v>90D</v>
      </c>
      <c r="L2758" s="25">
        <v>41902</v>
      </c>
      <c r="M2758" s="26" t="str">
        <f t="shared" si="347"/>
        <v>Sat</v>
      </c>
      <c r="N2758" s="25">
        <v>41906</v>
      </c>
      <c r="O2758" s="1">
        <f t="shared" si="348"/>
        <v>4</v>
      </c>
      <c r="P2758" s="27">
        <f t="shared" si="349"/>
        <v>2014</v>
      </c>
      <c r="Q2758" s="1">
        <f t="shared" si="350"/>
        <v>9</v>
      </c>
      <c r="R2758" s="1">
        <f t="shared" si="351"/>
        <v>20</v>
      </c>
      <c r="S2758" t="s">
        <v>72</v>
      </c>
      <c r="T2758" s="2">
        <v>49771650.68</v>
      </c>
      <c r="U2758">
        <v>34650000</v>
      </c>
      <c r="V2758" s="2">
        <v>19309088</v>
      </c>
      <c r="W2758" s="2">
        <v>23783031.219999999</v>
      </c>
      <c r="X2758" s="2">
        <v>0</v>
      </c>
      <c r="Y2758" s="2">
        <v>230</v>
      </c>
      <c r="Z2758" s="2">
        <v>6679301.46</v>
      </c>
      <c r="AA2758">
        <v>24</v>
      </c>
      <c r="AB2758">
        <v>0</v>
      </c>
      <c r="AC2758">
        <v>0</v>
      </c>
      <c r="AD2758">
        <v>0</v>
      </c>
      <c r="AE2758">
        <v>24</v>
      </c>
      <c r="AF2758">
        <v>24</v>
      </c>
      <c r="AG2758">
        <v>8</v>
      </c>
      <c r="AH2758" s="2">
        <v>2413636</v>
      </c>
    </row>
    <row r="2759" spans="1:34" x14ac:dyDescent="0.5">
      <c r="A2759">
        <v>21031</v>
      </c>
      <c r="B2759">
        <v>87413</v>
      </c>
      <c r="C2759" t="s">
        <v>2717</v>
      </c>
      <c r="D2759" s="25">
        <v>30723</v>
      </c>
      <c r="E2759" t="s">
        <v>69</v>
      </c>
      <c r="F2759" t="s">
        <v>84</v>
      </c>
      <c r="G2759" t="s">
        <v>112</v>
      </c>
      <c r="H2759" s="25">
        <v>41815</v>
      </c>
      <c r="I2759" s="26" t="str">
        <f t="shared" si="344"/>
        <v>Wed</v>
      </c>
      <c r="J2759" s="1">
        <f t="shared" si="345"/>
        <v>2</v>
      </c>
      <c r="K2759" s="1" t="str">
        <f t="shared" si="346"/>
        <v>7D</v>
      </c>
      <c r="L2759" s="25">
        <v>41817</v>
      </c>
      <c r="M2759" s="26" t="str">
        <f t="shared" si="347"/>
        <v>Fri</v>
      </c>
      <c r="N2759" s="25">
        <v>41819</v>
      </c>
      <c r="O2759" s="1">
        <f t="shared" si="348"/>
        <v>2</v>
      </c>
      <c r="P2759" s="27">
        <f t="shared" si="349"/>
        <v>2014</v>
      </c>
      <c r="Q2759" s="1">
        <f t="shared" si="350"/>
        <v>6</v>
      </c>
      <c r="R2759" s="1">
        <f t="shared" si="351"/>
        <v>27</v>
      </c>
      <c r="S2759" t="s">
        <v>72</v>
      </c>
      <c r="T2759" s="2">
        <v>52748675</v>
      </c>
      <c r="U2759">
        <v>37620000</v>
      </c>
      <c r="V2759" s="2">
        <v>30153246</v>
      </c>
      <c r="W2759" s="2">
        <v>10299285.91</v>
      </c>
      <c r="X2759" s="2">
        <v>0</v>
      </c>
      <c r="Y2759" s="2">
        <v>5217316.01</v>
      </c>
      <c r="Z2759" s="2">
        <v>7078827.0800000001</v>
      </c>
      <c r="AA2759">
        <v>10</v>
      </c>
      <c r="AB2759">
        <v>0</v>
      </c>
      <c r="AC2759">
        <v>2</v>
      </c>
      <c r="AD2759">
        <v>4</v>
      </c>
      <c r="AE2759">
        <v>10</v>
      </c>
      <c r="AF2759">
        <v>16</v>
      </c>
      <c r="AG2759">
        <v>2</v>
      </c>
      <c r="AH2759" s="2">
        <v>15076623</v>
      </c>
    </row>
    <row r="2760" spans="1:34" x14ac:dyDescent="0.5">
      <c r="A2760">
        <v>21087</v>
      </c>
      <c r="B2760">
        <v>87610</v>
      </c>
      <c r="C2760" t="s">
        <v>2718</v>
      </c>
      <c r="D2760" s="25">
        <v>24479</v>
      </c>
      <c r="E2760" t="s">
        <v>69</v>
      </c>
      <c r="F2760" t="s">
        <v>70</v>
      </c>
      <c r="G2760" t="s">
        <v>97</v>
      </c>
      <c r="H2760" s="25">
        <v>41816</v>
      </c>
      <c r="I2760" s="26" t="str">
        <f t="shared" si="344"/>
        <v>Thu</v>
      </c>
      <c r="J2760" s="1">
        <f t="shared" si="345"/>
        <v>0</v>
      </c>
      <c r="K2760" s="1" t="str">
        <f t="shared" si="346"/>
        <v>7D</v>
      </c>
      <c r="L2760" s="25">
        <v>41816</v>
      </c>
      <c r="M2760" s="26" t="str">
        <f t="shared" si="347"/>
        <v>Thu</v>
      </c>
      <c r="N2760" s="25">
        <v>41817</v>
      </c>
      <c r="O2760" s="1">
        <f t="shared" si="348"/>
        <v>1</v>
      </c>
      <c r="P2760" s="27">
        <f t="shared" si="349"/>
        <v>2014</v>
      </c>
      <c r="Q2760" s="1">
        <f t="shared" si="350"/>
        <v>6</v>
      </c>
      <c r="R2760" s="1">
        <f t="shared" si="351"/>
        <v>26</v>
      </c>
      <c r="S2760" t="s">
        <v>72</v>
      </c>
      <c r="T2760" s="2">
        <v>6778513.9800000004</v>
      </c>
      <c r="U2760">
        <v>6353000</v>
      </c>
      <c r="V2760" s="2">
        <v>5076190</v>
      </c>
      <c r="W2760" s="2">
        <v>792652.37</v>
      </c>
      <c r="X2760" s="2">
        <v>0</v>
      </c>
      <c r="Y2760" s="2">
        <v>0</v>
      </c>
      <c r="Z2760" s="2">
        <v>909671.61</v>
      </c>
      <c r="AA2760">
        <v>2</v>
      </c>
      <c r="AB2760">
        <v>0</v>
      </c>
      <c r="AC2760">
        <v>0</v>
      </c>
      <c r="AD2760">
        <v>0</v>
      </c>
      <c r="AE2760">
        <v>2</v>
      </c>
      <c r="AF2760">
        <v>2</v>
      </c>
      <c r="AG2760">
        <v>1</v>
      </c>
      <c r="AH2760" s="2">
        <v>5076190</v>
      </c>
    </row>
    <row r="2761" spans="1:34" x14ac:dyDescent="0.5">
      <c r="A2761">
        <v>21090</v>
      </c>
      <c r="B2761">
        <v>87615</v>
      </c>
      <c r="C2761" t="s">
        <v>2719</v>
      </c>
      <c r="D2761" s="25">
        <v>26417</v>
      </c>
      <c r="E2761" t="s">
        <v>69</v>
      </c>
      <c r="F2761" t="s">
        <v>75</v>
      </c>
      <c r="G2761" t="s">
        <v>91</v>
      </c>
      <c r="H2761" s="25">
        <v>41816</v>
      </c>
      <c r="I2761" s="26" t="str">
        <f t="shared" si="344"/>
        <v>Thu</v>
      </c>
      <c r="J2761" s="1">
        <f t="shared" si="345"/>
        <v>1</v>
      </c>
      <c r="K2761" s="1" t="str">
        <f t="shared" si="346"/>
        <v>7D</v>
      </c>
      <c r="L2761" s="25">
        <v>41817</v>
      </c>
      <c r="M2761" s="26" t="str">
        <f t="shared" si="347"/>
        <v>Fri</v>
      </c>
      <c r="N2761" s="25">
        <v>41819</v>
      </c>
      <c r="O2761" s="1">
        <f t="shared" si="348"/>
        <v>2</v>
      </c>
      <c r="P2761" s="27">
        <f t="shared" si="349"/>
        <v>2014</v>
      </c>
      <c r="Q2761" s="1">
        <f t="shared" si="350"/>
        <v>6</v>
      </c>
      <c r="R2761" s="1">
        <f t="shared" si="351"/>
        <v>27</v>
      </c>
      <c r="S2761" t="s">
        <v>72</v>
      </c>
      <c r="T2761" s="2">
        <v>2912000.04</v>
      </c>
      <c r="U2761">
        <v>0</v>
      </c>
      <c r="V2761" s="2">
        <v>400000</v>
      </c>
      <c r="W2761" s="2">
        <v>1471861.5</v>
      </c>
      <c r="X2761" s="2">
        <v>0</v>
      </c>
      <c r="Y2761" s="2">
        <v>649350.65</v>
      </c>
      <c r="Z2761" s="2">
        <v>390787.89</v>
      </c>
      <c r="AA2761">
        <v>4</v>
      </c>
      <c r="AB2761">
        <v>0</v>
      </c>
      <c r="AC2761">
        <v>2</v>
      </c>
      <c r="AD2761">
        <v>0</v>
      </c>
      <c r="AE2761">
        <v>4</v>
      </c>
      <c r="AF2761">
        <v>6</v>
      </c>
      <c r="AG2761">
        <v>2</v>
      </c>
      <c r="AH2761" s="2">
        <v>200000</v>
      </c>
    </row>
    <row r="2762" spans="1:34" x14ac:dyDescent="0.5">
      <c r="A2762">
        <v>20872</v>
      </c>
      <c r="B2762">
        <v>87607</v>
      </c>
      <c r="C2762" t="s">
        <v>2700</v>
      </c>
      <c r="D2762" s="25">
        <v>20909</v>
      </c>
      <c r="E2762" t="s">
        <v>79</v>
      </c>
      <c r="F2762" t="s">
        <v>75</v>
      </c>
      <c r="G2762" t="s">
        <v>1463</v>
      </c>
      <c r="H2762" s="25">
        <v>41816</v>
      </c>
      <c r="I2762" s="26" t="str">
        <f t="shared" si="344"/>
        <v>Thu</v>
      </c>
      <c r="J2762" s="1">
        <f t="shared" si="345"/>
        <v>93</v>
      </c>
      <c r="K2762" s="1" t="str">
        <f t="shared" si="346"/>
        <v>120D</v>
      </c>
      <c r="L2762" s="25">
        <v>41909</v>
      </c>
      <c r="M2762" s="26" t="str">
        <f t="shared" si="347"/>
        <v>Sat</v>
      </c>
      <c r="N2762" s="25">
        <v>41917</v>
      </c>
      <c r="O2762" s="1">
        <f t="shared" si="348"/>
        <v>8</v>
      </c>
      <c r="P2762" s="27">
        <f t="shared" si="349"/>
        <v>2014</v>
      </c>
      <c r="Q2762" s="1">
        <f t="shared" si="350"/>
        <v>9</v>
      </c>
      <c r="R2762" s="1">
        <f t="shared" si="351"/>
        <v>27</v>
      </c>
      <c r="S2762" t="s">
        <v>72</v>
      </c>
      <c r="T2762" s="2">
        <v>15631999.939999999</v>
      </c>
      <c r="U2762">
        <v>0</v>
      </c>
      <c r="V2762" s="2">
        <v>4400000</v>
      </c>
      <c r="W2762" s="2">
        <v>259740.25</v>
      </c>
      <c r="X2762" s="2">
        <v>0</v>
      </c>
      <c r="Y2762" s="2">
        <v>7365967.3600000003</v>
      </c>
      <c r="Z2762" s="2">
        <v>3606292.33</v>
      </c>
      <c r="AA2762">
        <v>22</v>
      </c>
      <c r="AB2762">
        <v>0</v>
      </c>
      <c r="AC2762">
        <v>0</v>
      </c>
      <c r="AD2762">
        <v>0</v>
      </c>
      <c r="AE2762">
        <v>22</v>
      </c>
      <c r="AF2762">
        <v>22</v>
      </c>
      <c r="AG2762">
        <v>11</v>
      </c>
      <c r="AH2762" s="2">
        <v>400000</v>
      </c>
    </row>
    <row r="2763" spans="1:34" x14ac:dyDescent="0.5">
      <c r="A2763">
        <v>21079</v>
      </c>
      <c r="B2763">
        <v>87587</v>
      </c>
      <c r="C2763" t="s">
        <v>2720</v>
      </c>
      <c r="D2763" s="25">
        <v>23441</v>
      </c>
      <c r="E2763" t="s">
        <v>144</v>
      </c>
      <c r="F2763" t="s">
        <v>75</v>
      </c>
      <c r="G2763" t="s">
        <v>91</v>
      </c>
      <c r="H2763" s="25">
        <v>41816</v>
      </c>
      <c r="I2763" s="26" t="str">
        <f t="shared" si="344"/>
        <v>Thu</v>
      </c>
      <c r="J2763" s="1">
        <f t="shared" si="345"/>
        <v>97</v>
      </c>
      <c r="K2763" s="1" t="str">
        <f t="shared" si="346"/>
        <v>120D</v>
      </c>
      <c r="L2763" s="25">
        <v>41913</v>
      </c>
      <c r="M2763" s="26" t="str">
        <f t="shared" si="347"/>
        <v>Wed</v>
      </c>
      <c r="N2763" s="25">
        <v>41918</v>
      </c>
      <c r="O2763" s="1">
        <f t="shared" si="348"/>
        <v>5</v>
      </c>
      <c r="P2763" s="27">
        <f t="shared" si="349"/>
        <v>2014</v>
      </c>
      <c r="Q2763" s="1">
        <f t="shared" si="350"/>
        <v>10</v>
      </c>
      <c r="R2763" s="1">
        <f t="shared" si="351"/>
        <v>1</v>
      </c>
      <c r="S2763" t="s">
        <v>72</v>
      </c>
      <c r="T2763" s="2">
        <v>12728998.460000001</v>
      </c>
      <c r="U2763">
        <v>0</v>
      </c>
      <c r="V2763" s="2">
        <v>3000000</v>
      </c>
      <c r="W2763" s="2">
        <v>5467531.3499999996</v>
      </c>
      <c r="X2763" s="2">
        <v>0</v>
      </c>
      <c r="Y2763" s="2">
        <v>2213586.21</v>
      </c>
      <c r="Z2763" s="2">
        <v>2047880.9</v>
      </c>
      <c r="AA2763">
        <v>10</v>
      </c>
      <c r="AB2763">
        <v>0</v>
      </c>
      <c r="AC2763">
        <v>5</v>
      </c>
      <c r="AD2763">
        <v>0</v>
      </c>
      <c r="AE2763">
        <v>10</v>
      </c>
      <c r="AF2763">
        <v>15</v>
      </c>
      <c r="AG2763">
        <v>5</v>
      </c>
      <c r="AH2763" s="2">
        <v>600000</v>
      </c>
    </row>
    <row r="2764" spans="1:34" x14ac:dyDescent="0.5">
      <c r="A2764">
        <v>21064</v>
      </c>
      <c r="B2764">
        <v>87692</v>
      </c>
      <c r="C2764" t="s">
        <v>2721</v>
      </c>
      <c r="D2764" s="25">
        <v>27652</v>
      </c>
      <c r="E2764" t="s">
        <v>69</v>
      </c>
      <c r="F2764" t="s">
        <v>84</v>
      </c>
      <c r="G2764" t="s">
        <v>112</v>
      </c>
      <c r="H2764" s="25">
        <v>41816</v>
      </c>
      <c r="I2764" s="26" t="str">
        <f t="shared" si="344"/>
        <v>Thu</v>
      </c>
      <c r="J2764" s="1">
        <f t="shared" si="345"/>
        <v>0</v>
      </c>
      <c r="K2764" s="1" t="str">
        <f t="shared" si="346"/>
        <v>7D</v>
      </c>
      <c r="L2764" s="25">
        <v>41816</v>
      </c>
      <c r="M2764" s="26" t="str">
        <f t="shared" si="347"/>
        <v>Thu</v>
      </c>
      <c r="N2764" s="25">
        <v>41817</v>
      </c>
      <c r="O2764" s="1">
        <f t="shared" si="348"/>
        <v>1</v>
      </c>
      <c r="P2764" s="27">
        <f t="shared" si="349"/>
        <v>2014</v>
      </c>
      <c r="Q2764" s="1">
        <f t="shared" si="350"/>
        <v>6</v>
      </c>
      <c r="R2764" s="1">
        <f t="shared" si="351"/>
        <v>26</v>
      </c>
      <c r="S2764" t="s">
        <v>72</v>
      </c>
      <c r="T2764" s="2">
        <v>2060000</v>
      </c>
      <c r="U2764">
        <v>1995000</v>
      </c>
      <c r="V2764" s="2">
        <v>1515152</v>
      </c>
      <c r="W2764" s="2">
        <v>268398.06</v>
      </c>
      <c r="X2764" s="2">
        <v>0</v>
      </c>
      <c r="Y2764" s="2">
        <v>0</v>
      </c>
      <c r="Z2764" s="2">
        <v>276449.94</v>
      </c>
      <c r="AA2764">
        <v>1</v>
      </c>
      <c r="AB2764">
        <v>0</v>
      </c>
      <c r="AC2764">
        <v>0</v>
      </c>
      <c r="AD2764">
        <v>0</v>
      </c>
      <c r="AE2764">
        <v>1</v>
      </c>
      <c r="AF2764">
        <v>1</v>
      </c>
      <c r="AG2764">
        <v>1</v>
      </c>
      <c r="AH2764" s="2">
        <v>1515152</v>
      </c>
    </row>
    <row r="2765" spans="1:34" x14ac:dyDescent="0.5">
      <c r="A2765">
        <v>21114</v>
      </c>
      <c r="B2765">
        <v>87673</v>
      </c>
      <c r="C2765" t="s">
        <v>2722</v>
      </c>
      <c r="D2765" s="25">
        <v>30227</v>
      </c>
      <c r="E2765" t="s">
        <v>69</v>
      </c>
      <c r="F2765" t="s">
        <v>75</v>
      </c>
      <c r="G2765" t="s">
        <v>91</v>
      </c>
      <c r="H2765" s="25">
        <v>41816</v>
      </c>
      <c r="I2765" s="26" t="str">
        <f t="shared" si="344"/>
        <v>Thu</v>
      </c>
      <c r="J2765" s="1">
        <f t="shared" si="345"/>
        <v>13</v>
      </c>
      <c r="K2765" s="1" t="str">
        <f t="shared" si="346"/>
        <v>14D</v>
      </c>
      <c r="L2765" s="25">
        <v>41829</v>
      </c>
      <c r="M2765" s="26" t="str">
        <f t="shared" si="347"/>
        <v>Wed</v>
      </c>
      <c r="N2765" s="25">
        <v>41833</v>
      </c>
      <c r="O2765" s="1">
        <f t="shared" si="348"/>
        <v>4</v>
      </c>
      <c r="P2765" s="27">
        <f t="shared" si="349"/>
        <v>2014</v>
      </c>
      <c r="Q2765" s="1">
        <f t="shared" si="350"/>
        <v>7</v>
      </c>
      <c r="R2765" s="1">
        <f t="shared" si="351"/>
        <v>9</v>
      </c>
      <c r="S2765" t="s">
        <v>72</v>
      </c>
      <c r="T2765" s="2">
        <v>3246900.03</v>
      </c>
      <c r="U2765">
        <v>0</v>
      </c>
      <c r="V2765" s="2">
        <v>800000</v>
      </c>
      <c r="W2765" s="2">
        <v>1924588.77</v>
      </c>
      <c r="X2765" s="2">
        <v>0</v>
      </c>
      <c r="Y2765" s="2">
        <v>86580.09</v>
      </c>
      <c r="Z2765" s="2">
        <v>435731.17</v>
      </c>
      <c r="AA2765">
        <v>8</v>
      </c>
      <c r="AB2765">
        <v>0</v>
      </c>
      <c r="AC2765">
        <v>4</v>
      </c>
      <c r="AD2765">
        <v>0</v>
      </c>
      <c r="AE2765">
        <v>8</v>
      </c>
      <c r="AF2765">
        <v>12</v>
      </c>
      <c r="AG2765">
        <v>4</v>
      </c>
      <c r="AH2765" s="2">
        <v>200000</v>
      </c>
    </row>
    <row r="2766" spans="1:34" x14ac:dyDescent="0.5">
      <c r="A2766">
        <v>21122</v>
      </c>
      <c r="B2766">
        <v>87693</v>
      </c>
      <c r="C2766" t="s">
        <v>2723</v>
      </c>
      <c r="D2766" s="25">
        <v>30635</v>
      </c>
      <c r="E2766" t="s">
        <v>69</v>
      </c>
      <c r="F2766" t="s">
        <v>70</v>
      </c>
      <c r="G2766" t="s">
        <v>74</v>
      </c>
      <c r="H2766" s="25">
        <v>41816</v>
      </c>
      <c r="I2766" s="26" t="str">
        <f t="shared" si="344"/>
        <v>Thu</v>
      </c>
      <c r="J2766" s="1">
        <f t="shared" si="345"/>
        <v>0</v>
      </c>
      <c r="K2766" s="1" t="str">
        <f t="shared" si="346"/>
        <v>7D</v>
      </c>
      <c r="L2766" s="25">
        <v>41816</v>
      </c>
      <c r="M2766" s="26" t="str">
        <f t="shared" si="347"/>
        <v>Thu</v>
      </c>
      <c r="N2766" s="25">
        <v>41819</v>
      </c>
      <c r="O2766" s="1">
        <f t="shared" si="348"/>
        <v>3</v>
      </c>
      <c r="P2766" s="27">
        <f t="shared" si="349"/>
        <v>2014</v>
      </c>
      <c r="Q2766" s="1">
        <f t="shared" si="350"/>
        <v>6</v>
      </c>
      <c r="R2766" s="1">
        <f t="shared" si="351"/>
        <v>26</v>
      </c>
      <c r="S2766" t="s">
        <v>72</v>
      </c>
      <c r="T2766" s="2">
        <v>28914999.969999999</v>
      </c>
      <c r="U2766">
        <v>28140000</v>
      </c>
      <c r="V2766" s="2">
        <v>21818184</v>
      </c>
      <c r="W2766" s="2">
        <v>3216447.66</v>
      </c>
      <c r="X2766" s="2">
        <v>0</v>
      </c>
      <c r="Y2766" s="2">
        <v>0</v>
      </c>
      <c r="Z2766" s="2">
        <v>3880368.31</v>
      </c>
      <c r="AA2766">
        <v>6</v>
      </c>
      <c r="AB2766">
        <v>0</v>
      </c>
      <c r="AC2766">
        <v>0</v>
      </c>
      <c r="AD2766">
        <v>0</v>
      </c>
      <c r="AE2766">
        <v>6</v>
      </c>
      <c r="AF2766">
        <v>6</v>
      </c>
      <c r="AG2766">
        <v>3</v>
      </c>
      <c r="AH2766" s="2">
        <v>7272728</v>
      </c>
    </row>
    <row r="2767" spans="1:34" x14ac:dyDescent="0.5">
      <c r="A2767">
        <v>21072</v>
      </c>
      <c r="B2767">
        <v>87547</v>
      </c>
      <c r="C2767" t="s">
        <v>2724</v>
      </c>
      <c r="D2767" s="25">
        <v>30450</v>
      </c>
      <c r="E2767" t="s">
        <v>138</v>
      </c>
      <c r="F2767" t="s">
        <v>80</v>
      </c>
      <c r="G2767" t="s">
        <v>89</v>
      </c>
      <c r="H2767" s="25">
        <v>41816</v>
      </c>
      <c r="I2767" s="26" t="str">
        <f t="shared" si="344"/>
        <v>Thu</v>
      </c>
      <c r="J2767" s="1">
        <f t="shared" si="345"/>
        <v>30</v>
      </c>
      <c r="K2767" s="1" t="str">
        <f t="shared" si="346"/>
        <v>30D</v>
      </c>
      <c r="L2767" s="25">
        <v>41846</v>
      </c>
      <c r="M2767" s="26" t="str">
        <f t="shared" si="347"/>
        <v>Sat</v>
      </c>
      <c r="N2767" s="25">
        <v>41849</v>
      </c>
      <c r="O2767" s="1">
        <f t="shared" si="348"/>
        <v>3</v>
      </c>
      <c r="P2767" s="27">
        <f t="shared" si="349"/>
        <v>2014</v>
      </c>
      <c r="Q2767" s="1">
        <f t="shared" si="350"/>
        <v>7</v>
      </c>
      <c r="R2767" s="1">
        <f t="shared" si="351"/>
        <v>26</v>
      </c>
      <c r="S2767" t="s">
        <v>72</v>
      </c>
      <c r="T2767" s="2">
        <v>14760905.199999999</v>
      </c>
      <c r="U2767">
        <v>14250905.199999999</v>
      </c>
      <c r="V2767" s="2">
        <v>11070810.1</v>
      </c>
      <c r="W2767" s="2">
        <v>1267360.5</v>
      </c>
      <c r="X2767" s="2">
        <v>0</v>
      </c>
      <c r="Y2767" s="2">
        <v>441558.44</v>
      </c>
      <c r="Z2767" s="2">
        <v>1981176.16</v>
      </c>
      <c r="AA2767">
        <v>6</v>
      </c>
      <c r="AB2767">
        <v>0</v>
      </c>
      <c r="AC2767">
        <v>0</v>
      </c>
      <c r="AD2767">
        <v>0</v>
      </c>
      <c r="AE2767">
        <v>6</v>
      </c>
      <c r="AF2767">
        <v>6</v>
      </c>
      <c r="AG2767">
        <v>3</v>
      </c>
      <c r="AH2767" s="2">
        <v>3690270.03</v>
      </c>
    </row>
    <row r="2768" spans="1:34" x14ac:dyDescent="0.5">
      <c r="A2768">
        <v>21174</v>
      </c>
      <c r="B2768">
        <v>87908</v>
      </c>
      <c r="C2768" t="s">
        <v>2725</v>
      </c>
      <c r="D2768" s="25">
        <v>31048</v>
      </c>
      <c r="E2768" t="s">
        <v>113</v>
      </c>
      <c r="F2768" t="s">
        <v>70</v>
      </c>
      <c r="G2768" t="s">
        <v>97</v>
      </c>
      <c r="H2768" s="25">
        <v>41817</v>
      </c>
      <c r="I2768" s="26" t="str">
        <f t="shared" si="344"/>
        <v>Fri</v>
      </c>
      <c r="J2768" s="1">
        <f t="shared" si="345"/>
        <v>0</v>
      </c>
      <c r="K2768" s="1" t="str">
        <f t="shared" si="346"/>
        <v>7D</v>
      </c>
      <c r="L2768" s="25">
        <v>41817</v>
      </c>
      <c r="M2768" s="26" t="str">
        <f t="shared" si="347"/>
        <v>Fri</v>
      </c>
      <c r="N2768" s="25">
        <v>41819</v>
      </c>
      <c r="O2768" s="1">
        <f t="shared" si="348"/>
        <v>2</v>
      </c>
      <c r="P2768" s="27">
        <f t="shared" si="349"/>
        <v>2014</v>
      </c>
      <c r="Q2768" s="1">
        <f t="shared" si="350"/>
        <v>6</v>
      </c>
      <c r="R2768" s="1">
        <f t="shared" si="351"/>
        <v>27</v>
      </c>
      <c r="S2768" t="s">
        <v>72</v>
      </c>
      <c r="T2768" s="2">
        <v>17455000</v>
      </c>
      <c r="U2768">
        <v>17325000</v>
      </c>
      <c r="V2768" s="2">
        <v>13727274</v>
      </c>
      <c r="W2768" s="2">
        <v>1385280.12</v>
      </c>
      <c r="X2768" s="2">
        <v>0</v>
      </c>
      <c r="Y2768" s="2">
        <v>0</v>
      </c>
      <c r="Z2768" s="2">
        <v>2342445.88</v>
      </c>
      <c r="AA2768">
        <v>6</v>
      </c>
      <c r="AB2768">
        <v>0</v>
      </c>
      <c r="AC2768">
        <v>0</v>
      </c>
      <c r="AD2768">
        <v>0</v>
      </c>
      <c r="AE2768">
        <v>6</v>
      </c>
      <c r="AF2768">
        <v>6</v>
      </c>
      <c r="AG2768">
        <v>3</v>
      </c>
      <c r="AH2768" s="2">
        <v>4575758</v>
      </c>
    </row>
    <row r="2769" spans="1:34" x14ac:dyDescent="0.5">
      <c r="A2769">
        <v>16885</v>
      </c>
      <c r="B2769">
        <v>72058</v>
      </c>
      <c r="C2769" t="s">
        <v>2261</v>
      </c>
      <c r="D2769" s="25">
        <v>19091</v>
      </c>
      <c r="E2769" t="s">
        <v>79</v>
      </c>
      <c r="F2769" t="s">
        <v>105</v>
      </c>
      <c r="G2769" t="s">
        <v>106</v>
      </c>
      <c r="H2769" s="25">
        <v>41817</v>
      </c>
      <c r="I2769" s="26" t="str">
        <f t="shared" si="344"/>
        <v>Fri</v>
      </c>
      <c r="J2769" s="1">
        <f t="shared" si="345"/>
        <v>2</v>
      </c>
      <c r="K2769" s="1" t="str">
        <f t="shared" si="346"/>
        <v>7D</v>
      </c>
      <c r="L2769" s="25">
        <v>41819</v>
      </c>
      <c r="M2769" s="26" t="str">
        <f t="shared" si="347"/>
        <v>Sun</v>
      </c>
      <c r="N2769" s="25">
        <v>41825</v>
      </c>
      <c r="O2769" s="1">
        <f t="shared" si="348"/>
        <v>6</v>
      </c>
      <c r="P2769" s="27">
        <f t="shared" si="349"/>
        <v>2014</v>
      </c>
      <c r="Q2769" s="1">
        <f t="shared" si="350"/>
        <v>6</v>
      </c>
      <c r="R2769" s="1">
        <f t="shared" si="351"/>
        <v>29</v>
      </c>
      <c r="S2769" t="s">
        <v>72</v>
      </c>
      <c r="T2769" s="2">
        <v>5284999.82</v>
      </c>
      <c r="U2769">
        <v>4240000</v>
      </c>
      <c r="V2769" s="2">
        <v>3245932</v>
      </c>
      <c r="W2769" s="2">
        <v>1329821.75</v>
      </c>
      <c r="X2769" s="2">
        <v>0</v>
      </c>
      <c r="Y2769" s="2">
        <v>0</v>
      </c>
      <c r="Z2769" s="2">
        <v>709246.07</v>
      </c>
      <c r="AA2769">
        <v>2</v>
      </c>
      <c r="AB2769">
        <v>0</v>
      </c>
      <c r="AC2769">
        <v>0</v>
      </c>
      <c r="AD2769">
        <v>0</v>
      </c>
      <c r="AE2769">
        <v>2</v>
      </c>
      <c r="AF2769">
        <v>2</v>
      </c>
      <c r="AG2769">
        <v>1</v>
      </c>
      <c r="AH2769" s="2">
        <v>3245932</v>
      </c>
    </row>
    <row r="2770" spans="1:34" x14ac:dyDescent="0.5">
      <c r="A2770">
        <v>21168</v>
      </c>
      <c r="B2770">
        <v>95874</v>
      </c>
      <c r="C2770" t="s">
        <v>843</v>
      </c>
      <c r="D2770" s="25">
        <v>23261</v>
      </c>
      <c r="E2770" t="s">
        <v>69</v>
      </c>
      <c r="F2770" t="s">
        <v>75</v>
      </c>
      <c r="G2770" t="s">
        <v>91</v>
      </c>
      <c r="H2770" s="25">
        <v>41817</v>
      </c>
      <c r="I2770" s="26" t="str">
        <f t="shared" si="344"/>
        <v>Fri</v>
      </c>
      <c r="J2770" s="1">
        <f t="shared" si="345"/>
        <v>64</v>
      </c>
      <c r="K2770" s="1" t="str">
        <f t="shared" si="346"/>
        <v>90D</v>
      </c>
      <c r="L2770" s="25">
        <v>41881</v>
      </c>
      <c r="M2770" s="26" t="str">
        <f t="shared" si="347"/>
        <v>Sat</v>
      </c>
      <c r="N2770" s="25">
        <v>41882</v>
      </c>
      <c r="O2770" s="1">
        <f t="shared" si="348"/>
        <v>1</v>
      </c>
      <c r="P2770" s="27">
        <f t="shared" si="349"/>
        <v>2014</v>
      </c>
      <c r="Q2770" s="1">
        <f t="shared" si="350"/>
        <v>8</v>
      </c>
      <c r="R2770" s="1">
        <f t="shared" si="351"/>
        <v>30</v>
      </c>
      <c r="S2770" t="s">
        <v>72</v>
      </c>
      <c r="T2770" s="2">
        <v>16783500.199999999</v>
      </c>
      <c r="U2770">
        <v>5313000</v>
      </c>
      <c r="V2770" s="2">
        <v>5284416</v>
      </c>
      <c r="W2770" s="2">
        <v>9246753</v>
      </c>
      <c r="X2770" s="2">
        <v>0</v>
      </c>
      <c r="Y2770" s="2">
        <v>0</v>
      </c>
      <c r="Z2770" s="2">
        <v>2252331.2000000002</v>
      </c>
      <c r="AA2770">
        <v>5</v>
      </c>
      <c r="AB2770">
        <v>0</v>
      </c>
      <c r="AC2770">
        <v>1</v>
      </c>
      <c r="AD2770">
        <v>0</v>
      </c>
      <c r="AE2770">
        <v>5</v>
      </c>
      <c r="AF2770">
        <v>6</v>
      </c>
      <c r="AG2770">
        <v>2</v>
      </c>
      <c r="AH2770" s="2">
        <v>2642208</v>
      </c>
    </row>
    <row r="2771" spans="1:34" x14ac:dyDescent="0.5">
      <c r="A2771">
        <v>21135</v>
      </c>
      <c r="B2771">
        <v>87986</v>
      </c>
      <c r="C2771" t="s">
        <v>2726</v>
      </c>
      <c r="D2771" s="25">
        <v>24571</v>
      </c>
      <c r="E2771" t="s">
        <v>138</v>
      </c>
      <c r="F2771" t="s">
        <v>80</v>
      </c>
      <c r="G2771" t="s">
        <v>89</v>
      </c>
      <c r="H2771" s="25">
        <v>41817</v>
      </c>
      <c r="I2771" s="26" t="str">
        <f t="shared" si="344"/>
        <v>Fri</v>
      </c>
      <c r="J2771" s="1">
        <f t="shared" si="345"/>
        <v>0</v>
      </c>
      <c r="K2771" s="1" t="str">
        <f t="shared" si="346"/>
        <v>7D</v>
      </c>
      <c r="L2771" s="25">
        <v>41817</v>
      </c>
      <c r="M2771" s="26" t="str">
        <f t="shared" si="347"/>
        <v>Fri</v>
      </c>
      <c r="N2771" s="25">
        <v>41819</v>
      </c>
      <c r="O2771" s="1">
        <f t="shared" si="348"/>
        <v>2</v>
      </c>
      <c r="P2771" s="27">
        <f t="shared" si="349"/>
        <v>2014</v>
      </c>
      <c r="Q2771" s="1">
        <f t="shared" si="350"/>
        <v>6</v>
      </c>
      <c r="R2771" s="1">
        <f t="shared" si="351"/>
        <v>27</v>
      </c>
      <c r="S2771" t="s">
        <v>72</v>
      </c>
      <c r="T2771" s="2">
        <v>13332999.859999999</v>
      </c>
      <c r="U2771">
        <v>6353000</v>
      </c>
      <c r="V2771" s="2">
        <v>5288312</v>
      </c>
      <c r="W2771" s="2">
        <v>3095237.77</v>
      </c>
      <c r="X2771" s="2">
        <v>0</v>
      </c>
      <c r="Y2771" s="2">
        <v>2580752.58</v>
      </c>
      <c r="Z2771" s="2">
        <v>2368697.5099999998</v>
      </c>
      <c r="AA2771">
        <v>3</v>
      </c>
      <c r="AB2771">
        <v>0</v>
      </c>
      <c r="AC2771">
        <v>0</v>
      </c>
      <c r="AD2771">
        <v>0</v>
      </c>
      <c r="AE2771">
        <v>3</v>
      </c>
      <c r="AF2771">
        <v>3</v>
      </c>
      <c r="AG2771">
        <v>3</v>
      </c>
      <c r="AH2771" s="2">
        <v>1762770.67</v>
      </c>
    </row>
    <row r="2772" spans="1:34" x14ac:dyDescent="0.5">
      <c r="A2772">
        <v>21184</v>
      </c>
      <c r="B2772">
        <v>98933</v>
      </c>
      <c r="C2772" t="s">
        <v>2727</v>
      </c>
      <c r="D2772" s="25">
        <v>26807</v>
      </c>
      <c r="E2772" t="s">
        <v>69</v>
      </c>
      <c r="F2772" t="s">
        <v>80</v>
      </c>
      <c r="G2772" t="s">
        <v>81</v>
      </c>
      <c r="H2772" s="25">
        <v>41818</v>
      </c>
      <c r="I2772" s="26" t="str">
        <f t="shared" si="344"/>
        <v>Sat</v>
      </c>
      <c r="J2772" s="1">
        <f t="shared" si="345"/>
        <v>77</v>
      </c>
      <c r="K2772" s="1" t="str">
        <f t="shared" si="346"/>
        <v>90D</v>
      </c>
      <c r="L2772" s="25">
        <v>41895</v>
      </c>
      <c r="M2772" s="26" t="str">
        <f t="shared" si="347"/>
        <v>Sat</v>
      </c>
      <c r="N2772" s="25">
        <v>41901</v>
      </c>
      <c r="O2772" s="1">
        <f t="shared" si="348"/>
        <v>6</v>
      </c>
      <c r="P2772" s="27">
        <f t="shared" si="349"/>
        <v>2014</v>
      </c>
      <c r="Q2772" s="1">
        <f t="shared" si="350"/>
        <v>9</v>
      </c>
      <c r="R2772" s="1">
        <f t="shared" si="351"/>
        <v>13</v>
      </c>
      <c r="S2772" t="s">
        <v>72</v>
      </c>
      <c r="T2772" s="2">
        <v>57386496.130000003</v>
      </c>
      <c r="U2772">
        <v>39721000</v>
      </c>
      <c r="V2772" s="2">
        <v>21396534</v>
      </c>
      <c r="W2772" s="2">
        <v>25535491.079999998</v>
      </c>
      <c r="X2772" s="2">
        <v>0</v>
      </c>
      <c r="Y2772" s="2">
        <v>2753246.75</v>
      </c>
      <c r="Z2772" s="2">
        <v>7701224.2999999998</v>
      </c>
      <c r="AA2772">
        <v>16</v>
      </c>
      <c r="AB2772">
        <v>0</v>
      </c>
      <c r="AC2772">
        <v>0</v>
      </c>
      <c r="AD2772">
        <v>8</v>
      </c>
      <c r="AE2772">
        <v>16</v>
      </c>
      <c r="AF2772">
        <v>24</v>
      </c>
      <c r="AG2772">
        <v>8</v>
      </c>
      <c r="AH2772" s="2">
        <v>2674566.75</v>
      </c>
    </row>
    <row r="2773" spans="1:34" x14ac:dyDescent="0.5">
      <c r="A2773">
        <v>21065</v>
      </c>
      <c r="B2773">
        <v>91393</v>
      </c>
      <c r="C2773" t="s">
        <v>688</v>
      </c>
      <c r="D2773" s="25">
        <v>25588</v>
      </c>
      <c r="E2773" t="s">
        <v>69</v>
      </c>
      <c r="F2773" t="s">
        <v>75</v>
      </c>
      <c r="G2773" t="s">
        <v>91</v>
      </c>
      <c r="H2773" s="25">
        <v>41818</v>
      </c>
      <c r="I2773" s="26" t="str">
        <f t="shared" si="344"/>
        <v>Sat</v>
      </c>
      <c r="J2773" s="1">
        <f t="shared" si="345"/>
        <v>2</v>
      </c>
      <c r="K2773" s="1" t="str">
        <f t="shared" si="346"/>
        <v>7D</v>
      </c>
      <c r="L2773" s="25">
        <v>41820</v>
      </c>
      <c r="M2773" s="26" t="str">
        <f t="shared" si="347"/>
        <v>Mon</v>
      </c>
      <c r="N2773" s="25">
        <v>41824</v>
      </c>
      <c r="O2773" s="1">
        <f t="shared" si="348"/>
        <v>4</v>
      </c>
      <c r="P2773" s="27">
        <f t="shared" si="349"/>
        <v>2014</v>
      </c>
      <c r="Q2773" s="1">
        <f t="shared" si="350"/>
        <v>6</v>
      </c>
      <c r="R2773" s="1">
        <f t="shared" si="351"/>
        <v>30</v>
      </c>
      <c r="S2773" t="s">
        <v>72</v>
      </c>
      <c r="T2773" s="2">
        <v>2310000</v>
      </c>
      <c r="U2773">
        <v>0</v>
      </c>
      <c r="V2773" s="2">
        <v>2000000</v>
      </c>
      <c r="W2773" s="2">
        <v>0</v>
      </c>
      <c r="X2773" s="2">
        <v>0</v>
      </c>
      <c r="Y2773" s="2">
        <v>0</v>
      </c>
      <c r="Z2773" s="2">
        <v>310000</v>
      </c>
      <c r="AA2773">
        <v>30</v>
      </c>
      <c r="AB2773">
        <v>0</v>
      </c>
      <c r="AC2773">
        <v>12</v>
      </c>
      <c r="AD2773">
        <v>0</v>
      </c>
      <c r="AE2773">
        <v>30</v>
      </c>
      <c r="AF2773">
        <v>42</v>
      </c>
      <c r="AG2773">
        <v>4</v>
      </c>
      <c r="AH2773" s="2">
        <v>500000</v>
      </c>
    </row>
    <row r="2774" spans="1:34" x14ac:dyDescent="0.5">
      <c r="A2774">
        <v>21190</v>
      </c>
      <c r="B2774">
        <v>86852</v>
      </c>
      <c r="C2774" t="s">
        <v>2699</v>
      </c>
      <c r="D2774" s="25">
        <v>22165</v>
      </c>
      <c r="E2774" t="s">
        <v>79</v>
      </c>
      <c r="F2774" t="s">
        <v>70</v>
      </c>
      <c r="G2774" t="s">
        <v>74</v>
      </c>
      <c r="H2774" s="25">
        <v>41818</v>
      </c>
      <c r="I2774" s="26" t="str">
        <f t="shared" si="344"/>
        <v>Sat</v>
      </c>
      <c r="J2774" s="1">
        <f t="shared" si="345"/>
        <v>1</v>
      </c>
      <c r="K2774" s="1" t="str">
        <f t="shared" si="346"/>
        <v>7D</v>
      </c>
      <c r="L2774" s="25">
        <v>41819</v>
      </c>
      <c r="M2774" s="26" t="str">
        <f t="shared" si="347"/>
        <v>Sun</v>
      </c>
      <c r="N2774" s="25">
        <v>41820</v>
      </c>
      <c r="O2774" s="1">
        <f t="shared" si="348"/>
        <v>1</v>
      </c>
      <c r="P2774" s="27">
        <f t="shared" si="349"/>
        <v>2014</v>
      </c>
      <c r="Q2774" s="1">
        <f t="shared" si="350"/>
        <v>6</v>
      </c>
      <c r="R2774" s="1">
        <f t="shared" si="351"/>
        <v>29</v>
      </c>
      <c r="S2774" t="s">
        <v>72</v>
      </c>
      <c r="T2774" s="2">
        <v>8457999.9299999997</v>
      </c>
      <c r="U2774">
        <v>6353000</v>
      </c>
      <c r="V2774" s="2">
        <v>5076191</v>
      </c>
      <c r="W2774" s="2">
        <v>2246752.7599999998</v>
      </c>
      <c r="X2774" s="2">
        <v>0</v>
      </c>
      <c r="Y2774" s="2">
        <v>0</v>
      </c>
      <c r="Z2774" s="2">
        <v>1135056.17</v>
      </c>
      <c r="AA2774">
        <v>2</v>
      </c>
      <c r="AB2774">
        <v>0</v>
      </c>
      <c r="AC2774">
        <v>0</v>
      </c>
      <c r="AD2774">
        <v>0</v>
      </c>
      <c r="AE2774">
        <v>2</v>
      </c>
      <c r="AF2774">
        <v>2</v>
      </c>
      <c r="AG2774">
        <v>1</v>
      </c>
      <c r="AH2774" s="2">
        <v>5076191</v>
      </c>
    </row>
    <row r="2775" spans="1:34" x14ac:dyDescent="0.5">
      <c r="A2775">
        <v>21190</v>
      </c>
      <c r="B2775">
        <v>72389</v>
      </c>
      <c r="C2775" t="s">
        <v>2284</v>
      </c>
      <c r="D2775" s="25">
        <v>22306</v>
      </c>
      <c r="E2775" t="s">
        <v>79</v>
      </c>
      <c r="F2775" t="s">
        <v>70</v>
      </c>
      <c r="G2775" t="s">
        <v>74</v>
      </c>
      <c r="H2775" s="25">
        <v>41818</v>
      </c>
      <c r="I2775" s="26" t="str">
        <f t="shared" si="344"/>
        <v>Sat</v>
      </c>
      <c r="J2775" s="1">
        <f t="shared" si="345"/>
        <v>1</v>
      </c>
      <c r="K2775" s="1" t="str">
        <f t="shared" si="346"/>
        <v>7D</v>
      </c>
      <c r="L2775" s="25">
        <v>41819</v>
      </c>
      <c r="M2775" s="26" t="str">
        <f t="shared" si="347"/>
        <v>Sun</v>
      </c>
      <c r="N2775" s="25">
        <v>41820</v>
      </c>
      <c r="O2775" s="1">
        <f t="shared" si="348"/>
        <v>1</v>
      </c>
      <c r="P2775" s="27">
        <f t="shared" si="349"/>
        <v>2014</v>
      </c>
      <c r="Q2775" s="1">
        <f t="shared" si="350"/>
        <v>6</v>
      </c>
      <c r="R2775" s="1">
        <f t="shared" si="351"/>
        <v>29</v>
      </c>
      <c r="S2775" t="s">
        <v>72</v>
      </c>
      <c r="T2775" s="2">
        <v>14207999.98</v>
      </c>
      <c r="U2775">
        <v>6353000</v>
      </c>
      <c r="V2775" s="2">
        <v>5076191</v>
      </c>
      <c r="W2775" s="2">
        <v>2445887</v>
      </c>
      <c r="X2775" s="2">
        <v>0</v>
      </c>
      <c r="Y2775" s="2">
        <v>4419580.42</v>
      </c>
      <c r="Z2775" s="2">
        <v>2266341.56</v>
      </c>
      <c r="AA2775">
        <v>14</v>
      </c>
      <c r="AB2775">
        <v>0</v>
      </c>
      <c r="AC2775">
        <v>0</v>
      </c>
      <c r="AD2775">
        <v>0</v>
      </c>
      <c r="AE2775">
        <v>14</v>
      </c>
      <c r="AF2775">
        <v>14</v>
      </c>
      <c r="AG2775">
        <v>7</v>
      </c>
      <c r="AH2775" s="2">
        <v>725170.14</v>
      </c>
    </row>
    <row r="2776" spans="1:34" x14ac:dyDescent="0.5">
      <c r="A2776">
        <v>21198</v>
      </c>
      <c r="B2776">
        <v>87908</v>
      </c>
      <c r="C2776" t="s">
        <v>2725</v>
      </c>
      <c r="D2776" s="25">
        <v>31048</v>
      </c>
      <c r="E2776" t="s">
        <v>113</v>
      </c>
      <c r="F2776" t="s">
        <v>70</v>
      </c>
      <c r="G2776" t="s">
        <v>74</v>
      </c>
      <c r="H2776" s="25">
        <v>41819</v>
      </c>
      <c r="I2776" s="26" t="str">
        <f t="shared" si="344"/>
        <v>Sun</v>
      </c>
      <c r="J2776" s="1">
        <f t="shared" si="345"/>
        <v>0</v>
      </c>
      <c r="K2776" s="1" t="str">
        <f t="shared" si="346"/>
        <v>7D</v>
      </c>
      <c r="L2776" s="25">
        <v>41819</v>
      </c>
      <c r="M2776" s="26" t="str">
        <f t="shared" si="347"/>
        <v>Sun</v>
      </c>
      <c r="N2776" s="25">
        <v>41820</v>
      </c>
      <c r="O2776" s="1">
        <f t="shared" si="348"/>
        <v>1</v>
      </c>
      <c r="P2776" s="27">
        <f t="shared" si="349"/>
        <v>2014</v>
      </c>
      <c r="Q2776" s="1">
        <f t="shared" si="350"/>
        <v>6</v>
      </c>
      <c r="R2776" s="1">
        <f t="shared" si="351"/>
        <v>29</v>
      </c>
      <c r="S2776" t="s">
        <v>72</v>
      </c>
      <c r="T2776" s="2">
        <v>17455000</v>
      </c>
      <c r="U2776">
        <v>17325000</v>
      </c>
      <c r="V2776" s="2">
        <v>13727274</v>
      </c>
      <c r="W2776" s="2">
        <v>1385280.12</v>
      </c>
      <c r="X2776" s="2">
        <v>0</v>
      </c>
      <c r="Y2776" s="2">
        <v>0</v>
      </c>
      <c r="Z2776" s="2">
        <v>2342445.88</v>
      </c>
      <c r="AA2776">
        <v>6</v>
      </c>
      <c r="AB2776">
        <v>0</v>
      </c>
      <c r="AC2776">
        <v>0</v>
      </c>
      <c r="AD2776">
        <v>0</v>
      </c>
      <c r="AE2776">
        <v>6</v>
      </c>
      <c r="AF2776">
        <v>6</v>
      </c>
      <c r="AG2776">
        <v>3</v>
      </c>
      <c r="AH2776" s="2">
        <v>4575758</v>
      </c>
    </row>
    <row r="2777" spans="1:34" x14ac:dyDescent="0.5">
      <c r="A2777">
        <v>21202</v>
      </c>
      <c r="B2777">
        <v>88005</v>
      </c>
      <c r="C2777" t="s">
        <v>2728</v>
      </c>
      <c r="D2777" s="25">
        <v>30405</v>
      </c>
      <c r="E2777" t="s">
        <v>69</v>
      </c>
      <c r="F2777" t="s">
        <v>70</v>
      </c>
      <c r="G2777" t="s">
        <v>97</v>
      </c>
      <c r="H2777" s="25">
        <v>41819</v>
      </c>
      <c r="I2777" s="26" t="str">
        <f t="shared" si="344"/>
        <v>Sun</v>
      </c>
      <c r="J2777" s="1">
        <f t="shared" si="345"/>
        <v>0</v>
      </c>
      <c r="K2777" s="1" t="str">
        <f t="shared" si="346"/>
        <v>7D</v>
      </c>
      <c r="L2777" s="25">
        <v>41819</v>
      </c>
      <c r="M2777" s="26" t="str">
        <f t="shared" si="347"/>
        <v>Sun</v>
      </c>
      <c r="N2777" s="25">
        <v>41820</v>
      </c>
      <c r="O2777" s="1">
        <f t="shared" si="348"/>
        <v>1</v>
      </c>
      <c r="P2777" s="27">
        <f t="shared" si="349"/>
        <v>2014</v>
      </c>
      <c r="Q2777" s="1">
        <f t="shared" si="350"/>
        <v>6</v>
      </c>
      <c r="R2777" s="1">
        <f t="shared" si="351"/>
        <v>29</v>
      </c>
      <c r="S2777" t="s">
        <v>72</v>
      </c>
      <c r="T2777" s="2">
        <v>26704471.300000001</v>
      </c>
      <c r="U2777">
        <v>22522500</v>
      </c>
      <c r="V2777" s="2">
        <v>18227273</v>
      </c>
      <c r="W2777" s="2">
        <v>4893073.32</v>
      </c>
      <c r="X2777" s="2">
        <v>0</v>
      </c>
      <c r="Y2777" s="2">
        <v>428.49</v>
      </c>
      <c r="Z2777" s="2">
        <v>3583696.49</v>
      </c>
      <c r="AA2777">
        <v>6</v>
      </c>
      <c r="AB2777">
        <v>0</v>
      </c>
      <c r="AC2777">
        <v>0</v>
      </c>
      <c r="AD2777">
        <v>0</v>
      </c>
      <c r="AE2777">
        <v>6</v>
      </c>
      <c r="AF2777">
        <v>6</v>
      </c>
      <c r="AG2777">
        <v>1</v>
      </c>
      <c r="AH2777" s="2">
        <v>18227273</v>
      </c>
    </row>
    <row r="2778" spans="1:34" x14ac:dyDescent="0.5">
      <c r="A2778">
        <v>21195</v>
      </c>
      <c r="B2778">
        <v>87987</v>
      </c>
      <c r="C2778" t="s">
        <v>2729</v>
      </c>
      <c r="D2778" s="25">
        <v>32729</v>
      </c>
      <c r="E2778" t="s">
        <v>69</v>
      </c>
      <c r="F2778" t="s">
        <v>70</v>
      </c>
      <c r="G2778" t="s">
        <v>97</v>
      </c>
      <c r="H2778" s="25">
        <v>41819</v>
      </c>
      <c r="I2778" s="26" t="str">
        <f t="shared" si="344"/>
        <v>Sun</v>
      </c>
      <c r="J2778" s="1">
        <f t="shared" si="345"/>
        <v>0</v>
      </c>
      <c r="K2778" s="1" t="str">
        <f t="shared" si="346"/>
        <v>7D</v>
      </c>
      <c r="L2778" s="25">
        <v>41819</v>
      </c>
      <c r="M2778" s="26" t="str">
        <f t="shared" si="347"/>
        <v>Sun</v>
      </c>
      <c r="N2778" s="25">
        <v>41820</v>
      </c>
      <c r="O2778" s="1">
        <f t="shared" si="348"/>
        <v>1</v>
      </c>
      <c r="P2778" s="27">
        <f t="shared" si="349"/>
        <v>2014</v>
      </c>
      <c r="Q2778" s="1">
        <f t="shared" si="350"/>
        <v>6</v>
      </c>
      <c r="R2778" s="1">
        <f t="shared" si="351"/>
        <v>29</v>
      </c>
      <c r="S2778" t="s">
        <v>72</v>
      </c>
      <c r="T2778" s="2">
        <v>6753753</v>
      </c>
      <c r="U2778">
        <v>5313000</v>
      </c>
      <c r="V2778" s="2">
        <v>5063636</v>
      </c>
      <c r="W2778" s="2">
        <v>783550.15</v>
      </c>
      <c r="X2778" s="2">
        <v>0</v>
      </c>
      <c r="Y2778" s="2">
        <v>230</v>
      </c>
      <c r="Z2778" s="2">
        <v>906336.85</v>
      </c>
      <c r="AA2778">
        <v>3</v>
      </c>
      <c r="AB2778">
        <v>0</v>
      </c>
      <c r="AC2778">
        <v>0</v>
      </c>
      <c r="AD2778">
        <v>0</v>
      </c>
      <c r="AE2778">
        <v>3</v>
      </c>
      <c r="AF2778">
        <v>3</v>
      </c>
      <c r="AG2778">
        <v>1</v>
      </c>
      <c r="AH2778" s="2">
        <v>5063636</v>
      </c>
    </row>
    <row r="2779" spans="1:34" x14ac:dyDescent="0.5">
      <c r="A2779">
        <v>21194</v>
      </c>
      <c r="B2779">
        <v>87986</v>
      </c>
      <c r="C2779" t="s">
        <v>2726</v>
      </c>
      <c r="D2779" s="25">
        <v>24571</v>
      </c>
      <c r="E2779" t="s">
        <v>138</v>
      </c>
      <c r="F2779" t="s">
        <v>70</v>
      </c>
      <c r="G2779" t="s">
        <v>97</v>
      </c>
      <c r="H2779" s="25">
        <v>41819</v>
      </c>
      <c r="I2779" s="26" t="str">
        <f t="shared" si="344"/>
        <v>Sun</v>
      </c>
      <c r="J2779" s="1">
        <f t="shared" si="345"/>
        <v>0</v>
      </c>
      <c r="K2779" s="1" t="str">
        <f t="shared" si="346"/>
        <v>7D</v>
      </c>
      <c r="L2779" s="25">
        <v>41819</v>
      </c>
      <c r="M2779" s="26" t="str">
        <f t="shared" si="347"/>
        <v>Sun</v>
      </c>
      <c r="N2779" s="25">
        <v>41820</v>
      </c>
      <c r="O2779" s="1">
        <f t="shared" si="348"/>
        <v>1</v>
      </c>
      <c r="P2779" s="27">
        <f t="shared" si="349"/>
        <v>2014</v>
      </c>
      <c r="Q2779" s="1">
        <f t="shared" si="350"/>
        <v>6</v>
      </c>
      <c r="R2779" s="1">
        <f t="shared" si="351"/>
        <v>29</v>
      </c>
      <c r="S2779" t="s">
        <v>72</v>
      </c>
      <c r="T2779" s="2">
        <v>13332999.859999999</v>
      </c>
      <c r="U2779">
        <v>6353000</v>
      </c>
      <c r="V2779" s="2">
        <v>5288312</v>
      </c>
      <c r="W2779" s="2">
        <v>3095237.77</v>
      </c>
      <c r="X2779" s="2">
        <v>0</v>
      </c>
      <c r="Y2779" s="2">
        <v>2580752.58</v>
      </c>
      <c r="Z2779" s="2">
        <v>2368697.5099999998</v>
      </c>
      <c r="AA2779">
        <v>3</v>
      </c>
      <c r="AB2779">
        <v>0</v>
      </c>
      <c r="AC2779">
        <v>0</v>
      </c>
      <c r="AD2779">
        <v>0</v>
      </c>
      <c r="AE2779">
        <v>3</v>
      </c>
      <c r="AF2779">
        <v>3</v>
      </c>
      <c r="AG2779">
        <v>3</v>
      </c>
      <c r="AH2779" s="2">
        <v>1762770.67</v>
      </c>
    </row>
    <row r="2780" spans="1:34" x14ac:dyDescent="0.5">
      <c r="A2780">
        <v>21207</v>
      </c>
      <c r="B2780">
        <v>88079</v>
      </c>
      <c r="C2780" t="s">
        <v>2730</v>
      </c>
      <c r="D2780" s="25">
        <v>29429</v>
      </c>
      <c r="E2780" t="s">
        <v>276</v>
      </c>
      <c r="F2780" t="s">
        <v>80</v>
      </c>
      <c r="G2780" t="s">
        <v>89</v>
      </c>
      <c r="H2780" s="25">
        <v>41820</v>
      </c>
      <c r="I2780" s="26" t="str">
        <f t="shared" si="344"/>
        <v>Mon</v>
      </c>
      <c r="J2780" s="1">
        <f t="shared" si="345"/>
        <v>20</v>
      </c>
      <c r="K2780" s="1" t="str">
        <f t="shared" si="346"/>
        <v>30D</v>
      </c>
      <c r="L2780" s="25">
        <v>41840</v>
      </c>
      <c r="M2780" s="26" t="str">
        <f t="shared" si="347"/>
        <v>Sun</v>
      </c>
      <c r="N2780" s="25">
        <v>41841</v>
      </c>
      <c r="O2780" s="1">
        <f t="shared" si="348"/>
        <v>1</v>
      </c>
      <c r="P2780" s="27">
        <f t="shared" si="349"/>
        <v>2014</v>
      </c>
      <c r="Q2780" s="1">
        <f t="shared" si="350"/>
        <v>7</v>
      </c>
      <c r="R2780" s="1">
        <f t="shared" si="351"/>
        <v>20</v>
      </c>
      <c r="S2780" t="s">
        <v>72</v>
      </c>
      <c r="T2780" s="2">
        <v>4699385.7300000004</v>
      </c>
      <c r="U2780">
        <v>3469386.2</v>
      </c>
      <c r="V2780" s="2">
        <v>2581285.7000000002</v>
      </c>
      <c r="W2780" s="2">
        <v>1487388.16</v>
      </c>
      <c r="X2780" s="2">
        <v>0</v>
      </c>
      <c r="Y2780" s="2">
        <v>0</v>
      </c>
      <c r="Z2780" s="2">
        <v>630711.87</v>
      </c>
      <c r="AA2780">
        <v>2</v>
      </c>
      <c r="AB2780">
        <v>0</v>
      </c>
      <c r="AC2780">
        <v>0</v>
      </c>
      <c r="AD2780">
        <v>0</v>
      </c>
      <c r="AE2780">
        <v>2</v>
      </c>
      <c r="AF2780">
        <v>2</v>
      </c>
      <c r="AG2780">
        <v>1</v>
      </c>
      <c r="AH2780" s="2">
        <v>2581285.7000000002</v>
      </c>
    </row>
    <row r="2781" spans="1:34" x14ac:dyDescent="0.5">
      <c r="A2781">
        <v>21213</v>
      </c>
      <c r="B2781">
        <v>88105</v>
      </c>
      <c r="C2781" t="s">
        <v>2731</v>
      </c>
      <c r="D2781" s="25">
        <v>25426</v>
      </c>
      <c r="E2781" t="s">
        <v>129</v>
      </c>
      <c r="F2781" t="s">
        <v>80</v>
      </c>
      <c r="G2781" t="s">
        <v>81</v>
      </c>
      <c r="H2781" s="25">
        <v>41820</v>
      </c>
      <c r="I2781" s="26" t="str">
        <f t="shared" si="344"/>
        <v>Mon</v>
      </c>
      <c r="J2781" s="1">
        <f t="shared" si="345"/>
        <v>92</v>
      </c>
      <c r="K2781" s="1" t="str">
        <f t="shared" si="346"/>
        <v>120D</v>
      </c>
      <c r="L2781" s="25">
        <v>41912</v>
      </c>
      <c r="M2781" s="26" t="str">
        <f t="shared" si="347"/>
        <v>Tue</v>
      </c>
      <c r="N2781" s="25">
        <v>41913</v>
      </c>
      <c r="O2781" s="1">
        <f t="shared" si="348"/>
        <v>1</v>
      </c>
      <c r="P2781" s="27">
        <f t="shared" si="349"/>
        <v>2014</v>
      </c>
      <c r="Q2781" s="1">
        <f t="shared" si="350"/>
        <v>9</v>
      </c>
      <c r="R2781" s="1">
        <f t="shared" si="351"/>
        <v>30</v>
      </c>
      <c r="S2781" t="s">
        <v>72</v>
      </c>
      <c r="T2781" s="2">
        <v>3772000</v>
      </c>
      <c r="U2781">
        <v>3772000</v>
      </c>
      <c r="V2781" s="2">
        <v>1641558</v>
      </c>
      <c r="W2781" s="2">
        <v>1624242</v>
      </c>
      <c r="X2781" s="2">
        <v>0</v>
      </c>
      <c r="Y2781" s="2">
        <v>0</v>
      </c>
      <c r="Z2781" s="2">
        <v>506200</v>
      </c>
      <c r="AA2781">
        <v>2</v>
      </c>
      <c r="AB2781">
        <v>0</v>
      </c>
      <c r="AC2781">
        <v>0</v>
      </c>
      <c r="AD2781">
        <v>0</v>
      </c>
      <c r="AE2781">
        <v>2</v>
      </c>
      <c r="AF2781">
        <v>2</v>
      </c>
      <c r="AG2781">
        <v>1</v>
      </c>
      <c r="AH2781" s="2">
        <v>1641558</v>
      </c>
    </row>
    <row r="2782" spans="1:34" x14ac:dyDescent="0.5">
      <c r="A2782">
        <v>21219</v>
      </c>
      <c r="B2782">
        <v>88111</v>
      </c>
      <c r="C2782" t="s">
        <v>2732</v>
      </c>
      <c r="D2782" s="25">
        <v>30158</v>
      </c>
      <c r="E2782" t="s">
        <v>138</v>
      </c>
      <c r="F2782" t="s">
        <v>80</v>
      </c>
      <c r="G2782" t="s">
        <v>89</v>
      </c>
      <c r="H2782" s="25">
        <v>41820</v>
      </c>
      <c r="I2782" s="26" t="str">
        <f t="shared" si="344"/>
        <v>Mon</v>
      </c>
      <c r="J2782" s="1">
        <f t="shared" si="345"/>
        <v>56</v>
      </c>
      <c r="K2782" s="1" t="str">
        <f t="shared" si="346"/>
        <v>60D</v>
      </c>
      <c r="L2782" s="25">
        <v>41876</v>
      </c>
      <c r="M2782" s="26" t="str">
        <f t="shared" si="347"/>
        <v>Mon</v>
      </c>
      <c r="N2782" s="25">
        <v>41878</v>
      </c>
      <c r="O2782" s="1">
        <f t="shared" si="348"/>
        <v>2</v>
      </c>
      <c r="P2782" s="27">
        <f t="shared" si="349"/>
        <v>2014</v>
      </c>
      <c r="Q2782" s="1">
        <f t="shared" si="350"/>
        <v>8</v>
      </c>
      <c r="R2782" s="1">
        <f t="shared" si="351"/>
        <v>25</v>
      </c>
      <c r="S2782" t="s">
        <v>72</v>
      </c>
      <c r="T2782" s="2">
        <v>8579631.3000000007</v>
      </c>
      <c r="U2782">
        <v>7534632</v>
      </c>
      <c r="V2782" s="2">
        <v>5678365</v>
      </c>
      <c r="W2782" s="2">
        <v>1749668.3</v>
      </c>
      <c r="X2782" s="2">
        <v>0</v>
      </c>
      <c r="Y2782" s="2">
        <v>0</v>
      </c>
      <c r="Z2782" s="2">
        <v>1151598</v>
      </c>
      <c r="AA2782">
        <v>4</v>
      </c>
      <c r="AB2782">
        <v>0</v>
      </c>
      <c r="AC2782">
        <v>0</v>
      </c>
      <c r="AD2782">
        <v>4</v>
      </c>
      <c r="AE2782">
        <v>4</v>
      </c>
      <c r="AF2782">
        <v>8</v>
      </c>
      <c r="AG2782">
        <v>2</v>
      </c>
      <c r="AH2782" s="2">
        <v>2839182.5</v>
      </c>
    </row>
    <row r="2783" spans="1:34" x14ac:dyDescent="0.5">
      <c r="A2783">
        <v>21242</v>
      </c>
      <c r="B2783">
        <v>88181</v>
      </c>
      <c r="C2783" t="s">
        <v>2733</v>
      </c>
      <c r="D2783" s="25">
        <v>31382</v>
      </c>
      <c r="E2783" t="s">
        <v>69</v>
      </c>
      <c r="F2783" t="s">
        <v>70</v>
      </c>
      <c r="G2783" t="s">
        <v>74</v>
      </c>
      <c r="H2783" s="25">
        <v>41820</v>
      </c>
      <c r="I2783" s="26" t="str">
        <f t="shared" si="344"/>
        <v>Mon</v>
      </c>
      <c r="J2783" s="1">
        <f t="shared" si="345"/>
        <v>26</v>
      </c>
      <c r="K2783" s="1" t="str">
        <f t="shared" si="346"/>
        <v>30D</v>
      </c>
      <c r="L2783" s="25">
        <v>41846</v>
      </c>
      <c r="M2783" s="26" t="str">
        <f t="shared" si="347"/>
        <v>Sat</v>
      </c>
      <c r="N2783" s="25">
        <v>41849</v>
      </c>
      <c r="O2783" s="1">
        <f t="shared" si="348"/>
        <v>3</v>
      </c>
      <c r="P2783" s="27">
        <f t="shared" si="349"/>
        <v>2014</v>
      </c>
      <c r="Q2783" s="1">
        <f t="shared" si="350"/>
        <v>7</v>
      </c>
      <c r="R2783" s="1">
        <f t="shared" si="351"/>
        <v>26</v>
      </c>
      <c r="S2783" t="s">
        <v>72</v>
      </c>
      <c r="T2783" s="2">
        <v>42056500</v>
      </c>
      <c r="U2783">
        <v>38115000</v>
      </c>
      <c r="V2783" s="2">
        <v>33118182</v>
      </c>
      <c r="W2783" s="2">
        <v>3294372.12</v>
      </c>
      <c r="X2783" s="2">
        <v>0</v>
      </c>
      <c r="Y2783" s="2">
        <v>0</v>
      </c>
      <c r="Z2783" s="2">
        <v>5643945.8799999999</v>
      </c>
      <c r="AA2783">
        <v>6</v>
      </c>
      <c r="AB2783">
        <v>0</v>
      </c>
      <c r="AC2783">
        <v>0</v>
      </c>
      <c r="AD2783">
        <v>3</v>
      </c>
      <c r="AE2783">
        <v>6</v>
      </c>
      <c r="AF2783">
        <v>9</v>
      </c>
      <c r="AG2783">
        <v>3</v>
      </c>
      <c r="AH2783" s="2">
        <v>11039394</v>
      </c>
    </row>
    <row r="2784" spans="1:34" x14ac:dyDescent="0.5">
      <c r="A2784">
        <v>21205</v>
      </c>
      <c r="B2784">
        <v>88027</v>
      </c>
      <c r="C2784" t="s">
        <v>2734</v>
      </c>
      <c r="D2784" s="25">
        <v>30463</v>
      </c>
      <c r="E2784" t="s">
        <v>122</v>
      </c>
      <c r="F2784" t="s">
        <v>80</v>
      </c>
      <c r="G2784" t="s">
        <v>81</v>
      </c>
      <c r="H2784" s="25">
        <v>41820</v>
      </c>
      <c r="I2784" s="26" t="str">
        <f t="shared" si="344"/>
        <v>Mon</v>
      </c>
      <c r="J2784" s="1">
        <f t="shared" si="345"/>
        <v>69</v>
      </c>
      <c r="K2784" s="1" t="str">
        <f t="shared" si="346"/>
        <v>90D</v>
      </c>
      <c r="L2784" s="25">
        <v>41889</v>
      </c>
      <c r="M2784" s="26" t="str">
        <f t="shared" si="347"/>
        <v>Sun</v>
      </c>
      <c r="N2784" s="25">
        <v>41892</v>
      </c>
      <c r="O2784" s="1">
        <f t="shared" si="348"/>
        <v>3</v>
      </c>
      <c r="P2784" s="27">
        <f t="shared" si="349"/>
        <v>2014</v>
      </c>
      <c r="Q2784" s="1">
        <f t="shared" si="350"/>
        <v>9</v>
      </c>
      <c r="R2784" s="1">
        <f t="shared" si="351"/>
        <v>7</v>
      </c>
      <c r="S2784" t="s">
        <v>72</v>
      </c>
      <c r="T2784" s="2">
        <v>16707350</v>
      </c>
      <c r="U2784">
        <v>12785850</v>
      </c>
      <c r="V2784" s="2">
        <v>7060908</v>
      </c>
      <c r="W2784" s="2">
        <v>7309092</v>
      </c>
      <c r="X2784" s="2">
        <v>0</v>
      </c>
      <c r="Y2784" s="2">
        <v>95238.1</v>
      </c>
      <c r="Z2784" s="2">
        <v>2242111.9</v>
      </c>
      <c r="AA2784">
        <v>9</v>
      </c>
      <c r="AB2784">
        <v>0</v>
      </c>
      <c r="AC2784">
        <v>0</v>
      </c>
      <c r="AD2784">
        <v>0</v>
      </c>
      <c r="AE2784">
        <v>9</v>
      </c>
      <c r="AF2784">
        <v>9</v>
      </c>
      <c r="AG2784">
        <v>3</v>
      </c>
      <c r="AH2784" s="2">
        <v>2353636</v>
      </c>
    </row>
    <row r="2785" spans="1:34" x14ac:dyDescent="0.5">
      <c r="A2785">
        <v>21221</v>
      </c>
      <c r="B2785">
        <v>88133</v>
      </c>
      <c r="C2785" t="s">
        <v>2735</v>
      </c>
      <c r="D2785" s="25">
        <v>30755</v>
      </c>
      <c r="E2785" t="s">
        <v>100</v>
      </c>
      <c r="F2785" t="s">
        <v>80</v>
      </c>
      <c r="G2785" t="s">
        <v>81</v>
      </c>
      <c r="H2785" s="25">
        <v>41820</v>
      </c>
      <c r="I2785" s="26" t="str">
        <f t="shared" si="344"/>
        <v>Mon</v>
      </c>
      <c r="J2785" s="1">
        <f t="shared" si="345"/>
        <v>85</v>
      </c>
      <c r="K2785" s="1" t="str">
        <f t="shared" si="346"/>
        <v>90D</v>
      </c>
      <c r="L2785" s="25">
        <v>41905</v>
      </c>
      <c r="M2785" s="26" t="str">
        <f t="shared" si="347"/>
        <v>Tue</v>
      </c>
      <c r="N2785" s="25">
        <v>41907</v>
      </c>
      <c r="O2785" s="1">
        <f t="shared" si="348"/>
        <v>2</v>
      </c>
      <c r="P2785" s="27">
        <f t="shared" si="349"/>
        <v>2014</v>
      </c>
      <c r="Q2785" s="1">
        <f t="shared" si="350"/>
        <v>9</v>
      </c>
      <c r="R2785" s="1">
        <f t="shared" si="351"/>
        <v>23</v>
      </c>
      <c r="S2785" t="s">
        <v>72</v>
      </c>
      <c r="T2785" s="2">
        <v>10525000</v>
      </c>
      <c r="U2785">
        <v>10395000</v>
      </c>
      <c r="V2785" s="2">
        <v>7375758</v>
      </c>
      <c r="W2785" s="2">
        <v>1736796.11</v>
      </c>
      <c r="X2785" s="2">
        <v>0</v>
      </c>
      <c r="Y2785" s="2">
        <v>0</v>
      </c>
      <c r="Z2785" s="2">
        <v>1412445.89</v>
      </c>
      <c r="AA2785">
        <v>2</v>
      </c>
      <c r="AB2785">
        <v>0</v>
      </c>
      <c r="AC2785">
        <v>0</v>
      </c>
      <c r="AD2785">
        <v>0</v>
      </c>
      <c r="AE2785">
        <v>2</v>
      </c>
      <c r="AF2785">
        <v>2</v>
      </c>
      <c r="AG2785">
        <v>2</v>
      </c>
      <c r="AH2785" s="2">
        <v>3687879</v>
      </c>
    </row>
    <row r="2786" spans="1:34" x14ac:dyDescent="0.5">
      <c r="A2786">
        <v>21223</v>
      </c>
      <c r="B2786">
        <v>88139</v>
      </c>
      <c r="C2786" t="s">
        <v>2736</v>
      </c>
      <c r="D2786" s="25">
        <v>24298</v>
      </c>
      <c r="E2786" t="s">
        <v>69</v>
      </c>
      <c r="F2786" t="s">
        <v>70</v>
      </c>
      <c r="G2786" t="s">
        <v>74</v>
      </c>
      <c r="H2786" s="25">
        <v>41820</v>
      </c>
      <c r="I2786" s="26" t="str">
        <f t="shared" si="344"/>
        <v>Mon</v>
      </c>
      <c r="J2786" s="1">
        <f t="shared" si="345"/>
        <v>14</v>
      </c>
      <c r="K2786" s="1" t="str">
        <f t="shared" si="346"/>
        <v>14D</v>
      </c>
      <c r="L2786" s="25">
        <v>41834</v>
      </c>
      <c r="M2786" s="26" t="str">
        <f t="shared" si="347"/>
        <v>Mon</v>
      </c>
      <c r="N2786" s="25">
        <v>41836</v>
      </c>
      <c r="O2786" s="1">
        <f t="shared" si="348"/>
        <v>2</v>
      </c>
      <c r="P2786" s="27">
        <f t="shared" si="349"/>
        <v>2014</v>
      </c>
      <c r="Q2786" s="1">
        <f t="shared" si="350"/>
        <v>7</v>
      </c>
      <c r="R2786" s="1">
        <f t="shared" si="351"/>
        <v>14</v>
      </c>
      <c r="S2786" t="s">
        <v>72</v>
      </c>
      <c r="T2786" s="2">
        <v>15100000</v>
      </c>
      <c r="U2786">
        <v>12705000</v>
      </c>
      <c r="V2786" s="2">
        <v>11557576</v>
      </c>
      <c r="W2786" s="2">
        <v>1516017.07</v>
      </c>
      <c r="X2786" s="2">
        <v>0</v>
      </c>
      <c r="Y2786" s="2">
        <v>0</v>
      </c>
      <c r="Z2786" s="2">
        <v>2026406.93</v>
      </c>
      <c r="AA2786">
        <v>4</v>
      </c>
      <c r="AB2786">
        <v>2</v>
      </c>
      <c r="AC2786">
        <v>2</v>
      </c>
      <c r="AD2786">
        <v>0</v>
      </c>
      <c r="AE2786">
        <v>6</v>
      </c>
      <c r="AF2786">
        <v>8</v>
      </c>
      <c r="AG2786">
        <v>2</v>
      </c>
      <c r="AH2786" s="2">
        <v>5778788</v>
      </c>
    </row>
    <row r="2787" spans="1:34" x14ac:dyDescent="0.5">
      <c r="A2787">
        <v>21224</v>
      </c>
      <c r="B2787">
        <v>88144</v>
      </c>
      <c r="C2787" t="s">
        <v>2737</v>
      </c>
      <c r="D2787" s="25">
        <v>29969</v>
      </c>
      <c r="E2787" t="s">
        <v>69</v>
      </c>
      <c r="F2787" t="s">
        <v>75</v>
      </c>
      <c r="G2787" t="s">
        <v>91</v>
      </c>
      <c r="H2787" s="25">
        <v>41820</v>
      </c>
      <c r="I2787" s="26" t="str">
        <f t="shared" si="344"/>
        <v>Mon</v>
      </c>
      <c r="J2787" s="1">
        <f t="shared" si="345"/>
        <v>14</v>
      </c>
      <c r="K2787" s="1" t="str">
        <f t="shared" si="346"/>
        <v>14D</v>
      </c>
      <c r="L2787" s="25">
        <v>41834</v>
      </c>
      <c r="M2787" s="26" t="str">
        <f t="shared" si="347"/>
        <v>Mon</v>
      </c>
      <c r="N2787" s="25">
        <v>41838</v>
      </c>
      <c r="O2787" s="1">
        <f t="shared" si="348"/>
        <v>4</v>
      </c>
      <c r="P2787" s="27">
        <f t="shared" si="349"/>
        <v>2014</v>
      </c>
      <c r="Q2787" s="1">
        <f t="shared" si="350"/>
        <v>7</v>
      </c>
      <c r="R2787" s="1">
        <f t="shared" si="351"/>
        <v>14</v>
      </c>
      <c r="S2787" t="s">
        <v>72</v>
      </c>
      <c r="T2787" s="2">
        <v>4915999.62</v>
      </c>
      <c r="U2787">
        <v>0</v>
      </c>
      <c r="V2787" s="2">
        <v>3200000</v>
      </c>
      <c r="W2787" s="2">
        <v>406926.08000000002</v>
      </c>
      <c r="X2787" s="2">
        <v>0</v>
      </c>
      <c r="Y2787" s="2">
        <v>649350.65</v>
      </c>
      <c r="Z2787" s="2">
        <v>659722.89</v>
      </c>
      <c r="AA2787">
        <v>24</v>
      </c>
      <c r="AB2787">
        <v>16</v>
      </c>
      <c r="AC2787">
        <v>0</v>
      </c>
      <c r="AD2787">
        <v>0</v>
      </c>
      <c r="AE2787">
        <v>40</v>
      </c>
      <c r="AF2787">
        <v>40</v>
      </c>
      <c r="AG2787">
        <v>4</v>
      </c>
      <c r="AH2787" s="2">
        <v>800000</v>
      </c>
    </row>
    <row r="2788" spans="1:34" x14ac:dyDescent="0.5">
      <c r="A2788">
        <v>21212</v>
      </c>
      <c r="B2788">
        <v>88104</v>
      </c>
      <c r="C2788" t="s">
        <v>2738</v>
      </c>
      <c r="D2788" s="25">
        <v>27715</v>
      </c>
      <c r="E2788" t="s">
        <v>122</v>
      </c>
      <c r="F2788" t="s">
        <v>80</v>
      </c>
      <c r="G2788" t="s">
        <v>89</v>
      </c>
      <c r="H2788" s="25">
        <v>41820</v>
      </c>
      <c r="I2788" s="26" t="str">
        <f t="shared" si="344"/>
        <v>Mon</v>
      </c>
      <c r="J2788" s="1">
        <f t="shared" si="345"/>
        <v>19</v>
      </c>
      <c r="K2788" s="1" t="str">
        <f t="shared" si="346"/>
        <v>30D</v>
      </c>
      <c r="L2788" s="25">
        <v>41839</v>
      </c>
      <c r="M2788" s="26" t="str">
        <f t="shared" si="347"/>
        <v>Sat</v>
      </c>
      <c r="N2788" s="25">
        <v>41840</v>
      </c>
      <c r="O2788" s="1">
        <f t="shared" si="348"/>
        <v>1</v>
      </c>
      <c r="P2788" s="27">
        <f t="shared" si="349"/>
        <v>2014</v>
      </c>
      <c r="Q2788" s="1">
        <f t="shared" si="350"/>
        <v>7</v>
      </c>
      <c r="R2788" s="1">
        <f t="shared" si="351"/>
        <v>19</v>
      </c>
      <c r="S2788" t="s">
        <v>72</v>
      </c>
      <c r="T2788" s="2">
        <v>5025998.8899999997</v>
      </c>
      <c r="U2788">
        <v>0</v>
      </c>
      <c r="V2788" s="2">
        <v>200000</v>
      </c>
      <c r="W2788" s="2">
        <v>3372293.42</v>
      </c>
      <c r="X2788" s="2">
        <v>0</v>
      </c>
      <c r="Y2788" s="2">
        <v>779220.78</v>
      </c>
      <c r="Z2788" s="2">
        <v>674484.69</v>
      </c>
      <c r="AA2788">
        <v>2</v>
      </c>
      <c r="AB2788">
        <v>0</v>
      </c>
      <c r="AC2788">
        <v>1</v>
      </c>
      <c r="AD2788">
        <v>0</v>
      </c>
      <c r="AE2788">
        <v>2</v>
      </c>
      <c r="AF2788">
        <v>3</v>
      </c>
      <c r="AG2788">
        <v>1</v>
      </c>
      <c r="AH2788" s="2">
        <v>200000</v>
      </c>
    </row>
    <row r="2789" spans="1:34" x14ac:dyDescent="0.5">
      <c r="A2789">
        <v>21302</v>
      </c>
      <c r="B2789">
        <v>88412</v>
      </c>
      <c r="C2789" t="s">
        <v>2739</v>
      </c>
      <c r="D2789" s="25">
        <v>25783</v>
      </c>
      <c r="E2789" t="s">
        <v>79</v>
      </c>
      <c r="F2789" t="s">
        <v>80</v>
      </c>
      <c r="G2789" t="s">
        <v>89</v>
      </c>
      <c r="H2789" s="25">
        <v>41821</v>
      </c>
      <c r="I2789" s="26" t="str">
        <f t="shared" si="344"/>
        <v>Tue</v>
      </c>
      <c r="J2789" s="1">
        <f t="shared" si="345"/>
        <v>79</v>
      </c>
      <c r="K2789" s="1" t="str">
        <f t="shared" si="346"/>
        <v>90D</v>
      </c>
      <c r="L2789" s="25">
        <v>41900</v>
      </c>
      <c r="M2789" s="26" t="str">
        <f t="shared" si="347"/>
        <v>Thu</v>
      </c>
      <c r="N2789" s="25">
        <v>41906</v>
      </c>
      <c r="O2789" s="1">
        <f t="shared" si="348"/>
        <v>6</v>
      </c>
      <c r="P2789" s="27">
        <f t="shared" si="349"/>
        <v>2014</v>
      </c>
      <c r="Q2789" s="1">
        <f t="shared" si="350"/>
        <v>9</v>
      </c>
      <c r="R2789" s="1">
        <f t="shared" si="351"/>
        <v>18</v>
      </c>
      <c r="S2789" t="s">
        <v>72</v>
      </c>
      <c r="T2789" s="2">
        <v>29883576.16</v>
      </c>
      <c r="U2789">
        <v>28473576.600000001</v>
      </c>
      <c r="V2789" s="2">
        <v>14944108.199999999</v>
      </c>
      <c r="W2789" s="2">
        <v>10928570.67</v>
      </c>
      <c r="X2789" s="2">
        <v>0</v>
      </c>
      <c r="Y2789" s="2">
        <v>0</v>
      </c>
      <c r="Z2789" s="2">
        <v>4010897.29</v>
      </c>
      <c r="AA2789">
        <v>12</v>
      </c>
      <c r="AB2789">
        <v>0</v>
      </c>
      <c r="AC2789">
        <v>0</v>
      </c>
      <c r="AD2789">
        <v>0</v>
      </c>
      <c r="AE2789">
        <v>12</v>
      </c>
      <c r="AF2789">
        <v>12</v>
      </c>
      <c r="AG2789">
        <v>6</v>
      </c>
      <c r="AH2789" s="2">
        <v>2490684.7000000002</v>
      </c>
    </row>
    <row r="2790" spans="1:34" x14ac:dyDescent="0.5">
      <c r="A2790">
        <v>21275</v>
      </c>
      <c r="B2790">
        <v>130681</v>
      </c>
      <c r="C2790" t="s">
        <v>2740</v>
      </c>
      <c r="D2790" s="25">
        <v>19766</v>
      </c>
      <c r="E2790" t="s">
        <v>69</v>
      </c>
      <c r="F2790" t="s">
        <v>80</v>
      </c>
      <c r="G2790" t="s">
        <v>89</v>
      </c>
      <c r="H2790" s="25">
        <v>41821</v>
      </c>
      <c r="I2790" s="26" t="str">
        <f t="shared" si="344"/>
        <v>Tue</v>
      </c>
      <c r="J2790" s="1">
        <f t="shared" si="345"/>
        <v>3</v>
      </c>
      <c r="K2790" s="1" t="str">
        <f t="shared" si="346"/>
        <v>7D</v>
      </c>
      <c r="L2790" s="25">
        <v>41824</v>
      </c>
      <c r="M2790" s="26" t="str">
        <f t="shared" si="347"/>
        <v>Fri</v>
      </c>
      <c r="N2790" s="25">
        <v>41827</v>
      </c>
      <c r="O2790" s="1">
        <f t="shared" si="348"/>
        <v>3</v>
      </c>
      <c r="P2790" s="27">
        <f t="shared" si="349"/>
        <v>2014</v>
      </c>
      <c r="Q2790" s="1">
        <f t="shared" si="350"/>
        <v>7</v>
      </c>
      <c r="R2790" s="1">
        <f t="shared" si="351"/>
        <v>4</v>
      </c>
      <c r="S2790" t="s">
        <v>72</v>
      </c>
      <c r="T2790" s="2">
        <v>8289998.75</v>
      </c>
      <c r="U2790">
        <v>0</v>
      </c>
      <c r="V2790" s="2">
        <v>2000000</v>
      </c>
      <c r="W2790" s="2">
        <v>5177488.0999999996</v>
      </c>
      <c r="X2790" s="2">
        <v>0</v>
      </c>
      <c r="Y2790" s="2">
        <v>0</v>
      </c>
      <c r="Z2790" s="2">
        <v>1112510.6499999999</v>
      </c>
      <c r="AA2790">
        <v>7</v>
      </c>
      <c r="AB2790">
        <v>0</v>
      </c>
      <c r="AC2790">
        <v>2</v>
      </c>
      <c r="AD2790">
        <v>2</v>
      </c>
      <c r="AE2790">
        <v>7</v>
      </c>
      <c r="AF2790">
        <v>11</v>
      </c>
      <c r="AG2790">
        <v>5</v>
      </c>
      <c r="AH2790" s="2">
        <v>400000</v>
      </c>
    </row>
    <row r="2791" spans="1:34" x14ac:dyDescent="0.5">
      <c r="A2791">
        <v>21301</v>
      </c>
      <c r="B2791">
        <v>88411</v>
      </c>
      <c r="C2791" t="s">
        <v>2741</v>
      </c>
      <c r="D2791" s="25">
        <v>27436</v>
      </c>
      <c r="E2791" t="s">
        <v>138</v>
      </c>
      <c r="F2791" t="s">
        <v>75</v>
      </c>
      <c r="G2791" t="s">
        <v>1463</v>
      </c>
      <c r="H2791" s="25">
        <v>41821</v>
      </c>
      <c r="I2791" s="26" t="str">
        <f t="shared" si="344"/>
        <v>Tue</v>
      </c>
      <c r="J2791" s="1">
        <f t="shared" si="345"/>
        <v>21</v>
      </c>
      <c r="K2791" s="1" t="str">
        <f t="shared" si="346"/>
        <v>30D</v>
      </c>
      <c r="L2791" s="25">
        <v>41842</v>
      </c>
      <c r="M2791" s="26" t="str">
        <f t="shared" si="347"/>
        <v>Tue</v>
      </c>
      <c r="N2791" s="25">
        <v>41844</v>
      </c>
      <c r="O2791" s="1">
        <f t="shared" si="348"/>
        <v>2</v>
      </c>
      <c r="P2791" s="27">
        <f t="shared" si="349"/>
        <v>2014</v>
      </c>
      <c r="Q2791" s="1">
        <f t="shared" si="350"/>
        <v>7</v>
      </c>
      <c r="R2791" s="1">
        <f t="shared" si="351"/>
        <v>22</v>
      </c>
      <c r="S2791" t="s">
        <v>72</v>
      </c>
      <c r="T2791" s="2">
        <v>2310000</v>
      </c>
      <c r="U2791">
        <v>0</v>
      </c>
      <c r="V2791" s="2">
        <v>2000000</v>
      </c>
      <c r="W2791" s="2">
        <v>0</v>
      </c>
      <c r="X2791" s="2">
        <v>0</v>
      </c>
      <c r="Y2791" s="2">
        <v>0</v>
      </c>
      <c r="Z2791" s="2">
        <v>310000</v>
      </c>
      <c r="AA2791">
        <v>4</v>
      </c>
      <c r="AB2791">
        <v>2</v>
      </c>
      <c r="AC2791">
        <v>2</v>
      </c>
      <c r="AD2791">
        <v>0</v>
      </c>
      <c r="AE2791">
        <v>6</v>
      </c>
      <c r="AF2791">
        <v>8</v>
      </c>
      <c r="AG2791">
        <v>2</v>
      </c>
      <c r="AH2791" s="2">
        <v>1000000</v>
      </c>
    </row>
    <row r="2792" spans="1:34" x14ac:dyDescent="0.5">
      <c r="A2792">
        <v>20795</v>
      </c>
      <c r="B2792">
        <v>88387</v>
      </c>
      <c r="C2792" t="s">
        <v>2742</v>
      </c>
      <c r="D2792" s="25">
        <v>27548</v>
      </c>
      <c r="E2792" t="s">
        <v>122</v>
      </c>
      <c r="F2792" t="s">
        <v>75</v>
      </c>
      <c r="G2792" t="s">
        <v>91</v>
      </c>
      <c r="H2792" s="25">
        <v>41821</v>
      </c>
      <c r="I2792" s="26" t="str">
        <f t="shared" si="344"/>
        <v>Tue</v>
      </c>
      <c r="J2792" s="1">
        <f t="shared" si="345"/>
        <v>25</v>
      </c>
      <c r="K2792" s="1" t="str">
        <f t="shared" si="346"/>
        <v>30D</v>
      </c>
      <c r="L2792" s="25">
        <v>41846</v>
      </c>
      <c r="M2792" s="26" t="str">
        <f t="shared" si="347"/>
        <v>Sat</v>
      </c>
      <c r="N2792" s="25">
        <v>41849</v>
      </c>
      <c r="O2792" s="1">
        <f t="shared" si="348"/>
        <v>3</v>
      </c>
      <c r="P2792" s="27">
        <f t="shared" si="349"/>
        <v>2014</v>
      </c>
      <c r="Q2792" s="1">
        <f t="shared" si="350"/>
        <v>7</v>
      </c>
      <c r="R2792" s="1">
        <f t="shared" si="351"/>
        <v>26</v>
      </c>
      <c r="S2792" t="s">
        <v>72</v>
      </c>
      <c r="T2792" s="2">
        <v>11487855.25</v>
      </c>
      <c r="U2792">
        <v>7087500</v>
      </c>
      <c r="V2792" s="2">
        <v>5559090</v>
      </c>
      <c r="W2792" s="2">
        <v>2712552.51</v>
      </c>
      <c r="X2792" s="2">
        <v>0</v>
      </c>
      <c r="Y2792" s="2">
        <v>1496315.1</v>
      </c>
      <c r="Z2792" s="2">
        <v>1719897.64</v>
      </c>
      <c r="AA2792">
        <v>6</v>
      </c>
      <c r="AB2792">
        <v>0</v>
      </c>
      <c r="AC2792">
        <v>0</v>
      </c>
      <c r="AD2792">
        <v>0</v>
      </c>
      <c r="AE2792">
        <v>6</v>
      </c>
      <c r="AF2792">
        <v>6</v>
      </c>
      <c r="AG2792">
        <v>3</v>
      </c>
      <c r="AH2792" s="2">
        <v>1853030</v>
      </c>
    </row>
    <row r="2793" spans="1:34" x14ac:dyDescent="0.5">
      <c r="A2793">
        <v>21274</v>
      </c>
      <c r="B2793">
        <v>88368</v>
      </c>
      <c r="C2793" t="s">
        <v>2743</v>
      </c>
      <c r="D2793" s="25">
        <v>29184</v>
      </c>
      <c r="E2793" t="s">
        <v>138</v>
      </c>
      <c r="F2793" t="s">
        <v>80</v>
      </c>
      <c r="G2793" t="s">
        <v>89</v>
      </c>
      <c r="H2793" s="25">
        <v>41821</v>
      </c>
      <c r="I2793" s="26" t="str">
        <f t="shared" si="344"/>
        <v>Tue</v>
      </c>
      <c r="J2793" s="1">
        <f t="shared" si="345"/>
        <v>100</v>
      </c>
      <c r="K2793" s="1" t="str">
        <f t="shared" si="346"/>
        <v>120D</v>
      </c>
      <c r="L2793" s="25">
        <v>41921</v>
      </c>
      <c r="M2793" s="26" t="str">
        <f t="shared" si="347"/>
        <v>Thu</v>
      </c>
      <c r="N2793" s="25">
        <v>41924</v>
      </c>
      <c r="O2793" s="1">
        <f t="shared" si="348"/>
        <v>3</v>
      </c>
      <c r="P2793" s="27">
        <f t="shared" si="349"/>
        <v>2014</v>
      </c>
      <c r="Q2793" s="1">
        <f t="shared" si="350"/>
        <v>10</v>
      </c>
      <c r="R2793" s="1">
        <f t="shared" si="351"/>
        <v>9</v>
      </c>
      <c r="S2793" t="s">
        <v>72</v>
      </c>
      <c r="T2793" s="2">
        <v>19822395.91</v>
      </c>
      <c r="U2793">
        <v>0</v>
      </c>
      <c r="V2793" s="2">
        <v>12000000</v>
      </c>
      <c r="W2793" s="2">
        <v>4296446.67</v>
      </c>
      <c r="X2793" s="2">
        <v>0</v>
      </c>
      <c r="Y2793" s="2">
        <v>865800.87</v>
      </c>
      <c r="Z2793" s="2">
        <v>2660148.37</v>
      </c>
      <c r="AA2793">
        <v>30</v>
      </c>
      <c r="AB2793">
        <v>0</v>
      </c>
      <c r="AC2793">
        <v>3</v>
      </c>
      <c r="AD2793">
        <v>0</v>
      </c>
      <c r="AE2793">
        <v>30</v>
      </c>
      <c r="AF2793">
        <v>33</v>
      </c>
      <c r="AG2793">
        <v>3</v>
      </c>
      <c r="AH2793" s="2">
        <v>4000000</v>
      </c>
    </row>
    <row r="2794" spans="1:34" x14ac:dyDescent="0.5">
      <c r="A2794">
        <v>21257</v>
      </c>
      <c r="B2794">
        <v>88251</v>
      </c>
      <c r="C2794" t="s">
        <v>2744</v>
      </c>
      <c r="D2794" s="25">
        <v>33209</v>
      </c>
      <c r="E2794" t="s">
        <v>122</v>
      </c>
      <c r="F2794" t="s">
        <v>80</v>
      </c>
      <c r="G2794" t="s">
        <v>89</v>
      </c>
      <c r="H2794" s="25">
        <v>41821</v>
      </c>
      <c r="I2794" s="26" t="str">
        <f t="shared" si="344"/>
        <v>Tue</v>
      </c>
      <c r="J2794" s="1">
        <f t="shared" si="345"/>
        <v>183</v>
      </c>
      <c r="K2794" s="1" t="str">
        <f t="shared" si="346"/>
        <v>120D</v>
      </c>
      <c r="L2794" s="25">
        <v>42004</v>
      </c>
      <c r="M2794" s="26" t="str">
        <f t="shared" si="347"/>
        <v>Wed</v>
      </c>
      <c r="N2794" s="25">
        <v>42008</v>
      </c>
      <c r="O2794" s="1">
        <f t="shared" si="348"/>
        <v>4</v>
      </c>
      <c r="P2794" s="27">
        <f t="shared" si="349"/>
        <v>2014</v>
      </c>
      <c r="Q2794" s="1">
        <f t="shared" si="350"/>
        <v>12</v>
      </c>
      <c r="R2794" s="1">
        <f t="shared" si="351"/>
        <v>31</v>
      </c>
      <c r="S2794" t="s">
        <v>72</v>
      </c>
      <c r="T2794" s="2">
        <v>22698599.800000001</v>
      </c>
      <c r="U2794">
        <v>14922600</v>
      </c>
      <c r="V2794" s="2">
        <v>6392000</v>
      </c>
      <c r="W2794" s="2">
        <v>11181695.289999999</v>
      </c>
      <c r="X2794" s="2">
        <v>0</v>
      </c>
      <c r="Y2794" s="2">
        <v>1598401.6</v>
      </c>
      <c r="Z2794" s="2">
        <v>3526502.91</v>
      </c>
      <c r="AA2794">
        <v>8</v>
      </c>
      <c r="AB2794">
        <v>0</v>
      </c>
      <c r="AC2794">
        <v>0</v>
      </c>
      <c r="AD2794">
        <v>0</v>
      </c>
      <c r="AE2794">
        <v>8</v>
      </c>
      <c r="AF2794">
        <v>8</v>
      </c>
      <c r="AG2794">
        <v>4</v>
      </c>
      <c r="AH2794" s="2">
        <v>1598000</v>
      </c>
    </row>
    <row r="2795" spans="1:34" x14ac:dyDescent="0.5">
      <c r="A2795">
        <v>21252</v>
      </c>
      <c r="B2795">
        <v>88243</v>
      </c>
      <c r="C2795" t="s">
        <v>2745</v>
      </c>
      <c r="D2795" s="25">
        <v>21252</v>
      </c>
      <c r="E2795" t="s">
        <v>122</v>
      </c>
      <c r="F2795" t="s">
        <v>80</v>
      </c>
      <c r="G2795" t="s">
        <v>81</v>
      </c>
      <c r="H2795" s="25">
        <v>41821</v>
      </c>
      <c r="I2795" s="26" t="str">
        <f t="shared" si="344"/>
        <v>Tue</v>
      </c>
      <c r="J2795" s="1">
        <f t="shared" si="345"/>
        <v>40</v>
      </c>
      <c r="K2795" s="1" t="str">
        <f t="shared" si="346"/>
        <v>45D</v>
      </c>
      <c r="L2795" s="25">
        <v>41861</v>
      </c>
      <c r="M2795" s="26" t="str">
        <f t="shared" si="347"/>
        <v>Sun</v>
      </c>
      <c r="N2795" s="25">
        <v>41865</v>
      </c>
      <c r="O2795" s="1">
        <f t="shared" si="348"/>
        <v>4</v>
      </c>
      <c r="P2795" s="27">
        <f t="shared" si="349"/>
        <v>2014</v>
      </c>
      <c r="Q2795" s="1">
        <f t="shared" si="350"/>
        <v>8</v>
      </c>
      <c r="R2795" s="1">
        <f t="shared" si="351"/>
        <v>10</v>
      </c>
      <c r="S2795" t="s">
        <v>72</v>
      </c>
      <c r="T2795" s="2">
        <v>17696249.640000001</v>
      </c>
      <c r="U2795">
        <v>17336250</v>
      </c>
      <c r="V2795" s="2">
        <v>13737015</v>
      </c>
      <c r="W2795" s="2">
        <v>1584414</v>
      </c>
      <c r="X2795" s="2">
        <v>0</v>
      </c>
      <c r="Y2795" s="2">
        <v>0</v>
      </c>
      <c r="Z2795" s="2">
        <v>2374820.64</v>
      </c>
      <c r="AA2795">
        <v>8</v>
      </c>
      <c r="AB2795">
        <v>0</v>
      </c>
      <c r="AC2795">
        <v>0</v>
      </c>
      <c r="AD2795">
        <v>0</v>
      </c>
      <c r="AE2795">
        <v>8</v>
      </c>
      <c r="AF2795">
        <v>8</v>
      </c>
      <c r="AG2795">
        <v>4</v>
      </c>
      <c r="AH2795" s="2">
        <v>3434253.75</v>
      </c>
    </row>
    <row r="2796" spans="1:34" x14ac:dyDescent="0.5">
      <c r="A2796">
        <v>21289</v>
      </c>
      <c r="B2796">
        <v>88399</v>
      </c>
      <c r="C2796" t="s">
        <v>2746</v>
      </c>
      <c r="D2796" s="25">
        <v>28306</v>
      </c>
      <c r="E2796" t="s">
        <v>69</v>
      </c>
      <c r="F2796" t="s">
        <v>70</v>
      </c>
      <c r="G2796" t="s">
        <v>74</v>
      </c>
      <c r="H2796" s="25">
        <v>41821</v>
      </c>
      <c r="I2796" s="26" t="str">
        <f t="shared" si="344"/>
        <v>Tue</v>
      </c>
      <c r="J2796" s="1">
        <f t="shared" si="345"/>
        <v>19</v>
      </c>
      <c r="K2796" s="1" t="str">
        <f t="shared" si="346"/>
        <v>30D</v>
      </c>
      <c r="L2796" s="25">
        <v>41840</v>
      </c>
      <c r="M2796" s="26" t="str">
        <f t="shared" si="347"/>
        <v>Sun</v>
      </c>
      <c r="N2796" s="25">
        <v>41844</v>
      </c>
      <c r="O2796" s="1">
        <f t="shared" si="348"/>
        <v>4</v>
      </c>
      <c r="P2796" s="27">
        <f t="shared" si="349"/>
        <v>2014</v>
      </c>
      <c r="Q2796" s="1">
        <f t="shared" si="350"/>
        <v>7</v>
      </c>
      <c r="R2796" s="1">
        <f t="shared" si="351"/>
        <v>20</v>
      </c>
      <c r="S2796" t="s">
        <v>72</v>
      </c>
      <c r="T2796" s="2">
        <v>92726000</v>
      </c>
      <c r="U2796">
        <v>86625000</v>
      </c>
      <c r="V2796" s="2">
        <v>71793939</v>
      </c>
      <c r="W2796" s="2">
        <v>6899567.5</v>
      </c>
      <c r="X2796" s="2">
        <v>0</v>
      </c>
      <c r="Y2796" s="2">
        <v>1588744.59</v>
      </c>
      <c r="Z2796" s="2">
        <v>12443748.91</v>
      </c>
      <c r="AA2796">
        <v>34</v>
      </c>
      <c r="AB2796">
        <v>0</v>
      </c>
      <c r="AC2796">
        <v>8</v>
      </c>
      <c r="AD2796">
        <v>4</v>
      </c>
      <c r="AE2796">
        <v>34</v>
      </c>
      <c r="AF2796">
        <v>46</v>
      </c>
      <c r="AG2796">
        <v>4</v>
      </c>
      <c r="AH2796" s="2">
        <v>17948484.75</v>
      </c>
    </row>
    <row r="2797" spans="1:34" x14ac:dyDescent="0.5">
      <c r="A2797">
        <v>21253</v>
      </c>
      <c r="B2797">
        <v>88247</v>
      </c>
      <c r="C2797" t="s">
        <v>2747</v>
      </c>
      <c r="D2797" s="25">
        <v>28382</v>
      </c>
      <c r="E2797" t="s">
        <v>122</v>
      </c>
      <c r="F2797" t="s">
        <v>80</v>
      </c>
      <c r="G2797" t="s">
        <v>81</v>
      </c>
      <c r="H2797" s="25">
        <v>41821</v>
      </c>
      <c r="I2797" s="26" t="str">
        <f t="shared" si="344"/>
        <v>Tue</v>
      </c>
      <c r="J2797" s="1">
        <f t="shared" si="345"/>
        <v>49</v>
      </c>
      <c r="K2797" s="1" t="str">
        <f t="shared" si="346"/>
        <v>60D</v>
      </c>
      <c r="L2797" s="25">
        <v>41870</v>
      </c>
      <c r="M2797" s="26" t="str">
        <f t="shared" si="347"/>
        <v>Tue</v>
      </c>
      <c r="N2797" s="25">
        <v>41873</v>
      </c>
      <c r="O2797" s="1">
        <f t="shared" si="348"/>
        <v>3</v>
      </c>
      <c r="P2797" s="27">
        <f t="shared" si="349"/>
        <v>2014</v>
      </c>
      <c r="Q2797" s="1">
        <f t="shared" si="350"/>
        <v>8</v>
      </c>
      <c r="R2797" s="1">
        <f t="shared" si="351"/>
        <v>19</v>
      </c>
      <c r="S2797" t="s">
        <v>72</v>
      </c>
      <c r="T2797" s="2">
        <v>28323496.75</v>
      </c>
      <c r="U2797">
        <v>20788500</v>
      </c>
      <c r="V2797" s="2">
        <v>18835065</v>
      </c>
      <c r="W2797" s="2">
        <v>5687442.7300000004</v>
      </c>
      <c r="X2797" s="2">
        <v>0</v>
      </c>
      <c r="Y2797" s="2">
        <v>0</v>
      </c>
      <c r="Z2797" s="2">
        <v>3800989.02</v>
      </c>
      <c r="AA2797">
        <v>6</v>
      </c>
      <c r="AB2797">
        <v>3</v>
      </c>
      <c r="AC2797">
        <v>3</v>
      </c>
      <c r="AD2797">
        <v>0</v>
      </c>
      <c r="AE2797">
        <v>9</v>
      </c>
      <c r="AF2797">
        <v>12</v>
      </c>
      <c r="AG2797">
        <v>3</v>
      </c>
      <c r="AH2797" s="2">
        <v>6278355</v>
      </c>
    </row>
    <row r="2798" spans="1:34" x14ac:dyDescent="0.5">
      <c r="A2798">
        <v>21254</v>
      </c>
      <c r="B2798">
        <v>88248</v>
      </c>
      <c r="C2798" t="s">
        <v>2748</v>
      </c>
      <c r="D2798" s="25">
        <v>30021</v>
      </c>
      <c r="E2798" t="s">
        <v>122</v>
      </c>
      <c r="F2798" t="s">
        <v>80</v>
      </c>
      <c r="G2798" t="s">
        <v>89</v>
      </c>
      <c r="H2798" s="25">
        <v>41821</v>
      </c>
      <c r="I2798" s="26" t="str">
        <f t="shared" si="344"/>
        <v>Tue</v>
      </c>
      <c r="J2798" s="1">
        <f t="shared" si="345"/>
        <v>179</v>
      </c>
      <c r="K2798" s="1" t="str">
        <f t="shared" si="346"/>
        <v>120D</v>
      </c>
      <c r="L2798" s="25">
        <v>42000</v>
      </c>
      <c r="M2798" s="26" t="str">
        <f t="shared" si="347"/>
        <v>Sat</v>
      </c>
      <c r="N2798" s="25">
        <v>42005</v>
      </c>
      <c r="O2798" s="1">
        <f t="shared" si="348"/>
        <v>5</v>
      </c>
      <c r="P2798" s="27">
        <f t="shared" si="349"/>
        <v>2014</v>
      </c>
      <c r="Q2798" s="1">
        <f t="shared" si="350"/>
        <v>12</v>
      </c>
      <c r="R2798" s="1">
        <f t="shared" si="351"/>
        <v>27</v>
      </c>
      <c r="S2798" t="s">
        <v>72</v>
      </c>
      <c r="T2798" s="2">
        <v>25080124.969999999</v>
      </c>
      <c r="U2798">
        <v>19144125</v>
      </c>
      <c r="V2798" s="2">
        <v>8415000</v>
      </c>
      <c r="W2798" s="2">
        <v>13298331.42</v>
      </c>
      <c r="X2798" s="2">
        <v>0</v>
      </c>
      <c r="Y2798" s="2">
        <v>0</v>
      </c>
      <c r="Z2798" s="2">
        <v>3366793.55</v>
      </c>
      <c r="AA2798">
        <v>10</v>
      </c>
      <c r="AB2798">
        <v>0</v>
      </c>
      <c r="AC2798">
        <v>0</v>
      </c>
      <c r="AD2798">
        <v>5</v>
      </c>
      <c r="AE2798">
        <v>10</v>
      </c>
      <c r="AF2798">
        <v>15</v>
      </c>
      <c r="AG2798">
        <v>5</v>
      </c>
      <c r="AH2798" s="2">
        <v>1683000</v>
      </c>
    </row>
    <row r="2799" spans="1:34" x14ac:dyDescent="0.5">
      <c r="A2799">
        <v>21256</v>
      </c>
      <c r="B2799">
        <v>88250</v>
      </c>
      <c r="C2799" t="s">
        <v>2749</v>
      </c>
      <c r="D2799" s="25">
        <v>28227</v>
      </c>
      <c r="E2799" t="s">
        <v>69</v>
      </c>
      <c r="F2799" t="s">
        <v>70</v>
      </c>
      <c r="G2799" t="s">
        <v>74</v>
      </c>
      <c r="H2799" s="25">
        <v>41821</v>
      </c>
      <c r="I2799" s="26" t="str">
        <f t="shared" si="344"/>
        <v>Tue</v>
      </c>
      <c r="J2799" s="1">
        <f t="shared" si="345"/>
        <v>3</v>
      </c>
      <c r="K2799" s="1" t="str">
        <f t="shared" si="346"/>
        <v>7D</v>
      </c>
      <c r="L2799" s="25">
        <v>41824</v>
      </c>
      <c r="M2799" s="26" t="str">
        <f t="shared" si="347"/>
        <v>Fri</v>
      </c>
      <c r="N2799" s="25">
        <v>41826</v>
      </c>
      <c r="O2799" s="1">
        <f t="shared" si="348"/>
        <v>2</v>
      </c>
      <c r="P2799" s="27">
        <f t="shared" si="349"/>
        <v>2014</v>
      </c>
      <c r="Q2799" s="1">
        <f t="shared" si="350"/>
        <v>7</v>
      </c>
      <c r="R2799" s="1">
        <f t="shared" si="351"/>
        <v>4</v>
      </c>
      <c r="S2799" t="s">
        <v>72</v>
      </c>
      <c r="T2799" s="2">
        <v>12705000</v>
      </c>
      <c r="U2799">
        <v>12705000</v>
      </c>
      <c r="V2799" s="2">
        <v>10151516</v>
      </c>
      <c r="W2799" s="2">
        <v>848484</v>
      </c>
      <c r="X2799" s="2">
        <v>0</v>
      </c>
      <c r="Y2799" s="2">
        <v>0</v>
      </c>
      <c r="Z2799" s="2">
        <v>1705000</v>
      </c>
      <c r="AA2799">
        <v>4</v>
      </c>
      <c r="AB2799">
        <v>0</v>
      </c>
      <c r="AC2799">
        <v>0</v>
      </c>
      <c r="AD2799">
        <v>0</v>
      </c>
      <c r="AE2799">
        <v>4</v>
      </c>
      <c r="AF2799">
        <v>4</v>
      </c>
      <c r="AG2799">
        <v>2</v>
      </c>
      <c r="AH2799" s="2">
        <v>5075758</v>
      </c>
    </row>
    <row r="2800" spans="1:34" x14ac:dyDescent="0.5">
      <c r="A2800">
        <v>21344</v>
      </c>
      <c r="B2800">
        <v>88603</v>
      </c>
      <c r="C2800" t="s">
        <v>2750</v>
      </c>
      <c r="D2800" s="25">
        <v>28659</v>
      </c>
      <c r="E2800" t="s">
        <v>138</v>
      </c>
      <c r="F2800" t="s">
        <v>75</v>
      </c>
      <c r="G2800" t="s">
        <v>91</v>
      </c>
      <c r="H2800" s="25">
        <v>41822</v>
      </c>
      <c r="I2800" s="26" t="str">
        <f t="shared" si="344"/>
        <v>Wed</v>
      </c>
      <c r="J2800" s="1">
        <f t="shared" si="345"/>
        <v>50</v>
      </c>
      <c r="K2800" s="1" t="str">
        <f t="shared" si="346"/>
        <v>60D</v>
      </c>
      <c r="L2800" s="25">
        <v>41872</v>
      </c>
      <c r="M2800" s="26" t="str">
        <f t="shared" si="347"/>
        <v>Thu</v>
      </c>
      <c r="N2800" s="25">
        <v>41874</v>
      </c>
      <c r="O2800" s="1">
        <f t="shared" si="348"/>
        <v>2</v>
      </c>
      <c r="P2800" s="27">
        <f t="shared" si="349"/>
        <v>2014</v>
      </c>
      <c r="Q2800" s="1">
        <f t="shared" si="350"/>
        <v>8</v>
      </c>
      <c r="R2800" s="1">
        <f t="shared" si="351"/>
        <v>21</v>
      </c>
      <c r="S2800" t="s">
        <v>72</v>
      </c>
      <c r="T2800" s="2">
        <v>4799249.58</v>
      </c>
      <c r="U2800">
        <v>0</v>
      </c>
      <c r="V2800" s="2">
        <v>3475541.13</v>
      </c>
      <c r="W2800" s="2">
        <v>441558.08</v>
      </c>
      <c r="X2800" s="2">
        <v>0</v>
      </c>
      <c r="Y2800" s="2">
        <v>238095.24</v>
      </c>
      <c r="Z2800" s="2">
        <v>644055.13</v>
      </c>
      <c r="AA2800">
        <v>8</v>
      </c>
      <c r="AB2800">
        <v>0</v>
      </c>
      <c r="AC2800">
        <v>2</v>
      </c>
      <c r="AD2800">
        <v>2</v>
      </c>
      <c r="AE2800">
        <v>8</v>
      </c>
      <c r="AF2800">
        <v>12</v>
      </c>
      <c r="AG2800">
        <v>4</v>
      </c>
      <c r="AH2800" s="2">
        <v>868885.28</v>
      </c>
    </row>
    <row r="2801" spans="1:34" x14ac:dyDescent="0.5">
      <c r="A2801">
        <v>21346</v>
      </c>
      <c r="B2801">
        <v>88609</v>
      </c>
      <c r="C2801" t="s">
        <v>2751</v>
      </c>
      <c r="D2801" s="25">
        <v>29632</v>
      </c>
      <c r="E2801" t="s">
        <v>69</v>
      </c>
      <c r="F2801" t="s">
        <v>70</v>
      </c>
      <c r="G2801" t="s">
        <v>97</v>
      </c>
      <c r="H2801" s="25">
        <v>41822</v>
      </c>
      <c r="I2801" s="26" t="str">
        <f t="shared" si="344"/>
        <v>Wed</v>
      </c>
      <c r="J2801" s="1">
        <f t="shared" si="345"/>
        <v>0</v>
      </c>
      <c r="K2801" s="1" t="str">
        <f t="shared" si="346"/>
        <v>7D</v>
      </c>
      <c r="L2801" s="25">
        <v>41822</v>
      </c>
      <c r="M2801" s="26" t="str">
        <f t="shared" si="347"/>
        <v>Wed</v>
      </c>
      <c r="N2801" s="25">
        <v>41824</v>
      </c>
      <c r="O2801" s="1">
        <f t="shared" si="348"/>
        <v>2</v>
      </c>
      <c r="P2801" s="27">
        <f t="shared" si="349"/>
        <v>2014</v>
      </c>
      <c r="Q2801" s="1">
        <f t="shared" si="350"/>
        <v>7</v>
      </c>
      <c r="R2801" s="1">
        <f t="shared" si="351"/>
        <v>2</v>
      </c>
      <c r="S2801" t="s">
        <v>72</v>
      </c>
      <c r="T2801" s="2">
        <v>16885899.98</v>
      </c>
      <c r="U2801">
        <v>12706000</v>
      </c>
      <c r="V2801" s="2">
        <v>10152380</v>
      </c>
      <c r="W2801" s="2">
        <v>2389522.96</v>
      </c>
      <c r="X2801" s="2">
        <v>0</v>
      </c>
      <c r="Y2801" s="2">
        <v>1598401.6</v>
      </c>
      <c r="Z2801" s="2">
        <v>2745595.42</v>
      </c>
      <c r="AA2801">
        <v>4</v>
      </c>
      <c r="AB2801">
        <v>0</v>
      </c>
      <c r="AC2801">
        <v>0</v>
      </c>
      <c r="AD2801">
        <v>0</v>
      </c>
      <c r="AE2801">
        <v>4</v>
      </c>
      <c r="AF2801">
        <v>4</v>
      </c>
      <c r="AG2801">
        <v>2</v>
      </c>
      <c r="AH2801" s="2">
        <v>5076190</v>
      </c>
    </row>
    <row r="2802" spans="1:34" x14ac:dyDescent="0.5">
      <c r="A2802">
        <v>21353</v>
      </c>
      <c r="B2802">
        <v>88633</v>
      </c>
      <c r="C2802" t="s">
        <v>2752</v>
      </c>
      <c r="D2802" s="25">
        <v>27306</v>
      </c>
      <c r="E2802" t="s">
        <v>138</v>
      </c>
      <c r="F2802" t="s">
        <v>75</v>
      </c>
      <c r="G2802" t="s">
        <v>91</v>
      </c>
      <c r="H2802" s="25">
        <v>41822</v>
      </c>
      <c r="I2802" s="26" t="str">
        <f t="shared" si="344"/>
        <v>Wed</v>
      </c>
      <c r="J2802" s="1">
        <f t="shared" si="345"/>
        <v>24</v>
      </c>
      <c r="K2802" s="1" t="str">
        <f t="shared" si="346"/>
        <v>30D</v>
      </c>
      <c r="L2802" s="25">
        <v>41846</v>
      </c>
      <c r="M2802" s="26" t="str">
        <f t="shared" si="347"/>
        <v>Sat</v>
      </c>
      <c r="N2802" s="25">
        <v>41850</v>
      </c>
      <c r="O2802" s="1">
        <f t="shared" si="348"/>
        <v>4</v>
      </c>
      <c r="P2802" s="27">
        <f t="shared" si="349"/>
        <v>2014</v>
      </c>
      <c r="Q2802" s="1">
        <f t="shared" si="350"/>
        <v>7</v>
      </c>
      <c r="R2802" s="1">
        <f t="shared" si="351"/>
        <v>26</v>
      </c>
      <c r="S2802" t="s">
        <v>72</v>
      </c>
      <c r="T2802" s="2">
        <v>4821499.99</v>
      </c>
      <c r="U2802">
        <v>0</v>
      </c>
      <c r="V2802" s="2">
        <v>2750216.45</v>
      </c>
      <c r="W2802" s="2">
        <v>1424242.41</v>
      </c>
      <c r="X2802" s="2">
        <v>0</v>
      </c>
      <c r="Y2802" s="2">
        <v>0</v>
      </c>
      <c r="Z2802" s="2">
        <v>647041.13</v>
      </c>
      <c r="AA2802">
        <v>12</v>
      </c>
      <c r="AB2802">
        <v>0</v>
      </c>
      <c r="AC2802">
        <v>0</v>
      </c>
      <c r="AD2802">
        <v>0</v>
      </c>
      <c r="AE2802">
        <v>12</v>
      </c>
      <c r="AF2802">
        <v>12</v>
      </c>
      <c r="AG2802">
        <v>4</v>
      </c>
      <c r="AH2802" s="2">
        <v>687554.11</v>
      </c>
    </row>
    <row r="2803" spans="1:34" x14ac:dyDescent="0.5">
      <c r="A2803">
        <v>21327</v>
      </c>
      <c r="B2803">
        <v>88558</v>
      </c>
      <c r="C2803" t="s">
        <v>2753</v>
      </c>
      <c r="D2803" s="25">
        <v>19615</v>
      </c>
      <c r="E2803" t="s">
        <v>79</v>
      </c>
      <c r="F2803" t="s">
        <v>80</v>
      </c>
      <c r="G2803" t="s">
        <v>81</v>
      </c>
      <c r="H2803" s="25">
        <v>41822</v>
      </c>
      <c r="I2803" s="26" t="str">
        <f t="shared" si="344"/>
        <v>Wed</v>
      </c>
      <c r="J2803" s="1">
        <f t="shared" si="345"/>
        <v>95</v>
      </c>
      <c r="K2803" s="1" t="str">
        <f t="shared" si="346"/>
        <v>120D</v>
      </c>
      <c r="L2803" s="25">
        <v>41917</v>
      </c>
      <c r="M2803" s="26" t="str">
        <f t="shared" si="347"/>
        <v>Sun</v>
      </c>
      <c r="N2803" s="25">
        <v>41923</v>
      </c>
      <c r="O2803" s="1">
        <f t="shared" si="348"/>
        <v>6</v>
      </c>
      <c r="P2803" s="27">
        <f t="shared" si="349"/>
        <v>2014</v>
      </c>
      <c r="Q2803" s="1">
        <f t="shared" si="350"/>
        <v>10</v>
      </c>
      <c r="R2803" s="1">
        <f t="shared" si="351"/>
        <v>5</v>
      </c>
      <c r="S2803" t="s">
        <v>72</v>
      </c>
      <c r="T2803" s="2">
        <v>30442558.34</v>
      </c>
      <c r="U2803">
        <v>28066500</v>
      </c>
      <c r="V2803" s="2">
        <v>19427274</v>
      </c>
      <c r="W2803" s="2">
        <v>5980950.4400000004</v>
      </c>
      <c r="X2803" s="2">
        <v>0</v>
      </c>
      <c r="Y2803" s="2">
        <v>952196.59</v>
      </c>
      <c r="Z2803" s="2">
        <v>4082137.31</v>
      </c>
      <c r="AA2803">
        <v>6</v>
      </c>
      <c r="AB2803">
        <v>0</v>
      </c>
      <c r="AC2803">
        <v>0</v>
      </c>
      <c r="AD2803">
        <v>0</v>
      </c>
      <c r="AE2803">
        <v>6</v>
      </c>
      <c r="AF2803">
        <v>6</v>
      </c>
      <c r="AG2803">
        <v>6</v>
      </c>
      <c r="AH2803" s="2">
        <v>3237879</v>
      </c>
    </row>
    <row r="2804" spans="1:34" x14ac:dyDescent="0.5">
      <c r="A2804">
        <v>21307</v>
      </c>
      <c r="B2804">
        <v>88494</v>
      </c>
      <c r="C2804" t="s">
        <v>2754</v>
      </c>
      <c r="D2804" s="25">
        <v>25381</v>
      </c>
      <c r="E2804" t="s">
        <v>69</v>
      </c>
      <c r="F2804" t="s">
        <v>84</v>
      </c>
      <c r="G2804" t="s">
        <v>112</v>
      </c>
      <c r="H2804" s="25">
        <v>41822</v>
      </c>
      <c r="I2804" s="26" t="str">
        <f t="shared" si="344"/>
        <v>Wed</v>
      </c>
      <c r="J2804" s="1">
        <f t="shared" si="345"/>
        <v>10</v>
      </c>
      <c r="K2804" s="1" t="str">
        <f t="shared" si="346"/>
        <v>14D</v>
      </c>
      <c r="L2804" s="25">
        <v>41832</v>
      </c>
      <c r="M2804" s="26" t="str">
        <f t="shared" si="347"/>
        <v>Sat</v>
      </c>
      <c r="N2804" s="25">
        <v>41837</v>
      </c>
      <c r="O2804" s="1">
        <f t="shared" si="348"/>
        <v>5</v>
      </c>
      <c r="P2804" s="27">
        <f t="shared" si="349"/>
        <v>2014</v>
      </c>
      <c r="Q2804" s="1">
        <f t="shared" si="350"/>
        <v>7</v>
      </c>
      <c r="R2804" s="1">
        <f t="shared" si="351"/>
        <v>12</v>
      </c>
      <c r="S2804" t="s">
        <v>72</v>
      </c>
      <c r="T2804" s="2">
        <v>122289000</v>
      </c>
      <c r="U2804">
        <v>102240000</v>
      </c>
      <c r="V2804" s="2">
        <v>89982684</v>
      </c>
      <c r="W2804" s="2">
        <v>8060604</v>
      </c>
      <c r="X2804" s="2">
        <v>0</v>
      </c>
      <c r="Y2804" s="2">
        <v>7834632.04</v>
      </c>
      <c r="Z2804" s="2">
        <v>16411079.960000001</v>
      </c>
      <c r="AA2804">
        <v>13</v>
      </c>
      <c r="AB2804">
        <v>0</v>
      </c>
      <c r="AC2804">
        <v>0</v>
      </c>
      <c r="AD2804">
        <v>0</v>
      </c>
      <c r="AE2804">
        <v>13</v>
      </c>
      <c r="AF2804">
        <v>13</v>
      </c>
      <c r="AG2804">
        <v>5</v>
      </c>
      <c r="AH2804" s="2">
        <v>17996536.800000001</v>
      </c>
    </row>
    <row r="2805" spans="1:34" x14ac:dyDescent="0.5">
      <c r="A2805">
        <v>21333</v>
      </c>
      <c r="B2805">
        <v>88570</v>
      </c>
      <c r="C2805" t="s">
        <v>135</v>
      </c>
      <c r="D2805" s="25">
        <v>21612</v>
      </c>
      <c r="E2805" t="s">
        <v>69</v>
      </c>
      <c r="F2805" t="s">
        <v>75</v>
      </c>
      <c r="G2805" t="s">
        <v>91</v>
      </c>
      <c r="H2805" s="25">
        <v>41822</v>
      </c>
      <c r="I2805" s="26" t="str">
        <f t="shared" si="344"/>
        <v>Wed</v>
      </c>
      <c r="J2805" s="1">
        <f t="shared" si="345"/>
        <v>8</v>
      </c>
      <c r="K2805" s="1" t="str">
        <f t="shared" si="346"/>
        <v>14D</v>
      </c>
      <c r="L2805" s="25">
        <v>41830</v>
      </c>
      <c r="M2805" s="26" t="str">
        <f t="shared" si="347"/>
        <v>Thu</v>
      </c>
      <c r="N2805" s="25">
        <v>41833</v>
      </c>
      <c r="O2805" s="1">
        <f t="shared" si="348"/>
        <v>3</v>
      </c>
      <c r="P2805" s="27">
        <f t="shared" si="349"/>
        <v>2014</v>
      </c>
      <c r="Q2805" s="1">
        <f t="shared" si="350"/>
        <v>7</v>
      </c>
      <c r="R2805" s="1">
        <f t="shared" si="351"/>
        <v>10</v>
      </c>
      <c r="S2805" t="s">
        <v>72</v>
      </c>
      <c r="T2805" s="2">
        <v>43191101.060000002</v>
      </c>
      <c r="U2805">
        <v>44751105</v>
      </c>
      <c r="V2805" s="2">
        <v>27531396.32</v>
      </c>
      <c r="W2805" s="2">
        <v>5984727.3300000001</v>
      </c>
      <c r="X2805" s="2">
        <v>0</v>
      </c>
      <c r="Y2805" s="2">
        <v>3878787.89</v>
      </c>
      <c r="Z2805" s="2">
        <v>5796189.5199999996</v>
      </c>
      <c r="AA2805">
        <v>2</v>
      </c>
      <c r="AB2805">
        <v>0</v>
      </c>
      <c r="AC2805">
        <v>0</v>
      </c>
      <c r="AD2805">
        <v>0</v>
      </c>
      <c r="AE2805">
        <v>2</v>
      </c>
      <c r="AF2805">
        <v>2</v>
      </c>
      <c r="AG2805">
        <v>2</v>
      </c>
      <c r="AH2805" s="2">
        <v>13765698.16</v>
      </c>
    </row>
    <row r="2806" spans="1:34" x14ac:dyDescent="0.5">
      <c r="A2806">
        <v>21355</v>
      </c>
      <c r="B2806">
        <v>88639</v>
      </c>
      <c r="C2806" t="s">
        <v>2755</v>
      </c>
      <c r="D2806" s="25">
        <v>30502</v>
      </c>
      <c r="E2806" t="s">
        <v>138</v>
      </c>
      <c r="F2806" t="s">
        <v>80</v>
      </c>
      <c r="G2806" t="s">
        <v>89</v>
      </c>
      <c r="H2806" s="25">
        <v>41822</v>
      </c>
      <c r="I2806" s="26" t="str">
        <f t="shared" si="344"/>
        <v>Wed</v>
      </c>
      <c r="J2806" s="1">
        <f t="shared" si="345"/>
        <v>65</v>
      </c>
      <c r="K2806" s="1" t="str">
        <f t="shared" si="346"/>
        <v>90D</v>
      </c>
      <c r="L2806" s="25">
        <v>41887</v>
      </c>
      <c r="M2806" s="26" t="str">
        <f t="shared" si="347"/>
        <v>Fri</v>
      </c>
      <c r="N2806" s="25">
        <v>41890</v>
      </c>
      <c r="O2806" s="1">
        <f t="shared" si="348"/>
        <v>3</v>
      </c>
      <c r="P2806" s="27">
        <f t="shared" si="349"/>
        <v>2014</v>
      </c>
      <c r="Q2806" s="1">
        <f t="shared" si="350"/>
        <v>9</v>
      </c>
      <c r="R2806" s="1">
        <f t="shared" si="351"/>
        <v>5</v>
      </c>
      <c r="S2806" t="s">
        <v>72</v>
      </c>
      <c r="T2806" s="2">
        <v>15781788.09</v>
      </c>
      <c r="U2806">
        <v>14236788.300000001</v>
      </c>
      <c r="V2806" s="2">
        <v>7472054.0999999996</v>
      </c>
      <c r="W2806" s="2">
        <v>6191558.0599999996</v>
      </c>
      <c r="X2806" s="2">
        <v>0</v>
      </c>
      <c r="Y2806" s="2">
        <v>0</v>
      </c>
      <c r="Z2806" s="2">
        <v>2118175.9300000002</v>
      </c>
      <c r="AA2806">
        <v>6</v>
      </c>
      <c r="AB2806">
        <v>0</v>
      </c>
      <c r="AC2806">
        <v>0</v>
      </c>
      <c r="AD2806">
        <v>0</v>
      </c>
      <c r="AE2806">
        <v>6</v>
      </c>
      <c r="AF2806">
        <v>6</v>
      </c>
      <c r="AG2806">
        <v>3</v>
      </c>
      <c r="AH2806" s="2">
        <v>2490684.7000000002</v>
      </c>
    </row>
    <row r="2807" spans="1:34" x14ac:dyDescent="0.5">
      <c r="A2807">
        <v>21357</v>
      </c>
      <c r="B2807">
        <v>88641</v>
      </c>
      <c r="C2807" t="s">
        <v>2756</v>
      </c>
      <c r="D2807" s="25">
        <v>29532</v>
      </c>
      <c r="E2807" t="s">
        <v>138</v>
      </c>
      <c r="F2807" t="s">
        <v>80</v>
      </c>
      <c r="G2807" t="s">
        <v>89</v>
      </c>
      <c r="H2807" s="25">
        <v>41822</v>
      </c>
      <c r="I2807" s="26" t="str">
        <f t="shared" si="344"/>
        <v>Wed</v>
      </c>
      <c r="J2807" s="1">
        <f t="shared" si="345"/>
        <v>65</v>
      </c>
      <c r="K2807" s="1" t="str">
        <f t="shared" si="346"/>
        <v>90D</v>
      </c>
      <c r="L2807" s="25">
        <v>41887</v>
      </c>
      <c r="M2807" s="26" t="str">
        <f t="shared" si="347"/>
        <v>Fri</v>
      </c>
      <c r="N2807" s="25">
        <v>41890</v>
      </c>
      <c r="O2807" s="1">
        <f t="shared" si="348"/>
        <v>3</v>
      </c>
      <c r="P2807" s="27">
        <f t="shared" si="349"/>
        <v>2014</v>
      </c>
      <c r="Q2807" s="1">
        <f t="shared" si="350"/>
        <v>9</v>
      </c>
      <c r="R2807" s="1">
        <f t="shared" si="351"/>
        <v>5</v>
      </c>
      <c r="S2807" t="s">
        <v>72</v>
      </c>
      <c r="T2807" s="2">
        <v>12477432.84</v>
      </c>
      <c r="U2807">
        <v>10677433.199999999</v>
      </c>
      <c r="V2807" s="2">
        <v>4389934.5</v>
      </c>
      <c r="W2807" s="2">
        <v>6412337.1500000004</v>
      </c>
      <c r="X2807" s="2">
        <v>0</v>
      </c>
      <c r="Y2807" s="2">
        <v>0</v>
      </c>
      <c r="Z2807" s="2">
        <v>1675161.19</v>
      </c>
      <c r="AA2807">
        <v>6</v>
      </c>
      <c r="AB2807">
        <v>0</v>
      </c>
      <c r="AC2807">
        <v>0</v>
      </c>
      <c r="AD2807">
        <v>3</v>
      </c>
      <c r="AE2807">
        <v>6</v>
      </c>
      <c r="AF2807">
        <v>9</v>
      </c>
      <c r="AG2807">
        <v>3</v>
      </c>
      <c r="AH2807" s="2">
        <v>1463311.5</v>
      </c>
    </row>
    <row r="2808" spans="1:34" x14ac:dyDescent="0.5">
      <c r="A2808">
        <v>21313</v>
      </c>
      <c r="B2808">
        <v>88518</v>
      </c>
      <c r="C2808" t="s">
        <v>2757</v>
      </c>
      <c r="D2808" s="25">
        <v>21095</v>
      </c>
      <c r="E2808" t="s">
        <v>100</v>
      </c>
      <c r="F2808" t="s">
        <v>80</v>
      </c>
      <c r="G2808" t="s">
        <v>89</v>
      </c>
      <c r="H2808" s="25">
        <v>41822</v>
      </c>
      <c r="I2808" s="26" t="str">
        <f t="shared" si="344"/>
        <v>Wed</v>
      </c>
      <c r="J2808" s="1">
        <f t="shared" si="345"/>
        <v>182</v>
      </c>
      <c r="K2808" s="1" t="str">
        <f t="shared" si="346"/>
        <v>120D</v>
      </c>
      <c r="L2808" s="25">
        <v>42004</v>
      </c>
      <c r="M2808" s="26" t="str">
        <f t="shared" si="347"/>
        <v>Wed</v>
      </c>
      <c r="N2808" s="25">
        <v>42006</v>
      </c>
      <c r="O2808" s="1">
        <f t="shared" si="348"/>
        <v>2</v>
      </c>
      <c r="P2808" s="27">
        <f t="shared" si="349"/>
        <v>2014</v>
      </c>
      <c r="Q2808" s="1">
        <f t="shared" si="350"/>
        <v>12</v>
      </c>
      <c r="R2808" s="1">
        <f t="shared" si="351"/>
        <v>31</v>
      </c>
      <c r="S2808" t="s">
        <v>72</v>
      </c>
      <c r="T2808" s="2">
        <v>12508650</v>
      </c>
      <c r="U2808">
        <v>7657650</v>
      </c>
      <c r="V2808" s="2">
        <v>3366000</v>
      </c>
      <c r="W2808" s="2">
        <v>7463575</v>
      </c>
      <c r="X2808" s="2">
        <v>0</v>
      </c>
      <c r="Y2808" s="2">
        <v>0</v>
      </c>
      <c r="Z2808" s="2">
        <v>1679075</v>
      </c>
      <c r="AA2808">
        <v>4</v>
      </c>
      <c r="AB2808">
        <v>0</v>
      </c>
      <c r="AC2808">
        <v>0</v>
      </c>
      <c r="AD2808">
        <v>0</v>
      </c>
      <c r="AE2808">
        <v>4</v>
      </c>
      <c r="AF2808">
        <v>4</v>
      </c>
      <c r="AG2808">
        <v>2</v>
      </c>
      <c r="AH2808" s="2">
        <v>1683000</v>
      </c>
    </row>
    <row r="2809" spans="1:34" x14ac:dyDescent="0.5">
      <c r="A2809">
        <v>21312</v>
      </c>
      <c r="B2809">
        <v>88513</v>
      </c>
      <c r="C2809" t="s">
        <v>2758</v>
      </c>
      <c r="D2809" s="25">
        <v>20582</v>
      </c>
      <c r="E2809" t="s">
        <v>100</v>
      </c>
      <c r="F2809" t="s">
        <v>80</v>
      </c>
      <c r="G2809" t="s">
        <v>89</v>
      </c>
      <c r="H2809" s="25">
        <v>41822</v>
      </c>
      <c r="I2809" s="26" t="str">
        <f t="shared" si="344"/>
        <v>Wed</v>
      </c>
      <c r="J2809" s="1">
        <f t="shared" si="345"/>
        <v>182</v>
      </c>
      <c r="K2809" s="1" t="str">
        <f t="shared" si="346"/>
        <v>120D</v>
      </c>
      <c r="L2809" s="25">
        <v>42004</v>
      </c>
      <c r="M2809" s="26" t="str">
        <f t="shared" si="347"/>
        <v>Wed</v>
      </c>
      <c r="N2809" s="25">
        <v>42006</v>
      </c>
      <c r="O2809" s="1">
        <f t="shared" si="348"/>
        <v>2</v>
      </c>
      <c r="P2809" s="27">
        <f t="shared" si="349"/>
        <v>2014</v>
      </c>
      <c r="Q2809" s="1">
        <f t="shared" si="350"/>
        <v>12</v>
      </c>
      <c r="R2809" s="1">
        <f t="shared" si="351"/>
        <v>31</v>
      </c>
      <c r="S2809" t="s">
        <v>72</v>
      </c>
      <c r="T2809" s="2">
        <v>37056899.990000002</v>
      </c>
      <c r="U2809">
        <v>22383900</v>
      </c>
      <c r="V2809" s="2">
        <v>9588000</v>
      </c>
      <c r="W2809" s="2">
        <v>22494621.100000001</v>
      </c>
      <c r="X2809" s="2">
        <v>0</v>
      </c>
      <c r="Y2809" s="2">
        <v>0</v>
      </c>
      <c r="Z2809" s="2">
        <v>4974278.8899999997</v>
      </c>
      <c r="AA2809">
        <v>4</v>
      </c>
      <c r="AB2809">
        <v>0</v>
      </c>
      <c r="AC2809">
        <v>0</v>
      </c>
      <c r="AD2809">
        <v>0</v>
      </c>
      <c r="AE2809">
        <v>4</v>
      </c>
      <c r="AF2809">
        <v>4</v>
      </c>
      <c r="AG2809">
        <v>2</v>
      </c>
      <c r="AH2809" s="2">
        <v>4794000</v>
      </c>
    </row>
    <row r="2810" spans="1:34" x14ac:dyDescent="0.5">
      <c r="A2810">
        <v>21390</v>
      </c>
      <c r="B2810">
        <v>88758</v>
      </c>
      <c r="C2810" t="s">
        <v>2759</v>
      </c>
      <c r="D2810" s="25">
        <v>26445</v>
      </c>
      <c r="E2810" t="s">
        <v>69</v>
      </c>
      <c r="F2810" t="s">
        <v>84</v>
      </c>
      <c r="G2810" t="s">
        <v>112</v>
      </c>
      <c r="H2810" s="25">
        <v>41823</v>
      </c>
      <c r="I2810" s="26" t="str">
        <f t="shared" si="344"/>
        <v>Thu</v>
      </c>
      <c r="J2810" s="1">
        <f t="shared" si="345"/>
        <v>0</v>
      </c>
      <c r="K2810" s="1" t="str">
        <f t="shared" si="346"/>
        <v>7D</v>
      </c>
      <c r="L2810" s="25">
        <v>41823</v>
      </c>
      <c r="M2810" s="26" t="str">
        <f t="shared" si="347"/>
        <v>Thu</v>
      </c>
      <c r="N2810" s="25">
        <v>41824</v>
      </c>
      <c r="O2810" s="1">
        <f t="shared" si="348"/>
        <v>1</v>
      </c>
      <c r="P2810" s="27">
        <f t="shared" si="349"/>
        <v>2014</v>
      </c>
      <c r="Q2810" s="1">
        <f t="shared" si="350"/>
        <v>7</v>
      </c>
      <c r="R2810" s="1">
        <f t="shared" si="351"/>
        <v>3</v>
      </c>
      <c r="S2810" t="s">
        <v>72</v>
      </c>
      <c r="T2810" s="2">
        <v>4600000</v>
      </c>
      <c r="U2810">
        <v>4090000</v>
      </c>
      <c r="V2810" s="2">
        <v>3329004</v>
      </c>
      <c r="W2810" s="2">
        <v>212121</v>
      </c>
      <c r="X2810" s="2">
        <v>0</v>
      </c>
      <c r="Y2810" s="2">
        <v>441558.44</v>
      </c>
      <c r="Z2810" s="2">
        <v>617316.56000000006</v>
      </c>
      <c r="AA2810">
        <v>1</v>
      </c>
      <c r="AB2810">
        <v>0</v>
      </c>
      <c r="AC2810">
        <v>0</v>
      </c>
      <c r="AD2810">
        <v>0</v>
      </c>
      <c r="AE2810">
        <v>1</v>
      </c>
      <c r="AF2810">
        <v>1</v>
      </c>
      <c r="AG2810">
        <v>1</v>
      </c>
      <c r="AH2810" s="2">
        <v>3329004</v>
      </c>
    </row>
    <row r="2811" spans="1:34" x14ac:dyDescent="0.5">
      <c r="A2811">
        <v>21415</v>
      </c>
      <c r="B2811">
        <v>88810</v>
      </c>
      <c r="C2811" t="s">
        <v>2760</v>
      </c>
      <c r="D2811" s="25">
        <v>20465</v>
      </c>
      <c r="E2811" t="s">
        <v>2331</v>
      </c>
      <c r="F2811" t="s">
        <v>80</v>
      </c>
      <c r="G2811" t="s">
        <v>89</v>
      </c>
      <c r="H2811" s="25">
        <v>41823</v>
      </c>
      <c r="I2811" s="26" t="str">
        <f t="shared" si="344"/>
        <v>Thu</v>
      </c>
      <c r="J2811" s="1">
        <f t="shared" si="345"/>
        <v>181</v>
      </c>
      <c r="K2811" s="1" t="str">
        <f t="shared" si="346"/>
        <v>120D</v>
      </c>
      <c r="L2811" s="25">
        <v>42004</v>
      </c>
      <c r="M2811" s="26" t="str">
        <f t="shared" si="347"/>
        <v>Wed</v>
      </c>
      <c r="N2811" s="25">
        <v>42006</v>
      </c>
      <c r="O2811" s="1">
        <f t="shared" si="348"/>
        <v>2</v>
      </c>
      <c r="P2811" s="27">
        <f t="shared" si="349"/>
        <v>2014</v>
      </c>
      <c r="Q2811" s="1">
        <f t="shared" si="350"/>
        <v>12</v>
      </c>
      <c r="R2811" s="1">
        <f t="shared" si="351"/>
        <v>31</v>
      </c>
      <c r="S2811" t="s">
        <v>72</v>
      </c>
      <c r="T2811" s="2">
        <v>18861150</v>
      </c>
      <c r="U2811">
        <v>7657650</v>
      </c>
      <c r="V2811" s="2">
        <v>5134425</v>
      </c>
      <c r="W2811" s="2">
        <v>11195575</v>
      </c>
      <c r="X2811" s="2">
        <v>0</v>
      </c>
      <c r="Y2811" s="2">
        <v>0</v>
      </c>
      <c r="Z2811" s="2">
        <v>2531150</v>
      </c>
      <c r="AA2811">
        <v>6</v>
      </c>
      <c r="AB2811">
        <v>0</v>
      </c>
      <c r="AC2811">
        <v>0</v>
      </c>
      <c r="AD2811">
        <v>0</v>
      </c>
      <c r="AE2811">
        <v>6</v>
      </c>
      <c r="AF2811">
        <v>6</v>
      </c>
      <c r="AG2811">
        <v>2</v>
      </c>
      <c r="AH2811" s="2">
        <v>2567212.5</v>
      </c>
    </row>
    <row r="2812" spans="1:34" x14ac:dyDescent="0.5">
      <c r="A2812">
        <v>21411</v>
      </c>
      <c r="B2812">
        <v>88401</v>
      </c>
      <c r="C2812" t="s">
        <v>2761</v>
      </c>
      <c r="D2812" s="25">
        <v>28129</v>
      </c>
      <c r="E2812" t="s">
        <v>69</v>
      </c>
      <c r="F2812" t="s">
        <v>75</v>
      </c>
      <c r="G2812" t="s">
        <v>91</v>
      </c>
      <c r="H2812" s="25">
        <v>41823</v>
      </c>
      <c r="I2812" s="26" t="str">
        <f t="shared" si="344"/>
        <v>Thu</v>
      </c>
      <c r="J2812" s="1">
        <f t="shared" si="345"/>
        <v>19</v>
      </c>
      <c r="K2812" s="1" t="str">
        <f t="shared" si="346"/>
        <v>30D</v>
      </c>
      <c r="L2812" s="25">
        <v>41842</v>
      </c>
      <c r="M2812" s="26" t="str">
        <f t="shared" si="347"/>
        <v>Tue</v>
      </c>
      <c r="N2812" s="25">
        <v>41843</v>
      </c>
      <c r="O2812" s="1">
        <f t="shared" si="348"/>
        <v>1</v>
      </c>
      <c r="P2812" s="27">
        <f t="shared" si="349"/>
        <v>2014</v>
      </c>
      <c r="Q2812" s="1">
        <f t="shared" si="350"/>
        <v>7</v>
      </c>
      <c r="R2812" s="1">
        <f t="shared" si="351"/>
        <v>22</v>
      </c>
      <c r="S2812" t="s">
        <v>72</v>
      </c>
      <c r="T2812" s="2">
        <v>600600</v>
      </c>
      <c r="U2812">
        <v>0</v>
      </c>
      <c r="V2812" s="2">
        <v>400000</v>
      </c>
      <c r="W2812" s="2">
        <v>120000</v>
      </c>
      <c r="X2812" s="2">
        <v>0</v>
      </c>
      <c r="Y2812" s="2">
        <v>0</v>
      </c>
      <c r="Z2812" s="2">
        <v>80600</v>
      </c>
      <c r="AA2812">
        <v>6</v>
      </c>
      <c r="AB2812">
        <v>0</v>
      </c>
      <c r="AC2812">
        <v>3</v>
      </c>
      <c r="AD2812">
        <v>3</v>
      </c>
      <c r="AE2812">
        <v>6</v>
      </c>
      <c r="AF2812">
        <v>12</v>
      </c>
      <c r="AG2812">
        <v>3</v>
      </c>
      <c r="AH2812" s="2">
        <v>133333.32999999999</v>
      </c>
    </row>
    <row r="2813" spans="1:34" x14ac:dyDescent="0.5">
      <c r="A2813">
        <v>21393</v>
      </c>
      <c r="B2813">
        <v>88763</v>
      </c>
      <c r="C2813" t="s">
        <v>2762</v>
      </c>
      <c r="D2813" s="25">
        <v>26368</v>
      </c>
      <c r="E2813" t="s">
        <v>110</v>
      </c>
      <c r="F2813" t="s">
        <v>75</v>
      </c>
      <c r="G2813" t="s">
        <v>91</v>
      </c>
      <c r="H2813" s="25">
        <v>41823</v>
      </c>
      <c r="I2813" s="26" t="str">
        <f t="shared" si="344"/>
        <v>Thu</v>
      </c>
      <c r="J2813" s="1">
        <f t="shared" si="345"/>
        <v>18</v>
      </c>
      <c r="K2813" s="1" t="str">
        <f t="shared" si="346"/>
        <v>30D</v>
      </c>
      <c r="L2813" s="25">
        <v>41841</v>
      </c>
      <c r="M2813" s="26" t="str">
        <f t="shared" si="347"/>
        <v>Mon</v>
      </c>
      <c r="N2813" s="25">
        <v>41845</v>
      </c>
      <c r="O2813" s="1">
        <f t="shared" si="348"/>
        <v>4</v>
      </c>
      <c r="P2813" s="27">
        <f t="shared" si="349"/>
        <v>2014</v>
      </c>
      <c r="Q2813" s="1">
        <f t="shared" si="350"/>
        <v>7</v>
      </c>
      <c r="R2813" s="1">
        <f t="shared" si="351"/>
        <v>21</v>
      </c>
      <c r="S2813" t="s">
        <v>72</v>
      </c>
      <c r="T2813" s="2">
        <v>2906890</v>
      </c>
      <c r="U2813">
        <v>0</v>
      </c>
      <c r="V2813" s="2">
        <v>2516857.2000000002</v>
      </c>
      <c r="W2813" s="2">
        <v>0</v>
      </c>
      <c r="X2813" s="2">
        <v>0</v>
      </c>
      <c r="Y2813" s="2">
        <v>0</v>
      </c>
      <c r="Z2813" s="2">
        <v>390032.8</v>
      </c>
      <c r="AA2813">
        <v>8</v>
      </c>
      <c r="AB2813">
        <v>0</v>
      </c>
      <c r="AC2813">
        <v>4</v>
      </c>
      <c r="AD2813">
        <v>0</v>
      </c>
      <c r="AE2813">
        <v>8</v>
      </c>
      <c r="AF2813">
        <v>12</v>
      </c>
      <c r="AG2813">
        <v>4</v>
      </c>
      <c r="AH2813" s="2">
        <v>629214.30000000005</v>
      </c>
    </row>
    <row r="2814" spans="1:34" x14ac:dyDescent="0.5">
      <c r="A2814">
        <v>21428</v>
      </c>
      <c r="B2814">
        <v>88830</v>
      </c>
      <c r="C2814" t="s">
        <v>2763</v>
      </c>
      <c r="D2814" s="25">
        <v>29795</v>
      </c>
      <c r="E2814" t="s">
        <v>79</v>
      </c>
      <c r="F2814" t="s">
        <v>80</v>
      </c>
      <c r="G2814" t="s">
        <v>89</v>
      </c>
      <c r="H2814" s="25">
        <v>41823</v>
      </c>
      <c r="I2814" s="26" t="str">
        <f t="shared" si="344"/>
        <v>Thu</v>
      </c>
      <c r="J2814" s="1">
        <f t="shared" si="345"/>
        <v>83</v>
      </c>
      <c r="K2814" s="1" t="str">
        <f t="shared" si="346"/>
        <v>90D</v>
      </c>
      <c r="L2814" s="25">
        <v>41906</v>
      </c>
      <c r="M2814" s="26" t="str">
        <f t="shared" si="347"/>
        <v>Wed</v>
      </c>
      <c r="N2814" s="25">
        <v>41910</v>
      </c>
      <c r="O2814" s="1">
        <f t="shared" si="348"/>
        <v>4</v>
      </c>
      <c r="P2814" s="27">
        <f t="shared" si="349"/>
        <v>2014</v>
      </c>
      <c r="Q2814" s="1">
        <f t="shared" si="350"/>
        <v>9</v>
      </c>
      <c r="R2814" s="1">
        <f t="shared" si="351"/>
        <v>24</v>
      </c>
      <c r="S2814" t="s">
        <v>72</v>
      </c>
      <c r="T2814" s="2">
        <v>5082000</v>
      </c>
      <c r="U2814">
        <v>0</v>
      </c>
      <c r="V2814" s="2">
        <v>4400000</v>
      </c>
      <c r="W2814" s="2">
        <v>0</v>
      </c>
      <c r="X2814" s="2">
        <v>0</v>
      </c>
      <c r="Y2814" s="2">
        <v>0</v>
      </c>
      <c r="Z2814" s="2">
        <v>682000</v>
      </c>
      <c r="AA2814">
        <v>12</v>
      </c>
      <c r="AB2814">
        <v>0</v>
      </c>
      <c r="AC2814">
        <v>0</v>
      </c>
      <c r="AD2814">
        <v>4</v>
      </c>
      <c r="AE2814">
        <v>12</v>
      </c>
      <c r="AF2814">
        <v>16</v>
      </c>
      <c r="AG2814">
        <v>4</v>
      </c>
      <c r="AH2814" s="2">
        <v>1100000</v>
      </c>
    </row>
    <row r="2815" spans="1:34" x14ac:dyDescent="0.5">
      <c r="A2815">
        <v>21407</v>
      </c>
      <c r="B2815">
        <v>88800</v>
      </c>
      <c r="C2815" t="s">
        <v>2764</v>
      </c>
      <c r="D2815" s="25">
        <v>19648</v>
      </c>
      <c r="E2815" t="s">
        <v>138</v>
      </c>
      <c r="F2815" t="s">
        <v>80</v>
      </c>
      <c r="G2815" t="s">
        <v>89</v>
      </c>
      <c r="H2815" s="25">
        <v>41823</v>
      </c>
      <c r="I2815" s="26" t="str">
        <f t="shared" si="344"/>
        <v>Thu</v>
      </c>
      <c r="J2815" s="1">
        <f t="shared" si="345"/>
        <v>64</v>
      </c>
      <c r="K2815" s="1" t="str">
        <f t="shared" si="346"/>
        <v>90D</v>
      </c>
      <c r="L2815" s="25">
        <v>41887</v>
      </c>
      <c r="M2815" s="26" t="str">
        <f t="shared" si="347"/>
        <v>Fri</v>
      </c>
      <c r="N2815" s="25">
        <v>41890</v>
      </c>
      <c r="O2815" s="1">
        <f t="shared" si="348"/>
        <v>3</v>
      </c>
      <c r="P2815" s="27">
        <f t="shared" si="349"/>
        <v>2014</v>
      </c>
      <c r="Q2815" s="1">
        <f t="shared" si="350"/>
        <v>9</v>
      </c>
      <c r="R2815" s="1">
        <f t="shared" si="351"/>
        <v>5</v>
      </c>
      <c r="S2815" t="s">
        <v>72</v>
      </c>
      <c r="T2815" s="2">
        <v>5097999.82</v>
      </c>
      <c r="U2815">
        <v>0</v>
      </c>
      <c r="V2815" s="2">
        <v>2050216.45</v>
      </c>
      <c r="W2815" s="2">
        <v>285714.13</v>
      </c>
      <c r="X2815" s="2">
        <v>0</v>
      </c>
      <c r="Y2815" s="2">
        <v>1598401.6</v>
      </c>
      <c r="Z2815" s="2">
        <v>1163667.6399999999</v>
      </c>
      <c r="AA2815">
        <v>6</v>
      </c>
      <c r="AB2815">
        <v>0</v>
      </c>
      <c r="AC2815">
        <v>0</v>
      </c>
      <c r="AD2815">
        <v>0</v>
      </c>
      <c r="AE2815">
        <v>6</v>
      </c>
      <c r="AF2815">
        <v>6</v>
      </c>
      <c r="AG2815">
        <v>3</v>
      </c>
      <c r="AH2815" s="2">
        <v>683405.48</v>
      </c>
    </row>
    <row r="2816" spans="1:34" x14ac:dyDescent="0.5">
      <c r="A2816">
        <v>21460</v>
      </c>
      <c r="B2816">
        <v>88960</v>
      </c>
      <c r="C2816" t="s">
        <v>2765</v>
      </c>
      <c r="D2816" s="25">
        <v>27608</v>
      </c>
      <c r="E2816" t="s">
        <v>138</v>
      </c>
      <c r="F2816" t="s">
        <v>75</v>
      </c>
      <c r="G2816" t="s">
        <v>91</v>
      </c>
      <c r="H2816" s="25">
        <v>41824</v>
      </c>
      <c r="I2816" s="26" t="str">
        <f t="shared" ref="I2816:I2879" si="352">TEXT(H2816,"ddd")</f>
        <v>Fri</v>
      </c>
      <c r="J2816" s="1">
        <f t="shared" ref="J2816:J2879" si="353">L2816-H2816</f>
        <v>27</v>
      </c>
      <c r="K2816" s="1" t="str">
        <f t="shared" ref="K2816:K2879" si="354">IF(J2816&lt;=7,"7D",IF(J2816&lt;=14,"14D",IF(J2816&lt;=30,"30D",IF(J2816&lt;=45,"45D",IF(J2816&lt;=60,"60D",IF(J2816&lt;=90,"90D","120D"))))))</f>
        <v>30D</v>
      </c>
      <c r="L2816" s="25">
        <v>41851</v>
      </c>
      <c r="M2816" s="26" t="str">
        <f t="shared" ref="M2816:M2879" si="355">TEXT(L2816,"ddd")</f>
        <v>Thu</v>
      </c>
      <c r="N2816" s="25">
        <v>41854</v>
      </c>
      <c r="O2816" s="1">
        <f t="shared" ref="O2816:O2879" si="356">N2816-L2816</f>
        <v>3</v>
      </c>
      <c r="P2816" s="27">
        <f t="shared" ref="P2816:P2879" si="357">YEAR(L2816)</f>
        <v>2014</v>
      </c>
      <c r="Q2816" s="1">
        <f t="shared" ref="Q2816:Q2879" si="358">MONTH(L2816)</f>
        <v>7</v>
      </c>
      <c r="R2816" s="1">
        <f t="shared" ref="R2816:R2879" si="359">DAY(L2816)</f>
        <v>31</v>
      </c>
      <c r="S2816" t="s">
        <v>72</v>
      </c>
      <c r="T2816" s="2">
        <v>5117499.7300000004</v>
      </c>
      <c r="U2816">
        <v>0</v>
      </c>
      <c r="V2816" s="2">
        <v>2976190.48</v>
      </c>
      <c r="W2816" s="2">
        <v>1350649.12</v>
      </c>
      <c r="X2816" s="2">
        <v>0</v>
      </c>
      <c r="Y2816" s="2">
        <v>103896.1</v>
      </c>
      <c r="Z2816" s="2">
        <v>686764.03</v>
      </c>
      <c r="AA2816">
        <v>9</v>
      </c>
      <c r="AB2816">
        <v>0</v>
      </c>
      <c r="AC2816">
        <v>0</v>
      </c>
      <c r="AD2816">
        <v>0</v>
      </c>
      <c r="AE2816">
        <v>9</v>
      </c>
      <c r="AF2816">
        <v>9</v>
      </c>
      <c r="AG2816">
        <v>3</v>
      </c>
      <c r="AH2816" s="2">
        <v>992063.49</v>
      </c>
    </row>
    <row r="2817" spans="1:34" x14ac:dyDescent="0.5">
      <c r="A2817">
        <v>21449</v>
      </c>
      <c r="B2817">
        <v>88927</v>
      </c>
      <c r="C2817" t="s">
        <v>2766</v>
      </c>
      <c r="D2817" s="25">
        <v>30612</v>
      </c>
      <c r="E2817" t="s">
        <v>138</v>
      </c>
      <c r="F2817" t="s">
        <v>80</v>
      </c>
      <c r="G2817" t="s">
        <v>81</v>
      </c>
      <c r="H2817" s="25">
        <v>41824</v>
      </c>
      <c r="I2817" s="26" t="str">
        <f t="shared" si="352"/>
        <v>Fri</v>
      </c>
      <c r="J2817" s="1">
        <f t="shared" si="353"/>
        <v>65</v>
      </c>
      <c r="K2817" s="1" t="str">
        <f t="shared" si="354"/>
        <v>90D</v>
      </c>
      <c r="L2817" s="25">
        <v>41889</v>
      </c>
      <c r="M2817" s="26" t="str">
        <f t="shared" si="355"/>
        <v>Sun</v>
      </c>
      <c r="N2817" s="25">
        <v>41893</v>
      </c>
      <c r="O2817" s="1">
        <f t="shared" si="356"/>
        <v>4</v>
      </c>
      <c r="P2817" s="27">
        <f t="shared" si="357"/>
        <v>2014</v>
      </c>
      <c r="Q2817" s="1">
        <f t="shared" si="358"/>
        <v>9</v>
      </c>
      <c r="R2817" s="1">
        <f t="shared" si="359"/>
        <v>7</v>
      </c>
      <c r="S2817" t="s">
        <v>72</v>
      </c>
      <c r="T2817" s="2">
        <v>14371499.98</v>
      </c>
      <c r="U2817">
        <v>14206500</v>
      </c>
      <c r="V2817" s="2">
        <v>5803032</v>
      </c>
      <c r="W2817" s="2">
        <v>6639825.1399999997</v>
      </c>
      <c r="X2817" s="2">
        <v>0</v>
      </c>
      <c r="Y2817" s="2">
        <v>0</v>
      </c>
      <c r="Z2817" s="2">
        <v>1928642.84</v>
      </c>
      <c r="AA2817">
        <v>8</v>
      </c>
      <c r="AB2817">
        <v>0</v>
      </c>
      <c r="AC2817">
        <v>0</v>
      </c>
      <c r="AD2817">
        <v>0</v>
      </c>
      <c r="AE2817">
        <v>8</v>
      </c>
      <c r="AF2817">
        <v>8</v>
      </c>
      <c r="AG2817">
        <v>4</v>
      </c>
      <c r="AH2817" s="2">
        <v>1450758</v>
      </c>
    </row>
    <row r="2818" spans="1:34" x14ac:dyDescent="0.5">
      <c r="A2818">
        <v>21459</v>
      </c>
      <c r="B2818">
        <v>88950</v>
      </c>
      <c r="C2818" t="s">
        <v>2767</v>
      </c>
      <c r="D2818" s="25">
        <v>25152</v>
      </c>
      <c r="E2818" t="s">
        <v>100</v>
      </c>
      <c r="F2818" t="s">
        <v>70</v>
      </c>
      <c r="G2818" t="s">
        <v>74</v>
      </c>
      <c r="H2818" s="25">
        <v>41824</v>
      </c>
      <c r="I2818" s="26" t="str">
        <f t="shared" si="352"/>
        <v>Fri</v>
      </c>
      <c r="J2818" s="1">
        <f t="shared" si="353"/>
        <v>5</v>
      </c>
      <c r="K2818" s="1" t="str">
        <f t="shared" si="354"/>
        <v>7D</v>
      </c>
      <c r="L2818" s="25">
        <v>41829</v>
      </c>
      <c r="M2818" s="26" t="str">
        <f t="shared" si="355"/>
        <v>Wed</v>
      </c>
      <c r="N2818" s="25">
        <v>41831</v>
      </c>
      <c r="O2818" s="1">
        <f t="shared" si="356"/>
        <v>2</v>
      </c>
      <c r="P2818" s="27">
        <f t="shared" si="357"/>
        <v>2014</v>
      </c>
      <c r="Q2818" s="1">
        <f t="shared" si="358"/>
        <v>7</v>
      </c>
      <c r="R2818" s="1">
        <f t="shared" si="359"/>
        <v>9</v>
      </c>
      <c r="S2818" t="s">
        <v>72</v>
      </c>
      <c r="T2818" s="2">
        <v>105054000</v>
      </c>
      <c r="U2818">
        <v>88935000</v>
      </c>
      <c r="V2818" s="2">
        <v>79569698</v>
      </c>
      <c r="W2818" s="2">
        <v>10174026.939999999</v>
      </c>
      <c r="X2818" s="2">
        <v>0</v>
      </c>
      <c r="Y2818" s="2">
        <v>1212121.21</v>
      </c>
      <c r="Z2818" s="2">
        <v>14098153.85</v>
      </c>
      <c r="AA2818">
        <v>6</v>
      </c>
      <c r="AB2818">
        <v>0</v>
      </c>
      <c r="AC2818">
        <v>0</v>
      </c>
      <c r="AD2818">
        <v>0</v>
      </c>
      <c r="AE2818">
        <v>6</v>
      </c>
      <c r="AF2818">
        <v>6</v>
      </c>
      <c r="AG2818">
        <v>2</v>
      </c>
      <c r="AH2818" s="2">
        <v>39784849</v>
      </c>
    </row>
    <row r="2819" spans="1:34" x14ac:dyDescent="0.5">
      <c r="A2819">
        <v>18722</v>
      </c>
      <c r="B2819">
        <v>53920</v>
      </c>
      <c r="C2819" t="s">
        <v>2768</v>
      </c>
      <c r="D2819" s="25">
        <v>26731</v>
      </c>
      <c r="E2819" t="s">
        <v>69</v>
      </c>
      <c r="F2819" t="s">
        <v>94</v>
      </c>
      <c r="G2819" t="s">
        <v>95</v>
      </c>
      <c r="H2819" s="25">
        <v>41824</v>
      </c>
      <c r="I2819" s="26" t="str">
        <f t="shared" si="352"/>
        <v>Fri</v>
      </c>
      <c r="J2819" s="1">
        <f t="shared" si="353"/>
        <v>7</v>
      </c>
      <c r="K2819" s="1" t="str">
        <f t="shared" si="354"/>
        <v>7D</v>
      </c>
      <c r="L2819" s="25">
        <v>41831</v>
      </c>
      <c r="M2819" s="26" t="str">
        <f t="shared" si="355"/>
        <v>Fri</v>
      </c>
      <c r="N2819" s="25">
        <v>41833</v>
      </c>
      <c r="O2819" s="1">
        <f t="shared" si="356"/>
        <v>2</v>
      </c>
      <c r="P2819" s="27">
        <f t="shared" si="357"/>
        <v>2014</v>
      </c>
      <c r="Q2819" s="1">
        <f t="shared" si="358"/>
        <v>7</v>
      </c>
      <c r="R2819" s="1">
        <f t="shared" si="359"/>
        <v>11</v>
      </c>
      <c r="S2819" t="s">
        <v>72</v>
      </c>
      <c r="T2819" s="2">
        <v>39014549.700000003</v>
      </c>
      <c r="U2819">
        <v>31608000</v>
      </c>
      <c r="V2819" s="2">
        <v>27314283</v>
      </c>
      <c r="W2819" s="2">
        <v>6256749.8200000003</v>
      </c>
      <c r="X2819" s="2">
        <v>0</v>
      </c>
      <c r="Y2819" s="2">
        <v>207792.21</v>
      </c>
      <c r="Z2819" s="2">
        <v>5235724.67</v>
      </c>
      <c r="AA2819">
        <v>15</v>
      </c>
      <c r="AB2819">
        <v>0</v>
      </c>
      <c r="AC2819">
        <v>5</v>
      </c>
      <c r="AD2819">
        <v>0</v>
      </c>
      <c r="AE2819">
        <v>15</v>
      </c>
      <c r="AF2819">
        <v>20</v>
      </c>
      <c r="AG2819">
        <v>5</v>
      </c>
      <c r="AH2819" s="2">
        <v>5462856.5999999996</v>
      </c>
    </row>
    <row r="2820" spans="1:34" x14ac:dyDescent="0.5">
      <c r="A2820">
        <v>21452</v>
      </c>
      <c r="B2820">
        <v>88940</v>
      </c>
      <c r="C2820" t="s">
        <v>2769</v>
      </c>
      <c r="D2820" s="25">
        <v>26833</v>
      </c>
      <c r="E2820" t="s">
        <v>138</v>
      </c>
      <c r="F2820" t="s">
        <v>75</v>
      </c>
      <c r="G2820" t="s">
        <v>91</v>
      </c>
      <c r="H2820" s="25">
        <v>41824</v>
      </c>
      <c r="I2820" s="26" t="str">
        <f t="shared" si="352"/>
        <v>Fri</v>
      </c>
      <c r="J2820" s="1">
        <f t="shared" si="353"/>
        <v>10</v>
      </c>
      <c r="K2820" s="1" t="str">
        <f t="shared" si="354"/>
        <v>14D</v>
      </c>
      <c r="L2820" s="25">
        <v>41834</v>
      </c>
      <c r="M2820" s="26" t="str">
        <f t="shared" si="355"/>
        <v>Mon</v>
      </c>
      <c r="N2820" s="25">
        <v>41837</v>
      </c>
      <c r="O2820" s="1">
        <f t="shared" si="356"/>
        <v>3</v>
      </c>
      <c r="P2820" s="27">
        <f t="shared" si="357"/>
        <v>2014</v>
      </c>
      <c r="Q2820" s="1">
        <f t="shared" si="358"/>
        <v>7</v>
      </c>
      <c r="R2820" s="1">
        <f t="shared" si="359"/>
        <v>14</v>
      </c>
      <c r="S2820" t="s">
        <v>72</v>
      </c>
      <c r="T2820" s="2">
        <v>3219049.41</v>
      </c>
      <c r="U2820">
        <v>0</v>
      </c>
      <c r="V2820" s="2">
        <v>1038961</v>
      </c>
      <c r="W2820" s="2">
        <v>1748094.73</v>
      </c>
      <c r="X2820" s="2">
        <v>0</v>
      </c>
      <c r="Y2820" s="2">
        <v>0</v>
      </c>
      <c r="Z2820" s="2">
        <v>431993.68</v>
      </c>
      <c r="AA2820">
        <v>6</v>
      </c>
      <c r="AB2820">
        <v>3</v>
      </c>
      <c r="AC2820">
        <v>3</v>
      </c>
      <c r="AD2820">
        <v>0</v>
      </c>
      <c r="AE2820">
        <v>9</v>
      </c>
      <c r="AF2820">
        <v>12</v>
      </c>
      <c r="AG2820">
        <v>3</v>
      </c>
      <c r="AH2820" s="2">
        <v>346320.33</v>
      </c>
    </row>
    <row r="2821" spans="1:34" x14ac:dyDescent="0.5">
      <c r="A2821">
        <v>21447</v>
      </c>
      <c r="B2821">
        <v>88925</v>
      </c>
      <c r="C2821" t="s">
        <v>2770</v>
      </c>
      <c r="D2821" s="25">
        <v>31790</v>
      </c>
      <c r="E2821" t="s">
        <v>138</v>
      </c>
      <c r="F2821" t="s">
        <v>80</v>
      </c>
      <c r="G2821" t="s">
        <v>89</v>
      </c>
      <c r="H2821" s="25">
        <v>41824</v>
      </c>
      <c r="I2821" s="26" t="str">
        <f t="shared" si="352"/>
        <v>Fri</v>
      </c>
      <c r="J2821" s="1">
        <f t="shared" si="353"/>
        <v>63</v>
      </c>
      <c r="K2821" s="1" t="str">
        <f t="shared" si="354"/>
        <v>90D</v>
      </c>
      <c r="L2821" s="25">
        <v>41887</v>
      </c>
      <c r="M2821" s="26" t="str">
        <f t="shared" si="355"/>
        <v>Fri</v>
      </c>
      <c r="N2821" s="25">
        <v>41890</v>
      </c>
      <c r="O2821" s="1">
        <f t="shared" si="356"/>
        <v>3</v>
      </c>
      <c r="P2821" s="27">
        <f t="shared" si="357"/>
        <v>2014</v>
      </c>
      <c r="Q2821" s="1">
        <f t="shared" si="358"/>
        <v>9</v>
      </c>
      <c r="R2821" s="1">
        <f t="shared" si="359"/>
        <v>5</v>
      </c>
      <c r="S2821" t="s">
        <v>72</v>
      </c>
      <c r="T2821" s="2">
        <v>3811500</v>
      </c>
      <c r="U2821">
        <v>0</v>
      </c>
      <c r="V2821" s="2">
        <v>3300000</v>
      </c>
      <c r="W2821" s="2">
        <v>0</v>
      </c>
      <c r="X2821" s="2">
        <v>0</v>
      </c>
      <c r="Y2821" s="2">
        <v>0</v>
      </c>
      <c r="Z2821" s="2">
        <v>511500</v>
      </c>
      <c r="AA2821">
        <v>9</v>
      </c>
      <c r="AB2821">
        <v>0</v>
      </c>
      <c r="AC2821">
        <v>0</v>
      </c>
      <c r="AD2821">
        <v>0</v>
      </c>
      <c r="AE2821">
        <v>9</v>
      </c>
      <c r="AF2821">
        <v>9</v>
      </c>
      <c r="AG2821">
        <v>3</v>
      </c>
      <c r="AH2821" s="2">
        <v>1100000</v>
      </c>
    </row>
    <row r="2822" spans="1:34" x14ac:dyDescent="0.5">
      <c r="A2822">
        <v>17598</v>
      </c>
      <c r="B2822">
        <v>72307</v>
      </c>
      <c r="C2822" t="s">
        <v>2281</v>
      </c>
      <c r="D2822" s="25">
        <v>17740</v>
      </c>
      <c r="E2822" t="s">
        <v>79</v>
      </c>
      <c r="F2822" t="s">
        <v>105</v>
      </c>
      <c r="G2822" t="s">
        <v>106</v>
      </c>
      <c r="H2822" s="25">
        <v>41824</v>
      </c>
      <c r="I2822" s="26" t="str">
        <f t="shared" si="352"/>
        <v>Fri</v>
      </c>
      <c r="J2822" s="1">
        <f t="shared" si="353"/>
        <v>27</v>
      </c>
      <c r="K2822" s="1" t="str">
        <f t="shared" si="354"/>
        <v>30D</v>
      </c>
      <c r="L2822" s="25">
        <v>41851</v>
      </c>
      <c r="M2822" s="26" t="str">
        <f t="shared" si="355"/>
        <v>Thu</v>
      </c>
      <c r="N2822" s="25">
        <v>41852</v>
      </c>
      <c r="O2822" s="1">
        <f t="shared" si="356"/>
        <v>1</v>
      </c>
      <c r="P2822" s="27">
        <f t="shared" si="357"/>
        <v>2014</v>
      </c>
      <c r="Q2822" s="1">
        <f t="shared" si="358"/>
        <v>7</v>
      </c>
      <c r="R2822" s="1">
        <f t="shared" si="359"/>
        <v>31</v>
      </c>
      <c r="S2822" t="s">
        <v>72</v>
      </c>
      <c r="T2822" s="2">
        <v>10271649.779999999</v>
      </c>
      <c r="U2822">
        <v>4635400</v>
      </c>
      <c r="V2822" s="2">
        <v>3590749.4</v>
      </c>
      <c r="W2822" s="2">
        <v>3010981.47</v>
      </c>
      <c r="X2822" s="2">
        <v>0</v>
      </c>
      <c r="Y2822" s="2">
        <v>2291341.9900000002</v>
      </c>
      <c r="Z2822" s="2">
        <v>1378576.92</v>
      </c>
      <c r="AA2822">
        <v>14</v>
      </c>
      <c r="AB2822">
        <v>0</v>
      </c>
      <c r="AC2822">
        <v>0</v>
      </c>
      <c r="AD2822">
        <v>0</v>
      </c>
      <c r="AE2822">
        <v>14</v>
      </c>
      <c r="AF2822">
        <v>14</v>
      </c>
      <c r="AG2822">
        <v>7</v>
      </c>
      <c r="AH2822" s="2">
        <v>512964.2</v>
      </c>
    </row>
    <row r="2823" spans="1:34" x14ac:dyDescent="0.5">
      <c r="A2823">
        <v>21437</v>
      </c>
      <c r="B2823">
        <v>88888</v>
      </c>
      <c r="C2823" t="s">
        <v>2771</v>
      </c>
      <c r="D2823" s="25">
        <v>29929</v>
      </c>
      <c r="E2823" t="s">
        <v>69</v>
      </c>
      <c r="F2823" t="s">
        <v>84</v>
      </c>
      <c r="G2823" t="s">
        <v>112</v>
      </c>
      <c r="H2823" s="25">
        <v>41824</v>
      </c>
      <c r="I2823" s="26" t="str">
        <f t="shared" si="352"/>
        <v>Fri</v>
      </c>
      <c r="J2823" s="1">
        <f t="shared" si="353"/>
        <v>2</v>
      </c>
      <c r="K2823" s="1" t="str">
        <f t="shared" si="354"/>
        <v>7D</v>
      </c>
      <c r="L2823" s="25">
        <v>41826</v>
      </c>
      <c r="M2823" s="26" t="str">
        <f t="shared" si="355"/>
        <v>Sun</v>
      </c>
      <c r="N2823" s="25">
        <v>41827</v>
      </c>
      <c r="O2823" s="1">
        <f t="shared" si="356"/>
        <v>1</v>
      </c>
      <c r="P2823" s="27">
        <f t="shared" si="357"/>
        <v>2014</v>
      </c>
      <c r="Q2823" s="1">
        <f t="shared" si="358"/>
        <v>7</v>
      </c>
      <c r="R2823" s="1">
        <f t="shared" si="359"/>
        <v>6</v>
      </c>
      <c r="S2823" t="s">
        <v>72</v>
      </c>
      <c r="T2823" s="2">
        <v>4233000</v>
      </c>
      <c r="U2823">
        <v>3771000</v>
      </c>
      <c r="V2823" s="2">
        <v>3092208</v>
      </c>
      <c r="W2823" s="2">
        <v>572727</v>
      </c>
      <c r="X2823" s="2">
        <v>0</v>
      </c>
      <c r="Y2823" s="2">
        <v>0</v>
      </c>
      <c r="Z2823" s="2">
        <v>568065</v>
      </c>
      <c r="AA2823">
        <v>2</v>
      </c>
      <c r="AB2823">
        <v>0</v>
      </c>
      <c r="AC2823">
        <v>1</v>
      </c>
      <c r="AD2823">
        <v>0</v>
      </c>
      <c r="AE2823">
        <v>2</v>
      </c>
      <c r="AF2823">
        <v>3</v>
      </c>
      <c r="AG2823">
        <v>1</v>
      </c>
      <c r="AH2823" s="2">
        <v>3092208</v>
      </c>
    </row>
    <row r="2824" spans="1:34" x14ac:dyDescent="0.5">
      <c r="A2824">
        <v>21435</v>
      </c>
      <c r="B2824">
        <v>88883</v>
      </c>
      <c r="C2824" t="s">
        <v>2772</v>
      </c>
      <c r="D2824" s="25">
        <v>30556</v>
      </c>
      <c r="E2824" t="s">
        <v>69</v>
      </c>
      <c r="F2824" t="s">
        <v>70</v>
      </c>
      <c r="G2824" t="s">
        <v>74</v>
      </c>
      <c r="H2824" s="25">
        <v>41824</v>
      </c>
      <c r="I2824" s="26" t="str">
        <f t="shared" si="352"/>
        <v>Fri</v>
      </c>
      <c r="J2824" s="1">
        <f t="shared" si="353"/>
        <v>0</v>
      </c>
      <c r="K2824" s="1" t="str">
        <f t="shared" si="354"/>
        <v>7D</v>
      </c>
      <c r="L2824" s="25">
        <v>41824</v>
      </c>
      <c r="M2824" s="26" t="str">
        <f t="shared" si="355"/>
        <v>Fri</v>
      </c>
      <c r="N2824" s="25">
        <v>41825</v>
      </c>
      <c r="O2824" s="1">
        <f t="shared" si="356"/>
        <v>1</v>
      </c>
      <c r="P2824" s="27">
        <f t="shared" si="357"/>
        <v>2014</v>
      </c>
      <c r="Q2824" s="1">
        <f t="shared" si="358"/>
        <v>7</v>
      </c>
      <c r="R2824" s="1">
        <f t="shared" si="359"/>
        <v>4</v>
      </c>
      <c r="S2824" t="s">
        <v>72</v>
      </c>
      <c r="T2824" s="2">
        <v>5313000</v>
      </c>
      <c r="U2824">
        <v>0</v>
      </c>
      <c r="V2824" s="2">
        <v>4600000</v>
      </c>
      <c r="W2824" s="2">
        <v>0</v>
      </c>
      <c r="X2824" s="2">
        <v>0</v>
      </c>
      <c r="Y2824" s="2">
        <v>0</v>
      </c>
      <c r="Z2824" s="2">
        <v>713000</v>
      </c>
      <c r="AA2824">
        <v>2</v>
      </c>
      <c r="AB2824">
        <v>0</v>
      </c>
      <c r="AC2824">
        <v>0</v>
      </c>
      <c r="AD2824">
        <v>0</v>
      </c>
      <c r="AE2824">
        <v>2</v>
      </c>
      <c r="AF2824">
        <v>2</v>
      </c>
      <c r="AG2824">
        <v>1</v>
      </c>
      <c r="AH2824" s="2">
        <v>4600000</v>
      </c>
    </row>
    <row r="2825" spans="1:34" x14ac:dyDescent="0.5">
      <c r="A2825">
        <v>21474</v>
      </c>
      <c r="B2825">
        <v>88987</v>
      </c>
      <c r="C2825" t="s">
        <v>82</v>
      </c>
      <c r="D2825" s="25">
        <v>26078</v>
      </c>
      <c r="E2825" t="s">
        <v>69</v>
      </c>
      <c r="F2825" t="s">
        <v>75</v>
      </c>
      <c r="G2825" t="s">
        <v>91</v>
      </c>
      <c r="H2825" s="25">
        <v>41824</v>
      </c>
      <c r="I2825" s="26" t="str">
        <f t="shared" si="352"/>
        <v>Fri</v>
      </c>
      <c r="J2825" s="1">
        <f t="shared" si="353"/>
        <v>12</v>
      </c>
      <c r="K2825" s="1" t="str">
        <f t="shared" si="354"/>
        <v>14D</v>
      </c>
      <c r="L2825" s="25">
        <v>41836</v>
      </c>
      <c r="M2825" s="26" t="str">
        <f t="shared" si="355"/>
        <v>Wed</v>
      </c>
      <c r="N2825" s="25">
        <v>41840</v>
      </c>
      <c r="O2825" s="1">
        <f t="shared" si="356"/>
        <v>4</v>
      </c>
      <c r="P2825" s="27">
        <f t="shared" si="357"/>
        <v>2014</v>
      </c>
      <c r="Q2825" s="1">
        <f t="shared" si="358"/>
        <v>7</v>
      </c>
      <c r="R2825" s="1">
        <f t="shared" si="359"/>
        <v>16</v>
      </c>
      <c r="S2825" t="s">
        <v>72</v>
      </c>
      <c r="T2825" s="2">
        <v>7133899.9900000002</v>
      </c>
      <c r="U2825">
        <v>0</v>
      </c>
      <c r="V2825" s="2">
        <v>800000</v>
      </c>
      <c r="W2825" s="2">
        <v>631948.05000000005</v>
      </c>
      <c r="X2825" s="2">
        <v>0</v>
      </c>
      <c r="Y2825" s="2">
        <v>3755577.76</v>
      </c>
      <c r="Z2825" s="2">
        <v>1946374.18</v>
      </c>
      <c r="AA2825">
        <v>4</v>
      </c>
      <c r="AB2825">
        <v>0</v>
      </c>
      <c r="AC2825">
        <v>4</v>
      </c>
      <c r="AD2825">
        <v>0</v>
      </c>
      <c r="AE2825">
        <v>4</v>
      </c>
      <c r="AF2825">
        <v>8</v>
      </c>
      <c r="AG2825">
        <v>4</v>
      </c>
      <c r="AH2825" s="2">
        <v>200000</v>
      </c>
    </row>
    <row r="2826" spans="1:34" x14ac:dyDescent="0.5">
      <c r="A2826">
        <v>21436</v>
      </c>
      <c r="B2826">
        <v>88887</v>
      </c>
      <c r="C2826" t="s">
        <v>2773</v>
      </c>
      <c r="D2826" s="25">
        <v>27378</v>
      </c>
      <c r="E2826" t="s">
        <v>100</v>
      </c>
      <c r="F2826" t="s">
        <v>75</v>
      </c>
      <c r="G2826" t="s">
        <v>91</v>
      </c>
      <c r="H2826" s="25">
        <v>41824</v>
      </c>
      <c r="I2826" s="26" t="str">
        <f t="shared" si="352"/>
        <v>Fri</v>
      </c>
      <c r="J2826" s="1">
        <f t="shared" si="353"/>
        <v>0</v>
      </c>
      <c r="K2826" s="1" t="str">
        <f t="shared" si="354"/>
        <v>7D</v>
      </c>
      <c r="L2826" s="25">
        <v>41824</v>
      </c>
      <c r="M2826" s="26" t="str">
        <f t="shared" si="355"/>
        <v>Fri</v>
      </c>
      <c r="N2826" s="25">
        <v>41825</v>
      </c>
      <c r="O2826" s="1">
        <f t="shared" si="356"/>
        <v>1</v>
      </c>
      <c r="P2826" s="27">
        <f t="shared" si="357"/>
        <v>2014</v>
      </c>
      <c r="Q2826" s="1">
        <f t="shared" si="358"/>
        <v>7</v>
      </c>
      <c r="R2826" s="1">
        <f t="shared" si="359"/>
        <v>4</v>
      </c>
      <c r="S2826" t="s">
        <v>72</v>
      </c>
      <c r="T2826" s="2">
        <v>7295000</v>
      </c>
      <c r="U2826">
        <v>4490000</v>
      </c>
      <c r="V2826" s="2">
        <v>4166234</v>
      </c>
      <c r="W2826" s="2">
        <v>937662.22</v>
      </c>
      <c r="X2826" s="2">
        <v>0</v>
      </c>
      <c r="Y2826" s="2">
        <v>1212121.21</v>
      </c>
      <c r="Z2826" s="2">
        <v>978982.57</v>
      </c>
      <c r="AA2826">
        <v>2</v>
      </c>
      <c r="AB2826">
        <v>1</v>
      </c>
      <c r="AC2826">
        <v>1</v>
      </c>
      <c r="AD2826">
        <v>0</v>
      </c>
      <c r="AE2826">
        <v>3</v>
      </c>
      <c r="AF2826">
        <v>4</v>
      </c>
      <c r="AG2826">
        <v>1</v>
      </c>
      <c r="AH2826" s="2">
        <v>4166234</v>
      </c>
    </row>
    <row r="2827" spans="1:34" x14ac:dyDescent="0.5">
      <c r="A2827">
        <v>21479</v>
      </c>
      <c r="B2827">
        <v>88994</v>
      </c>
      <c r="C2827" t="s">
        <v>2774</v>
      </c>
      <c r="D2827" s="25">
        <v>28065</v>
      </c>
      <c r="E2827" t="s">
        <v>138</v>
      </c>
      <c r="F2827" t="s">
        <v>80</v>
      </c>
      <c r="G2827" t="s">
        <v>89</v>
      </c>
      <c r="H2827" s="25">
        <v>41824</v>
      </c>
      <c r="I2827" s="26" t="str">
        <f t="shared" si="352"/>
        <v>Fri</v>
      </c>
      <c r="J2827" s="1">
        <f t="shared" si="353"/>
        <v>15</v>
      </c>
      <c r="K2827" s="1" t="str">
        <f t="shared" si="354"/>
        <v>30D</v>
      </c>
      <c r="L2827" s="25">
        <v>41839</v>
      </c>
      <c r="M2827" s="26" t="str">
        <f t="shared" si="355"/>
        <v>Sat</v>
      </c>
      <c r="N2827" s="25">
        <v>41841</v>
      </c>
      <c r="O2827" s="1">
        <f t="shared" si="356"/>
        <v>2</v>
      </c>
      <c r="P2827" s="27">
        <f t="shared" si="357"/>
        <v>2014</v>
      </c>
      <c r="Q2827" s="1">
        <f t="shared" si="358"/>
        <v>7</v>
      </c>
      <c r="R2827" s="1">
        <f t="shared" si="359"/>
        <v>19</v>
      </c>
      <c r="S2827" t="s">
        <v>72</v>
      </c>
      <c r="T2827" s="2">
        <v>9233643.5</v>
      </c>
      <c r="U2827">
        <v>9208643.5</v>
      </c>
      <c r="V2827" s="2">
        <v>7127981</v>
      </c>
      <c r="W2827" s="2">
        <v>866552.02</v>
      </c>
      <c r="X2827" s="2">
        <v>0</v>
      </c>
      <c r="Y2827" s="2">
        <v>0</v>
      </c>
      <c r="Z2827" s="2">
        <v>1239110.48</v>
      </c>
      <c r="AA2827">
        <v>4</v>
      </c>
      <c r="AB2827">
        <v>0</v>
      </c>
      <c r="AC2827">
        <v>0</v>
      </c>
      <c r="AD2827">
        <v>0</v>
      </c>
      <c r="AE2827">
        <v>4</v>
      </c>
      <c r="AF2827">
        <v>4</v>
      </c>
      <c r="AG2827">
        <v>2</v>
      </c>
      <c r="AH2827" s="2">
        <v>3563990.5</v>
      </c>
    </row>
    <row r="2828" spans="1:34" x14ac:dyDescent="0.5">
      <c r="A2828">
        <v>21495</v>
      </c>
      <c r="B2828">
        <v>89109</v>
      </c>
      <c r="C2828" t="s">
        <v>2775</v>
      </c>
      <c r="D2828" s="25">
        <v>18051</v>
      </c>
      <c r="E2828" t="s">
        <v>79</v>
      </c>
      <c r="F2828" t="s">
        <v>105</v>
      </c>
      <c r="G2828" t="s">
        <v>106</v>
      </c>
      <c r="H2828" s="25">
        <v>41825</v>
      </c>
      <c r="I2828" s="26" t="str">
        <f t="shared" si="352"/>
        <v>Sat</v>
      </c>
      <c r="J2828" s="1">
        <f t="shared" si="353"/>
        <v>92</v>
      </c>
      <c r="K2828" s="1" t="str">
        <f t="shared" si="354"/>
        <v>120D</v>
      </c>
      <c r="L2828" s="25">
        <v>41917</v>
      </c>
      <c r="M2828" s="26" t="str">
        <f t="shared" si="355"/>
        <v>Sun</v>
      </c>
      <c r="N2828" s="25">
        <v>41923</v>
      </c>
      <c r="O2828" s="1">
        <f t="shared" si="356"/>
        <v>6</v>
      </c>
      <c r="P2828" s="27">
        <f t="shared" si="357"/>
        <v>2014</v>
      </c>
      <c r="Q2828" s="1">
        <f t="shared" si="358"/>
        <v>10</v>
      </c>
      <c r="R2828" s="1">
        <f t="shared" si="359"/>
        <v>5</v>
      </c>
      <c r="S2828" t="s">
        <v>72</v>
      </c>
      <c r="T2828" s="2">
        <v>2529200</v>
      </c>
      <c r="U2828">
        <v>0</v>
      </c>
      <c r="V2828" s="2">
        <v>2190287.2000000002</v>
      </c>
      <c r="W2828" s="2">
        <v>0</v>
      </c>
      <c r="X2828" s="2">
        <v>0</v>
      </c>
      <c r="Y2828" s="2">
        <v>0</v>
      </c>
      <c r="Z2828" s="2">
        <v>338912.8</v>
      </c>
      <c r="AA2828">
        <v>6</v>
      </c>
      <c r="AB2828">
        <v>0</v>
      </c>
      <c r="AC2828">
        <v>0</v>
      </c>
      <c r="AD2828">
        <v>0</v>
      </c>
      <c r="AE2828">
        <v>6</v>
      </c>
      <c r="AF2828">
        <v>6</v>
      </c>
      <c r="AG2828">
        <v>6</v>
      </c>
      <c r="AH2828" s="2">
        <v>365047.87</v>
      </c>
    </row>
    <row r="2829" spans="1:34" x14ac:dyDescent="0.5">
      <c r="A2829">
        <v>21504</v>
      </c>
      <c r="B2829">
        <v>89132</v>
      </c>
      <c r="C2829" t="s">
        <v>2776</v>
      </c>
      <c r="D2829" s="25">
        <v>28594</v>
      </c>
      <c r="E2829" t="s">
        <v>69</v>
      </c>
      <c r="F2829" t="s">
        <v>70</v>
      </c>
      <c r="G2829" t="s">
        <v>97</v>
      </c>
      <c r="H2829" s="25">
        <v>41825</v>
      </c>
      <c r="I2829" s="26" t="str">
        <f t="shared" si="352"/>
        <v>Sat</v>
      </c>
      <c r="J2829" s="1">
        <f t="shared" si="353"/>
        <v>0</v>
      </c>
      <c r="K2829" s="1" t="str">
        <f t="shared" si="354"/>
        <v>7D</v>
      </c>
      <c r="L2829" s="25">
        <v>41825</v>
      </c>
      <c r="M2829" s="26" t="str">
        <f t="shared" si="355"/>
        <v>Sat</v>
      </c>
      <c r="N2829" s="25">
        <v>41826</v>
      </c>
      <c r="O2829" s="1">
        <f t="shared" si="356"/>
        <v>1</v>
      </c>
      <c r="P2829" s="27">
        <f t="shared" si="357"/>
        <v>2014</v>
      </c>
      <c r="Q2829" s="1">
        <f t="shared" si="358"/>
        <v>7</v>
      </c>
      <c r="R2829" s="1">
        <f t="shared" si="359"/>
        <v>5</v>
      </c>
      <c r="S2829" t="s">
        <v>72</v>
      </c>
      <c r="T2829" s="2">
        <v>8970000.0399999991</v>
      </c>
      <c r="U2829">
        <v>5775000</v>
      </c>
      <c r="V2829" s="2">
        <v>5278788</v>
      </c>
      <c r="W2829" s="2">
        <v>2487445.7999999998</v>
      </c>
      <c r="X2829" s="2">
        <v>0</v>
      </c>
      <c r="Y2829" s="2">
        <v>0</v>
      </c>
      <c r="Z2829" s="2">
        <v>1203766.24</v>
      </c>
      <c r="AA2829">
        <v>2</v>
      </c>
      <c r="AB2829">
        <v>1</v>
      </c>
      <c r="AC2829">
        <v>1</v>
      </c>
      <c r="AD2829">
        <v>0</v>
      </c>
      <c r="AE2829">
        <v>3</v>
      </c>
      <c r="AF2829">
        <v>4</v>
      </c>
      <c r="AG2829">
        <v>1</v>
      </c>
      <c r="AH2829" s="2">
        <v>5278788</v>
      </c>
    </row>
    <row r="2830" spans="1:34" x14ac:dyDescent="0.5">
      <c r="A2830">
        <v>21505</v>
      </c>
      <c r="B2830">
        <v>89139</v>
      </c>
      <c r="C2830" t="s">
        <v>2777</v>
      </c>
      <c r="D2830" s="25">
        <v>26277</v>
      </c>
      <c r="E2830" t="s">
        <v>100</v>
      </c>
      <c r="F2830" t="s">
        <v>70</v>
      </c>
      <c r="G2830" t="s">
        <v>97</v>
      </c>
      <c r="H2830" s="25">
        <v>41825</v>
      </c>
      <c r="I2830" s="26" t="str">
        <f t="shared" si="352"/>
        <v>Sat</v>
      </c>
      <c r="J2830" s="1">
        <f t="shared" si="353"/>
        <v>0</v>
      </c>
      <c r="K2830" s="1" t="str">
        <f t="shared" si="354"/>
        <v>7D</v>
      </c>
      <c r="L2830" s="25">
        <v>41825</v>
      </c>
      <c r="M2830" s="26" t="str">
        <f t="shared" si="355"/>
        <v>Sat</v>
      </c>
      <c r="N2830" s="25">
        <v>41828</v>
      </c>
      <c r="O2830" s="1">
        <f t="shared" si="356"/>
        <v>3</v>
      </c>
      <c r="P2830" s="27">
        <f t="shared" si="357"/>
        <v>2014</v>
      </c>
      <c r="Q2830" s="1">
        <f t="shared" si="358"/>
        <v>7</v>
      </c>
      <c r="R2830" s="1">
        <f t="shared" si="359"/>
        <v>5</v>
      </c>
      <c r="S2830" t="s">
        <v>72</v>
      </c>
      <c r="T2830" s="2">
        <v>17211999.59</v>
      </c>
      <c r="U2830">
        <v>15594000</v>
      </c>
      <c r="V2830" s="2">
        <v>12383118</v>
      </c>
      <c r="W2830" s="2">
        <v>2519046.44</v>
      </c>
      <c r="X2830" s="2">
        <v>0</v>
      </c>
      <c r="Y2830" s="2">
        <v>0</v>
      </c>
      <c r="Z2830" s="2">
        <v>2309835.15</v>
      </c>
      <c r="AA2830">
        <v>6</v>
      </c>
      <c r="AB2830">
        <v>0</v>
      </c>
      <c r="AC2830">
        <v>3</v>
      </c>
      <c r="AD2830">
        <v>0</v>
      </c>
      <c r="AE2830">
        <v>6</v>
      </c>
      <c r="AF2830">
        <v>9</v>
      </c>
      <c r="AG2830">
        <v>3</v>
      </c>
      <c r="AH2830" s="2">
        <v>4127706</v>
      </c>
    </row>
    <row r="2831" spans="1:34" x14ac:dyDescent="0.5">
      <c r="A2831">
        <v>20428</v>
      </c>
      <c r="B2831">
        <v>89287</v>
      </c>
      <c r="C2831" t="s">
        <v>2286</v>
      </c>
      <c r="D2831" s="25">
        <v>30079</v>
      </c>
      <c r="E2831" t="s">
        <v>69</v>
      </c>
      <c r="F2831" t="s">
        <v>127</v>
      </c>
      <c r="G2831" t="s">
        <v>128</v>
      </c>
      <c r="H2831" s="25">
        <v>41827</v>
      </c>
      <c r="I2831" s="26" t="str">
        <f t="shared" si="352"/>
        <v>Mon</v>
      </c>
      <c r="J2831" s="1">
        <f t="shared" si="353"/>
        <v>10</v>
      </c>
      <c r="K2831" s="1" t="str">
        <f t="shared" si="354"/>
        <v>14D</v>
      </c>
      <c r="L2831" s="25">
        <v>41837</v>
      </c>
      <c r="M2831" s="26" t="str">
        <f t="shared" si="355"/>
        <v>Thu</v>
      </c>
      <c r="N2831" s="25">
        <v>41838</v>
      </c>
      <c r="O2831" s="1">
        <f t="shared" si="356"/>
        <v>1</v>
      </c>
      <c r="P2831" s="27">
        <f t="shared" si="357"/>
        <v>2014</v>
      </c>
      <c r="Q2831" s="1">
        <f t="shared" si="358"/>
        <v>7</v>
      </c>
      <c r="R2831" s="1">
        <f t="shared" si="359"/>
        <v>17</v>
      </c>
      <c r="S2831" t="s">
        <v>72</v>
      </c>
      <c r="T2831" s="2">
        <v>21712000</v>
      </c>
      <c r="U2831">
        <v>20112000</v>
      </c>
      <c r="V2831" s="2">
        <v>15361902</v>
      </c>
      <c r="W2831" s="2">
        <v>3436362</v>
      </c>
      <c r="X2831" s="2">
        <v>0</v>
      </c>
      <c r="Y2831" s="2">
        <v>0</v>
      </c>
      <c r="Z2831" s="2">
        <v>2913736</v>
      </c>
      <c r="AA2831">
        <v>11</v>
      </c>
      <c r="AB2831">
        <v>0</v>
      </c>
      <c r="AC2831">
        <v>4</v>
      </c>
      <c r="AD2831">
        <v>4</v>
      </c>
      <c r="AE2831">
        <v>11</v>
      </c>
      <c r="AF2831">
        <v>19</v>
      </c>
      <c r="AG2831">
        <v>5</v>
      </c>
      <c r="AH2831" s="2">
        <v>3072380.4</v>
      </c>
    </row>
    <row r="2832" spans="1:34" x14ac:dyDescent="0.5">
      <c r="A2832">
        <v>21524</v>
      </c>
      <c r="B2832">
        <v>115017</v>
      </c>
      <c r="C2832" t="s">
        <v>2778</v>
      </c>
      <c r="D2832" s="25">
        <v>28034</v>
      </c>
      <c r="E2832" t="s">
        <v>138</v>
      </c>
      <c r="F2832" t="s">
        <v>75</v>
      </c>
      <c r="G2832" t="s">
        <v>91</v>
      </c>
      <c r="H2832" s="25">
        <v>41827</v>
      </c>
      <c r="I2832" s="26" t="str">
        <f t="shared" si="352"/>
        <v>Mon</v>
      </c>
      <c r="J2832" s="1">
        <f t="shared" si="353"/>
        <v>18</v>
      </c>
      <c r="K2832" s="1" t="str">
        <f t="shared" si="354"/>
        <v>30D</v>
      </c>
      <c r="L2832" s="25">
        <v>41845</v>
      </c>
      <c r="M2832" s="26" t="str">
        <f t="shared" si="355"/>
        <v>Fri</v>
      </c>
      <c r="N2832" s="25">
        <v>41850</v>
      </c>
      <c r="O2832" s="1">
        <f t="shared" si="356"/>
        <v>5</v>
      </c>
      <c r="P2832" s="27">
        <f t="shared" si="357"/>
        <v>2014</v>
      </c>
      <c r="Q2832" s="1">
        <f t="shared" si="358"/>
        <v>7</v>
      </c>
      <c r="R2832" s="1">
        <f t="shared" si="359"/>
        <v>25</v>
      </c>
      <c r="S2832" t="s">
        <v>72</v>
      </c>
      <c r="T2832" s="2">
        <v>7094499.7699999996</v>
      </c>
      <c r="U2832">
        <v>0</v>
      </c>
      <c r="V2832" s="2">
        <v>4900000</v>
      </c>
      <c r="W2832" s="2">
        <v>203463</v>
      </c>
      <c r="X2832" s="2">
        <v>0</v>
      </c>
      <c r="Y2832" s="2">
        <v>799200.8</v>
      </c>
      <c r="Z2832" s="2">
        <v>1191835.97</v>
      </c>
      <c r="AA2832">
        <v>22</v>
      </c>
      <c r="AB2832">
        <v>0</v>
      </c>
      <c r="AC2832">
        <v>6</v>
      </c>
      <c r="AD2832">
        <v>16</v>
      </c>
      <c r="AE2832">
        <v>22</v>
      </c>
      <c r="AF2832">
        <v>44</v>
      </c>
      <c r="AG2832">
        <v>11</v>
      </c>
      <c r="AH2832" s="2">
        <v>445454.55</v>
      </c>
    </row>
    <row r="2833" spans="1:34" x14ac:dyDescent="0.5">
      <c r="A2833">
        <v>21518</v>
      </c>
      <c r="B2833">
        <v>89258</v>
      </c>
      <c r="C2833" t="s">
        <v>2779</v>
      </c>
      <c r="D2833" s="25">
        <v>30977</v>
      </c>
      <c r="E2833" t="s">
        <v>100</v>
      </c>
      <c r="F2833" t="s">
        <v>80</v>
      </c>
      <c r="G2833" t="s">
        <v>81</v>
      </c>
      <c r="H2833" s="25">
        <v>41827</v>
      </c>
      <c r="I2833" s="26" t="str">
        <f t="shared" si="352"/>
        <v>Mon</v>
      </c>
      <c r="J2833" s="1">
        <f t="shared" si="353"/>
        <v>12</v>
      </c>
      <c r="K2833" s="1" t="str">
        <f t="shared" si="354"/>
        <v>14D</v>
      </c>
      <c r="L2833" s="25">
        <v>41839</v>
      </c>
      <c r="M2833" s="26" t="str">
        <f t="shared" si="355"/>
        <v>Sat</v>
      </c>
      <c r="N2833" s="25">
        <v>41841</v>
      </c>
      <c r="O2833" s="1">
        <f t="shared" si="356"/>
        <v>2</v>
      </c>
      <c r="P2833" s="27">
        <f t="shared" si="357"/>
        <v>2014</v>
      </c>
      <c r="Q2833" s="1">
        <f t="shared" si="358"/>
        <v>7</v>
      </c>
      <c r="R2833" s="1">
        <f t="shared" si="359"/>
        <v>19</v>
      </c>
      <c r="S2833" t="s">
        <v>72</v>
      </c>
      <c r="T2833" s="2">
        <v>14125000.02</v>
      </c>
      <c r="U2833">
        <v>12705000</v>
      </c>
      <c r="V2833" s="2">
        <v>10151516</v>
      </c>
      <c r="W2833" s="2">
        <v>2077921.25</v>
      </c>
      <c r="X2833" s="2">
        <v>0</v>
      </c>
      <c r="Y2833" s="2">
        <v>0</v>
      </c>
      <c r="Z2833" s="2">
        <v>1895562.77</v>
      </c>
      <c r="AA2833">
        <v>4</v>
      </c>
      <c r="AB2833">
        <v>0</v>
      </c>
      <c r="AC2833">
        <v>0</v>
      </c>
      <c r="AD2833">
        <v>0</v>
      </c>
      <c r="AE2833">
        <v>4</v>
      </c>
      <c r="AF2833">
        <v>4</v>
      </c>
      <c r="AG2833">
        <v>2</v>
      </c>
      <c r="AH2833" s="2">
        <v>5075758</v>
      </c>
    </row>
    <row r="2834" spans="1:34" x14ac:dyDescent="0.5">
      <c r="A2834">
        <v>21542</v>
      </c>
      <c r="B2834">
        <v>89307</v>
      </c>
      <c r="C2834" t="s">
        <v>2780</v>
      </c>
      <c r="D2834" s="25">
        <v>26009</v>
      </c>
      <c r="E2834" t="s">
        <v>87</v>
      </c>
      <c r="F2834" t="s">
        <v>80</v>
      </c>
      <c r="G2834" t="s">
        <v>81</v>
      </c>
      <c r="H2834" s="25">
        <v>41827</v>
      </c>
      <c r="I2834" s="26" t="str">
        <f t="shared" si="352"/>
        <v>Mon</v>
      </c>
      <c r="J2834" s="1">
        <f t="shared" si="353"/>
        <v>1</v>
      </c>
      <c r="K2834" s="1" t="str">
        <f t="shared" si="354"/>
        <v>7D</v>
      </c>
      <c r="L2834" s="25">
        <v>41828</v>
      </c>
      <c r="M2834" s="26" t="str">
        <f t="shared" si="355"/>
        <v>Tue</v>
      </c>
      <c r="N2834" s="25">
        <v>41835</v>
      </c>
      <c r="O2834" s="1">
        <f t="shared" si="356"/>
        <v>7</v>
      </c>
      <c r="P2834" s="27">
        <f t="shared" si="357"/>
        <v>2014</v>
      </c>
      <c r="Q2834" s="1">
        <f t="shared" si="358"/>
        <v>7</v>
      </c>
      <c r="R2834" s="1">
        <f t="shared" si="359"/>
        <v>8</v>
      </c>
      <c r="S2834" t="s">
        <v>72</v>
      </c>
      <c r="T2834" s="2">
        <v>49799728.340000004</v>
      </c>
      <c r="U2834">
        <v>31762731</v>
      </c>
      <c r="V2834" s="2">
        <v>32675960</v>
      </c>
      <c r="W2834" s="2">
        <v>7110389.9000000004</v>
      </c>
      <c r="X2834" s="2">
        <v>0</v>
      </c>
      <c r="Y2834" s="2">
        <v>3330303.03</v>
      </c>
      <c r="Z2834" s="2">
        <v>6683075.4100000001</v>
      </c>
      <c r="AA2834">
        <v>21</v>
      </c>
      <c r="AB2834">
        <v>7</v>
      </c>
      <c r="AC2834">
        <v>0</v>
      </c>
      <c r="AD2834">
        <v>0</v>
      </c>
      <c r="AE2834">
        <v>28</v>
      </c>
      <c r="AF2834">
        <v>28</v>
      </c>
      <c r="AG2834">
        <v>7</v>
      </c>
      <c r="AH2834" s="2">
        <v>4667994.29</v>
      </c>
    </row>
    <row r="2835" spans="1:34" x14ac:dyDescent="0.5">
      <c r="A2835">
        <v>21565</v>
      </c>
      <c r="B2835">
        <v>89344</v>
      </c>
      <c r="C2835" t="s">
        <v>2781</v>
      </c>
      <c r="D2835" s="25">
        <v>35781</v>
      </c>
      <c r="E2835" t="s">
        <v>79</v>
      </c>
      <c r="F2835" t="s">
        <v>75</v>
      </c>
      <c r="G2835" t="s">
        <v>91</v>
      </c>
      <c r="H2835" s="25">
        <v>41827</v>
      </c>
      <c r="I2835" s="26" t="str">
        <f t="shared" si="352"/>
        <v>Mon</v>
      </c>
      <c r="J2835" s="1">
        <f t="shared" si="353"/>
        <v>5</v>
      </c>
      <c r="K2835" s="1" t="str">
        <f t="shared" si="354"/>
        <v>7D</v>
      </c>
      <c r="L2835" s="25">
        <v>41832</v>
      </c>
      <c r="M2835" s="26" t="str">
        <f t="shared" si="355"/>
        <v>Sat</v>
      </c>
      <c r="N2835" s="25">
        <v>41835</v>
      </c>
      <c r="O2835" s="1">
        <f t="shared" si="356"/>
        <v>3</v>
      </c>
      <c r="P2835" s="27">
        <f t="shared" si="357"/>
        <v>2014</v>
      </c>
      <c r="Q2835" s="1">
        <f t="shared" si="358"/>
        <v>7</v>
      </c>
      <c r="R2835" s="1">
        <f t="shared" si="359"/>
        <v>12</v>
      </c>
      <c r="S2835" t="s">
        <v>72</v>
      </c>
      <c r="T2835" s="2">
        <v>7522449.4100000001</v>
      </c>
      <c r="U2835">
        <v>0</v>
      </c>
      <c r="V2835" s="2">
        <v>1800000</v>
      </c>
      <c r="W2835" s="2">
        <v>4712943.21</v>
      </c>
      <c r="X2835" s="2">
        <v>0</v>
      </c>
      <c r="Y2835" s="2">
        <v>0</v>
      </c>
      <c r="Z2835" s="2">
        <v>1009506.2</v>
      </c>
      <c r="AA2835">
        <v>6</v>
      </c>
      <c r="AB2835">
        <v>0</v>
      </c>
      <c r="AC2835">
        <v>3</v>
      </c>
      <c r="AD2835">
        <v>0</v>
      </c>
      <c r="AE2835">
        <v>6</v>
      </c>
      <c r="AF2835">
        <v>9</v>
      </c>
      <c r="AG2835">
        <v>3</v>
      </c>
      <c r="AH2835" s="2">
        <v>600000</v>
      </c>
    </row>
    <row r="2836" spans="1:34" x14ac:dyDescent="0.5">
      <c r="A2836">
        <v>21543</v>
      </c>
      <c r="B2836">
        <v>89308</v>
      </c>
      <c r="C2836" t="s">
        <v>2782</v>
      </c>
      <c r="D2836" s="25">
        <v>23110</v>
      </c>
      <c r="E2836" t="s">
        <v>161</v>
      </c>
      <c r="F2836" t="s">
        <v>80</v>
      </c>
      <c r="G2836" t="s">
        <v>81</v>
      </c>
      <c r="H2836" s="25">
        <v>41827</v>
      </c>
      <c r="I2836" s="26" t="str">
        <f t="shared" si="352"/>
        <v>Mon</v>
      </c>
      <c r="J2836" s="1">
        <f t="shared" si="353"/>
        <v>42</v>
      </c>
      <c r="K2836" s="1" t="str">
        <f t="shared" si="354"/>
        <v>45D</v>
      </c>
      <c r="L2836" s="25">
        <v>41869</v>
      </c>
      <c r="M2836" s="26" t="str">
        <f t="shared" si="355"/>
        <v>Mon</v>
      </c>
      <c r="N2836" s="25">
        <v>41873</v>
      </c>
      <c r="O2836" s="1">
        <f t="shared" si="356"/>
        <v>4</v>
      </c>
      <c r="P2836" s="27">
        <f t="shared" si="357"/>
        <v>2014</v>
      </c>
      <c r="Q2836" s="1">
        <f t="shared" si="358"/>
        <v>8</v>
      </c>
      <c r="R2836" s="1">
        <f t="shared" si="359"/>
        <v>18</v>
      </c>
      <c r="S2836" t="s">
        <v>72</v>
      </c>
      <c r="T2836" s="2">
        <v>47960501.280000001</v>
      </c>
      <c r="U2836">
        <v>40425500</v>
      </c>
      <c r="V2836" s="2">
        <v>33939828</v>
      </c>
      <c r="W2836" s="2">
        <v>6922077.9800000004</v>
      </c>
      <c r="X2836" s="2">
        <v>0</v>
      </c>
      <c r="Y2836" s="2">
        <v>662337.66</v>
      </c>
      <c r="Z2836" s="2">
        <v>6436257.6399999997</v>
      </c>
      <c r="AA2836">
        <v>5</v>
      </c>
      <c r="AB2836">
        <v>0</v>
      </c>
      <c r="AC2836">
        <v>0</v>
      </c>
      <c r="AD2836">
        <v>0</v>
      </c>
      <c r="AE2836">
        <v>5</v>
      </c>
      <c r="AF2836">
        <v>5</v>
      </c>
      <c r="AG2836">
        <v>5</v>
      </c>
      <c r="AH2836" s="2">
        <v>6787965.5999999996</v>
      </c>
    </row>
    <row r="2837" spans="1:34" x14ac:dyDescent="0.5">
      <c r="A2837">
        <v>21549</v>
      </c>
      <c r="B2837">
        <v>89320</v>
      </c>
      <c r="C2837" t="s">
        <v>2783</v>
      </c>
      <c r="D2837" s="25">
        <v>26669</v>
      </c>
      <c r="E2837" t="s">
        <v>138</v>
      </c>
      <c r="F2837" t="s">
        <v>80</v>
      </c>
      <c r="G2837" t="s">
        <v>89</v>
      </c>
      <c r="H2837" s="25">
        <v>41827</v>
      </c>
      <c r="I2837" s="26" t="str">
        <f t="shared" si="352"/>
        <v>Mon</v>
      </c>
      <c r="J2837" s="1">
        <f t="shared" si="353"/>
        <v>35</v>
      </c>
      <c r="K2837" s="1" t="str">
        <f t="shared" si="354"/>
        <v>45D</v>
      </c>
      <c r="L2837" s="25">
        <v>41862</v>
      </c>
      <c r="M2837" s="26" t="str">
        <f t="shared" si="355"/>
        <v>Mon</v>
      </c>
      <c r="N2837" s="25">
        <v>41864</v>
      </c>
      <c r="O2837" s="1">
        <f t="shared" si="356"/>
        <v>2</v>
      </c>
      <c r="P2837" s="27">
        <f t="shared" si="357"/>
        <v>2014</v>
      </c>
      <c r="Q2837" s="1">
        <f t="shared" si="358"/>
        <v>8</v>
      </c>
      <c r="R2837" s="1">
        <f t="shared" si="359"/>
        <v>11</v>
      </c>
      <c r="S2837" t="s">
        <v>72</v>
      </c>
      <c r="T2837" s="2">
        <v>10098996.6</v>
      </c>
      <c r="U2837">
        <v>9636996.5999999996</v>
      </c>
      <c r="V2837" s="2">
        <v>7602990.2000000002</v>
      </c>
      <c r="W2837" s="2">
        <v>1140729.8</v>
      </c>
      <c r="X2837" s="2">
        <v>0</v>
      </c>
      <c r="Y2837" s="2">
        <v>0</v>
      </c>
      <c r="Z2837" s="2">
        <v>1355276.6</v>
      </c>
      <c r="AA2837">
        <v>4</v>
      </c>
      <c r="AB2837">
        <v>0</v>
      </c>
      <c r="AC2837">
        <v>2</v>
      </c>
      <c r="AD2837">
        <v>0</v>
      </c>
      <c r="AE2837">
        <v>4</v>
      </c>
      <c r="AF2837">
        <v>6</v>
      </c>
      <c r="AG2837">
        <v>2</v>
      </c>
      <c r="AH2837" s="2">
        <v>3801495.1</v>
      </c>
    </row>
    <row r="2838" spans="1:34" x14ac:dyDescent="0.5">
      <c r="A2838">
        <v>21516</v>
      </c>
      <c r="B2838">
        <v>89247</v>
      </c>
      <c r="C2838" t="s">
        <v>2784</v>
      </c>
      <c r="D2838" s="25">
        <v>27531</v>
      </c>
      <c r="E2838" t="s">
        <v>69</v>
      </c>
      <c r="F2838" t="s">
        <v>84</v>
      </c>
      <c r="G2838" t="s">
        <v>112</v>
      </c>
      <c r="H2838" s="25">
        <v>41827</v>
      </c>
      <c r="I2838" s="26" t="str">
        <f t="shared" si="352"/>
        <v>Mon</v>
      </c>
      <c r="J2838" s="1">
        <f t="shared" si="353"/>
        <v>1</v>
      </c>
      <c r="K2838" s="1" t="str">
        <f t="shared" si="354"/>
        <v>7D</v>
      </c>
      <c r="L2838" s="25">
        <v>41828</v>
      </c>
      <c r="M2838" s="26" t="str">
        <f t="shared" si="355"/>
        <v>Tue</v>
      </c>
      <c r="N2838" s="25">
        <v>41832</v>
      </c>
      <c r="O2838" s="1">
        <f t="shared" si="356"/>
        <v>4</v>
      </c>
      <c r="P2838" s="27">
        <f t="shared" si="357"/>
        <v>2014</v>
      </c>
      <c r="Q2838" s="1">
        <f t="shared" si="358"/>
        <v>7</v>
      </c>
      <c r="R2838" s="1">
        <f t="shared" si="359"/>
        <v>8</v>
      </c>
      <c r="S2838" t="s">
        <v>72</v>
      </c>
      <c r="T2838" s="2">
        <v>75479001.260000005</v>
      </c>
      <c r="U2838">
        <v>62280000</v>
      </c>
      <c r="V2838" s="2">
        <v>53109955</v>
      </c>
      <c r="W2838" s="2">
        <v>10508222.92</v>
      </c>
      <c r="X2838" s="2">
        <v>0</v>
      </c>
      <c r="Y2838" s="2">
        <v>1731601.73</v>
      </c>
      <c r="Z2838" s="2">
        <v>10129221.609999999</v>
      </c>
      <c r="AA2838">
        <v>8</v>
      </c>
      <c r="AB2838">
        <v>0</v>
      </c>
      <c r="AC2838">
        <v>0</v>
      </c>
      <c r="AD2838">
        <v>0</v>
      </c>
      <c r="AE2838">
        <v>8</v>
      </c>
      <c r="AF2838">
        <v>8</v>
      </c>
      <c r="AG2838">
        <v>4</v>
      </c>
      <c r="AH2838" s="2">
        <v>13277488.75</v>
      </c>
    </row>
    <row r="2839" spans="1:34" x14ac:dyDescent="0.5">
      <c r="A2839">
        <v>21545</v>
      </c>
      <c r="B2839">
        <v>89310</v>
      </c>
      <c r="C2839" t="s">
        <v>2785</v>
      </c>
      <c r="D2839" s="25">
        <v>28506</v>
      </c>
      <c r="E2839" t="s">
        <v>138</v>
      </c>
      <c r="F2839" t="s">
        <v>80</v>
      </c>
      <c r="G2839" t="s">
        <v>89</v>
      </c>
      <c r="H2839" s="25">
        <v>41827</v>
      </c>
      <c r="I2839" s="26" t="str">
        <f t="shared" si="352"/>
        <v>Mon</v>
      </c>
      <c r="J2839" s="1">
        <f t="shared" si="353"/>
        <v>34</v>
      </c>
      <c r="K2839" s="1" t="str">
        <f t="shared" si="354"/>
        <v>45D</v>
      </c>
      <c r="L2839" s="25">
        <v>41861</v>
      </c>
      <c r="M2839" s="26" t="str">
        <f t="shared" si="355"/>
        <v>Sun</v>
      </c>
      <c r="N2839" s="25">
        <v>41863</v>
      </c>
      <c r="O2839" s="1">
        <f t="shared" si="356"/>
        <v>2</v>
      </c>
      <c r="P2839" s="27">
        <f t="shared" si="357"/>
        <v>2014</v>
      </c>
      <c r="Q2839" s="1">
        <f t="shared" si="358"/>
        <v>8</v>
      </c>
      <c r="R2839" s="1">
        <f t="shared" si="359"/>
        <v>10</v>
      </c>
      <c r="S2839" t="s">
        <v>72</v>
      </c>
      <c r="T2839" s="2">
        <v>9636996.5999999996</v>
      </c>
      <c r="U2839">
        <v>9636996.5999999996</v>
      </c>
      <c r="V2839" s="2">
        <v>7498813</v>
      </c>
      <c r="W2839" s="2">
        <v>844907</v>
      </c>
      <c r="X2839" s="2">
        <v>0</v>
      </c>
      <c r="Y2839" s="2">
        <v>0</v>
      </c>
      <c r="Z2839" s="2">
        <v>1293276.6000000001</v>
      </c>
      <c r="AA2839">
        <v>4</v>
      </c>
      <c r="AB2839">
        <v>0</v>
      </c>
      <c r="AC2839">
        <v>0</v>
      </c>
      <c r="AD2839">
        <v>0</v>
      </c>
      <c r="AE2839">
        <v>4</v>
      </c>
      <c r="AF2839">
        <v>4</v>
      </c>
      <c r="AG2839">
        <v>2</v>
      </c>
      <c r="AH2839" s="2">
        <v>3749406.5</v>
      </c>
    </row>
    <row r="2840" spans="1:34" x14ac:dyDescent="0.5">
      <c r="A2840">
        <v>21571</v>
      </c>
      <c r="B2840">
        <v>89359</v>
      </c>
      <c r="C2840" t="s">
        <v>2786</v>
      </c>
      <c r="D2840" s="25">
        <v>25845</v>
      </c>
      <c r="E2840" t="s">
        <v>138</v>
      </c>
      <c r="F2840" t="s">
        <v>75</v>
      </c>
      <c r="G2840" t="s">
        <v>1463</v>
      </c>
      <c r="H2840" s="25">
        <v>41828</v>
      </c>
      <c r="I2840" s="26" t="str">
        <f t="shared" si="352"/>
        <v>Tue</v>
      </c>
      <c r="J2840" s="1">
        <f t="shared" si="353"/>
        <v>18</v>
      </c>
      <c r="K2840" s="1" t="str">
        <f t="shared" si="354"/>
        <v>30D</v>
      </c>
      <c r="L2840" s="25">
        <v>41846</v>
      </c>
      <c r="M2840" s="26" t="str">
        <f t="shared" si="355"/>
        <v>Sat</v>
      </c>
      <c r="N2840" s="25">
        <v>41850</v>
      </c>
      <c r="O2840" s="1">
        <f t="shared" si="356"/>
        <v>4</v>
      </c>
      <c r="P2840" s="27">
        <f t="shared" si="357"/>
        <v>2014</v>
      </c>
      <c r="Q2840" s="1">
        <f t="shared" si="358"/>
        <v>7</v>
      </c>
      <c r="R2840" s="1">
        <f t="shared" si="359"/>
        <v>26</v>
      </c>
      <c r="S2840" t="s">
        <v>72</v>
      </c>
      <c r="T2840" s="2">
        <v>4263999.99</v>
      </c>
      <c r="U2840">
        <v>0</v>
      </c>
      <c r="V2840" s="2">
        <v>800000</v>
      </c>
      <c r="W2840" s="2">
        <v>2683982.71</v>
      </c>
      <c r="X2840" s="2">
        <v>0</v>
      </c>
      <c r="Y2840" s="2">
        <v>207792.21</v>
      </c>
      <c r="Z2840" s="2">
        <v>572225.06999999995</v>
      </c>
      <c r="AA2840">
        <v>8</v>
      </c>
      <c r="AB2840">
        <v>0</v>
      </c>
      <c r="AC2840">
        <v>4</v>
      </c>
      <c r="AD2840">
        <v>0</v>
      </c>
      <c r="AE2840">
        <v>8</v>
      </c>
      <c r="AF2840">
        <v>12</v>
      </c>
      <c r="AG2840">
        <v>4</v>
      </c>
      <c r="AH2840" s="2">
        <v>200000</v>
      </c>
    </row>
    <row r="2841" spans="1:34" x14ac:dyDescent="0.5">
      <c r="A2841">
        <v>21618</v>
      </c>
      <c r="B2841">
        <v>89545</v>
      </c>
      <c r="C2841" t="s">
        <v>2787</v>
      </c>
      <c r="D2841" s="25">
        <v>28010</v>
      </c>
      <c r="E2841" t="s">
        <v>134</v>
      </c>
      <c r="F2841" t="s">
        <v>80</v>
      </c>
      <c r="G2841" t="s">
        <v>89</v>
      </c>
      <c r="H2841" s="25">
        <v>41828</v>
      </c>
      <c r="I2841" s="26" t="str">
        <f t="shared" si="352"/>
        <v>Tue</v>
      </c>
      <c r="J2841" s="1">
        <f t="shared" si="353"/>
        <v>25</v>
      </c>
      <c r="K2841" s="1" t="str">
        <f t="shared" si="354"/>
        <v>30D</v>
      </c>
      <c r="L2841" s="25">
        <v>41853</v>
      </c>
      <c r="M2841" s="26" t="str">
        <f t="shared" si="355"/>
        <v>Sat</v>
      </c>
      <c r="N2841" s="25">
        <v>41858</v>
      </c>
      <c r="O2841" s="1">
        <f t="shared" si="356"/>
        <v>5</v>
      </c>
      <c r="P2841" s="27">
        <f t="shared" si="357"/>
        <v>2014</v>
      </c>
      <c r="Q2841" s="1">
        <f t="shared" si="358"/>
        <v>8</v>
      </c>
      <c r="R2841" s="1">
        <f t="shared" si="359"/>
        <v>2</v>
      </c>
      <c r="S2841" t="s">
        <v>72</v>
      </c>
      <c r="T2841" s="2">
        <v>37983202.229999997</v>
      </c>
      <c r="U2841">
        <v>26282718</v>
      </c>
      <c r="V2841" s="2">
        <v>21219825.5</v>
      </c>
      <c r="W2841" s="2">
        <v>10730999.029999999</v>
      </c>
      <c r="X2841" s="2">
        <v>0</v>
      </c>
      <c r="Y2841" s="2">
        <v>935064.87</v>
      </c>
      <c r="Z2841" s="2">
        <v>5097312.83</v>
      </c>
      <c r="AA2841">
        <v>5</v>
      </c>
      <c r="AB2841">
        <v>0</v>
      </c>
      <c r="AC2841">
        <v>10</v>
      </c>
      <c r="AD2841">
        <v>0</v>
      </c>
      <c r="AE2841">
        <v>5</v>
      </c>
      <c r="AF2841">
        <v>15</v>
      </c>
      <c r="AG2841">
        <v>5</v>
      </c>
      <c r="AH2841" s="2">
        <v>4243965.0999999996</v>
      </c>
    </row>
    <row r="2842" spans="1:34" x14ac:dyDescent="0.5">
      <c r="A2842">
        <v>21598</v>
      </c>
      <c r="B2842">
        <v>89477</v>
      </c>
      <c r="C2842" t="s">
        <v>2788</v>
      </c>
      <c r="D2842" s="25">
        <v>27393</v>
      </c>
      <c r="E2842" t="s">
        <v>69</v>
      </c>
      <c r="F2842" t="s">
        <v>84</v>
      </c>
      <c r="G2842" t="s">
        <v>112</v>
      </c>
      <c r="H2842" s="25">
        <v>41828</v>
      </c>
      <c r="I2842" s="26" t="str">
        <f t="shared" si="352"/>
        <v>Tue</v>
      </c>
      <c r="J2842" s="1">
        <f t="shared" si="353"/>
        <v>24</v>
      </c>
      <c r="K2842" s="1" t="str">
        <f t="shared" si="354"/>
        <v>30D</v>
      </c>
      <c r="L2842" s="25">
        <v>41852</v>
      </c>
      <c r="M2842" s="26" t="str">
        <f t="shared" si="355"/>
        <v>Fri</v>
      </c>
      <c r="N2842" s="25">
        <v>41856</v>
      </c>
      <c r="O2842" s="1">
        <f t="shared" si="356"/>
        <v>4</v>
      </c>
      <c r="P2842" s="27">
        <f t="shared" si="357"/>
        <v>2014</v>
      </c>
      <c r="Q2842" s="1">
        <f t="shared" si="358"/>
        <v>8</v>
      </c>
      <c r="R2842" s="1">
        <f t="shared" si="359"/>
        <v>1</v>
      </c>
      <c r="S2842" t="s">
        <v>72</v>
      </c>
      <c r="T2842" s="2">
        <v>43216397.18</v>
      </c>
      <c r="U2842">
        <v>32340000</v>
      </c>
      <c r="V2842" s="2">
        <v>29546317</v>
      </c>
      <c r="W2842" s="2">
        <v>6480862.5</v>
      </c>
      <c r="X2842" s="2">
        <v>0</v>
      </c>
      <c r="Y2842" s="2">
        <v>1149850.1499999999</v>
      </c>
      <c r="Z2842" s="2">
        <v>6039367.5300000003</v>
      </c>
      <c r="AA2842">
        <v>8</v>
      </c>
      <c r="AB2842">
        <v>0</v>
      </c>
      <c r="AC2842">
        <v>4</v>
      </c>
      <c r="AD2842">
        <v>0</v>
      </c>
      <c r="AE2842">
        <v>8</v>
      </c>
      <c r="AF2842">
        <v>12</v>
      </c>
      <c r="AG2842">
        <v>4</v>
      </c>
      <c r="AH2842" s="2">
        <v>7386579.25</v>
      </c>
    </row>
    <row r="2843" spans="1:34" x14ac:dyDescent="0.5">
      <c r="A2843">
        <v>21673</v>
      </c>
      <c r="B2843">
        <v>89756</v>
      </c>
      <c r="C2843" t="s">
        <v>2789</v>
      </c>
      <c r="D2843" s="25">
        <v>28301</v>
      </c>
      <c r="E2843" t="s">
        <v>69</v>
      </c>
      <c r="F2843" t="s">
        <v>75</v>
      </c>
      <c r="G2843" t="s">
        <v>91</v>
      </c>
      <c r="H2843" s="25">
        <v>41829</v>
      </c>
      <c r="I2843" s="26" t="str">
        <f t="shared" si="352"/>
        <v>Wed</v>
      </c>
      <c r="J2843" s="1">
        <f t="shared" si="353"/>
        <v>51</v>
      </c>
      <c r="K2843" s="1" t="str">
        <f t="shared" si="354"/>
        <v>60D</v>
      </c>
      <c r="L2843" s="25">
        <v>41880</v>
      </c>
      <c r="M2843" s="26" t="str">
        <f t="shared" si="355"/>
        <v>Fri</v>
      </c>
      <c r="N2843" s="25">
        <v>41883</v>
      </c>
      <c r="O2843" s="1">
        <f t="shared" si="356"/>
        <v>3</v>
      </c>
      <c r="P2843" s="27">
        <f t="shared" si="357"/>
        <v>2014</v>
      </c>
      <c r="Q2843" s="1">
        <f t="shared" si="358"/>
        <v>8</v>
      </c>
      <c r="R2843" s="1">
        <f t="shared" si="359"/>
        <v>29</v>
      </c>
      <c r="S2843" t="s">
        <v>72</v>
      </c>
      <c r="T2843" s="2">
        <v>2772000</v>
      </c>
      <c r="U2843">
        <v>0</v>
      </c>
      <c r="V2843" s="2">
        <v>2400000</v>
      </c>
      <c r="W2843" s="2">
        <v>0</v>
      </c>
      <c r="X2843" s="2">
        <v>0</v>
      </c>
      <c r="Y2843" s="2">
        <v>0</v>
      </c>
      <c r="Z2843" s="2">
        <v>372000</v>
      </c>
      <c r="AA2843">
        <v>6</v>
      </c>
      <c r="AB2843">
        <v>3</v>
      </c>
      <c r="AC2843">
        <v>3</v>
      </c>
      <c r="AD2843">
        <v>0</v>
      </c>
      <c r="AE2843">
        <v>9</v>
      </c>
      <c r="AF2843">
        <v>12</v>
      </c>
      <c r="AG2843">
        <v>3</v>
      </c>
      <c r="AH2843" s="2">
        <v>800000</v>
      </c>
    </row>
    <row r="2844" spans="1:34" x14ac:dyDescent="0.5">
      <c r="A2844">
        <v>21661</v>
      </c>
      <c r="B2844">
        <v>89726</v>
      </c>
      <c r="C2844" t="s">
        <v>2790</v>
      </c>
      <c r="D2844" s="25">
        <v>31072</v>
      </c>
      <c r="E2844" t="s">
        <v>122</v>
      </c>
      <c r="F2844" t="s">
        <v>80</v>
      </c>
      <c r="G2844" t="s">
        <v>89</v>
      </c>
      <c r="H2844" s="25">
        <v>41829</v>
      </c>
      <c r="I2844" s="26" t="str">
        <f t="shared" si="352"/>
        <v>Wed</v>
      </c>
      <c r="J2844" s="1">
        <f t="shared" si="353"/>
        <v>37</v>
      </c>
      <c r="K2844" s="1" t="str">
        <f t="shared" si="354"/>
        <v>45D</v>
      </c>
      <c r="L2844" s="25">
        <v>41866</v>
      </c>
      <c r="M2844" s="26" t="str">
        <f t="shared" si="355"/>
        <v>Fri</v>
      </c>
      <c r="N2844" s="25">
        <v>41869</v>
      </c>
      <c r="O2844" s="1">
        <f t="shared" si="356"/>
        <v>3</v>
      </c>
      <c r="P2844" s="27">
        <f t="shared" si="357"/>
        <v>2014</v>
      </c>
      <c r="Q2844" s="1">
        <f t="shared" si="358"/>
        <v>8</v>
      </c>
      <c r="R2844" s="1">
        <f t="shared" si="359"/>
        <v>15</v>
      </c>
      <c r="S2844" t="s">
        <v>72</v>
      </c>
      <c r="T2844" s="2">
        <v>16519630.800000001</v>
      </c>
      <c r="U2844">
        <v>15769630.800000001</v>
      </c>
      <c r="V2844" s="2">
        <v>12385999.5</v>
      </c>
      <c r="W2844" s="2">
        <v>1267360.5</v>
      </c>
      <c r="X2844" s="2">
        <v>0</v>
      </c>
      <c r="Y2844" s="2">
        <v>649350.65</v>
      </c>
      <c r="Z2844" s="2">
        <v>2216920.15</v>
      </c>
      <c r="AA2844">
        <v>6</v>
      </c>
      <c r="AB2844">
        <v>0</v>
      </c>
      <c r="AC2844">
        <v>0</v>
      </c>
      <c r="AD2844">
        <v>0</v>
      </c>
      <c r="AE2844">
        <v>6</v>
      </c>
      <c r="AF2844">
        <v>6</v>
      </c>
      <c r="AG2844">
        <v>3</v>
      </c>
      <c r="AH2844" s="2">
        <v>4128666.5</v>
      </c>
    </row>
    <row r="2845" spans="1:34" x14ac:dyDescent="0.5">
      <c r="A2845">
        <v>21650</v>
      </c>
      <c r="B2845">
        <v>89690</v>
      </c>
      <c r="C2845" t="s">
        <v>2791</v>
      </c>
      <c r="D2845" s="25">
        <v>31849</v>
      </c>
      <c r="E2845" t="s">
        <v>138</v>
      </c>
      <c r="F2845" t="s">
        <v>80</v>
      </c>
      <c r="G2845" t="s">
        <v>89</v>
      </c>
      <c r="H2845" s="25">
        <v>41829</v>
      </c>
      <c r="I2845" s="26" t="str">
        <f t="shared" si="352"/>
        <v>Wed</v>
      </c>
      <c r="J2845" s="1">
        <f t="shared" si="353"/>
        <v>42</v>
      </c>
      <c r="K2845" s="1" t="str">
        <f t="shared" si="354"/>
        <v>45D</v>
      </c>
      <c r="L2845" s="25">
        <v>41871</v>
      </c>
      <c r="M2845" s="26" t="str">
        <f t="shared" si="355"/>
        <v>Wed</v>
      </c>
      <c r="N2845" s="25">
        <v>41874</v>
      </c>
      <c r="O2845" s="1">
        <f t="shared" si="356"/>
        <v>3</v>
      </c>
      <c r="P2845" s="27">
        <f t="shared" si="357"/>
        <v>2014</v>
      </c>
      <c r="Q2845" s="1">
        <f t="shared" si="358"/>
        <v>8</v>
      </c>
      <c r="R2845" s="1">
        <f t="shared" si="359"/>
        <v>20</v>
      </c>
      <c r="S2845" t="s">
        <v>72</v>
      </c>
      <c r="T2845" s="2">
        <v>18208692.010000002</v>
      </c>
      <c r="U2845">
        <v>16353691.199999999</v>
      </c>
      <c r="V2845" s="2">
        <v>12891679.5</v>
      </c>
      <c r="W2845" s="2">
        <v>2873421.81</v>
      </c>
      <c r="X2845" s="2">
        <v>0</v>
      </c>
      <c r="Y2845" s="2">
        <v>0</v>
      </c>
      <c r="Z2845" s="2">
        <v>2443590.7000000002</v>
      </c>
      <c r="AA2845">
        <v>6</v>
      </c>
      <c r="AB2845">
        <v>0</v>
      </c>
      <c r="AC2845">
        <v>0</v>
      </c>
      <c r="AD2845">
        <v>0</v>
      </c>
      <c r="AE2845">
        <v>6</v>
      </c>
      <c r="AF2845">
        <v>6</v>
      </c>
      <c r="AG2845">
        <v>3</v>
      </c>
      <c r="AH2845" s="2">
        <v>4297226.5</v>
      </c>
    </row>
    <row r="2846" spans="1:34" x14ac:dyDescent="0.5">
      <c r="A2846">
        <v>21684</v>
      </c>
      <c r="B2846">
        <v>89773</v>
      </c>
      <c r="C2846" t="s">
        <v>2792</v>
      </c>
      <c r="D2846" s="25">
        <v>34625</v>
      </c>
      <c r="E2846" t="s">
        <v>69</v>
      </c>
      <c r="F2846" t="s">
        <v>70</v>
      </c>
      <c r="G2846" t="s">
        <v>97</v>
      </c>
      <c r="H2846" s="25">
        <v>41829</v>
      </c>
      <c r="I2846" s="26" t="str">
        <f t="shared" si="352"/>
        <v>Wed</v>
      </c>
      <c r="J2846" s="1">
        <f t="shared" si="353"/>
        <v>0</v>
      </c>
      <c r="K2846" s="1" t="str">
        <f t="shared" si="354"/>
        <v>7D</v>
      </c>
      <c r="L2846" s="25">
        <v>41829</v>
      </c>
      <c r="M2846" s="26" t="str">
        <f t="shared" si="355"/>
        <v>Wed</v>
      </c>
      <c r="N2846" s="25">
        <v>41830</v>
      </c>
      <c r="O2846" s="1">
        <f t="shared" si="356"/>
        <v>1</v>
      </c>
      <c r="P2846" s="27">
        <f t="shared" si="357"/>
        <v>2014</v>
      </c>
      <c r="Q2846" s="1">
        <f t="shared" si="358"/>
        <v>7</v>
      </c>
      <c r="R2846" s="1">
        <f t="shared" si="359"/>
        <v>9</v>
      </c>
      <c r="S2846" t="s">
        <v>72</v>
      </c>
      <c r="T2846" s="2">
        <v>6843000</v>
      </c>
      <c r="U2846">
        <v>6353000</v>
      </c>
      <c r="V2846" s="2">
        <v>5076190</v>
      </c>
      <c r="W2846" s="2">
        <v>770562.34</v>
      </c>
      <c r="X2846" s="2">
        <v>0</v>
      </c>
      <c r="Y2846" s="2">
        <v>77922.080000000002</v>
      </c>
      <c r="Z2846" s="2">
        <v>918325.58</v>
      </c>
      <c r="AA2846">
        <v>2</v>
      </c>
      <c r="AB2846">
        <v>0</v>
      </c>
      <c r="AC2846">
        <v>0</v>
      </c>
      <c r="AD2846">
        <v>0</v>
      </c>
      <c r="AE2846">
        <v>2</v>
      </c>
      <c r="AF2846">
        <v>2</v>
      </c>
      <c r="AG2846">
        <v>1</v>
      </c>
      <c r="AH2846" s="2">
        <v>5076190</v>
      </c>
    </row>
    <row r="2847" spans="1:34" x14ac:dyDescent="0.5">
      <c r="A2847">
        <v>21638</v>
      </c>
      <c r="B2847">
        <v>89641</v>
      </c>
      <c r="C2847" t="s">
        <v>2793</v>
      </c>
      <c r="D2847" s="25">
        <v>30181</v>
      </c>
      <c r="E2847" t="s">
        <v>69</v>
      </c>
      <c r="F2847" t="s">
        <v>75</v>
      </c>
      <c r="G2847" t="s">
        <v>91</v>
      </c>
      <c r="H2847" s="25">
        <v>41829</v>
      </c>
      <c r="I2847" s="26" t="str">
        <f t="shared" si="352"/>
        <v>Wed</v>
      </c>
      <c r="J2847" s="1">
        <f t="shared" si="353"/>
        <v>8</v>
      </c>
      <c r="K2847" s="1" t="str">
        <f t="shared" si="354"/>
        <v>14D</v>
      </c>
      <c r="L2847" s="25">
        <v>41837</v>
      </c>
      <c r="M2847" s="26" t="str">
        <f t="shared" si="355"/>
        <v>Thu</v>
      </c>
      <c r="N2847" s="25">
        <v>41841</v>
      </c>
      <c r="O2847" s="1">
        <f t="shared" si="356"/>
        <v>4</v>
      </c>
      <c r="P2847" s="27">
        <f t="shared" si="357"/>
        <v>2014</v>
      </c>
      <c r="Q2847" s="1">
        <f t="shared" si="358"/>
        <v>7</v>
      </c>
      <c r="R2847" s="1">
        <f t="shared" si="359"/>
        <v>17</v>
      </c>
      <c r="S2847" t="s">
        <v>72</v>
      </c>
      <c r="T2847" s="2">
        <v>1834000</v>
      </c>
      <c r="U2847">
        <v>0</v>
      </c>
      <c r="V2847" s="2">
        <v>800000</v>
      </c>
      <c r="W2847" s="2">
        <v>0</v>
      </c>
      <c r="X2847" s="2">
        <v>0</v>
      </c>
      <c r="Y2847" s="2">
        <v>787878.72</v>
      </c>
      <c r="Z2847" s="2">
        <v>246121.28</v>
      </c>
      <c r="AA2847">
        <v>32</v>
      </c>
      <c r="AB2847">
        <v>0</v>
      </c>
      <c r="AC2847">
        <v>4</v>
      </c>
      <c r="AD2847">
        <v>12</v>
      </c>
      <c r="AE2847">
        <v>32</v>
      </c>
      <c r="AF2847">
        <v>48</v>
      </c>
      <c r="AG2847">
        <v>4</v>
      </c>
      <c r="AH2847" s="2">
        <v>200000</v>
      </c>
    </row>
    <row r="2848" spans="1:34" x14ac:dyDescent="0.5">
      <c r="A2848">
        <v>21658</v>
      </c>
      <c r="B2848">
        <v>89709</v>
      </c>
      <c r="C2848" t="s">
        <v>2794</v>
      </c>
      <c r="D2848" s="25">
        <v>33364</v>
      </c>
      <c r="E2848" t="s">
        <v>69</v>
      </c>
      <c r="F2848" t="s">
        <v>70</v>
      </c>
      <c r="G2848" t="s">
        <v>74</v>
      </c>
      <c r="H2848" s="25">
        <v>41829</v>
      </c>
      <c r="I2848" s="26" t="str">
        <f t="shared" si="352"/>
        <v>Wed</v>
      </c>
      <c r="J2848" s="1">
        <f t="shared" si="353"/>
        <v>1</v>
      </c>
      <c r="K2848" s="1" t="str">
        <f t="shared" si="354"/>
        <v>7D</v>
      </c>
      <c r="L2848" s="25">
        <v>41830</v>
      </c>
      <c r="M2848" s="26" t="str">
        <f t="shared" si="355"/>
        <v>Thu</v>
      </c>
      <c r="N2848" s="25">
        <v>41832</v>
      </c>
      <c r="O2848" s="1">
        <f t="shared" si="356"/>
        <v>2</v>
      </c>
      <c r="P2848" s="27">
        <f t="shared" si="357"/>
        <v>2014</v>
      </c>
      <c r="Q2848" s="1">
        <f t="shared" si="358"/>
        <v>7</v>
      </c>
      <c r="R2848" s="1">
        <f t="shared" si="359"/>
        <v>10</v>
      </c>
      <c r="S2848" t="s">
        <v>72</v>
      </c>
      <c r="T2848" s="2">
        <v>13009349.789999999</v>
      </c>
      <c r="U2848">
        <v>12243000</v>
      </c>
      <c r="V2848" s="2">
        <v>10175758</v>
      </c>
      <c r="W2848" s="2">
        <v>1087748.32</v>
      </c>
      <c r="X2848" s="2">
        <v>0</v>
      </c>
      <c r="Y2848" s="2">
        <v>0</v>
      </c>
      <c r="Z2848" s="2">
        <v>1745843.47</v>
      </c>
      <c r="AA2848">
        <v>2</v>
      </c>
      <c r="AB2848">
        <v>0</v>
      </c>
      <c r="AC2848">
        <v>0</v>
      </c>
      <c r="AD2848">
        <v>0</v>
      </c>
      <c r="AE2848">
        <v>2</v>
      </c>
      <c r="AF2848">
        <v>2</v>
      </c>
      <c r="AG2848">
        <v>2</v>
      </c>
      <c r="AH2848" s="2">
        <v>5087879</v>
      </c>
    </row>
    <row r="2849" spans="1:34" x14ac:dyDescent="0.5">
      <c r="A2849">
        <v>21675</v>
      </c>
      <c r="B2849">
        <v>89759</v>
      </c>
      <c r="C2849" t="s">
        <v>2795</v>
      </c>
      <c r="D2849" s="25">
        <v>26515</v>
      </c>
      <c r="E2849" t="s">
        <v>122</v>
      </c>
      <c r="F2849" t="s">
        <v>80</v>
      </c>
      <c r="G2849" t="s">
        <v>81</v>
      </c>
      <c r="H2849" s="25">
        <v>41829</v>
      </c>
      <c r="I2849" s="26" t="str">
        <f t="shared" si="352"/>
        <v>Wed</v>
      </c>
      <c r="J2849" s="1">
        <f t="shared" si="353"/>
        <v>32</v>
      </c>
      <c r="K2849" s="1" t="str">
        <f t="shared" si="354"/>
        <v>45D</v>
      </c>
      <c r="L2849" s="25">
        <v>41861</v>
      </c>
      <c r="M2849" s="26" t="str">
        <f t="shared" si="355"/>
        <v>Sun</v>
      </c>
      <c r="N2849" s="25">
        <v>41863</v>
      </c>
      <c r="O2849" s="1">
        <f t="shared" si="356"/>
        <v>2</v>
      </c>
      <c r="P2849" s="27">
        <f t="shared" si="357"/>
        <v>2014</v>
      </c>
      <c r="Q2849" s="1">
        <f t="shared" si="358"/>
        <v>8</v>
      </c>
      <c r="R2849" s="1">
        <f t="shared" si="359"/>
        <v>10</v>
      </c>
      <c r="S2849" t="s">
        <v>72</v>
      </c>
      <c r="T2849" s="2">
        <v>18218999.620000001</v>
      </c>
      <c r="U2849">
        <v>13629000</v>
      </c>
      <c r="V2849" s="2">
        <v>12357576</v>
      </c>
      <c r="W2849" s="2">
        <v>2567964.64</v>
      </c>
      <c r="X2849" s="2">
        <v>0</v>
      </c>
      <c r="Y2849" s="2">
        <v>848485</v>
      </c>
      <c r="Z2849" s="2">
        <v>2444973.98</v>
      </c>
      <c r="AA2849">
        <v>4</v>
      </c>
      <c r="AB2849">
        <v>2</v>
      </c>
      <c r="AC2849">
        <v>2</v>
      </c>
      <c r="AD2849">
        <v>0</v>
      </c>
      <c r="AE2849">
        <v>6</v>
      </c>
      <c r="AF2849">
        <v>8</v>
      </c>
      <c r="AG2849">
        <v>2</v>
      </c>
      <c r="AH2849" s="2">
        <v>6178788</v>
      </c>
    </row>
    <row r="2850" spans="1:34" x14ac:dyDescent="0.5">
      <c r="A2850">
        <v>21702</v>
      </c>
      <c r="B2850">
        <v>89811</v>
      </c>
      <c r="C2850" t="s">
        <v>2796</v>
      </c>
      <c r="D2850" s="25">
        <v>24094</v>
      </c>
      <c r="E2850" t="s">
        <v>79</v>
      </c>
      <c r="F2850" t="s">
        <v>105</v>
      </c>
      <c r="G2850" t="s">
        <v>106</v>
      </c>
      <c r="H2850" s="25">
        <v>41830</v>
      </c>
      <c r="I2850" s="26" t="str">
        <f t="shared" si="352"/>
        <v>Thu</v>
      </c>
      <c r="J2850" s="1">
        <f t="shared" si="353"/>
        <v>100</v>
      </c>
      <c r="K2850" s="1" t="str">
        <f t="shared" si="354"/>
        <v>120D</v>
      </c>
      <c r="L2850" s="25">
        <v>41930</v>
      </c>
      <c r="M2850" s="26" t="str">
        <f t="shared" si="355"/>
        <v>Sat</v>
      </c>
      <c r="N2850" s="25">
        <v>41936</v>
      </c>
      <c r="O2850" s="1">
        <f t="shared" si="356"/>
        <v>6</v>
      </c>
      <c r="P2850" s="27">
        <f t="shared" si="357"/>
        <v>2014</v>
      </c>
      <c r="Q2850" s="1">
        <f t="shared" si="358"/>
        <v>10</v>
      </c>
      <c r="R2850" s="1">
        <f t="shared" si="359"/>
        <v>18</v>
      </c>
      <c r="S2850" t="s">
        <v>72</v>
      </c>
      <c r="T2850" s="2">
        <v>11924596.58</v>
      </c>
      <c r="U2850">
        <v>0</v>
      </c>
      <c r="V2850" s="2">
        <v>2190633.6</v>
      </c>
      <c r="W2850" s="2">
        <v>5935061.9900000002</v>
      </c>
      <c r="X2850" s="2">
        <v>0</v>
      </c>
      <c r="Y2850" s="2">
        <v>1839493.84</v>
      </c>
      <c r="Z2850" s="2">
        <v>1959407.15</v>
      </c>
      <c r="AA2850">
        <v>12</v>
      </c>
      <c r="AB2850">
        <v>0</v>
      </c>
      <c r="AC2850">
        <v>0</v>
      </c>
      <c r="AD2850">
        <v>0</v>
      </c>
      <c r="AE2850">
        <v>12</v>
      </c>
      <c r="AF2850">
        <v>12</v>
      </c>
      <c r="AG2850">
        <v>6</v>
      </c>
      <c r="AH2850" s="2">
        <v>365105.6</v>
      </c>
    </row>
    <row r="2851" spans="1:34" x14ac:dyDescent="0.5">
      <c r="A2851">
        <v>21710</v>
      </c>
      <c r="B2851">
        <v>89884</v>
      </c>
      <c r="C2851" t="s">
        <v>699</v>
      </c>
      <c r="D2851" s="25">
        <v>27288</v>
      </c>
      <c r="E2851" t="s">
        <v>69</v>
      </c>
      <c r="F2851" t="s">
        <v>70</v>
      </c>
      <c r="G2851" t="s">
        <v>74</v>
      </c>
      <c r="H2851" s="25">
        <v>41830</v>
      </c>
      <c r="I2851" s="26" t="str">
        <f t="shared" si="352"/>
        <v>Thu</v>
      </c>
      <c r="J2851" s="1">
        <f t="shared" si="353"/>
        <v>13</v>
      </c>
      <c r="K2851" s="1" t="str">
        <f t="shared" si="354"/>
        <v>14D</v>
      </c>
      <c r="L2851" s="25">
        <v>41843</v>
      </c>
      <c r="M2851" s="26" t="str">
        <f t="shared" si="355"/>
        <v>Wed</v>
      </c>
      <c r="N2851" s="25">
        <v>41845</v>
      </c>
      <c r="O2851" s="1">
        <f t="shared" si="356"/>
        <v>2</v>
      </c>
      <c r="P2851" s="27">
        <f t="shared" si="357"/>
        <v>2014</v>
      </c>
      <c r="Q2851" s="1">
        <f t="shared" si="358"/>
        <v>7</v>
      </c>
      <c r="R2851" s="1">
        <f t="shared" si="359"/>
        <v>23</v>
      </c>
      <c r="S2851" t="s">
        <v>72</v>
      </c>
      <c r="T2851" s="2">
        <v>13305449.99</v>
      </c>
      <c r="U2851">
        <v>11550000</v>
      </c>
      <c r="V2851" s="2">
        <v>9151516</v>
      </c>
      <c r="W2851" s="2">
        <v>1502553.26</v>
      </c>
      <c r="X2851" s="2">
        <v>0</v>
      </c>
      <c r="Y2851" s="2">
        <v>865800.87</v>
      </c>
      <c r="Z2851" s="2">
        <v>1785579.86</v>
      </c>
      <c r="AA2851">
        <v>4</v>
      </c>
      <c r="AB2851">
        <v>0</v>
      </c>
      <c r="AC2851">
        <v>0</v>
      </c>
      <c r="AD2851">
        <v>0</v>
      </c>
      <c r="AE2851">
        <v>4</v>
      </c>
      <c r="AF2851">
        <v>4</v>
      </c>
      <c r="AG2851">
        <v>2</v>
      </c>
      <c r="AH2851" s="2">
        <v>4575758</v>
      </c>
    </row>
    <row r="2852" spans="1:34" x14ac:dyDescent="0.5">
      <c r="A2852">
        <v>21697</v>
      </c>
      <c r="B2852">
        <v>89798</v>
      </c>
      <c r="C2852" t="s">
        <v>2797</v>
      </c>
      <c r="D2852" s="25">
        <v>25428</v>
      </c>
      <c r="E2852" t="s">
        <v>138</v>
      </c>
      <c r="F2852" t="s">
        <v>80</v>
      </c>
      <c r="G2852" t="s">
        <v>89</v>
      </c>
      <c r="H2852" s="25">
        <v>41830</v>
      </c>
      <c r="I2852" s="26" t="str">
        <f t="shared" si="352"/>
        <v>Thu</v>
      </c>
      <c r="J2852" s="1">
        <f t="shared" si="353"/>
        <v>26</v>
      </c>
      <c r="K2852" s="1" t="str">
        <f t="shared" si="354"/>
        <v>30D</v>
      </c>
      <c r="L2852" s="25">
        <v>41856</v>
      </c>
      <c r="M2852" s="26" t="str">
        <f t="shared" si="355"/>
        <v>Tue</v>
      </c>
      <c r="N2852" s="25">
        <v>41860</v>
      </c>
      <c r="O2852" s="1">
        <f t="shared" si="356"/>
        <v>4</v>
      </c>
      <c r="P2852" s="27">
        <f t="shared" si="357"/>
        <v>2014</v>
      </c>
      <c r="Q2852" s="1">
        <f t="shared" si="358"/>
        <v>8</v>
      </c>
      <c r="R2852" s="1">
        <f t="shared" si="359"/>
        <v>5</v>
      </c>
      <c r="S2852" t="s">
        <v>72</v>
      </c>
      <c r="T2852" s="2">
        <v>19100804.800000001</v>
      </c>
      <c r="U2852">
        <v>18470804.800000001</v>
      </c>
      <c r="V2852" s="2">
        <v>14302105.300000001</v>
      </c>
      <c r="W2852" s="2">
        <v>1793710.1</v>
      </c>
      <c r="X2852" s="2">
        <v>0</v>
      </c>
      <c r="Y2852" s="2">
        <v>441558.44</v>
      </c>
      <c r="Z2852" s="2">
        <v>2563430.96</v>
      </c>
      <c r="AA2852">
        <v>8</v>
      </c>
      <c r="AB2852">
        <v>0</v>
      </c>
      <c r="AC2852">
        <v>0</v>
      </c>
      <c r="AD2852">
        <v>0</v>
      </c>
      <c r="AE2852">
        <v>8</v>
      </c>
      <c r="AF2852">
        <v>8</v>
      </c>
      <c r="AG2852">
        <v>4</v>
      </c>
      <c r="AH2852" s="2">
        <v>3575526.33</v>
      </c>
    </row>
    <row r="2853" spans="1:34" x14ac:dyDescent="0.5">
      <c r="A2853">
        <v>21712</v>
      </c>
      <c r="B2853">
        <v>89886</v>
      </c>
      <c r="C2853" t="s">
        <v>2798</v>
      </c>
      <c r="D2853" s="25">
        <v>21523</v>
      </c>
      <c r="E2853" t="s">
        <v>188</v>
      </c>
      <c r="F2853" t="s">
        <v>105</v>
      </c>
      <c r="G2853" t="s">
        <v>106</v>
      </c>
      <c r="H2853" s="25">
        <v>41830</v>
      </c>
      <c r="I2853" s="26" t="str">
        <f t="shared" si="352"/>
        <v>Thu</v>
      </c>
      <c r="J2853" s="1">
        <f t="shared" si="353"/>
        <v>20</v>
      </c>
      <c r="K2853" s="1" t="str">
        <f t="shared" si="354"/>
        <v>30D</v>
      </c>
      <c r="L2853" s="25">
        <v>41850</v>
      </c>
      <c r="M2853" s="26" t="str">
        <f t="shared" si="355"/>
        <v>Wed</v>
      </c>
      <c r="N2853" s="25">
        <v>41856</v>
      </c>
      <c r="O2853" s="1">
        <f t="shared" si="356"/>
        <v>6</v>
      </c>
      <c r="P2853" s="27">
        <f t="shared" si="357"/>
        <v>2014</v>
      </c>
      <c r="Q2853" s="1">
        <f t="shared" si="358"/>
        <v>7</v>
      </c>
      <c r="R2853" s="1">
        <f t="shared" si="359"/>
        <v>30</v>
      </c>
      <c r="S2853" t="s">
        <v>72</v>
      </c>
      <c r="T2853" s="2">
        <v>18772057.5</v>
      </c>
      <c r="U2853">
        <v>0</v>
      </c>
      <c r="V2853" s="2">
        <v>10179338.4</v>
      </c>
      <c r="W2853" s="2">
        <v>2982681.82</v>
      </c>
      <c r="X2853" s="2">
        <v>0</v>
      </c>
      <c r="Y2853" s="2">
        <v>3090909.09</v>
      </c>
      <c r="Z2853" s="2">
        <v>2519128.19</v>
      </c>
      <c r="AA2853">
        <v>12</v>
      </c>
      <c r="AB2853">
        <v>0</v>
      </c>
      <c r="AC2853">
        <v>0</v>
      </c>
      <c r="AD2853">
        <v>0</v>
      </c>
      <c r="AE2853">
        <v>12</v>
      </c>
      <c r="AF2853">
        <v>12</v>
      </c>
      <c r="AG2853">
        <v>6</v>
      </c>
      <c r="AH2853" s="2">
        <v>1696556.4</v>
      </c>
    </row>
    <row r="2854" spans="1:34" x14ac:dyDescent="0.5">
      <c r="A2854">
        <v>21731</v>
      </c>
      <c r="B2854">
        <v>89939</v>
      </c>
      <c r="C2854" t="s">
        <v>2799</v>
      </c>
      <c r="D2854" s="25">
        <v>26158</v>
      </c>
      <c r="E2854" t="s">
        <v>138</v>
      </c>
      <c r="F2854" t="s">
        <v>75</v>
      </c>
      <c r="G2854" t="s">
        <v>1463</v>
      </c>
      <c r="H2854" s="25">
        <v>41830</v>
      </c>
      <c r="I2854" s="26" t="str">
        <f t="shared" si="352"/>
        <v>Thu</v>
      </c>
      <c r="J2854" s="1">
        <f t="shared" si="353"/>
        <v>18</v>
      </c>
      <c r="K2854" s="1" t="str">
        <f t="shared" si="354"/>
        <v>30D</v>
      </c>
      <c r="L2854" s="25">
        <v>41848</v>
      </c>
      <c r="M2854" s="26" t="str">
        <f t="shared" si="355"/>
        <v>Mon</v>
      </c>
      <c r="N2854" s="25">
        <v>41851</v>
      </c>
      <c r="O2854" s="1">
        <f t="shared" si="356"/>
        <v>3</v>
      </c>
      <c r="P2854" s="27">
        <f t="shared" si="357"/>
        <v>2014</v>
      </c>
      <c r="Q2854" s="1">
        <f t="shared" si="358"/>
        <v>7</v>
      </c>
      <c r="R2854" s="1">
        <f t="shared" si="359"/>
        <v>28</v>
      </c>
      <c r="S2854" t="s">
        <v>72</v>
      </c>
      <c r="T2854" s="2">
        <v>10244496.060000001</v>
      </c>
      <c r="U2854">
        <v>0</v>
      </c>
      <c r="V2854" s="2">
        <v>3350216.45</v>
      </c>
      <c r="W2854" s="2">
        <v>5519477.1100000003</v>
      </c>
      <c r="X2854" s="2">
        <v>0</v>
      </c>
      <c r="Y2854" s="2">
        <v>0</v>
      </c>
      <c r="Z2854" s="2">
        <v>1374802.5</v>
      </c>
      <c r="AA2854">
        <v>6</v>
      </c>
      <c r="AB2854">
        <v>3</v>
      </c>
      <c r="AC2854">
        <v>3</v>
      </c>
      <c r="AD2854">
        <v>0</v>
      </c>
      <c r="AE2854">
        <v>9</v>
      </c>
      <c r="AF2854">
        <v>12</v>
      </c>
      <c r="AG2854">
        <v>3</v>
      </c>
      <c r="AH2854" s="2">
        <v>1116738.82</v>
      </c>
    </row>
    <row r="2855" spans="1:34" x14ac:dyDescent="0.5">
      <c r="A2855">
        <v>21714</v>
      </c>
      <c r="B2855">
        <v>89890</v>
      </c>
      <c r="C2855" t="s">
        <v>2800</v>
      </c>
      <c r="D2855" s="25">
        <v>27194</v>
      </c>
      <c r="E2855" t="s">
        <v>69</v>
      </c>
      <c r="F2855" t="s">
        <v>70</v>
      </c>
      <c r="G2855" t="s">
        <v>74</v>
      </c>
      <c r="H2855" s="25">
        <v>41830</v>
      </c>
      <c r="I2855" s="26" t="str">
        <f t="shared" si="352"/>
        <v>Thu</v>
      </c>
      <c r="J2855" s="1">
        <f t="shared" si="353"/>
        <v>6</v>
      </c>
      <c r="K2855" s="1" t="str">
        <f t="shared" si="354"/>
        <v>7D</v>
      </c>
      <c r="L2855" s="25">
        <v>41836</v>
      </c>
      <c r="M2855" s="26" t="str">
        <f t="shared" si="355"/>
        <v>Wed</v>
      </c>
      <c r="N2855" s="25">
        <v>41838</v>
      </c>
      <c r="O2855" s="1">
        <f t="shared" si="356"/>
        <v>2</v>
      </c>
      <c r="P2855" s="27">
        <f t="shared" si="357"/>
        <v>2014</v>
      </c>
      <c r="Q2855" s="1">
        <f t="shared" si="358"/>
        <v>7</v>
      </c>
      <c r="R2855" s="1">
        <f t="shared" si="359"/>
        <v>16</v>
      </c>
      <c r="S2855" t="s">
        <v>72</v>
      </c>
      <c r="T2855" s="2">
        <v>13963995.85</v>
      </c>
      <c r="U2855">
        <v>10396000</v>
      </c>
      <c r="V2855" s="2">
        <v>8428138.9000000004</v>
      </c>
      <c r="W2855" s="2">
        <v>3661901.3</v>
      </c>
      <c r="X2855" s="2">
        <v>0</v>
      </c>
      <c r="Y2855" s="2">
        <v>0</v>
      </c>
      <c r="Z2855" s="2">
        <v>1873955.65</v>
      </c>
      <c r="AA2855">
        <v>4</v>
      </c>
      <c r="AB2855">
        <v>0</v>
      </c>
      <c r="AC2855">
        <v>2</v>
      </c>
      <c r="AD2855">
        <v>0</v>
      </c>
      <c r="AE2855">
        <v>4</v>
      </c>
      <c r="AF2855">
        <v>6</v>
      </c>
      <c r="AG2855">
        <v>2</v>
      </c>
      <c r="AH2855" s="2">
        <v>4214069.45</v>
      </c>
    </row>
    <row r="2856" spans="1:34" x14ac:dyDescent="0.5">
      <c r="A2856">
        <v>21688</v>
      </c>
      <c r="B2856">
        <v>89782</v>
      </c>
      <c r="C2856" t="s">
        <v>2801</v>
      </c>
      <c r="D2856" s="25">
        <v>29833</v>
      </c>
      <c r="E2856" t="s">
        <v>122</v>
      </c>
      <c r="F2856" t="s">
        <v>80</v>
      </c>
      <c r="G2856" t="s">
        <v>89</v>
      </c>
      <c r="H2856" s="25">
        <v>41830</v>
      </c>
      <c r="I2856" s="26" t="str">
        <f t="shared" si="352"/>
        <v>Thu</v>
      </c>
      <c r="J2856" s="1">
        <f t="shared" si="353"/>
        <v>24</v>
      </c>
      <c r="K2856" s="1" t="str">
        <f t="shared" si="354"/>
        <v>30D</v>
      </c>
      <c r="L2856" s="25">
        <v>41854</v>
      </c>
      <c r="M2856" s="26" t="str">
        <f t="shared" si="355"/>
        <v>Sun</v>
      </c>
      <c r="N2856" s="25">
        <v>41857</v>
      </c>
      <c r="O2856" s="1">
        <f t="shared" si="356"/>
        <v>3</v>
      </c>
      <c r="P2856" s="27">
        <f t="shared" si="357"/>
        <v>2014</v>
      </c>
      <c r="Q2856" s="1">
        <f t="shared" si="358"/>
        <v>8</v>
      </c>
      <c r="R2856" s="1">
        <f t="shared" si="359"/>
        <v>3</v>
      </c>
      <c r="S2856" t="s">
        <v>72</v>
      </c>
      <c r="T2856" s="2">
        <v>19945493.890000001</v>
      </c>
      <c r="U2856">
        <v>14455494.9</v>
      </c>
      <c r="V2856" s="2">
        <v>11248219.5</v>
      </c>
      <c r="W2856" s="2">
        <v>4124502.13</v>
      </c>
      <c r="X2856" s="2">
        <v>0</v>
      </c>
      <c r="Y2856" s="2">
        <v>1896104.25</v>
      </c>
      <c r="Z2856" s="2">
        <v>2676668.0099999998</v>
      </c>
      <c r="AA2856">
        <v>6</v>
      </c>
      <c r="AB2856">
        <v>0</v>
      </c>
      <c r="AC2856">
        <v>0</v>
      </c>
      <c r="AD2856">
        <v>0</v>
      </c>
      <c r="AE2856">
        <v>6</v>
      </c>
      <c r="AF2856">
        <v>6</v>
      </c>
      <c r="AG2856">
        <v>3</v>
      </c>
      <c r="AH2856" s="2">
        <v>3749406.5</v>
      </c>
    </row>
    <row r="2857" spans="1:34" x14ac:dyDescent="0.5">
      <c r="A2857">
        <v>21733</v>
      </c>
      <c r="B2857">
        <v>50253</v>
      </c>
      <c r="C2857" t="s">
        <v>2802</v>
      </c>
      <c r="D2857" s="25">
        <v>23967</v>
      </c>
      <c r="E2857" t="s">
        <v>161</v>
      </c>
      <c r="F2857" t="s">
        <v>75</v>
      </c>
      <c r="G2857" t="s">
        <v>91</v>
      </c>
      <c r="H2857" s="25">
        <v>41830</v>
      </c>
      <c r="I2857" s="26" t="str">
        <f t="shared" si="352"/>
        <v>Thu</v>
      </c>
      <c r="J2857" s="1">
        <f t="shared" si="353"/>
        <v>8</v>
      </c>
      <c r="K2857" s="1" t="str">
        <f t="shared" si="354"/>
        <v>14D</v>
      </c>
      <c r="L2857" s="25">
        <v>41838</v>
      </c>
      <c r="M2857" s="26" t="str">
        <f t="shared" si="355"/>
        <v>Fri</v>
      </c>
      <c r="N2857" s="25">
        <v>41842</v>
      </c>
      <c r="O2857" s="1">
        <f t="shared" si="356"/>
        <v>4</v>
      </c>
      <c r="P2857" s="27">
        <f t="shared" si="357"/>
        <v>2014</v>
      </c>
      <c r="Q2857" s="1">
        <f t="shared" si="358"/>
        <v>7</v>
      </c>
      <c r="R2857" s="1">
        <f t="shared" si="359"/>
        <v>18</v>
      </c>
      <c r="S2857" t="s">
        <v>72</v>
      </c>
      <c r="T2857" s="2">
        <v>12329131.41</v>
      </c>
      <c r="U2857">
        <v>3276000</v>
      </c>
      <c r="V2857" s="2">
        <v>2697836</v>
      </c>
      <c r="W2857" s="2">
        <v>5786710.6799999997</v>
      </c>
      <c r="X2857" s="2">
        <v>0</v>
      </c>
      <c r="Y2857" s="2">
        <v>2191962.7000000002</v>
      </c>
      <c r="Z2857" s="2">
        <v>1652622.03</v>
      </c>
      <c r="AA2857">
        <v>8</v>
      </c>
      <c r="AB2857">
        <v>0</v>
      </c>
      <c r="AC2857">
        <v>0</v>
      </c>
      <c r="AD2857">
        <v>0</v>
      </c>
      <c r="AE2857">
        <v>8</v>
      </c>
      <c r="AF2857">
        <v>8</v>
      </c>
      <c r="AG2857">
        <v>8</v>
      </c>
      <c r="AH2857" s="2">
        <v>337229.5</v>
      </c>
    </row>
    <row r="2858" spans="1:34" x14ac:dyDescent="0.5">
      <c r="A2858">
        <v>21693</v>
      </c>
      <c r="B2858">
        <v>89792</v>
      </c>
      <c r="C2858" t="s">
        <v>2803</v>
      </c>
      <c r="D2858" s="25">
        <v>21629</v>
      </c>
      <c r="E2858" t="s">
        <v>122</v>
      </c>
      <c r="F2858" t="s">
        <v>80</v>
      </c>
      <c r="G2858" t="s">
        <v>89</v>
      </c>
      <c r="H2858" s="25">
        <v>41830</v>
      </c>
      <c r="I2858" s="26" t="str">
        <f t="shared" si="352"/>
        <v>Thu</v>
      </c>
      <c r="J2858" s="1">
        <f t="shared" si="353"/>
        <v>164</v>
      </c>
      <c r="K2858" s="1" t="str">
        <f t="shared" si="354"/>
        <v>120D</v>
      </c>
      <c r="L2858" s="25">
        <v>41994</v>
      </c>
      <c r="M2858" s="26" t="str">
        <f t="shared" si="355"/>
        <v>Sun</v>
      </c>
      <c r="N2858" s="25">
        <v>42001</v>
      </c>
      <c r="O2858" s="1">
        <f t="shared" si="356"/>
        <v>7</v>
      </c>
      <c r="P2858" s="27">
        <f t="shared" si="357"/>
        <v>2014</v>
      </c>
      <c r="Q2858" s="1">
        <f t="shared" si="358"/>
        <v>12</v>
      </c>
      <c r="R2858" s="1">
        <f t="shared" si="359"/>
        <v>21</v>
      </c>
      <c r="S2858" t="s">
        <v>72</v>
      </c>
      <c r="T2858" s="2">
        <v>29069136.190000001</v>
      </c>
      <c r="U2858">
        <v>24074136.5</v>
      </c>
      <c r="V2858" s="2">
        <v>9442904.5</v>
      </c>
      <c r="W2858" s="2">
        <v>12243631.07</v>
      </c>
      <c r="X2858" s="2">
        <v>0</v>
      </c>
      <c r="Y2858" s="2">
        <v>3480519.48</v>
      </c>
      <c r="Z2858" s="2">
        <v>3902081.14</v>
      </c>
      <c r="AA2858">
        <v>14</v>
      </c>
      <c r="AB2858">
        <v>0</v>
      </c>
      <c r="AC2858">
        <v>0</v>
      </c>
      <c r="AD2858">
        <v>0</v>
      </c>
      <c r="AE2858">
        <v>14</v>
      </c>
      <c r="AF2858">
        <v>14</v>
      </c>
      <c r="AG2858">
        <v>7</v>
      </c>
      <c r="AH2858" s="2">
        <v>1348986.36</v>
      </c>
    </row>
    <row r="2859" spans="1:34" x14ac:dyDescent="0.5">
      <c r="A2859">
        <v>21736</v>
      </c>
      <c r="B2859">
        <v>95832</v>
      </c>
      <c r="C2859" t="s">
        <v>2804</v>
      </c>
      <c r="D2859" s="25">
        <v>31138</v>
      </c>
      <c r="E2859" t="s">
        <v>138</v>
      </c>
      <c r="F2859" t="s">
        <v>75</v>
      </c>
      <c r="G2859" t="s">
        <v>91</v>
      </c>
      <c r="H2859" s="25">
        <v>41830</v>
      </c>
      <c r="I2859" s="26" t="str">
        <f t="shared" si="352"/>
        <v>Thu</v>
      </c>
      <c r="J2859" s="1">
        <f t="shared" si="353"/>
        <v>33</v>
      </c>
      <c r="K2859" s="1" t="str">
        <f t="shared" si="354"/>
        <v>45D</v>
      </c>
      <c r="L2859" s="25">
        <v>41863</v>
      </c>
      <c r="M2859" s="26" t="str">
        <f t="shared" si="355"/>
        <v>Tue</v>
      </c>
      <c r="N2859" s="25">
        <v>41866</v>
      </c>
      <c r="O2859" s="1">
        <f t="shared" si="356"/>
        <v>3</v>
      </c>
      <c r="P2859" s="27">
        <f t="shared" si="357"/>
        <v>2014</v>
      </c>
      <c r="Q2859" s="1">
        <f t="shared" si="358"/>
        <v>8</v>
      </c>
      <c r="R2859" s="1">
        <f t="shared" si="359"/>
        <v>12</v>
      </c>
      <c r="S2859" t="s">
        <v>72</v>
      </c>
      <c r="T2859" s="2">
        <v>6202999.4400000004</v>
      </c>
      <c r="U2859">
        <v>5313000</v>
      </c>
      <c r="V2859" s="2">
        <v>4600000</v>
      </c>
      <c r="W2859" s="2">
        <v>770562.29</v>
      </c>
      <c r="X2859" s="2">
        <v>0</v>
      </c>
      <c r="Y2859" s="2">
        <v>0</v>
      </c>
      <c r="Z2859" s="2">
        <v>832437.15</v>
      </c>
      <c r="AA2859">
        <v>8</v>
      </c>
      <c r="AB2859">
        <v>0</v>
      </c>
      <c r="AC2859">
        <v>0</v>
      </c>
      <c r="AD2859">
        <v>0</v>
      </c>
      <c r="AE2859">
        <v>8</v>
      </c>
      <c r="AF2859">
        <v>8</v>
      </c>
      <c r="AG2859">
        <v>4</v>
      </c>
      <c r="AH2859" s="2">
        <v>1150000</v>
      </c>
    </row>
    <row r="2860" spans="1:34" x14ac:dyDescent="0.5">
      <c r="A2860">
        <v>21694</v>
      </c>
      <c r="B2860">
        <v>89795</v>
      </c>
      <c r="C2860" t="s">
        <v>2805</v>
      </c>
      <c r="D2860" s="25">
        <v>30548</v>
      </c>
      <c r="E2860" t="s">
        <v>138</v>
      </c>
      <c r="F2860" t="s">
        <v>80</v>
      </c>
      <c r="G2860" t="s">
        <v>89</v>
      </c>
      <c r="H2860" s="25">
        <v>41830</v>
      </c>
      <c r="I2860" s="26" t="str">
        <f t="shared" si="352"/>
        <v>Thu</v>
      </c>
      <c r="J2860" s="1">
        <f t="shared" si="353"/>
        <v>32</v>
      </c>
      <c r="K2860" s="1" t="str">
        <f t="shared" si="354"/>
        <v>45D</v>
      </c>
      <c r="L2860" s="25">
        <v>41862</v>
      </c>
      <c r="M2860" s="26" t="str">
        <f t="shared" si="355"/>
        <v>Mon</v>
      </c>
      <c r="N2860" s="25">
        <v>41864</v>
      </c>
      <c r="O2860" s="1">
        <f t="shared" si="356"/>
        <v>2</v>
      </c>
      <c r="P2860" s="27">
        <f t="shared" si="357"/>
        <v>2014</v>
      </c>
      <c r="Q2860" s="1">
        <f t="shared" si="358"/>
        <v>8</v>
      </c>
      <c r="R2860" s="1">
        <f t="shared" si="359"/>
        <v>11</v>
      </c>
      <c r="S2860" t="s">
        <v>72</v>
      </c>
      <c r="T2860" s="2">
        <v>9806996.6099999994</v>
      </c>
      <c r="U2860">
        <v>9636996.5999999996</v>
      </c>
      <c r="V2860" s="2">
        <v>7498813</v>
      </c>
      <c r="W2860" s="2">
        <v>992093.15</v>
      </c>
      <c r="X2860" s="2">
        <v>0</v>
      </c>
      <c r="Y2860" s="2">
        <v>0</v>
      </c>
      <c r="Z2860" s="2">
        <v>1316090.46</v>
      </c>
      <c r="AA2860">
        <v>4</v>
      </c>
      <c r="AB2860">
        <v>0</v>
      </c>
      <c r="AC2860">
        <v>0</v>
      </c>
      <c r="AD2860">
        <v>0</v>
      </c>
      <c r="AE2860">
        <v>4</v>
      </c>
      <c r="AF2860">
        <v>4</v>
      </c>
      <c r="AG2860">
        <v>2</v>
      </c>
      <c r="AH2860" s="2">
        <v>3749406.5</v>
      </c>
    </row>
    <row r="2861" spans="1:34" x14ac:dyDescent="0.5">
      <c r="A2861">
        <v>21718</v>
      </c>
      <c r="B2861">
        <v>89904</v>
      </c>
      <c r="C2861" t="s">
        <v>2806</v>
      </c>
      <c r="D2861" s="25">
        <v>26538</v>
      </c>
      <c r="E2861" t="s">
        <v>966</v>
      </c>
      <c r="F2861" t="s">
        <v>80</v>
      </c>
      <c r="G2861" t="s">
        <v>89</v>
      </c>
      <c r="H2861" s="25">
        <v>41830</v>
      </c>
      <c r="I2861" s="26" t="str">
        <f t="shared" si="352"/>
        <v>Thu</v>
      </c>
      <c r="J2861" s="1">
        <f t="shared" si="353"/>
        <v>13</v>
      </c>
      <c r="K2861" s="1" t="str">
        <f t="shared" si="354"/>
        <v>14D</v>
      </c>
      <c r="L2861" s="25">
        <v>41843</v>
      </c>
      <c r="M2861" s="26" t="str">
        <f t="shared" si="355"/>
        <v>Wed</v>
      </c>
      <c r="N2861" s="25">
        <v>41845</v>
      </c>
      <c r="O2861" s="1">
        <f t="shared" si="356"/>
        <v>2</v>
      </c>
      <c r="P2861" s="27">
        <f t="shared" si="357"/>
        <v>2014</v>
      </c>
      <c r="Q2861" s="1">
        <f t="shared" si="358"/>
        <v>7</v>
      </c>
      <c r="R2861" s="1">
        <f t="shared" si="359"/>
        <v>23</v>
      </c>
      <c r="S2861" t="s">
        <v>72</v>
      </c>
      <c r="T2861" s="2">
        <v>5651998.8700000001</v>
      </c>
      <c r="U2861">
        <v>0</v>
      </c>
      <c r="V2861" s="2">
        <v>400000</v>
      </c>
      <c r="W2861" s="2">
        <v>4493505.5199999996</v>
      </c>
      <c r="X2861" s="2">
        <v>0</v>
      </c>
      <c r="Y2861" s="2">
        <v>0</v>
      </c>
      <c r="Z2861" s="2">
        <v>758493.35</v>
      </c>
      <c r="AA2861">
        <v>6</v>
      </c>
      <c r="AB2861">
        <v>0</v>
      </c>
      <c r="AC2861">
        <v>2</v>
      </c>
      <c r="AD2861">
        <v>0</v>
      </c>
      <c r="AE2861">
        <v>6</v>
      </c>
      <c r="AF2861">
        <v>8</v>
      </c>
      <c r="AG2861">
        <v>2</v>
      </c>
      <c r="AH2861" s="2">
        <v>200000</v>
      </c>
    </row>
    <row r="2862" spans="1:34" x14ac:dyDescent="0.5">
      <c r="A2862">
        <v>21711</v>
      </c>
      <c r="B2862">
        <v>89885</v>
      </c>
      <c r="C2862" t="s">
        <v>2527</v>
      </c>
      <c r="D2862" s="25">
        <v>34874</v>
      </c>
      <c r="E2862" t="s">
        <v>122</v>
      </c>
      <c r="F2862" t="s">
        <v>80</v>
      </c>
      <c r="G2862" t="s">
        <v>89</v>
      </c>
      <c r="H2862" s="25">
        <v>41830</v>
      </c>
      <c r="I2862" s="26" t="str">
        <f t="shared" si="352"/>
        <v>Thu</v>
      </c>
      <c r="J2862" s="1">
        <f t="shared" si="353"/>
        <v>26</v>
      </c>
      <c r="K2862" s="1" t="str">
        <f t="shared" si="354"/>
        <v>30D</v>
      </c>
      <c r="L2862" s="25">
        <v>41856</v>
      </c>
      <c r="M2862" s="26" t="str">
        <f t="shared" si="355"/>
        <v>Tue</v>
      </c>
      <c r="N2862" s="25">
        <v>41857</v>
      </c>
      <c r="O2862" s="1">
        <f t="shared" si="356"/>
        <v>1</v>
      </c>
      <c r="P2862" s="27">
        <f t="shared" si="357"/>
        <v>2014</v>
      </c>
      <c r="Q2862" s="1">
        <f t="shared" si="358"/>
        <v>8</v>
      </c>
      <c r="R2862" s="1">
        <f t="shared" si="359"/>
        <v>5</v>
      </c>
      <c r="S2862" t="s">
        <v>72</v>
      </c>
      <c r="T2862" s="2">
        <v>9706996.5999999996</v>
      </c>
      <c r="U2862">
        <v>9636996.5999999996</v>
      </c>
      <c r="V2862" s="2">
        <v>7498813</v>
      </c>
      <c r="W2862" s="2">
        <v>905513.06</v>
      </c>
      <c r="X2862" s="2">
        <v>0</v>
      </c>
      <c r="Y2862" s="2">
        <v>0</v>
      </c>
      <c r="Z2862" s="2">
        <v>1302670.54</v>
      </c>
      <c r="AA2862">
        <v>6</v>
      </c>
      <c r="AB2862">
        <v>0</v>
      </c>
      <c r="AC2862">
        <v>0</v>
      </c>
      <c r="AD2862">
        <v>0</v>
      </c>
      <c r="AE2862">
        <v>6</v>
      </c>
      <c r="AF2862">
        <v>6</v>
      </c>
      <c r="AG2862">
        <v>3</v>
      </c>
      <c r="AH2862" s="2">
        <v>2499604.33</v>
      </c>
    </row>
    <row r="2863" spans="1:34" x14ac:dyDescent="0.5">
      <c r="A2863">
        <v>21781</v>
      </c>
      <c r="B2863">
        <v>90141</v>
      </c>
      <c r="C2863" t="s">
        <v>2807</v>
      </c>
      <c r="D2863" s="25">
        <v>28074</v>
      </c>
      <c r="E2863" t="s">
        <v>110</v>
      </c>
      <c r="F2863" t="s">
        <v>75</v>
      </c>
      <c r="G2863" t="s">
        <v>91</v>
      </c>
      <c r="H2863" s="25">
        <v>41831</v>
      </c>
      <c r="I2863" s="26" t="str">
        <f t="shared" si="352"/>
        <v>Fri</v>
      </c>
      <c r="J2863" s="1">
        <f t="shared" si="353"/>
        <v>13</v>
      </c>
      <c r="K2863" s="1" t="str">
        <f t="shared" si="354"/>
        <v>14D</v>
      </c>
      <c r="L2863" s="25">
        <v>41844</v>
      </c>
      <c r="M2863" s="26" t="str">
        <f t="shared" si="355"/>
        <v>Thu</v>
      </c>
      <c r="N2863" s="25">
        <v>41859</v>
      </c>
      <c r="O2863" s="1">
        <f t="shared" si="356"/>
        <v>15</v>
      </c>
      <c r="P2863" s="27">
        <f t="shared" si="357"/>
        <v>2014</v>
      </c>
      <c r="Q2863" s="1">
        <f t="shared" si="358"/>
        <v>7</v>
      </c>
      <c r="R2863" s="1">
        <f t="shared" si="359"/>
        <v>24</v>
      </c>
      <c r="S2863" t="s">
        <v>72</v>
      </c>
      <c r="T2863" s="2">
        <v>76595556.310000002</v>
      </c>
      <c r="U2863">
        <v>0</v>
      </c>
      <c r="V2863" s="2">
        <v>2722944</v>
      </c>
      <c r="W2863" s="2">
        <v>53983165.770000003</v>
      </c>
      <c r="X2863" s="2">
        <v>0</v>
      </c>
      <c r="Y2863" s="2">
        <v>8711288.7400000002</v>
      </c>
      <c r="Z2863" s="2">
        <v>11178157.800000001</v>
      </c>
      <c r="AA2863">
        <v>45</v>
      </c>
      <c r="AB2863">
        <v>0</v>
      </c>
      <c r="AC2863">
        <v>15</v>
      </c>
      <c r="AD2863">
        <v>0</v>
      </c>
      <c r="AE2863">
        <v>45</v>
      </c>
      <c r="AF2863">
        <v>60</v>
      </c>
      <c r="AG2863">
        <v>15</v>
      </c>
      <c r="AH2863" s="2">
        <v>181529.60000000001</v>
      </c>
    </row>
    <row r="2864" spans="1:34" x14ac:dyDescent="0.5">
      <c r="A2864">
        <v>21744</v>
      </c>
      <c r="B2864">
        <v>89988</v>
      </c>
      <c r="C2864" t="s">
        <v>2808</v>
      </c>
      <c r="D2864" s="25">
        <v>30437</v>
      </c>
      <c r="E2864" t="s">
        <v>138</v>
      </c>
      <c r="F2864" t="s">
        <v>80</v>
      </c>
      <c r="G2864" t="s">
        <v>89</v>
      </c>
      <c r="H2864" s="25">
        <v>41831</v>
      </c>
      <c r="I2864" s="26" t="str">
        <f t="shared" si="352"/>
        <v>Fri</v>
      </c>
      <c r="J2864" s="1">
        <f t="shared" si="353"/>
        <v>47</v>
      </c>
      <c r="K2864" s="1" t="str">
        <f t="shared" si="354"/>
        <v>60D</v>
      </c>
      <c r="L2864" s="25">
        <v>41878</v>
      </c>
      <c r="M2864" s="26" t="str">
        <f t="shared" si="355"/>
        <v>Wed</v>
      </c>
      <c r="N2864" s="25">
        <v>41881</v>
      </c>
      <c r="O2864" s="1">
        <f t="shared" si="356"/>
        <v>3</v>
      </c>
      <c r="P2864" s="27">
        <f t="shared" si="357"/>
        <v>2014</v>
      </c>
      <c r="Q2864" s="1">
        <f t="shared" si="358"/>
        <v>8</v>
      </c>
      <c r="R2864" s="1">
        <f t="shared" si="359"/>
        <v>27</v>
      </c>
      <c r="S2864" t="s">
        <v>72</v>
      </c>
      <c r="T2864" s="2">
        <v>16510493.65</v>
      </c>
      <c r="U2864">
        <v>14455494.9</v>
      </c>
      <c r="V2864" s="2">
        <v>11248219.5</v>
      </c>
      <c r="W2864" s="2">
        <v>3046580.19</v>
      </c>
      <c r="X2864" s="2">
        <v>0</v>
      </c>
      <c r="Y2864" s="2">
        <v>0</v>
      </c>
      <c r="Z2864" s="2">
        <v>2215693.96</v>
      </c>
      <c r="AA2864">
        <v>6</v>
      </c>
      <c r="AB2864">
        <v>0</v>
      </c>
      <c r="AC2864">
        <v>0</v>
      </c>
      <c r="AD2864">
        <v>0</v>
      </c>
      <c r="AE2864">
        <v>6</v>
      </c>
      <c r="AF2864">
        <v>6</v>
      </c>
      <c r="AG2864">
        <v>3</v>
      </c>
      <c r="AH2864" s="2">
        <v>3749406.5</v>
      </c>
    </row>
    <row r="2865" spans="1:34" x14ac:dyDescent="0.5">
      <c r="A2865">
        <v>21738</v>
      </c>
      <c r="B2865">
        <v>89981</v>
      </c>
      <c r="C2865" t="s">
        <v>2809</v>
      </c>
      <c r="D2865" s="25">
        <v>28313</v>
      </c>
      <c r="E2865" t="s">
        <v>138</v>
      </c>
      <c r="F2865" t="s">
        <v>80</v>
      </c>
      <c r="G2865" t="s">
        <v>89</v>
      </c>
      <c r="H2865" s="25">
        <v>41831</v>
      </c>
      <c r="I2865" s="26" t="str">
        <f t="shared" si="352"/>
        <v>Fri</v>
      </c>
      <c r="J2865" s="1">
        <f t="shared" si="353"/>
        <v>10</v>
      </c>
      <c r="K2865" s="1" t="str">
        <f t="shared" si="354"/>
        <v>14D</v>
      </c>
      <c r="L2865" s="25">
        <v>41841</v>
      </c>
      <c r="M2865" s="26" t="str">
        <f t="shared" si="355"/>
        <v>Mon</v>
      </c>
      <c r="N2865" s="25">
        <v>41843</v>
      </c>
      <c r="O2865" s="1">
        <f t="shared" si="356"/>
        <v>2</v>
      </c>
      <c r="P2865" s="27">
        <f t="shared" si="357"/>
        <v>2014</v>
      </c>
      <c r="Q2865" s="1">
        <f t="shared" si="358"/>
        <v>7</v>
      </c>
      <c r="R2865" s="1">
        <f t="shared" si="359"/>
        <v>21</v>
      </c>
      <c r="S2865" t="s">
        <v>72</v>
      </c>
      <c r="T2865" s="2">
        <v>1084000.01</v>
      </c>
      <c r="U2865">
        <v>0</v>
      </c>
      <c r="V2865" s="2">
        <v>800000</v>
      </c>
      <c r="W2865" s="2">
        <v>138528.14000000001</v>
      </c>
      <c r="X2865" s="2">
        <v>0</v>
      </c>
      <c r="Y2865" s="2">
        <v>0</v>
      </c>
      <c r="Z2865" s="2">
        <v>145471.87</v>
      </c>
      <c r="AA2865">
        <v>6</v>
      </c>
      <c r="AB2865">
        <v>0</v>
      </c>
      <c r="AC2865">
        <v>2</v>
      </c>
      <c r="AD2865">
        <v>0</v>
      </c>
      <c r="AE2865">
        <v>6</v>
      </c>
      <c r="AF2865">
        <v>8</v>
      </c>
      <c r="AG2865">
        <v>2</v>
      </c>
      <c r="AH2865" s="2">
        <v>400000</v>
      </c>
    </row>
    <row r="2866" spans="1:34" x14ac:dyDescent="0.5">
      <c r="A2866">
        <v>21743</v>
      </c>
      <c r="B2866">
        <v>89987</v>
      </c>
      <c r="C2866" t="s">
        <v>2810</v>
      </c>
      <c r="D2866" s="25">
        <v>26105</v>
      </c>
      <c r="E2866" t="s">
        <v>69</v>
      </c>
      <c r="F2866" t="s">
        <v>70</v>
      </c>
      <c r="G2866" t="s">
        <v>97</v>
      </c>
      <c r="H2866" s="25">
        <v>41831</v>
      </c>
      <c r="I2866" s="26" t="str">
        <f t="shared" si="352"/>
        <v>Fri</v>
      </c>
      <c r="J2866" s="1">
        <f t="shared" si="353"/>
        <v>0</v>
      </c>
      <c r="K2866" s="1" t="str">
        <f t="shared" si="354"/>
        <v>7D</v>
      </c>
      <c r="L2866" s="25">
        <v>41831</v>
      </c>
      <c r="M2866" s="26" t="str">
        <f t="shared" si="355"/>
        <v>Fri</v>
      </c>
      <c r="N2866" s="25">
        <v>41833</v>
      </c>
      <c r="O2866" s="1">
        <f t="shared" si="356"/>
        <v>2</v>
      </c>
      <c r="P2866" s="27">
        <f t="shared" si="357"/>
        <v>2014</v>
      </c>
      <c r="Q2866" s="1">
        <f t="shared" si="358"/>
        <v>7</v>
      </c>
      <c r="R2866" s="1">
        <f t="shared" si="359"/>
        <v>11</v>
      </c>
      <c r="S2866" t="s">
        <v>72</v>
      </c>
      <c r="T2866" s="2">
        <v>10943000</v>
      </c>
      <c r="U2866">
        <v>10396000</v>
      </c>
      <c r="V2866" s="2">
        <v>7958442</v>
      </c>
      <c r="W2866" s="2">
        <v>1516017.07</v>
      </c>
      <c r="X2866" s="2">
        <v>0</v>
      </c>
      <c r="Y2866" s="2">
        <v>0</v>
      </c>
      <c r="Z2866" s="2">
        <v>1468540.93</v>
      </c>
      <c r="AA2866">
        <v>4</v>
      </c>
      <c r="AB2866">
        <v>2</v>
      </c>
      <c r="AC2866">
        <v>2</v>
      </c>
      <c r="AD2866">
        <v>0</v>
      </c>
      <c r="AE2866">
        <v>6</v>
      </c>
      <c r="AF2866">
        <v>8</v>
      </c>
      <c r="AG2866">
        <v>2</v>
      </c>
      <c r="AH2866" s="2">
        <v>3979221</v>
      </c>
    </row>
    <row r="2867" spans="1:34" x14ac:dyDescent="0.5">
      <c r="A2867">
        <v>21773</v>
      </c>
      <c r="B2867">
        <v>90109</v>
      </c>
      <c r="C2867" t="s">
        <v>2596</v>
      </c>
      <c r="D2867" s="25">
        <v>27164</v>
      </c>
      <c r="E2867" t="s">
        <v>69</v>
      </c>
      <c r="F2867" t="s">
        <v>70</v>
      </c>
      <c r="G2867" t="s">
        <v>97</v>
      </c>
      <c r="H2867" s="25">
        <v>41831</v>
      </c>
      <c r="I2867" s="26" t="str">
        <f t="shared" si="352"/>
        <v>Fri</v>
      </c>
      <c r="J2867" s="1">
        <f t="shared" si="353"/>
        <v>0</v>
      </c>
      <c r="K2867" s="1" t="str">
        <f t="shared" si="354"/>
        <v>7D</v>
      </c>
      <c r="L2867" s="25">
        <v>41831</v>
      </c>
      <c r="M2867" s="26" t="str">
        <f t="shared" si="355"/>
        <v>Fri</v>
      </c>
      <c r="N2867" s="25">
        <v>41833</v>
      </c>
      <c r="O2867" s="1">
        <f t="shared" si="356"/>
        <v>2</v>
      </c>
      <c r="P2867" s="27">
        <f t="shared" si="357"/>
        <v>2014</v>
      </c>
      <c r="Q2867" s="1">
        <f t="shared" si="358"/>
        <v>7</v>
      </c>
      <c r="R2867" s="1">
        <f t="shared" si="359"/>
        <v>11</v>
      </c>
      <c r="S2867" t="s">
        <v>72</v>
      </c>
      <c r="T2867" s="2">
        <v>25057000.030000001</v>
      </c>
      <c r="U2867">
        <v>19059000</v>
      </c>
      <c r="V2867" s="2">
        <v>17254545</v>
      </c>
      <c r="W2867" s="2">
        <v>3790476.97</v>
      </c>
      <c r="X2867" s="2">
        <v>0</v>
      </c>
      <c r="Y2867" s="2">
        <v>649350.65</v>
      </c>
      <c r="Z2867" s="2">
        <v>3362627.41</v>
      </c>
      <c r="AA2867">
        <v>8</v>
      </c>
      <c r="AB2867">
        <v>0</v>
      </c>
      <c r="AC2867">
        <v>2</v>
      </c>
      <c r="AD2867">
        <v>0</v>
      </c>
      <c r="AE2867">
        <v>8</v>
      </c>
      <c r="AF2867">
        <v>10</v>
      </c>
      <c r="AG2867">
        <v>3</v>
      </c>
      <c r="AH2867" s="2">
        <v>5751515</v>
      </c>
    </row>
    <row r="2868" spans="1:34" x14ac:dyDescent="0.5">
      <c r="A2868">
        <v>21745</v>
      </c>
      <c r="B2868">
        <v>89989</v>
      </c>
      <c r="C2868" t="s">
        <v>2811</v>
      </c>
      <c r="D2868" s="25">
        <v>31285</v>
      </c>
      <c r="E2868" t="s">
        <v>138</v>
      </c>
      <c r="F2868" t="s">
        <v>80</v>
      </c>
      <c r="G2868" t="s">
        <v>89</v>
      </c>
      <c r="H2868" s="25">
        <v>41831</v>
      </c>
      <c r="I2868" s="26" t="str">
        <f t="shared" si="352"/>
        <v>Fri</v>
      </c>
      <c r="J2868" s="1">
        <f t="shared" si="353"/>
        <v>44</v>
      </c>
      <c r="K2868" s="1" t="str">
        <f t="shared" si="354"/>
        <v>45D</v>
      </c>
      <c r="L2868" s="25">
        <v>41875</v>
      </c>
      <c r="M2868" s="26" t="str">
        <f t="shared" si="355"/>
        <v>Sun</v>
      </c>
      <c r="N2868" s="25">
        <v>41878</v>
      </c>
      <c r="O2868" s="1">
        <f t="shared" si="356"/>
        <v>3</v>
      </c>
      <c r="P2868" s="27">
        <f t="shared" si="357"/>
        <v>2014</v>
      </c>
      <c r="Q2868" s="1">
        <f t="shared" si="358"/>
        <v>8</v>
      </c>
      <c r="R2868" s="1">
        <f t="shared" si="359"/>
        <v>24</v>
      </c>
      <c r="S2868" t="s">
        <v>72</v>
      </c>
      <c r="T2868" s="2">
        <v>14705494.65</v>
      </c>
      <c r="U2868">
        <v>14455494.9</v>
      </c>
      <c r="V2868" s="2">
        <v>11248219.5</v>
      </c>
      <c r="W2868" s="2">
        <v>1483810.5</v>
      </c>
      <c r="X2868" s="2">
        <v>0</v>
      </c>
      <c r="Y2868" s="2">
        <v>0</v>
      </c>
      <c r="Z2868" s="2">
        <v>1973464.65</v>
      </c>
      <c r="AA2868">
        <v>6</v>
      </c>
      <c r="AB2868">
        <v>0</v>
      </c>
      <c r="AC2868">
        <v>0</v>
      </c>
      <c r="AD2868">
        <v>0</v>
      </c>
      <c r="AE2868">
        <v>6</v>
      </c>
      <c r="AF2868">
        <v>6</v>
      </c>
      <c r="AG2868">
        <v>3</v>
      </c>
      <c r="AH2868" s="2">
        <v>3749406.5</v>
      </c>
    </row>
    <row r="2869" spans="1:34" x14ac:dyDescent="0.5">
      <c r="A2869">
        <v>21787</v>
      </c>
      <c r="B2869">
        <v>90180</v>
      </c>
      <c r="C2869" t="s">
        <v>2812</v>
      </c>
      <c r="D2869" s="25">
        <v>26419</v>
      </c>
      <c r="E2869" t="s">
        <v>138</v>
      </c>
      <c r="F2869" t="s">
        <v>75</v>
      </c>
      <c r="G2869" t="s">
        <v>91</v>
      </c>
      <c r="H2869" s="25">
        <v>41832</v>
      </c>
      <c r="I2869" s="26" t="str">
        <f t="shared" si="352"/>
        <v>Sat</v>
      </c>
      <c r="J2869" s="1">
        <f t="shared" si="353"/>
        <v>54</v>
      </c>
      <c r="K2869" s="1" t="str">
        <f t="shared" si="354"/>
        <v>60D</v>
      </c>
      <c r="L2869" s="25">
        <v>41886</v>
      </c>
      <c r="M2869" s="26" t="str">
        <f t="shared" si="355"/>
        <v>Thu</v>
      </c>
      <c r="N2869" s="25">
        <v>41889</v>
      </c>
      <c r="O2869" s="1">
        <f t="shared" si="356"/>
        <v>3</v>
      </c>
      <c r="P2869" s="27">
        <f t="shared" si="357"/>
        <v>2014</v>
      </c>
      <c r="Q2869" s="1">
        <f t="shared" si="358"/>
        <v>9</v>
      </c>
      <c r="R2869" s="1">
        <f t="shared" si="359"/>
        <v>4</v>
      </c>
      <c r="S2869" t="s">
        <v>72</v>
      </c>
      <c r="T2869" s="2">
        <v>2510000</v>
      </c>
      <c r="U2869">
        <v>0</v>
      </c>
      <c r="V2869" s="2">
        <v>2000000</v>
      </c>
      <c r="W2869" s="2">
        <v>0</v>
      </c>
      <c r="X2869" s="2">
        <v>0</v>
      </c>
      <c r="Y2869" s="2">
        <v>173160.17</v>
      </c>
      <c r="Z2869" s="2">
        <v>336839.83</v>
      </c>
      <c r="AA2869">
        <v>6</v>
      </c>
      <c r="AB2869">
        <v>0</v>
      </c>
      <c r="AC2869">
        <v>0</v>
      </c>
      <c r="AD2869">
        <v>0</v>
      </c>
      <c r="AE2869">
        <v>6</v>
      </c>
      <c r="AF2869">
        <v>6</v>
      </c>
      <c r="AG2869">
        <v>3</v>
      </c>
      <c r="AH2869" s="2">
        <v>666666.67000000004</v>
      </c>
    </row>
    <row r="2870" spans="1:34" x14ac:dyDescent="0.5">
      <c r="A2870">
        <v>21798</v>
      </c>
      <c r="B2870">
        <v>90259</v>
      </c>
      <c r="C2870" t="s">
        <v>2813</v>
      </c>
      <c r="D2870" s="25">
        <v>27255</v>
      </c>
      <c r="E2870" t="s">
        <v>138</v>
      </c>
      <c r="F2870" t="s">
        <v>75</v>
      </c>
      <c r="G2870" t="s">
        <v>91</v>
      </c>
      <c r="H2870" s="25">
        <v>41832</v>
      </c>
      <c r="I2870" s="26" t="str">
        <f t="shared" si="352"/>
        <v>Sat</v>
      </c>
      <c r="J2870" s="1">
        <f t="shared" si="353"/>
        <v>21</v>
      </c>
      <c r="K2870" s="1" t="str">
        <f t="shared" si="354"/>
        <v>30D</v>
      </c>
      <c r="L2870" s="25">
        <v>41853</v>
      </c>
      <c r="M2870" s="26" t="str">
        <f t="shared" si="355"/>
        <v>Sat</v>
      </c>
      <c r="N2870" s="25">
        <v>41855</v>
      </c>
      <c r="O2870" s="1">
        <f t="shared" si="356"/>
        <v>2</v>
      </c>
      <c r="P2870" s="27">
        <f t="shared" si="357"/>
        <v>2014</v>
      </c>
      <c r="Q2870" s="1">
        <f t="shared" si="358"/>
        <v>8</v>
      </c>
      <c r="R2870" s="1">
        <f t="shared" si="359"/>
        <v>2</v>
      </c>
      <c r="S2870" t="s">
        <v>72</v>
      </c>
      <c r="T2870" s="2">
        <v>2008000.39</v>
      </c>
      <c r="U2870">
        <v>0</v>
      </c>
      <c r="V2870" s="2">
        <v>600000</v>
      </c>
      <c r="W2870" s="2">
        <v>489177.47</v>
      </c>
      <c r="X2870" s="2">
        <v>0</v>
      </c>
      <c r="Y2870" s="2">
        <v>649351</v>
      </c>
      <c r="Z2870" s="2">
        <v>269471.92</v>
      </c>
      <c r="AA2870">
        <v>4</v>
      </c>
      <c r="AB2870">
        <v>0</v>
      </c>
      <c r="AC2870">
        <v>1</v>
      </c>
      <c r="AD2870">
        <v>0</v>
      </c>
      <c r="AE2870">
        <v>4</v>
      </c>
      <c r="AF2870">
        <v>5</v>
      </c>
      <c r="AG2870">
        <v>2</v>
      </c>
      <c r="AH2870" s="2">
        <v>300000</v>
      </c>
    </row>
    <row r="2871" spans="1:34" x14ac:dyDescent="0.5">
      <c r="A2871">
        <v>21782</v>
      </c>
      <c r="B2871">
        <v>90167</v>
      </c>
      <c r="C2871" t="s">
        <v>2814</v>
      </c>
      <c r="D2871" s="25">
        <v>28686</v>
      </c>
      <c r="E2871" t="s">
        <v>69</v>
      </c>
      <c r="F2871" t="s">
        <v>75</v>
      </c>
      <c r="G2871" t="s">
        <v>91</v>
      </c>
      <c r="H2871" s="25">
        <v>41832</v>
      </c>
      <c r="I2871" s="26" t="str">
        <f t="shared" si="352"/>
        <v>Sat</v>
      </c>
      <c r="J2871" s="1">
        <f t="shared" si="353"/>
        <v>0</v>
      </c>
      <c r="K2871" s="1" t="str">
        <f t="shared" si="354"/>
        <v>7D</v>
      </c>
      <c r="L2871" s="25">
        <v>41832</v>
      </c>
      <c r="M2871" s="26" t="str">
        <f t="shared" si="355"/>
        <v>Sat</v>
      </c>
      <c r="N2871" s="25">
        <v>41834</v>
      </c>
      <c r="O2871" s="1">
        <f t="shared" si="356"/>
        <v>2</v>
      </c>
      <c r="P2871" s="27">
        <f t="shared" si="357"/>
        <v>2014</v>
      </c>
      <c r="Q2871" s="1">
        <f t="shared" si="358"/>
        <v>7</v>
      </c>
      <c r="R2871" s="1">
        <f t="shared" si="359"/>
        <v>12</v>
      </c>
      <c r="S2871" t="s">
        <v>72</v>
      </c>
      <c r="T2871" s="2">
        <v>462000</v>
      </c>
      <c r="U2871">
        <v>0</v>
      </c>
      <c r="V2871" s="2">
        <v>400000</v>
      </c>
      <c r="W2871" s="2">
        <v>0</v>
      </c>
      <c r="X2871" s="2">
        <v>0</v>
      </c>
      <c r="Y2871" s="2">
        <v>0</v>
      </c>
      <c r="Z2871" s="2">
        <v>62000</v>
      </c>
      <c r="AA2871">
        <v>4</v>
      </c>
      <c r="AB2871">
        <v>0</v>
      </c>
      <c r="AC2871">
        <v>2</v>
      </c>
      <c r="AD2871">
        <v>2</v>
      </c>
      <c r="AE2871">
        <v>4</v>
      </c>
      <c r="AF2871">
        <v>8</v>
      </c>
      <c r="AG2871">
        <v>2</v>
      </c>
      <c r="AH2871" s="2">
        <v>200000</v>
      </c>
    </row>
    <row r="2872" spans="1:34" x14ac:dyDescent="0.5">
      <c r="A2872">
        <v>21791</v>
      </c>
      <c r="B2872">
        <v>90185</v>
      </c>
      <c r="C2872" t="s">
        <v>2815</v>
      </c>
      <c r="D2872" s="25">
        <v>31042</v>
      </c>
      <c r="E2872" t="s">
        <v>138</v>
      </c>
      <c r="F2872" t="s">
        <v>80</v>
      </c>
      <c r="G2872" t="s">
        <v>89</v>
      </c>
      <c r="H2872" s="25">
        <v>41832</v>
      </c>
      <c r="I2872" s="26" t="str">
        <f t="shared" si="352"/>
        <v>Sat</v>
      </c>
      <c r="J2872" s="1">
        <f t="shared" si="353"/>
        <v>23</v>
      </c>
      <c r="K2872" s="1" t="str">
        <f t="shared" si="354"/>
        <v>30D</v>
      </c>
      <c r="L2872" s="25">
        <v>41855</v>
      </c>
      <c r="M2872" s="26" t="str">
        <f t="shared" si="355"/>
        <v>Mon</v>
      </c>
      <c r="N2872" s="25">
        <v>41858</v>
      </c>
      <c r="O2872" s="1">
        <f t="shared" si="356"/>
        <v>3</v>
      </c>
      <c r="P2872" s="27">
        <f t="shared" si="357"/>
        <v>2014</v>
      </c>
      <c r="Q2872" s="1">
        <f t="shared" si="358"/>
        <v>8</v>
      </c>
      <c r="R2872" s="1">
        <f t="shared" si="359"/>
        <v>4</v>
      </c>
      <c r="S2872" t="s">
        <v>72</v>
      </c>
      <c r="T2872" s="2">
        <v>16450495.9</v>
      </c>
      <c r="U2872">
        <v>14455494.9</v>
      </c>
      <c r="V2872" s="2">
        <v>11248219.5</v>
      </c>
      <c r="W2872" s="2">
        <v>2994634.09</v>
      </c>
      <c r="X2872" s="2">
        <v>0</v>
      </c>
      <c r="Y2872" s="2">
        <v>0</v>
      </c>
      <c r="Z2872" s="2">
        <v>2207642.31</v>
      </c>
      <c r="AA2872">
        <v>6</v>
      </c>
      <c r="AB2872">
        <v>0</v>
      </c>
      <c r="AC2872">
        <v>0</v>
      </c>
      <c r="AD2872">
        <v>0</v>
      </c>
      <c r="AE2872">
        <v>6</v>
      </c>
      <c r="AF2872">
        <v>6</v>
      </c>
      <c r="AG2872">
        <v>3</v>
      </c>
      <c r="AH2872" s="2">
        <v>3749406.5</v>
      </c>
    </row>
    <row r="2873" spans="1:34" x14ac:dyDescent="0.5">
      <c r="A2873">
        <v>21822</v>
      </c>
      <c r="B2873">
        <v>90356</v>
      </c>
      <c r="C2873" t="s">
        <v>2816</v>
      </c>
      <c r="D2873" s="25">
        <v>23206</v>
      </c>
      <c r="E2873" t="s">
        <v>122</v>
      </c>
      <c r="F2873" t="s">
        <v>80</v>
      </c>
      <c r="G2873" t="s">
        <v>89</v>
      </c>
      <c r="H2873" s="25">
        <v>41833</v>
      </c>
      <c r="I2873" s="26" t="str">
        <f t="shared" si="352"/>
        <v>Sun</v>
      </c>
      <c r="J2873" s="1">
        <f t="shared" si="353"/>
        <v>30</v>
      </c>
      <c r="K2873" s="1" t="str">
        <f t="shared" si="354"/>
        <v>30D</v>
      </c>
      <c r="L2873" s="25">
        <v>41863</v>
      </c>
      <c r="M2873" s="26" t="str">
        <f t="shared" si="355"/>
        <v>Tue</v>
      </c>
      <c r="N2873" s="25">
        <v>41866</v>
      </c>
      <c r="O2873" s="1">
        <f t="shared" si="356"/>
        <v>3</v>
      </c>
      <c r="P2873" s="27">
        <f t="shared" si="357"/>
        <v>2014</v>
      </c>
      <c r="Q2873" s="1">
        <f t="shared" si="358"/>
        <v>8</v>
      </c>
      <c r="R2873" s="1">
        <f t="shared" si="359"/>
        <v>12</v>
      </c>
      <c r="S2873" t="s">
        <v>72</v>
      </c>
      <c r="T2873" s="2">
        <v>16205494.18</v>
      </c>
      <c r="U2873">
        <v>14455494.9</v>
      </c>
      <c r="V2873" s="2">
        <v>11248219.5</v>
      </c>
      <c r="W2873" s="2">
        <v>2782511.39</v>
      </c>
      <c r="X2873" s="2">
        <v>0</v>
      </c>
      <c r="Y2873" s="2">
        <v>0</v>
      </c>
      <c r="Z2873" s="2">
        <v>2174763.29</v>
      </c>
      <c r="AA2873">
        <v>6</v>
      </c>
      <c r="AB2873">
        <v>0</v>
      </c>
      <c r="AC2873">
        <v>0</v>
      </c>
      <c r="AD2873">
        <v>0</v>
      </c>
      <c r="AE2873">
        <v>6</v>
      </c>
      <c r="AF2873">
        <v>6</v>
      </c>
      <c r="AG2873">
        <v>3</v>
      </c>
      <c r="AH2873" s="2">
        <v>3749406.5</v>
      </c>
    </row>
    <row r="2874" spans="1:34" x14ac:dyDescent="0.5">
      <c r="A2874">
        <v>21815</v>
      </c>
      <c r="B2874">
        <v>90324</v>
      </c>
      <c r="C2874" t="s">
        <v>2817</v>
      </c>
      <c r="D2874" s="25">
        <v>28135</v>
      </c>
      <c r="E2874" t="s">
        <v>138</v>
      </c>
      <c r="F2874" t="s">
        <v>80</v>
      </c>
      <c r="G2874" t="s">
        <v>89</v>
      </c>
      <c r="H2874" s="25">
        <v>41833</v>
      </c>
      <c r="I2874" s="26" t="str">
        <f t="shared" si="352"/>
        <v>Sun</v>
      </c>
      <c r="J2874" s="1">
        <f t="shared" si="353"/>
        <v>82</v>
      </c>
      <c r="K2874" s="1" t="str">
        <f t="shared" si="354"/>
        <v>90D</v>
      </c>
      <c r="L2874" s="25">
        <v>41915</v>
      </c>
      <c r="M2874" s="26" t="str">
        <f t="shared" si="355"/>
        <v>Fri</v>
      </c>
      <c r="N2874" s="25">
        <v>41918</v>
      </c>
      <c r="O2874" s="1">
        <f t="shared" si="356"/>
        <v>3</v>
      </c>
      <c r="P2874" s="27">
        <f t="shared" si="357"/>
        <v>2014</v>
      </c>
      <c r="Q2874" s="1">
        <f t="shared" si="358"/>
        <v>10</v>
      </c>
      <c r="R2874" s="1">
        <f t="shared" si="359"/>
        <v>3</v>
      </c>
      <c r="S2874" t="s">
        <v>72</v>
      </c>
      <c r="T2874" s="2">
        <v>15440577.58</v>
      </c>
      <c r="U2874">
        <v>14236577.6</v>
      </c>
      <c r="V2874" s="2">
        <v>6572969.2999999998</v>
      </c>
      <c r="W2874" s="2">
        <v>6794772.8399999999</v>
      </c>
      <c r="X2874" s="2">
        <v>0</v>
      </c>
      <c r="Y2874" s="2">
        <v>0</v>
      </c>
      <c r="Z2874" s="2">
        <v>2072835.44</v>
      </c>
      <c r="AA2874">
        <v>6</v>
      </c>
      <c r="AB2874">
        <v>0</v>
      </c>
      <c r="AC2874">
        <v>3</v>
      </c>
      <c r="AD2874">
        <v>0</v>
      </c>
      <c r="AE2874">
        <v>6</v>
      </c>
      <c r="AF2874">
        <v>9</v>
      </c>
      <c r="AG2874">
        <v>3</v>
      </c>
      <c r="AH2874" s="2">
        <v>2190989.77</v>
      </c>
    </row>
    <row r="2875" spans="1:34" x14ac:dyDescent="0.5">
      <c r="A2875">
        <v>21820</v>
      </c>
      <c r="B2875">
        <v>90342</v>
      </c>
      <c r="C2875" t="s">
        <v>2818</v>
      </c>
      <c r="D2875" s="25">
        <v>30058</v>
      </c>
      <c r="E2875" t="s">
        <v>138</v>
      </c>
      <c r="F2875" t="s">
        <v>80</v>
      </c>
      <c r="G2875" t="s">
        <v>89</v>
      </c>
      <c r="H2875" s="25">
        <v>41833</v>
      </c>
      <c r="I2875" s="26" t="str">
        <f t="shared" si="352"/>
        <v>Sun</v>
      </c>
      <c r="J2875" s="1">
        <f t="shared" si="353"/>
        <v>43</v>
      </c>
      <c r="K2875" s="1" t="str">
        <f t="shared" si="354"/>
        <v>45D</v>
      </c>
      <c r="L2875" s="25">
        <v>41876</v>
      </c>
      <c r="M2875" s="26" t="str">
        <f t="shared" si="355"/>
        <v>Mon</v>
      </c>
      <c r="N2875" s="25">
        <v>41878</v>
      </c>
      <c r="O2875" s="1">
        <f t="shared" si="356"/>
        <v>2</v>
      </c>
      <c r="P2875" s="27">
        <f t="shared" si="357"/>
        <v>2014</v>
      </c>
      <c r="Q2875" s="1">
        <f t="shared" si="358"/>
        <v>8</v>
      </c>
      <c r="R2875" s="1">
        <f t="shared" si="359"/>
        <v>25</v>
      </c>
      <c r="S2875" t="s">
        <v>72</v>
      </c>
      <c r="T2875" s="2">
        <v>9636996.5999999996</v>
      </c>
      <c r="U2875">
        <v>9636996.5999999996</v>
      </c>
      <c r="V2875" s="2">
        <v>7498813</v>
      </c>
      <c r="W2875" s="2">
        <v>844907</v>
      </c>
      <c r="X2875" s="2">
        <v>0</v>
      </c>
      <c r="Y2875" s="2">
        <v>0</v>
      </c>
      <c r="Z2875" s="2">
        <v>1293276.6000000001</v>
      </c>
      <c r="AA2875">
        <v>4</v>
      </c>
      <c r="AB2875">
        <v>0</v>
      </c>
      <c r="AC2875">
        <v>0</v>
      </c>
      <c r="AD2875">
        <v>0</v>
      </c>
      <c r="AE2875">
        <v>4</v>
      </c>
      <c r="AF2875">
        <v>4</v>
      </c>
      <c r="AG2875">
        <v>2</v>
      </c>
      <c r="AH2875" s="2">
        <v>3749406.5</v>
      </c>
    </row>
    <row r="2876" spans="1:34" x14ac:dyDescent="0.5">
      <c r="A2876">
        <v>21812</v>
      </c>
      <c r="B2876">
        <v>90319</v>
      </c>
      <c r="C2876" t="s">
        <v>2819</v>
      </c>
      <c r="D2876" s="25">
        <v>20658</v>
      </c>
      <c r="E2876" t="s">
        <v>79</v>
      </c>
      <c r="F2876" t="s">
        <v>80</v>
      </c>
      <c r="G2876" t="s">
        <v>89</v>
      </c>
      <c r="H2876" s="25">
        <v>41833</v>
      </c>
      <c r="I2876" s="26" t="str">
        <f t="shared" si="352"/>
        <v>Sun</v>
      </c>
      <c r="J2876" s="1">
        <f t="shared" si="353"/>
        <v>54</v>
      </c>
      <c r="K2876" s="1" t="str">
        <f t="shared" si="354"/>
        <v>60D</v>
      </c>
      <c r="L2876" s="25">
        <v>41887</v>
      </c>
      <c r="M2876" s="26" t="str">
        <f t="shared" si="355"/>
        <v>Fri</v>
      </c>
      <c r="N2876" s="25">
        <v>41894</v>
      </c>
      <c r="O2876" s="1">
        <f t="shared" si="356"/>
        <v>7</v>
      </c>
      <c r="P2876" s="27">
        <f t="shared" si="357"/>
        <v>2014</v>
      </c>
      <c r="Q2876" s="1">
        <f t="shared" si="358"/>
        <v>9</v>
      </c>
      <c r="R2876" s="1">
        <f t="shared" si="359"/>
        <v>5</v>
      </c>
      <c r="S2876" t="s">
        <v>72</v>
      </c>
      <c r="T2876" s="2">
        <v>47836906.600000001</v>
      </c>
      <c r="U2876">
        <v>47836906.600000001</v>
      </c>
      <c r="V2876" s="2">
        <v>18763677.800000001</v>
      </c>
      <c r="W2876" s="2">
        <v>22651514.199999999</v>
      </c>
      <c r="X2876" s="2">
        <v>0</v>
      </c>
      <c r="Y2876" s="2">
        <v>0</v>
      </c>
      <c r="Z2876" s="2">
        <v>6421714.5999999996</v>
      </c>
      <c r="AA2876">
        <v>14</v>
      </c>
      <c r="AB2876">
        <v>0</v>
      </c>
      <c r="AC2876">
        <v>0</v>
      </c>
      <c r="AD2876">
        <v>0</v>
      </c>
      <c r="AE2876">
        <v>14</v>
      </c>
      <c r="AF2876">
        <v>14</v>
      </c>
      <c r="AG2876">
        <v>7</v>
      </c>
      <c r="AH2876" s="2">
        <v>2680525.4</v>
      </c>
    </row>
    <row r="2877" spans="1:34" x14ac:dyDescent="0.5">
      <c r="A2877">
        <v>21879</v>
      </c>
      <c r="B2877">
        <v>90515</v>
      </c>
      <c r="C2877" t="s">
        <v>2820</v>
      </c>
      <c r="D2877" s="25">
        <v>34288</v>
      </c>
      <c r="E2877" t="s">
        <v>113</v>
      </c>
      <c r="F2877" t="s">
        <v>80</v>
      </c>
      <c r="G2877" t="s">
        <v>89</v>
      </c>
      <c r="H2877" s="25">
        <v>41834</v>
      </c>
      <c r="I2877" s="26" t="str">
        <f t="shared" si="352"/>
        <v>Mon</v>
      </c>
      <c r="J2877" s="1">
        <f t="shared" si="353"/>
        <v>163</v>
      </c>
      <c r="K2877" s="1" t="str">
        <f t="shared" si="354"/>
        <v>120D</v>
      </c>
      <c r="L2877" s="25">
        <v>41997</v>
      </c>
      <c r="M2877" s="26" t="str">
        <f t="shared" si="355"/>
        <v>Wed</v>
      </c>
      <c r="N2877" s="25">
        <v>41999</v>
      </c>
      <c r="O2877" s="1">
        <f t="shared" si="356"/>
        <v>2</v>
      </c>
      <c r="P2877" s="27">
        <f t="shared" si="357"/>
        <v>2014</v>
      </c>
      <c r="Q2877" s="1">
        <f t="shared" si="358"/>
        <v>12</v>
      </c>
      <c r="R2877" s="1">
        <f t="shared" si="359"/>
        <v>24</v>
      </c>
      <c r="S2877" t="s">
        <v>72</v>
      </c>
      <c r="T2877" s="2">
        <v>7664632</v>
      </c>
      <c r="U2877">
        <v>7639632</v>
      </c>
      <c r="V2877" s="2">
        <v>3358080</v>
      </c>
      <c r="W2877" s="2">
        <v>3277541.02</v>
      </c>
      <c r="X2877" s="2">
        <v>0</v>
      </c>
      <c r="Y2877" s="2">
        <v>0</v>
      </c>
      <c r="Z2877" s="2">
        <v>1029010.98</v>
      </c>
      <c r="AA2877">
        <v>4</v>
      </c>
      <c r="AB2877">
        <v>0</v>
      </c>
      <c r="AC2877">
        <v>0</v>
      </c>
      <c r="AD2877">
        <v>0</v>
      </c>
      <c r="AE2877">
        <v>4</v>
      </c>
      <c r="AF2877">
        <v>4</v>
      </c>
      <c r="AG2877">
        <v>2</v>
      </c>
      <c r="AH2877" s="2">
        <v>1679040</v>
      </c>
    </row>
    <row r="2878" spans="1:34" x14ac:dyDescent="0.5">
      <c r="A2878">
        <v>21870</v>
      </c>
      <c r="B2878">
        <v>90504</v>
      </c>
      <c r="C2878" t="s">
        <v>2821</v>
      </c>
      <c r="D2878" s="25">
        <v>29713</v>
      </c>
      <c r="E2878" t="s">
        <v>69</v>
      </c>
      <c r="F2878" t="s">
        <v>84</v>
      </c>
      <c r="G2878" t="s">
        <v>112</v>
      </c>
      <c r="H2878" s="25">
        <v>41834</v>
      </c>
      <c r="I2878" s="26" t="str">
        <f t="shared" si="352"/>
        <v>Mon</v>
      </c>
      <c r="J2878" s="1">
        <f t="shared" si="353"/>
        <v>3</v>
      </c>
      <c r="K2878" s="1" t="str">
        <f t="shared" si="354"/>
        <v>7D</v>
      </c>
      <c r="L2878" s="25">
        <v>41837</v>
      </c>
      <c r="M2878" s="26" t="str">
        <f t="shared" si="355"/>
        <v>Thu</v>
      </c>
      <c r="N2878" s="25">
        <v>41841</v>
      </c>
      <c r="O2878" s="1">
        <f t="shared" si="356"/>
        <v>4</v>
      </c>
      <c r="P2878" s="27">
        <f t="shared" si="357"/>
        <v>2014</v>
      </c>
      <c r="Q2878" s="1">
        <f t="shared" si="358"/>
        <v>7</v>
      </c>
      <c r="R2878" s="1">
        <f t="shared" si="359"/>
        <v>17</v>
      </c>
      <c r="S2878" t="s">
        <v>72</v>
      </c>
      <c r="T2878" s="2">
        <v>20770000</v>
      </c>
      <c r="U2878">
        <v>15570000</v>
      </c>
      <c r="V2878" s="2">
        <v>15628138</v>
      </c>
      <c r="W2878" s="2">
        <v>2354547</v>
      </c>
      <c r="X2878" s="2">
        <v>0</v>
      </c>
      <c r="Y2878" s="2">
        <v>0</v>
      </c>
      <c r="Z2878" s="2">
        <v>2787315</v>
      </c>
      <c r="AA2878">
        <v>12</v>
      </c>
      <c r="AB2878">
        <v>0</v>
      </c>
      <c r="AC2878">
        <v>4</v>
      </c>
      <c r="AD2878">
        <v>0</v>
      </c>
      <c r="AE2878">
        <v>12</v>
      </c>
      <c r="AF2878">
        <v>16</v>
      </c>
      <c r="AG2878">
        <v>4</v>
      </c>
      <c r="AH2878" s="2">
        <v>3907034.5</v>
      </c>
    </row>
    <row r="2879" spans="1:34" x14ac:dyDescent="0.5">
      <c r="A2879">
        <v>21837</v>
      </c>
      <c r="B2879">
        <v>90392</v>
      </c>
      <c r="C2879" t="s">
        <v>2822</v>
      </c>
      <c r="D2879" s="25">
        <v>25500</v>
      </c>
      <c r="E2879" t="s">
        <v>122</v>
      </c>
      <c r="F2879" t="s">
        <v>75</v>
      </c>
      <c r="G2879" t="s">
        <v>1463</v>
      </c>
      <c r="H2879" s="25">
        <v>41834</v>
      </c>
      <c r="I2879" s="26" t="str">
        <f t="shared" si="352"/>
        <v>Mon</v>
      </c>
      <c r="J2879" s="1">
        <f t="shared" si="353"/>
        <v>25</v>
      </c>
      <c r="K2879" s="1" t="str">
        <f t="shared" si="354"/>
        <v>30D</v>
      </c>
      <c r="L2879" s="25">
        <v>41859</v>
      </c>
      <c r="M2879" s="26" t="str">
        <f t="shared" si="355"/>
        <v>Fri</v>
      </c>
      <c r="N2879" s="25">
        <v>41862</v>
      </c>
      <c r="O2879" s="1">
        <f t="shared" si="356"/>
        <v>3</v>
      </c>
      <c r="P2879" s="27">
        <f t="shared" si="357"/>
        <v>2014</v>
      </c>
      <c r="Q2879" s="1">
        <f t="shared" si="358"/>
        <v>8</v>
      </c>
      <c r="R2879" s="1">
        <f t="shared" si="359"/>
        <v>8</v>
      </c>
      <c r="S2879" t="s">
        <v>72</v>
      </c>
      <c r="T2879" s="2">
        <v>22584938.079999998</v>
      </c>
      <c r="U2879">
        <v>15696939.300000001</v>
      </c>
      <c r="V2879" s="2">
        <v>12479055.300000001</v>
      </c>
      <c r="W2879" s="2">
        <v>7074730.0099999998</v>
      </c>
      <c r="X2879" s="2">
        <v>0</v>
      </c>
      <c r="Y2879" s="2">
        <v>0</v>
      </c>
      <c r="Z2879" s="2">
        <v>3031152.77</v>
      </c>
      <c r="AA2879">
        <v>6</v>
      </c>
      <c r="AB2879">
        <v>0</v>
      </c>
      <c r="AC2879">
        <v>0</v>
      </c>
      <c r="AD2879">
        <v>0</v>
      </c>
      <c r="AE2879">
        <v>6</v>
      </c>
      <c r="AF2879">
        <v>6</v>
      </c>
      <c r="AG2879">
        <v>3</v>
      </c>
      <c r="AH2879" s="2">
        <v>4159685.1</v>
      </c>
    </row>
    <row r="2880" spans="1:34" x14ac:dyDescent="0.5">
      <c r="A2880">
        <v>21857</v>
      </c>
      <c r="B2880">
        <v>90469</v>
      </c>
      <c r="C2880" t="s">
        <v>2823</v>
      </c>
      <c r="D2880" s="25">
        <v>23526</v>
      </c>
      <c r="E2880" t="s">
        <v>79</v>
      </c>
      <c r="F2880" t="s">
        <v>105</v>
      </c>
      <c r="G2880" t="s">
        <v>106</v>
      </c>
      <c r="H2880" s="25">
        <v>41834</v>
      </c>
      <c r="I2880" s="26" t="str">
        <f t="shared" ref="I2880:I2943" si="360">TEXT(H2880,"ddd")</f>
        <v>Mon</v>
      </c>
      <c r="J2880" s="1">
        <f t="shared" ref="J2880:J2943" si="361">L2880-H2880</f>
        <v>9</v>
      </c>
      <c r="K2880" s="1" t="str">
        <f t="shared" ref="K2880:K2943" si="362">IF(J2880&lt;=7,"7D",IF(J2880&lt;=14,"14D",IF(J2880&lt;=30,"30D",IF(J2880&lt;=45,"45D",IF(J2880&lt;=60,"60D",IF(J2880&lt;=90,"90D","120D"))))))</f>
        <v>14D</v>
      </c>
      <c r="L2880" s="25">
        <v>41843</v>
      </c>
      <c r="M2880" s="26" t="str">
        <f t="shared" ref="M2880:M2943" si="363">TEXT(L2880,"ddd")</f>
        <v>Wed</v>
      </c>
      <c r="N2880" s="25">
        <v>41849</v>
      </c>
      <c r="O2880" s="1">
        <f t="shared" ref="O2880:O2943" si="364">N2880-L2880</f>
        <v>6</v>
      </c>
      <c r="P2880" s="27">
        <f t="shared" ref="P2880:P2943" si="365">YEAR(L2880)</f>
        <v>2014</v>
      </c>
      <c r="Q2880" s="1">
        <f t="shared" ref="Q2880:Q2943" si="366">MONTH(L2880)</f>
        <v>7</v>
      </c>
      <c r="R2880" s="1">
        <f t="shared" ref="R2880:R2943" si="367">DAY(L2880)</f>
        <v>23</v>
      </c>
      <c r="S2880" t="s">
        <v>72</v>
      </c>
      <c r="T2880" s="2">
        <v>4578398.51</v>
      </c>
      <c r="U2880">
        <v>0</v>
      </c>
      <c r="V2880" s="2">
        <v>2189594.4</v>
      </c>
      <c r="W2880" s="2">
        <v>1731600.44</v>
      </c>
      <c r="X2880" s="2">
        <v>0</v>
      </c>
      <c r="Y2880" s="2">
        <v>43290.04</v>
      </c>
      <c r="Z2880" s="2">
        <v>613913.63</v>
      </c>
      <c r="AA2880">
        <v>12</v>
      </c>
      <c r="AB2880">
        <v>0</v>
      </c>
      <c r="AC2880">
        <v>0</v>
      </c>
      <c r="AD2880">
        <v>0</v>
      </c>
      <c r="AE2880">
        <v>12</v>
      </c>
      <c r="AF2880">
        <v>12</v>
      </c>
      <c r="AG2880">
        <v>6</v>
      </c>
      <c r="AH2880" s="2">
        <v>364932.4</v>
      </c>
    </row>
    <row r="2881" spans="1:34" x14ac:dyDescent="0.5">
      <c r="A2881">
        <v>21863</v>
      </c>
      <c r="B2881">
        <v>90483</v>
      </c>
      <c r="C2881" t="s">
        <v>2824</v>
      </c>
      <c r="D2881" s="25">
        <v>25946</v>
      </c>
      <c r="E2881" t="s">
        <v>138</v>
      </c>
      <c r="F2881" t="s">
        <v>80</v>
      </c>
      <c r="G2881" t="s">
        <v>81</v>
      </c>
      <c r="H2881" s="25">
        <v>41834</v>
      </c>
      <c r="I2881" s="26" t="str">
        <f t="shared" si="360"/>
        <v>Mon</v>
      </c>
      <c r="J2881" s="1">
        <f t="shared" si="361"/>
        <v>66</v>
      </c>
      <c r="K2881" s="1" t="str">
        <f t="shared" si="362"/>
        <v>90D</v>
      </c>
      <c r="L2881" s="25">
        <v>41900</v>
      </c>
      <c r="M2881" s="26" t="str">
        <f t="shared" si="363"/>
        <v>Thu</v>
      </c>
      <c r="N2881" s="25">
        <v>41903</v>
      </c>
      <c r="O2881" s="1">
        <f t="shared" si="364"/>
        <v>3</v>
      </c>
      <c r="P2881" s="27">
        <f t="shared" si="365"/>
        <v>2014</v>
      </c>
      <c r="Q2881" s="1">
        <f t="shared" si="366"/>
        <v>9</v>
      </c>
      <c r="R2881" s="1">
        <f t="shared" si="367"/>
        <v>18</v>
      </c>
      <c r="S2881" t="s">
        <v>72</v>
      </c>
      <c r="T2881" s="2">
        <v>12786356</v>
      </c>
      <c r="U2881">
        <v>12785850</v>
      </c>
      <c r="V2881" s="2">
        <v>6197274</v>
      </c>
      <c r="W2881" s="2">
        <v>4872726</v>
      </c>
      <c r="X2881" s="2">
        <v>0</v>
      </c>
      <c r="Y2881" s="2">
        <v>460</v>
      </c>
      <c r="Z2881" s="2">
        <v>1715896</v>
      </c>
      <c r="AA2881">
        <v>6</v>
      </c>
      <c r="AB2881">
        <v>0</v>
      </c>
      <c r="AC2881">
        <v>0</v>
      </c>
      <c r="AD2881">
        <v>0</v>
      </c>
      <c r="AE2881">
        <v>6</v>
      </c>
      <c r="AF2881">
        <v>6</v>
      </c>
      <c r="AG2881">
        <v>3</v>
      </c>
      <c r="AH2881" s="2">
        <v>2065758</v>
      </c>
    </row>
    <row r="2882" spans="1:34" x14ac:dyDescent="0.5">
      <c r="A2882">
        <v>21859</v>
      </c>
      <c r="B2882">
        <v>90474</v>
      </c>
      <c r="C2882" t="s">
        <v>2825</v>
      </c>
      <c r="D2882" s="25">
        <v>28593</v>
      </c>
      <c r="E2882" t="s">
        <v>138</v>
      </c>
      <c r="F2882" t="s">
        <v>80</v>
      </c>
      <c r="G2882" t="s">
        <v>89</v>
      </c>
      <c r="H2882" s="25">
        <v>41834</v>
      </c>
      <c r="I2882" s="26" t="str">
        <f t="shared" si="360"/>
        <v>Mon</v>
      </c>
      <c r="J2882" s="1">
        <f t="shared" si="361"/>
        <v>67</v>
      </c>
      <c r="K2882" s="1" t="str">
        <f t="shared" si="362"/>
        <v>90D</v>
      </c>
      <c r="L2882" s="25">
        <v>41901</v>
      </c>
      <c r="M2882" s="26" t="str">
        <f t="shared" si="363"/>
        <v>Fri</v>
      </c>
      <c r="N2882" s="25">
        <v>41904</v>
      </c>
      <c r="O2882" s="1">
        <f t="shared" si="364"/>
        <v>3</v>
      </c>
      <c r="P2882" s="27">
        <f t="shared" si="365"/>
        <v>2014</v>
      </c>
      <c r="Q2882" s="1">
        <f t="shared" si="366"/>
        <v>9</v>
      </c>
      <c r="R2882" s="1">
        <f t="shared" si="367"/>
        <v>19</v>
      </c>
      <c r="S2882" t="s">
        <v>72</v>
      </c>
      <c r="T2882" s="2">
        <v>13177666.890000001</v>
      </c>
      <c r="U2882">
        <v>12812667</v>
      </c>
      <c r="V2882" s="2">
        <v>6238827</v>
      </c>
      <c r="W2882" s="2">
        <v>5169913.13</v>
      </c>
      <c r="X2882" s="2">
        <v>0</v>
      </c>
      <c r="Y2882" s="2">
        <v>0</v>
      </c>
      <c r="Z2882" s="2">
        <v>1768926.76</v>
      </c>
      <c r="AA2882">
        <v>6</v>
      </c>
      <c r="AB2882">
        <v>0</v>
      </c>
      <c r="AC2882">
        <v>0</v>
      </c>
      <c r="AD2882">
        <v>3</v>
      </c>
      <c r="AE2882">
        <v>6</v>
      </c>
      <c r="AF2882">
        <v>9</v>
      </c>
      <c r="AG2882">
        <v>3</v>
      </c>
      <c r="AH2882" s="2">
        <v>2079609</v>
      </c>
    </row>
    <row r="2883" spans="1:34" x14ac:dyDescent="0.5">
      <c r="A2883">
        <v>21838</v>
      </c>
      <c r="B2883">
        <v>90402</v>
      </c>
      <c r="C2883" t="s">
        <v>2826</v>
      </c>
      <c r="D2883" s="25">
        <v>28016</v>
      </c>
      <c r="E2883" t="s">
        <v>122</v>
      </c>
      <c r="F2883" t="s">
        <v>80</v>
      </c>
      <c r="G2883" t="s">
        <v>81</v>
      </c>
      <c r="H2883" s="25">
        <v>41834</v>
      </c>
      <c r="I2883" s="26" t="str">
        <f t="shared" si="360"/>
        <v>Mon</v>
      </c>
      <c r="J2883" s="1">
        <f t="shared" si="361"/>
        <v>54</v>
      </c>
      <c r="K2883" s="1" t="str">
        <f t="shared" si="362"/>
        <v>60D</v>
      </c>
      <c r="L2883" s="25">
        <v>41888</v>
      </c>
      <c r="M2883" s="26" t="str">
        <f t="shared" si="363"/>
        <v>Sat</v>
      </c>
      <c r="N2883" s="25">
        <v>41892</v>
      </c>
      <c r="O2883" s="1">
        <f t="shared" si="364"/>
        <v>4</v>
      </c>
      <c r="P2883" s="27">
        <f t="shared" si="365"/>
        <v>2014</v>
      </c>
      <c r="Q2883" s="1">
        <f t="shared" si="366"/>
        <v>9</v>
      </c>
      <c r="R2883" s="1">
        <f t="shared" si="367"/>
        <v>6</v>
      </c>
      <c r="S2883" t="s">
        <v>72</v>
      </c>
      <c r="T2883" s="2">
        <v>33127575.510000002</v>
      </c>
      <c r="U2883">
        <v>20097000</v>
      </c>
      <c r="V2883" s="2">
        <v>9588116</v>
      </c>
      <c r="W2883" s="2">
        <v>11105454.060000001</v>
      </c>
      <c r="X2883" s="2">
        <v>0</v>
      </c>
      <c r="Y2883" s="2">
        <v>7988311.7000000002</v>
      </c>
      <c r="Z2883" s="2">
        <v>4445693.75</v>
      </c>
      <c r="AA2883">
        <v>10</v>
      </c>
      <c r="AB2883">
        <v>5</v>
      </c>
      <c r="AC2883">
        <v>4</v>
      </c>
      <c r="AD2883">
        <v>1</v>
      </c>
      <c r="AE2883">
        <v>15</v>
      </c>
      <c r="AF2883">
        <v>20</v>
      </c>
      <c r="AG2883">
        <v>5</v>
      </c>
      <c r="AH2883" s="2">
        <v>1917623.2</v>
      </c>
    </row>
    <row r="2884" spans="1:34" x14ac:dyDescent="0.5">
      <c r="A2884">
        <v>21241</v>
      </c>
      <c r="B2884">
        <v>92777</v>
      </c>
      <c r="C2884" t="s">
        <v>1625</v>
      </c>
      <c r="D2884" s="25">
        <v>28465</v>
      </c>
      <c r="E2884" t="s">
        <v>69</v>
      </c>
      <c r="F2884" t="s">
        <v>75</v>
      </c>
      <c r="G2884" t="s">
        <v>91</v>
      </c>
      <c r="H2884" s="25">
        <v>41834</v>
      </c>
      <c r="I2884" s="26" t="str">
        <f t="shared" si="360"/>
        <v>Mon</v>
      </c>
      <c r="J2884" s="1">
        <f t="shared" si="361"/>
        <v>2</v>
      </c>
      <c r="K2884" s="1" t="str">
        <f t="shared" si="362"/>
        <v>7D</v>
      </c>
      <c r="L2884" s="25">
        <v>41836</v>
      </c>
      <c r="M2884" s="26" t="str">
        <f t="shared" si="363"/>
        <v>Wed</v>
      </c>
      <c r="N2884" s="25">
        <v>41842</v>
      </c>
      <c r="O2884" s="1">
        <f t="shared" si="364"/>
        <v>6</v>
      </c>
      <c r="P2884" s="27">
        <f t="shared" si="365"/>
        <v>2014</v>
      </c>
      <c r="Q2884" s="1">
        <f t="shared" si="366"/>
        <v>7</v>
      </c>
      <c r="R2884" s="1">
        <f t="shared" si="367"/>
        <v>16</v>
      </c>
      <c r="S2884" t="s">
        <v>72</v>
      </c>
      <c r="T2884" s="2">
        <v>28297452.82</v>
      </c>
      <c r="U2884">
        <v>0</v>
      </c>
      <c r="V2884" s="2">
        <v>4800000</v>
      </c>
      <c r="W2884" s="2">
        <v>16174710.529999999</v>
      </c>
      <c r="X2884" s="2">
        <v>0</v>
      </c>
      <c r="Y2884" s="2">
        <v>3105685</v>
      </c>
      <c r="Z2884" s="2">
        <v>4217057.29</v>
      </c>
      <c r="AA2884">
        <v>91</v>
      </c>
      <c r="AB2884">
        <v>7</v>
      </c>
      <c r="AC2884">
        <v>34</v>
      </c>
      <c r="AD2884">
        <v>14</v>
      </c>
      <c r="AE2884">
        <v>98</v>
      </c>
      <c r="AF2884">
        <v>146</v>
      </c>
      <c r="AG2884">
        <v>21</v>
      </c>
      <c r="AH2884" s="2">
        <v>228571.43</v>
      </c>
    </row>
    <row r="2885" spans="1:34" x14ac:dyDescent="0.5">
      <c r="A2885">
        <v>21854</v>
      </c>
      <c r="B2885">
        <v>90456</v>
      </c>
      <c r="C2885" t="s">
        <v>2827</v>
      </c>
      <c r="D2885" s="25">
        <v>27148</v>
      </c>
      <c r="E2885" t="s">
        <v>69</v>
      </c>
      <c r="F2885" t="s">
        <v>80</v>
      </c>
      <c r="G2885" t="s">
        <v>89</v>
      </c>
      <c r="H2885" s="25">
        <v>41834</v>
      </c>
      <c r="I2885" s="26" t="str">
        <f t="shared" si="360"/>
        <v>Mon</v>
      </c>
      <c r="J2885" s="1">
        <f t="shared" si="361"/>
        <v>6</v>
      </c>
      <c r="K2885" s="1" t="str">
        <f t="shared" si="362"/>
        <v>7D</v>
      </c>
      <c r="L2885" s="25">
        <v>41840</v>
      </c>
      <c r="M2885" s="26" t="str">
        <f t="shared" si="363"/>
        <v>Sun</v>
      </c>
      <c r="N2885" s="25">
        <v>41842</v>
      </c>
      <c r="O2885" s="1">
        <f t="shared" si="364"/>
        <v>2</v>
      </c>
      <c r="P2885" s="27">
        <f t="shared" si="365"/>
        <v>2014</v>
      </c>
      <c r="Q2885" s="1">
        <f t="shared" si="366"/>
        <v>7</v>
      </c>
      <c r="R2885" s="1">
        <f t="shared" si="367"/>
        <v>20</v>
      </c>
      <c r="S2885" t="s">
        <v>72</v>
      </c>
      <c r="T2885" s="2">
        <v>742000</v>
      </c>
      <c r="U2885">
        <v>0</v>
      </c>
      <c r="V2885" s="2">
        <v>400000</v>
      </c>
      <c r="W2885" s="2">
        <v>242424.24</v>
      </c>
      <c r="X2885" s="2">
        <v>0</v>
      </c>
      <c r="Y2885" s="2">
        <v>0</v>
      </c>
      <c r="Z2885" s="2">
        <v>99575.76</v>
      </c>
      <c r="AA2885">
        <v>12</v>
      </c>
      <c r="AB2885">
        <v>0</v>
      </c>
      <c r="AC2885">
        <v>0</v>
      </c>
      <c r="AD2885">
        <v>0</v>
      </c>
      <c r="AE2885">
        <v>12</v>
      </c>
      <c r="AF2885">
        <v>12</v>
      </c>
      <c r="AG2885">
        <v>2</v>
      </c>
      <c r="AH2885" s="2">
        <v>200000</v>
      </c>
    </row>
    <row r="2886" spans="1:34" x14ac:dyDescent="0.5">
      <c r="A2886">
        <v>21858</v>
      </c>
      <c r="B2886">
        <v>90473</v>
      </c>
      <c r="C2886" t="s">
        <v>2828</v>
      </c>
      <c r="D2886" s="25">
        <v>25539</v>
      </c>
      <c r="E2886" t="s">
        <v>69</v>
      </c>
      <c r="F2886" t="s">
        <v>84</v>
      </c>
      <c r="G2886" t="s">
        <v>112</v>
      </c>
      <c r="H2886" s="25">
        <v>41834</v>
      </c>
      <c r="I2886" s="26" t="str">
        <f t="shared" si="360"/>
        <v>Mon</v>
      </c>
      <c r="J2886" s="1">
        <f t="shared" si="361"/>
        <v>12</v>
      </c>
      <c r="K2886" s="1" t="str">
        <f t="shared" si="362"/>
        <v>14D</v>
      </c>
      <c r="L2886" s="25">
        <v>41846</v>
      </c>
      <c r="M2886" s="26" t="str">
        <f t="shared" si="363"/>
        <v>Sat</v>
      </c>
      <c r="N2886" s="25">
        <v>41849</v>
      </c>
      <c r="O2886" s="1">
        <f t="shared" si="364"/>
        <v>3</v>
      </c>
      <c r="P2886" s="27">
        <f t="shared" si="365"/>
        <v>2014</v>
      </c>
      <c r="Q2886" s="1">
        <f t="shared" si="366"/>
        <v>7</v>
      </c>
      <c r="R2886" s="1">
        <f t="shared" si="367"/>
        <v>26</v>
      </c>
      <c r="S2886" t="s">
        <v>72</v>
      </c>
      <c r="T2886" s="2">
        <v>15390000</v>
      </c>
      <c r="U2886">
        <v>14970000</v>
      </c>
      <c r="V2886" s="2">
        <v>11688312</v>
      </c>
      <c r="W2886" s="2">
        <v>1636362.36</v>
      </c>
      <c r="X2886" s="2">
        <v>0</v>
      </c>
      <c r="Y2886" s="2">
        <v>0</v>
      </c>
      <c r="Z2886" s="2">
        <v>2065325.64</v>
      </c>
      <c r="AA2886">
        <v>6</v>
      </c>
      <c r="AB2886">
        <v>0</v>
      </c>
      <c r="AC2886">
        <v>0</v>
      </c>
      <c r="AD2886">
        <v>0</v>
      </c>
      <c r="AE2886">
        <v>6</v>
      </c>
      <c r="AF2886">
        <v>6</v>
      </c>
      <c r="AG2886">
        <v>3</v>
      </c>
      <c r="AH2886" s="2">
        <v>3896104</v>
      </c>
    </row>
    <row r="2887" spans="1:34" x14ac:dyDescent="0.5">
      <c r="A2887">
        <v>21843</v>
      </c>
      <c r="B2887">
        <v>90423</v>
      </c>
      <c r="C2887" t="s">
        <v>2829</v>
      </c>
      <c r="D2887" s="25">
        <v>30426</v>
      </c>
      <c r="E2887" t="s">
        <v>138</v>
      </c>
      <c r="F2887" t="s">
        <v>80</v>
      </c>
      <c r="G2887" t="s">
        <v>89</v>
      </c>
      <c r="H2887" s="25">
        <v>41834</v>
      </c>
      <c r="I2887" s="26" t="str">
        <f t="shared" si="360"/>
        <v>Mon</v>
      </c>
      <c r="J2887" s="1">
        <f t="shared" si="361"/>
        <v>18</v>
      </c>
      <c r="K2887" s="1" t="str">
        <f t="shared" si="362"/>
        <v>30D</v>
      </c>
      <c r="L2887" s="25">
        <v>41852</v>
      </c>
      <c r="M2887" s="26" t="str">
        <f t="shared" si="363"/>
        <v>Fri</v>
      </c>
      <c r="N2887" s="25">
        <v>41859</v>
      </c>
      <c r="O2887" s="1">
        <f t="shared" si="364"/>
        <v>7</v>
      </c>
      <c r="P2887" s="27">
        <f t="shared" si="365"/>
        <v>2014</v>
      </c>
      <c r="Q2887" s="1">
        <f t="shared" si="366"/>
        <v>8</v>
      </c>
      <c r="R2887" s="1">
        <f t="shared" si="367"/>
        <v>1</v>
      </c>
      <c r="S2887" t="s">
        <v>72</v>
      </c>
      <c r="T2887" s="2">
        <v>14865552.27</v>
      </c>
      <c r="U2887">
        <v>0</v>
      </c>
      <c r="V2887" s="2">
        <v>2300000</v>
      </c>
      <c r="W2887" s="2">
        <v>7756755.2199999997</v>
      </c>
      <c r="X2887" s="2">
        <v>0</v>
      </c>
      <c r="Y2887" s="2">
        <v>2813852.81</v>
      </c>
      <c r="Z2887" s="2">
        <v>1994944.24</v>
      </c>
      <c r="AA2887">
        <v>14</v>
      </c>
      <c r="AB2887">
        <v>0</v>
      </c>
      <c r="AC2887">
        <v>0</v>
      </c>
      <c r="AD2887">
        <v>0</v>
      </c>
      <c r="AE2887">
        <v>14</v>
      </c>
      <c r="AF2887">
        <v>14</v>
      </c>
      <c r="AG2887">
        <v>7</v>
      </c>
      <c r="AH2887" s="2">
        <v>328571.43</v>
      </c>
    </row>
    <row r="2888" spans="1:34" x14ac:dyDescent="0.5">
      <c r="A2888">
        <v>20228</v>
      </c>
      <c r="B2888">
        <v>90388</v>
      </c>
      <c r="C2888" t="s">
        <v>2830</v>
      </c>
      <c r="D2888" s="25">
        <v>22029</v>
      </c>
      <c r="E2888" t="s">
        <v>69</v>
      </c>
      <c r="F2888" t="s">
        <v>94</v>
      </c>
      <c r="G2888" t="s">
        <v>141</v>
      </c>
      <c r="H2888" s="25">
        <v>41834</v>
      </c>
      <c r="I2888" s="26" t="str">
        <f t="shared" si="360"/>
        <v>Mon</v>
      </c>
      <c r="J2888" s="1">
        <f t="shared" si="361"/>
        <v>1</v>
      </c>
      <c r="K2888" s="1" t="str">
        <f t="shared" si="362"/>
        <v>7D</v>
      </c>
      <c r="L2888" s="25">
        <v>41835</v>
      </c>
      <c r="M2888" s="26" t="str">
        <f t="shared" si="363"/>
        <v>Tue</v>
      </c>
      <c r="N2888" s="25">
        <v>41836</v>
      </c>
      <c r="O2888" s="1">
        <f t="shared" si="364"/>
        <v>1</v>
      </c>
      <c r="P2888" s="27">
        <f t="shared" si="365"/>
        <v>2014</v>
      </c>
      <c r="Q2888" s="1">
        <f t="shared" si="366"/>
        <v>7</v>
      </c>
      <c r="R2888" s="1">
        <f t="shared" si="367"/>
        <v>15</v>
      </c>
      <c r="S2888" t="s">
        <v>72</v>
      </c>
      <c r="T2888" s="2">
        <v>1270500</v>
      </c>
      <c r="U2888">
        <v>0</v>
      </c>
      <c r="V2888" s="2">
        <v>1100000</v>
      </c>
      <c r="W2888" s="2">
        <v>0</v>
      </c>
      <c r="X2888" s="2">
        <v>0</v>
      </c>
      <c r="Y2888" s="2">
        <v>0</v>
      </c>
      <c r="Z2888" s="2">
        <v>170500</v>
      </c>
      <c r="AA2888">
        <v>3</v>
      </c>
      <c r="AB2888">
        <v>0</v>
      </c>
      <c r="AC2888">
        <v>0</v>
      </c>
      <c r="AD2888">
        <v>0</v>
      </c>
      <c r="AE2888">
        <v>3</v>
      </c>
      <c r="AF2888">
        <v>3</v>
      </c>
      <c r="AG2888">
        <v>1</v>
      </c>
      <c r="AH2888" s="2">
        <v>1100000</v>
      </c>
    </row>
    <row r="2889" spans="1:34" x14ac:dyDescent="0.5">
      <c r="A2889">
        <v>21853</v>
      </c>
      <c r="B2889">
        <v>90446</v>
      </c>
      <c r="C2889" t="s">
        <v>2831</v>
      </c>
      <c r="D2889" s="25">
        <v>24219</v>
      </c>
      <c r="E2889" t="s">
        <v>122</v>
      </c>
      <c r="F2889" t="s">
        <v>80</v>
      </c>
      <c r="G2889" t="s">
        <v>81</v>
      </c>
      <c r="H2889" s="25">
        <v>41834</v>
      </c>
      <c r="I2889" s="26" t="str">
        <f t="shared" si="360"/>
        <v>Mon</v>
      </c>
      <c r="J2889" s="1">
        <f t="shared" si="361"/>
        <v>23</v>
      </c>
      <c r="K2889" s="1" t="str">
        <f t="shared" si="362"/>
        <v>30D</v>
      </c>
      <c r="L2889" s="25">
        <v>41857</v>
      </c>
      <c r="M2889" s="26" t="str">
        <f t="shared" si="363"/>
        <v>Wed</v>
      </c>
      <c r="N2889" s="25">
        <v>41860</v>
      </c>
      <c r="O2889" s="1">
        <f t="shared" si="364"/>
        <v>3</v>
      </c>
      <c r="P2889" s="27">
        <f t="shared" si="365"/>
        <v>2014</v>
      </c>
      <c r="Q2889" s="1">
        <f t="shared" si="366"/>
        <v>8</v>
      </c>
      <c r="R2889" s="1">
        <f t="shared" si="367"/>
        <v>6</v>
      </c>
      <c r="S2889" t="s">
        <v>72</v>
      </c>
      <c r="T2889" s="2">
        <v>19151748.969999999</v>
      </c>
      <c r="U2889">
        <v>17151750</v>
      </c>
      <c r="V2889" s="2">
        <v>14213637</v>
      </c>
      <c r="W2889" s="2">
        <v>1926405.4</v>
      </c>
      <c r="X2889" s="2">
        <v>0</v>
      </c>
      <c r="Y2889" s="2">
        <v>441558.44</v>
      </c>
      <c r="Z2889" s="2">
        <v>2570148.13</v>
      </c>
      <c r="AA2889">
        <v>3</v>
      </c>
      <c r="AB2889">
        <v>0</v>
      </c>
      <c r="AC2889">
        <v>0</v>
      </c>
      <c r="AD2889">
        <v>0</v>
      </c>
      <c r="AE2889">
        <v>3</v>
      </c>
      <c r="AF2889">
        <v>3</v>
      </c>
      <c r="AG2889">
        <v>3</v>
      </c>
      <c r="AH2889" s="2">
        <v>4737879</v>
      </c>
    </row>
    <row r="2890" spans="1:34" x14ac:dyDescent="0.5">
      <c r="A2890">
        <v>21898</v>
      </c>
      <c r="B2890">
        <v>90647</v>
      </c>
      <c r="C2890" t="s">
        <v>2832</v>
      </c>
      <c r="D2890" s="25">
        <v>25803</v>
      </c>
      <c r="E2890" t="s">
        <v>69</v>
      </c>
      <c r="F2890" t="s">
        <v>70</v>
      </c>
      <c r="G2890" t="s">
        <v>74</v>
      </c>
      <c r="H2890" s="25">
        <v>41835</v>
      </c>
      <c r="I2890" s="26" t="str">
        <f t="shared" si="360"/>
        <v>Tue</v>
      </c>
      <c r="J2890" s="1">
        <f t="shared" si="361"/>
        <v>0</v>
      </c>
      <c r="K2890" s="1" t="str">
        <f t="shared" si="362"/>
        <v>7D</v>
      </c>
      <c r="L2890" s="25">
        <v>41835</v>
      </c>
      <c r="M2890" s="26" t="str">
        <f t="shared" si="363"/>
        <v>Tue</v>
      </c>
      <c r="N2890" s="25">
        <v>41838</v>
      </c>
      <c r="O2890" s="1">
        <f t="shared" si="364"/>
        <v>3</v>
      </c>
      <c r="P2890" s="27">
        <f t="shared" si="365"/>
        <v>2014</v>
      </c>
      <c r="Q2890" s="1">
        <f t="shared" si="366"/>
        <v>7</v>
      </c>
      <c r="R2890" s="1">
        <f t="shared" si="367"/>
        <v>15</v>
      </c>
      <c r="S2890" t="s">
        <v>72</v>
      </c>
      <c r="T2890" s="2">
        <v>55961500</v>
      </c>
      <c r="U2890">
        <v>53014500</v>
      </c>
      <c r="V2890" s="2">
        <v>42699999</v>
      </c>
      <c r="W2890" s="2">
        <v>5751513.1500000004</v>
      </c>
      <c r="X2890" s="2">
        <v>0</v>
      </c>
      <c r="Y2890" s="2">
        <v>0</v>
      </c>
      <c r="Z2890" s="2">
        <v>7509987.8499999996</v>
      </c>
      <c r="AA2890">
        <v>18</v>
      </c>
      <c r="AB2890">
        <v>0</v>
      </c>
      <c r="AC2890">
        <v>12</v>
      </c>
      <c r="AD2890">
        <v>0</v>
      </c>
      <c r="AE2890">
        <v>18</v>
      </c>
      <c r="AF2890">
        <v>30</v>
      </c>
      <c r="AG2890">
        <v>3</v>
      </c>
      <c r="AH2890" s="2">
        <v>14233333</v>
      </c>
    </row>
    <row r="2891" spans="1:34" x14ac:dyDescent="0.5">
      <c r="A2891">
        <v>21920</v>
      </c>
      <c r="B2891">
        <v>90760</v>
      </c>
      <c r="C2891" t="s">
        <v>2833</v>
      </c>
      <c r="D2891" s="25">
        <v>31245</v>
      </c>
      <c r="E2891" t="s">
        <v>69</v>
      </c>
      <c r="F2891" t="s">
        <v>80</v>
      </c>
      <c r="G2891" t="s">
        <v>89</v>
      </c>
      <c r="H2891" s="25">
        <v>41835</v>
      </c>
      <c r="I2891" s="26" t="str">
        <f t="shared" si="360"/>
        <v>Tue</v>
      </c>
      <c r="J2891" s="1">
        <f t="shared" si="361"/>
        <v>52</v>
      </c>
      <c r="K2891" s="1" t="str">
        <f t="shared" si="362"/>
        <v>60D</v>
      </c>
      <c r="L2891" s="25">
        <v>41887</v>
      </c>
      <c r="M2891" s="26" t="str">
        <f t="shared" si="363"/>
        <v>Fri</v>
      </c>
      <c r="N2891" s="25">
        <v>41889</v>
      </c>
      <c r="O2891" s="1">
        <f t="shared" si="364"/>
        <v>2</v>
      </c>
      <c r="P2891" s="27">
        <f t="shared" si="365"/>
        <v>2014</v>
      </c>
      <c r="Q2891" s="1">
        <f t="shared" si="366"/>
        <v>9</v>
      </c>
      <c r="R2891" s="1">
        <f t="shared" si="367"/>
        <v>5</v>
      </c>
      <c r="S2891" t="s">
        <v>72</v>
      </c>
      <c r="T2891" s="2">
        <v>9491192.1999999993</v>
      </c>
      <c r="U2891">
        <v>9491192.1999999993</v>
      </c>
      <c r="V2891" s="2">
        <v>4981369.4000000004</v>
      </c>
      <c r="W2891" s="2">
        <v>3235930.6</v>
      </c>
      <c r="X2891" s="2">
        <v>0</v>
      </c>
      <c r="Y2891" s="2">
        <v>0</v>
      </c>
      <c r="Z2891" s="2">
        <v>1273892.2</v>
      </c>
      <c r="AA2891">
        <v>4</v>
      </c>
      <c r="AB2891">
        <v>0</v>
      </c>
      <c r="AC2891">
        <v>0</v>
      </c>
      <c r="AD2891">
        <v>0</v>
      </c>
      <c r="AE2891">
        <v>4</v>
      </c>
      <c r="AF2891">
        <v>4</v>
      </c>
      <c r="AG2891">
        <v>2</v>
      </c>
      <c r="AH2891" s="2">
        <v>2490684.7000000002</v>
      </c>
    </row>
    <row r="2892" spans="1:34" x14ac:dyDescent="0.5">
      <c r="A2892">
        <v>21900</v>
      </c>
      <c r="B2892">
        <v>90657</v>
      </c>
      <c r="C2892" t="s">
        <v>2834</v>
      </c>
      <c r="D2892" s="25">
        <v>27393</v>
      </c>
      <c r="E2892" t="s">
        <v>69</v>
      </c>
      <c r="F2892" t="s">
        <v>75</v>
      </c>
      <c r="G2892" t="s">
        <v>91</v>
      </c>
      <c r="H2892" s="25">
        <v>41835</v>
      </c>
      <c r="I2892" s="26" t="str">
        <f t="shared" si="360"/>
        <v>Tue</v>
      </c>
      <c r="J2892" s="1">
        <f t="shared" si="361"/>
        <v>86</v>
      </c>
      <c r="K2892" s="1" t="str">
        <f t="shared" si="362"/>
        <v>90D</v>
      </c>
      <c r="L2892" s="25">
        <v>41921</v>
      </c>
      <c r="M2892" s="26" t="str">
        <f t="shared" si="363"/>
        <v>Thu</v>
      </c>
      <c r="N2892" s="25">
        <v>41923</v>
      </c>
      <c r="O2892" s="1">
        <f t="shared" si="364"/>
        <v>2</v>
      </c>
      <c r="P2892" s="27">
        <f t="shared" si="365"/>
        <v>2014</v>
      </c>
      <c r="Q2892" s="1">
        <f t="shared" si="366"/>
        <v>10</v>
      </c>
      <c r="R2892" s="1">
        <f t="shared" si="367"/>
        <v>9</v>
      </c>
      <c r="S2892" t="s">
        <v>72</v>
      </c>
      <c r="T2892" s="2">
        <v>462000</v>
      </c>
      <c r="U2892">
        <v>0</v>
      </c>
      <c r="V2892" s="2">
        <v>400000</v>
      </c>
      <c r="W2892" s="2">
        <v>0</v>
      </c>
      <c r="X2892" s="2">
        <v>0</v>
      </c>
      <c r="Y2892" s="2">
        <v>0</v>
      </c>
      <c r="Z2892" s="2">
        <v>62000</v>
      </c>
      <c r="AA2892">
        <v>4</v>
      </c>
      <c r="AB2892">
        <v>0</v>
      </c>
      <c r="AC2892">
        <v>2</v>
      </c>
      <c r="AD2892">
        <v>0</v>
      </c>
      <c r="AE2892">
        <v>4</v>
      </c>
      <c r="AF2892">
        <v>6</v>
      </c>
      <c r="AG2892">
        <v>2</v>
      </c>
      <c r="AH2892" s="2">
        <v>200000</v>
      </c>
    </row>
    <row r="2893" spans="1:34" x14ac:dyDescent="0.5">
      <c r="A2893">
        <v>21924</v>
      </c>
      <c r="B2893">
        <v>90766</v>
      </c>
      <c r="C2893" t="s">
        <v>2835</v>
      </c>
      <c r="D2893" s="25">
        <v>31670</v>
      </c>
      <c r="E2893" t="s">
        <v>69</v>
      </c>
      <c r="F2893" t="s">
        <v>80</v>
      </c>
      <c r="G2893" t="s">
        <v>89</v>
      </c>
      <c r="H2893" s="25">
        <v>41835</v>
      </c>
      <c r="I2893" s="26" t="str">
        <f t="shared" si="360"/>
        <v>Tue</v>
      </c>
      <c r="J2893" s="1">
        <f t="shared" si="361"/>
        <v>52</v>
      </c>
      <c r="K2893" s="1" t="str">
        <f t="shared" si="362"/>
        <v>60D</v>
      </c>
      <c r="L2893" s="25">
        <v>41887</v>
      </c>
      <c r="M2893" s="26" t="str">
        <f t="shared" si="363"/>
        <v>Fri</v>
      </c>
      <c r="N2893" s="25">
        <v>41894</v>
      </c>
      <c r="O2893" s="1">
        <f t="shared" si="364"/>
        <v>7</v>
      </c>
      <c r="P2893" s="27">
        <f t="shared" si="365"/>
        <v>2014</v>
      </c>
      <c r="Q2893" s="1">
        <f t="shared" si="366"/>
        <v>9</v>
      </c>
      <c r="R2893" s="1">
        <f t="shared" si="367"/>
        <v>5</v>
      </c>
      <c r="S2893" t="s">
        <v>72</v>
      </c>
      <c r="T2893" s="2">
        <v>32160961.670000002</v>
      </c>
      <c r="U2893">
        <v>26371212</v>
      </c>
      <c r="V2893" s="2">
        <v>17169310.899999999</v>
      </c>
      <c r="W2893" s="2">
        <v>7953658.3099999996</v>
      </c>
      <c r="X2893" s="2">
        <v>0</v>
      </c>
      <c r="Y2893" s="2">
        <v>2725834.06</v>
      </c>
      <c r="Z2893" s="2">
        <v>4312158.4000000004</v>
      </c>
      <c r="AA2893">
        <v>7</v>
      </c>
      <c r="AB2893">
        <v>0</v>
      </c>
      <c r="AC2893">
        <v>0</v>
      </c>
      <c r="AD2893">
        <v>0</v>
      </c>
      <c r="AE2893">
        <v>7</v>
      </c>
      <c r="AF2893">
        <v>7</v>
      </c>
      <c r="AG2893">
        <v>7</v>
      </c>
      <c r="AH2893" s="2">
        <v>2452758.7000000002</v>
      </c>
    </row>
    <row r="2894" spans="1:34" x14ac:dyDescent="0.5">
      <c r="A2894">
        <v>21919</v>
      </c>
      <c r="B2894">
        <v>90758</v>
      </c>
      <c r="C2894" t="s">
        <v>2836</v>
      </c>
      <c r="D2894" s="25">
        <v>25446</v>
      </c>
      <c r="E2894" t="s">
        <v>69</v>
      </c>
      <c r="F2894" t="s">
        <v>80</v>
      </c>
      <c r="G2894" t="s">
        <v>89</v>
      </c>
      <c r="H2894" s="25">
        <v>41835</v>
      </c>
      <c r="I2894" s="26" t="str">
        <f t="shared" si="360"/>
        <v>Tue</v>
      </c>
      <c r="J2894" s="1">
        <f t="shared" si="361"/>
        <v>1</v>
      </c>
      <c r="K2894" s="1" t="str">
        <f t="shared" si="362"/>
        <v>7D</v>
      </c>
      <c r="L2894" s="25">
        <v>41836</v>
      </c>
      <c r="M2894" s="26" t="str">
        <f t="shared" si="363"/>
        <v>Wed</v>
      </c>
      <c r="N2894" s="25">
        <v>41838</v>
      </c>
      <c r="O2894" s="1">
        <f t="shared" si="364"/>
        <v>2</v>
      </c>
      <c r="P2894" s="27">
        <f t="shared" si="365"/>
        <v>2014</v>
      </c>
      <c r="Q2894" s="1">
        <f t="shared" si="366"/>
        <v>7</v>
      </c>
      <c r="R2894" s="1">
        <f t="shared" si="367"/>
        <v>16</v>
      </c>
      <c r="S2894" t="s">
        <v>72</v>
      </c>
      <c r="T2894" s="2">
        <v>17646230.210000001</v>
      </c>
      <c r="U2894">
        <v>16305230.199999999</v>
      </c>
      <c r="V2894" s="2">
        <v>13271993</v>
      </c>
      <c r="W2894" s="2">
        <v>1777374.54</v>
      </c>
      <c r="X2894" s="2">
        <v>0</v>
      </c>
      <c r="Y2894" s="2">
        <v>228571.43</v>
      </c>
      <c r="Z2894" s="2">
        <v>2368291.2400000002</v>
      </c>
      <c r="AA2894">
        <v>4</v>
      </c>
      <c r="AB2894">
        <v>0</v>
      </c>
      <c r="AC2894">
        <v>0</v>
      </c>
      <c r="AD2894">
        <v>0</v>
      </c>
      <c r="AE2894">
        <v>4</v>
      </c>
      <c r="AF2894">
        <v>4</v>
      </c>
      <c r="AG2894">
        <v>2</v>
      </c>
      <c r="AH2894" s="2">
        <v>6635996.5</v>
      </c>
    </row>
    <row r="2895" spans="1:34" x14ac:dyDescent="0.5">
      <c r="A2895">
        <v>21934</v>
      </c>
      <c r="B2895">
        <v>90809</v>
      </c>
      <c r="C2895" t="s">
        <v>2837</v>
      </c>
      <c r="D2895" s="25">
        <v>27470</v>
      </c>
      <c r="E2895" t="s">
        <v>138</v>
      </c>
      <c r="F2895" t="s">
        <v>75</v>
      </c>
      <c r="G2895" t="s">
        <v>91</v>
      </c>
      <c r="H2895" s="25">
        <v>41836</v>
      </c>
      <c r="I2895" s="26" t="str">
        <f t="shared" si="360"/>
        <v>Wed</v>
      </c>
      <c r="J2895" s="1">
        <f t="shared" si="361"/>
        <v>54</v>
      </c>
      <c r="K2895" s="1" t="str">
        <f t="shared" si="362"/>
        <v>60D</v>
      </c>
      <c r="L2895" s="25">
        <v>41890</v>
      </c>
      <c r="M2895" s="26" t="str">
        <f t="shared" si="363"/>
        <v>Mon</v>
      </c>
      <c r="N2895" s="25">
        <v>41892</v>
      </c>
      <c r="O2895" s="1">
        <f t="shared" si="364"/>
        <v>2</v>
      </c>
      <c r="P2895" s="27">
        <f t="shared" si="365"/>
        <v>2014</v>
      </c>
      <c r="Q2895" s="1">
        <f t="shared" si="366"/>
        <v>9</v>
      </c>
      <c r="R2895" s="1">
        <f t="shared" si="367"/>
        <v>8</v>
      </c>
      <c r="S2895" t="s">
        <v>72</v>
      </c>
      <c r="T2895" s="2">
        <v>4620000</v>
      </c>
      <c r="U2895">
        <v>4620000</v>
      </c>
      <c r="V2895" s="2">
        <v>2375758</v>
      </c>
      <c r="W2895" s="2">
        <v>1624242</v>
      </c>
      <c r="X2895" s="2">
        <v>0</v>
      </c>
      <c r="Y2895" s="2">
        <v>0</v>
      </c>
      <c r="Z2895" s="2">
        <v>620000</v>
      </c>
      <c r="AA2895">
        <v>6</v>
      </c>
      <c r="AB2895">
        <v>0</v>
      </c>
      <c r="AC2895">
        <v>0</v>
      </c>
      <c r="AD2895">
        <v>0</v>
      </c>
      <c r="AE2895">
        <v>6</v>
      </c>
      <c r="AF2895">
        <v>6</v>
      </c>
      <c r="AG2895">
        <v>3</v>
      </c>
      <c r="AH2895" s="2">
        <v>791919.33</v>
      </c>
    </row>
    <row r="2896" spans="1:34" x14ac:dyDescent="0.5">
      <c r="A2896">
        <v>21928</v>
      </c>
      <c r="B2896">
        <v>90791</v>
      </c>
      <c r="C2896" t="s">
        <v>2838</v>
      </c>
      <c r="D2896" s="25">
        <v>27584</v>
      </c>
      <c r="E2896" t="s">
        <v>122</v>
      </c>
      <c r="F2896" t="s">
        <v>80</v>
      </c>
      <c r="G2896" t="s">
        <v>81</v>
      </c>
      <c r="H2896" s="25">
        <v>41836</v>
      </c>
      <c r="I2896" s="26" t="str">
        <f t="shared" si="360"/>
        <v>Wed</v>
      </c>
      <c r="J2896" s="1">
        <f t="shared" si="361"/>
        <v>37</v>
      </c>
      <c r="K2896" s="1" t="str">
        <f t="shared" si="362"/>
        <v>45D</v>
      </c>
      <c r="L2896" s="25">
        <v>41873</v>
      </c>
      <c r="M2896" s="26" t="str">
        <f t="shared" si="363"/>
        <v>Fri</v>
      </c>
      <c r="N2896" s="25">
        <v>41874</v>
      </c>
      <c r="O2896" s="1">
        <f t="shared" si="364"/>
        <v>1</v>
      </c>
      <c r="P2896" s="27">
        <f t="shared" si="365"/>
        <v>2014</v>
      </c>
      <c r="Q2896" s="1">
        <f t="shared" si="366"/>
        <v>8</v>
      </c>
      <c r="R2896" s="1">
        <f t="shared" si="367"/>
        <v>22</v>
      </c>
      <c r="S2896" t="s">
        <v>72</v>
      </c>
      <c r="T2896" s="2">
        <v>8672249.6999999993</v>
      </c>
      <c r="U2896">
        <v>5717250</v>
      </c>
      <c r="V2896" s="2">
        <v>4525758</v>
      </c>
      <c r="W2896" s="2">
        <v>2541124.86</v>
      </c>
      <c r="X2896" s="2">
        <v>0</v>
      </c>
      <c r="Y2896" s="2">
        <v>441558.44</v>
      </c>
      <c r="Z2896" s="2">
        <v>1163808.3999999999</v>
      </c>
      <c r="AA2896">
        <v>2</v>
      </c>
      <c r="AB2896">
        <v>0</v>
      </c>
      <c r="AC2896">
        <v>0</v>
      </c>
      <c r="AD2896">
        <v>0</v>
      </c>
      <c r="AE2896">
        <v>2</v>
      </c>
      <c r="AF2896">
        <v>2</v>
      </c>
      <c r="AG2896">
        <v>1</v>
      </c>
      <c r="AH2896" s="2">
        <v>4525758</v>
      </c>
    </row>
    <row r="2897" spans="1:34" x14ac:dyDescent="0.5">
      <c r="A2897">
        <v>18335</v>
      </c>
      <c r="B2897">
        <v>90848</v>
      </c>
      <c r="C2897" t="s">
        <v>2379</v>
      </c>
      <c r="D2897" s="25">
        <v>25682</v>
      </c>
      <c r="E2897" t="s">
        <v>161</v>
      </c>
      <c r="F2897" t="s">
        <v>105</v>
      </c>
      <c r="G2897" t="s">
        <v>106</v>
      </c>
      <c r="H2897" s="25">
        <v>41836</v>
      </c>
      <c r="I2897" s="26" t="str">
        <f t="shared" si="360"/>
        <v>Wed</v>
      </c>
      <c r="J2897" s="1">
        <f t="shared" si="361"/>
        <v>32</v>
      </c>
      <c r="K2897" s="1" t="str">
        <f t="shared" si="362"/>
        <v>45D</v>
      </c>
      <c r="L2897" s="25">
        <v>41868</v>
      </c>
      <c r="M2897" s="26" t="str">
        <f t="shared" si="363"/>
        <v>Sun</v>
      </c>
      <c r="N2897" s="25">
        <v>41870</v>
      </c>
      <c r="O2897" s="1">
        <f t="shared" si="364"/>
        <v>2</v>
      </c>
      <c r="P2897" s="27">
        <f t="shared" si="365"/>
        <v>2014</v>
      </c>
      <c r="Q2897" s="1">
        <f t="shared" si="366"/>
        <v>8</v>
      </c>
      <c r="R2897" s="1">
        <f t="shared" si="367"/>
        <v>17</v>
      </c>
      <c r="S2897" t="s">
        <v>72</v>
      </c>
      <c r="T2897" s="2">
        <v>1942800.01</v>
      </c>
      <c r="U2897">
        <v>0</v>
      </c>
      <c r="V2897" s="2">
        <v>729864.8</v>
      </c>
      <c r="W2897" s="2">
        <v>952380.96</v>
      </c>
      <c r="X2897" s="2">
        <v>0</v>
      </c>
      <c r="Y2897" s="2">
        <v>0</v>
      </c>
      <c r="Z2897" s="2">
        <v>260554.25</v>
      </c>
      <c r="AA2897">
        <v>12</v>
      </c>
      <c r="AB2897">
        <v>0</v>
      </c>
      <c r="AC2897">
        <v>0</v>
      </c>
      <c r="AD2897">
        <v>0</v>
      </c>
      <c r="AE2897">
        <v>12</v>
      </c>
      <c r="AF2897">
        <v>12</v>
      </c>
      <c r="AG2897">
        <v>6</v>
      </c>
      <c r="AH2897" s="2">
        <v>121644.13</v>
      </c>
    </row>
    <row r="2898" spans="1:34" x14ac:dyDescent="0.5">
      <c r="A2898">
        <v>21967</v>
      </c>
      <c r="B2898">
        <v>90924</v>
      </c>
      <c r="C2898" t="s">
        <v>2839</v>
      </c>
      <c r="D2898" s="25">
        <v>24695</v>
      </c>
      <c r="E2898" t="s">
        <v>69</v>
      </c>
      <c r="F2898" t="s">
        <v>75</v>
      </c>
      <c r="G2898" t="s">
        <v>91</v>
      </c>
      <c r="H2898" s="25">
        <v>41836</v>
      </c>
      <c r="I2898" s="26" t="str">
        <f t="shared" si="360"/>
        <v>Wed</v>
      </c>
      <c r="J2898" s="1">
        <f t="shared" si="361"/>
        <v>4</v>
      </c>
      <c r="K2898" s="1" t="str">
        <f t="shared" si="362"/>
        <v>7D</v>
      </c>
      <c r="L2898" s="25">
        <v>41840</v>
      </c>
      <c r="M2898" s="26" t="str">
        <f t="shared" si="363"/>
        <v>Sun</v>
      </c>
      <c r="N2898" s="25">
        <v>41844</v>
      </c>
      <c r="O2898" s="1">
        <f t="shared" si="364"/>
        <v>4</v>
      </c>
      <c r="P2898" s="27">
        <f t="shared" si="365"/>
        <v>2014</v>
      </c>
      <c r="Q2898" s="1">
        <f t="shared" si="366"/>
        <v>7</v>
      </c>
      <c r="R2898" s="1">
        <f t="shared" si="367"/>
        <v>20</v>
      </c>
      <c r="S2898" t="s">
        <v>72</v>
      </c>
      <c r="T2898" s="2">
        <v>3833250</v>
      </c>
      <c r="U2898">
        <v>0</v>
      </c>
      <c r="V2898" s="2">
        <v>3000000</v>
      </c>
      <c r="W2898" s="2">
        <v>318831.17</v>
      </c>
      <c r="X2898" s="2">
        <v>0</v>
      </c>
      <c r="Y2898" s="2">
        <v>0</v>
      </c>
      <c r="Z2898" s="2">
        <v>514418.83</v>
      </c>
      <c r="AA2898">
        <v>28</v>
      </c>
      <c r="AB2898">
        <v>0</v>
      </c>
      <c r="AC2898">
        <v>12</v>
      </c>
      <c r="AD2898">
        <v>0</v>
      </c>
      <c r="AE2898">
        <v>28</v>
      </c>
      <c r="AF2898">
        <v>40</v>
      </c>
      <c r="AG2898">
        <v>4</v>
      </c>
      <c r="AH2898" s="2">
        <v>750000</v>
      </c>
    </row>
    <row r="2899" spans="1:34" x14ac:dyDescent="0.5">
      <c r="A2899">
        <v>21927</v>
      </c>
      <c r="B2899">
        <v>90778</v>
      </c>
      <c r="C2899" t="s">
        <v>2840</v>
      </c>
      <c r="D2899" s="25">
        <v>29903</v>
      </c>
      <c r="E2899" t="s">
        <v>69</v>
      </c>
      <c r="F2899" t="s">
        <v>75</v>
      </c>
      <c r="G2899" t="s">
        <v>91</v>
      </c>
      <c r="H2899" s="25">
        <v>41836</v>
      </c>
      <c r="I2899" s="26" t="str">
        <f t="shared" si="360"/>
        <v>Wed</v>
      </c>
      <c r="J2899" s="1">
        <f t="shared" si="361"/>
        <v>45</v>
      </c>
      <c r="K2899" s="1" t="str">
        <f t="shared" si="362"/>
        <v>45D</v>
      </c>
      <c r="L2899" s="25">
        <v>41881</v>
      </c>
      <c r="M2899" s="26" t="str">
        <f t="shared" si="363"/>
        <v>Sat</v>
      </c>
      <c r="N2899" s="25">
        <v>41886</v>
      </c>
      <c r="O2899" s="1">
        <f t="shared" si="364"/>
        <v>5</v>
      </c>
      <c r="P2899" s="27">
        <f t="shared" si="365"/>
        <v>2014</v>
      </c>
      <c r="Q2899" s="1">
        <f t="shared" si="366"/>
        <v>8</v>
      </c>
      <c r="R2899" s="1">
        <f t="shared" si="367"/>
        <v>30</v>
      </c>
      <c r="S2899" t="s">
        <v>72</v>
      </c>
      <c r="T2899" s="2">
        <v>6059997.5800000001</v>
      </c>
      <c r="U2899">
        <v>0</v>
      </c>
      <c r="V2899" s="2">
        <v>1000000</v>
      </c>
      <c r="W2899" s="2">
        <v>4246751.17</v>
      </c>
      <c r="X2899" s="2">
        <v>0</v>
      </c>
      <c r="Y2899" s="2">
        <v>0</v>
      </c>
      <c r="Z2899" s="2">
        <v>813246.41</v>
      </c>
      <c r="AA2899">
        <v>10</v>
      </c>
      <c r="AB2899">
        <v>0</v>
      </c>
      <c r="AC2899">
        <v>5</v>
      </c>
      <c r="AD2899">
        <v>0</v>
      </c>
      <c r="AE2899">
        <v>10</v>
      </c>
      <c r="AF2899">
        <v>15</v>
      </c>
      <c r="AG2899">
        <v>5</v>
      </c>
      <c r="AH2899" s="2">
        <v>200000</v>
      </c>
    </row>
    <row r="2900" spans="1:34" x14ac:dyDescent="0.5">
      <c r="A2900">
        <v>21971</v>
      </c>
      <c r="B2900">
        <v>90954</v>
      </c>
      <c r="C2900" t="s">
        <v>2841</v>
      </c>
      <c r="D2900" s="25">
        <v>27515</v>
      </c>
      <c r="E2900" t="s">
        <v>69</v>
      </c>
      <c r="F2900" t="s">
        <v>70</v>
      </c>
      <c r="G2900" t="s">
        <v>97</v>
      </c>
      <c r="H2900" s="25">
        <v>41836</v>
      </c>
      <c r="I2900" s="26" t="str">
        <f t="shared" si="360"/>
        <v>Wed</v>
      </c>
      <c r="J2900" s="1">
        <f t="shared" si="361"/>
        <v>1</v>
      </c>
      <c r="K2900" s="1" t="str">
        <f t="shared" si="362"/>
        <v>7D</v>
      </c>
      <c r="L2900" s="25">
        <v>41837</v>
      </c>
      <c r="M2900" s="26" t="str">
        <f t="shared" si="363"/>
        <v>Thu</v>
      </c>
      <c r="N2900" s="25">
        <v>41838</v>
      </c>
      <c r="O2900" s="1">
        <f t="shared" si="364"/>
        <v>1</v>
      </c>
      <c r="P2900" s="27">
        <f t="shared" si="365"/>
        <v>2014</v>
      </c>
      <c r="Q2900" s="1">
        <f t="shared" si="366"/>
        <v>7</v>
      </c>
      <c r="R2900" s="1">
        <f t="shared" si="367"/>
        <v>17</v>
      </c>
      <c r="S2900" t="s">
        <v>72</v>
      </c>
      <c r="T2900" s="2">
        <v>6553000</v>
      </c>
      <c r="U2900">
        <v>5198000</v>
      </c>
      <c r="V2900" s="2">
        <v>4779221</v>
      </c>
      <c r="W2900" s="2">
        <v>721212</v>
      </c>
      <c r="X2900" s="2">
        <v>0</v>
      </c>
      <c r="Y2900" s="2">
        <v>173160.17</v>
      </c>
      <c r="Z2900" s="2">
        <v>879406.83</v>
      </c>
      <c r="AA2900">
        <v>2</v>
      </c>
      <c r="AB2900">
        <v>0</v>
      </c>
      <c r="AC2900">
        <v>2</v>
      </c>
      <c r="AD2900">
        <v>0</v>
      </c>
      <c r="AE2900">
        <v>2</v>
      </c>
      <c r="AF2900">
        <v>4</v>
      </c>
      <c r="AG2900">
        <v>1</v>
      </c>
      <c r="AH2900" s="2">
        <v>4779221</v>
      </c>
    </row>
    <row r="2901" spans="1:34" x14ac:dyDescent="0.5">
      <c r="A2901">
        <v>21961</v>
      </c>
      <c r="B2901">
        <v>90907</v>
      </c>
      <c r="C2901" t="s">
        <v>2842</v>
      </c>
      <c r="D2901" s="25">
        <v>31573</v>
      </c>
      <c r="E2901" t="s">
        <v>69</v>
      </c>
      <c r="F2901" t="s">
        <v>70</v>
      </c>
      <c r="G2901" t="s">
        <v>97</v>
      </c>
      <c r="H2901" s="25">
        <v>41836</v>
      </c>
      <c r="I2901" s="26" t="str">
        <f t="shared" si="360"/>
        <v>Wed</v>
      </c>
      <c r="J2901" s="1">
        <f t="shared" si="361"/>
        <v>0</v>
      </c>
      <c r="K2901" s="1" t="str">
        <f t="shared" si="362"/>
        <v>7D</v>
      </c>
      <c r="L2901" s="25">
        <v>41836</v>
      </c>
      <c r="M2901" s="26" t="str">
        <f t="shared" si="363"/>
        <v>Wed</v>
      </c>
      <c r="N2901" s="25">
        <v>41838</v>
      </c>
      <c r="O2901" s="1">
        <f t="shared" si="364"/>
        <v>2</v>
      </c>
      <c r="P2901" s="27">
        <f t="shared" si="365"/>
        <v>2014</v>
      </c>
      <c r="Q2901" s="1">
        <f t="shared" si="366"/>
        <v>7</v>
      </c>
      <c r="R2901" s="1">
        <f t="shared" si="367"/>
        <v>16</v>
      </c>
      <c r="S2901" t="s">
        <v>72</v>
      </c>
      <c r="T2901" s="2">
        <v>13715199.35</v>
      </c>
      <c r="U2901">
        <v>10626000</v>
      </c>
      <c r="V2901" s="2">
        <v>8454546</v>
      </c>
      <c r="W2901" s="2">
        <v>2640864.7000000002</v>
      </c>
      <c r="X2901" s="2">
        <v>0</v>
      </c>
      <c r="Y2901" s="2">
        <v>599400.6</v>
      </c>
      <c r="Z2901" s="2">
        <v>2020388.05</v>
      </c>
      <c r="AA2901">
        <v>4</v>
      </c>
      <c r="AB2901">
        <v>0</v>
      </c>
      <c r="AC2901">
        <v>2</v>
      </c>
      <c r="AD2901">
        <v>0</v>
      </c>
      <c r="AE2901">
        <v>4</v>
      </c>
      <c r="AF2901">
        <v>6</v>
      </c>
      <c r="AG2901">
        <v>2</v>
      </c>
      <c r="AH2901" s="2">
        <v>4227273</v>
      </c>
    </row>
    <row r="2902" spans="1:34" x14ac:dyDescent="0.5">
      <c r="A2902">
        <v>21953</v>
      </c>
      <c r="B2902">
        <v>90847</v>
      </c>
      <c r="C2902" t="s">
        <v>2843</v>
      </c>
      <c r="D2902" s="25">
        <v>19954</v>
      </c>
      <c r="E2902" t="s">
        <v>113</v>
      </c>
      <c r="F2902" t="s">
        <v>80</v>
      </c>
      <c r="G2902" t="s">
        <v>89</v>
      </c>
      <c r="H2902" s="25">
        <v>41836</v>
      </c>
      <c r="I2902" s="26" t="str">
        <f t="shared" si="360"/>
        <v>Wed</v>
      </c>
      <c r="J2902" s="1">
        <f t="shared" si="361"/>
        <v>58</v>
      </c>
      <c r="K2902" s="1" t="str">
        <f t="shared" si="362"/>
        <v>60D</v>
      </c>
      <c r="L2902" s="25">
        <v>41894</v>
      </c>
      <c r="M2902" s="26" t="str">
        <f t="shared" si="363"/>
        <v>Fri</v>
      </c>
      <c r="N2902" s="25">
        <v>41897</v>
      </c>
      <c r="O2902" s="1">
        <f t="shared" si="364"/>
        <v>3</v>
      </c>
      <c r="P2902" s="27">
        <f t="shared" si="365"/>
        <v>2014</v>
      </c>
      <c r="Q2902" s="1">
        <f t="shared" si="366"/>
        <v>9</v>
      </c>
      <c r="R2902" s="1">
        <f t="shared" si="367"/>
        <v>12</v>
      </c>
      <c r="S2902" t="s">
        <v>72</v>
      </c>
      <c r="T2902" s="2">
        <v>19637241.280000001</v>
      </c>
      <c r="U2902">
        <v>15696939.300000001</v>
      </c>
      <c r="V2902" s="2">
        <v>9565569.3000000007</v>
      </c>
      <c r="W2902" s="2">
        <v>6656244.7000000002</v>
      </c>
      <c r="X2902" s="2">
        <v>0</v>
      </c>
      <c r="Y2902" s="2">
        <v>599400.6</v>
      </c>
      <c r="Z2902" s="2">
        <v>2816026.68</v>
      </c>
      <c r="AA2902">
        <v>6</v>
      </c>
      <c r="AB2902">
        <v>3</v>
      </c>
      <c r="AC2902">
        <v>0</v>
      </c>
      <c r="AD2902">
        <v>0</v>
      </c>
      <c r="AE2902">
        <v>9</v>
      </c>
      <c r="AF2902">
        <v>9</v>
      </c>
      <c r="AG2902">
        <v>3</v>
      </c>
      <c r="AH2902" s="2">
        <v>3188523.1</v>
      </c>
    </row>
    <row r="2903" spans="1:34" x14ac:dyDescent="0.5">
      <c r="A2903">
        <v>21959</v>
      </c>
      <c r="B2903">
        <v>90891</v>
      </c>
      <c r="C2903" t="s">
        <v>2844</v>
      </c>
      <c r="D2903" s="25">
        <v>27185</v>
      </c>
      <c r="E2903" t="s">
        <v>2331</v>
      </c>
      <c r="F2903" t="s">
        <v>70</v>
      </c>
      <c r="G2903" t="s">
        <v>74</v>
      </c>
      <c r="H2903" s="25">
        <v>41836</v>
      </c>
      <c r="I2903" s="26" t="str">
        <f t="shared" si="360"/>
        <v>Wed</v>
      </c>
      <c r="J2903" s="1">
        <f t="shared" si="361"/>
        <v>6</v>
      </c>
      <c r="K2903" s="1" t="str">
        <f t="shared" si="362"/>
        <v>7D</v>
      </c>
      <c r="L2903" s="25">
        <v>41842</v>
      </c>
      <c r="M2903" s="26" t="str">
        <f t="shared" si="363"/>
        <v>Tue</v>
      </c>
      <c r="N2903" s="25">
        <v>41845</v>
      </c>
      <c r="O2903" s="1">
        <f t="shared" si="364"/>
        <v>3</v>
      </c>
      <c r="P2903" s="27">
        <f t="shared" si="365"/>
        <v>2014</v>
      </c>
      <c r="Q2903" s="1">
        <f t="shared" si="366"/>
        <v>7</v>
      </c>
      <c r="R2903" s="1">
        <f t="shared" si="367"/>
        <v>22</v>
      </c>
      <c r="S2903" t="s">
        <v>72</v>
      </c>
      <c r="T2903" s="2">
        <v>31270000</v>
      </c>
      <c r="U2903">
        <v>30492000</v>
      </c>
      <c r="V2903" s="2">
        <v>24009093</v>
      </c>
      <c r="W2903" s="2">
        <v>3064500.07</v>
      </c>
      <c r="X2903" s="2">
        <v>0</v>
      </c>
      <c r="Y2903" s="2">
        <v>0</v>
      </c>
      <c r="Z2903" s="2">
        <v>4196406.93</v>
      </c>
      <c r="AA2903">
        <v>6</v>
      </c>
      <c r="AB2903">
        <v>0</v>
      </c>
      <c r="AC2903">
        <v>3</v>
      </c>
      <c r="AD2903">
        <v>3</v>
      </c>
      <c r="AE2903">
        <v>6</v>
      </c>
      <c r="AF2903">
        <v>12</v>
      </c>
      <c r="AG2903">
        <v>3</v>
      </c>
      <c r="AH2903" s="2">
        <v>8003031</v>
      </c>
    </row>
    <row r="2904" spans="1:34" x14ac:dyDescent="0.5">
      <c r="A2904">
        <v>21970</v>
      </c>
      <c r="B2904">
        <v>90931</v>
      </c>
      <c r="C2904" t="s">
        <v>2845</v>
      </c>
      <c r="D2904" s="25">
        <v>31557</v>
      </c>
      <c r="E2904" t="s">
        <v>110</v>
      </c>
      <c r="F2904" t="s">
        <v>80</v>
      </c>
      <c r="G2904" t="s">
        <v>89</v>
      </c>
      <c r="H2904" s="25">
        <v>41836</v>
      </c>
      <c r="I2904" s="26" t="str">
        <f t="shared" si="360"/>
        <v>Wed</v>
      </c>
      <c r="J2904" s="1">
        <f t="shared" si="361"/>
        <v>94</v>
      </c>
      <c r="K2904" s="1" t="str">
        <f t="shared" si="362"/>
        <v>120D</v>
      </c>
      <c r="L2904" s="25">
        <v>41930</v>
      </c>
      <c r="M2904" s="26" t="str">
        <f t="shared" si="363"/>
        <v>Sat</v>
      </c>
      <c r="N2904" s="25">
        <v>41932</v>
      </c>
      <c r="O2904" s="1">
        <f t="shared" si="364"/>
        <v>2</v>
      </c>
      <c r="P2904" s="27">
        <f t="shared" si="365"/>
        <v>2014</v>
      </c>
      <c r="Q2904" s="1">
        <f t="shared" si="366"/>
        <v>10</v>
      </c>
      <c r="R2904" s="1">
        <f t="shared" si="367"/>
        <v>18</v>
      </c>
      <c r="S2904" t="s">
        <v>72</v>
      </c>
      <c r="T2904" s="2">
        <v>9885505.4100000001</v>
      </c>
      <c r="U2904">
        <v>8375505.5999999996</v>
      </c>
      <c r="V2904" s="2">
        <v>4013632</v>
      </c>
      <c r="W2904" s="2">
        <v>4544825.5599999996</v>
      </c>
      <c r="X2904" s="2">
        <v>0</v>
      </c>
      <c r="Y2904" s="2">
        <v>0</v>
      </c>
      <c r="Z2904" s="2">
        <v>1327047.8500000001</v>
      </c>
      <c r="AA2904">
        <v>4</v>
      </c>
      <c r="AB2904">
        <v>0</v>
      </c>
      <c r="AC2904">
        <v>0</v>
      </c>
      <c r="AD2904">
        <v>0</v>
      </c>
      <c r="AE2904">
        <v>4</v>
      </c>
      <c r="AF2904">
        <v>4</v>
      </c>
      <c r="AG2904">
        <v>2</v>
      </c>
      <c r="AH2904" s="2">
        <v>2006816</v>
      </c>
    </row>
    <row r="2905" spans="1:34" x14ac:dyDescent="0.5">
      <c r="A2905">
        <v>21975</v>
      </c>
      <c r="B2905">
        <v>90995</v>
      </c>
      <c r="C2905" t="s">
        <v>2846</v>
      </c>
      <c r="D2905" s="25">
        <v>27775</v>
      </c>
      <c r="E2905" t="s">
        <v>138</v>
      </c>
      <c r="F2905" t="s">
        <v>80</v>
      </c>
      <c r="G2905" t="s">
        <v>89</v>
      </c>
      <c r="H2905" s="25">
        <v>41837</v>
      </c>
      <c r="I2905" s="26" t="str">
        <f t="shared" si="360"/>
        <v>Thu</v>
      </c>
      <c r="J2905" s="1">
        <f t="shared" si="361"/>
        <v>20</v>
      </c>
      <c r="K2905" s="1" t="str">
        <f t="shared" si="362"/>
        <v>30D</v>
      </c>
      <c r="L2905" s="25">
        <v>41857</v>
      </c>
      <c r="M2905" s="26" t="str">
        <f t="shared" si="363"/>
        <v>Wed</v>
      </c>
      <c r="N2905" s="25">
        <v>41859</v>
      </c>
      <c r="O2905" s="1">
        <f t="shared" si="364"/>
        <v>2</v>
      </c>
      <c r="P2905" s="27">
        <f t="shared" si="365"/>
        <v>2014</v>
      </c>
      <c r="Q2905" s="1">
        <f t="shared" si="366"/>
        <v>8</v>
      </c>
      <c r="R2905" s="1">
        <f t="shared" si="367"/>
        <v>6</v>
      </c>
      <c r="S2905" t="s">
        <v>72</v>
      </c>
      <c r="T2905" s="2">
        <v>22087884.280000001</v>
      </c>
      <c r="U2905">
        <v>11607884.4</v>
      </c>
      <c r="V2905" s="2">
        <v>9205061.5999999996</v>
      </c>
      <c r="W2905" s="2">
        <v>3355729.43</v>
      </c>
      <c r="X2905" s="2">
        <v>0</v>
      </c>
      <c r="Y2905" s="2">
        <v>5903429.9000000004</v>
      </c>
      <c r="Z2905" s="2">
        <v>3623663.35</v>
      </c>
      <c r="AA2905">
        <v>4</v>
      </c>
      <c r="AB2905">
        <v>0</v>
      </c>
      <c r="AC2905">
        <v>0</v>
      </c>
      <c r="AD2905">
        <v>0</v>
      </c>
      <c r="AE2905">
        <v>4</v>
      </c>
      <c r="AF2905">
        <v>4</v>
      </c>
      <c r="AG2905">
        <v>2</v>
      </c>
      <c r="AH2905" s="2">
        <v>4602530.8</v>
      </c>
    </row>
    <row r="2906" spans="1:34" x14ac:dyDescent="0.5">
      <c r="A2906">
        <v>17918</v>
      </c>
      <c r="B2906">
        <v>73070</v>
      </c>
      <c r="C2906" t="s">
        <v>2305</v>
      </c>
      <c r="D2906" s="25">
        <v>24972</v>
      </c>
      <c r="E2906" t="s">
        <v>79</v>
      </c>
      <c r="F2906" t="s">
        <v>105</v>
      </c>
      <c r="G2906" t="s">
        <v>106</v>
      </c>
      <c r="H2906" s="25">
        <v>41837</v>
      </c>
      <c r="I2906" s="26" t="str">
        <f t="shared" si="360"/>
        <v>Thu</v>
      </c>
      <c r="J2906" s="1">
        <f t="shared" si="361"/>
        <v>2</v>
      </c>
      <c r="K2906" s="1" t="str">
        <f t="shared" si="362"/>
        <v>7D</v>
      </c>
      <c r="L2906" s="25">
        <v>41839</v>
      </c>
      <c r="M2906" s="26" t="str">
        <f t="shared" si="363"/>
        <v>Sat</v>
      </c>
      <c r="N2906" s="25">
        <v>41845</v>
      </c>
      <c r="O2906" s="1">
        <f t="shared" si="364"/>
        <v>6</v>
      </c>
      <c r="P2906" s="27">
        <f t="shared" si="365"/>
        <v>2014</v>
      </c>
      <c r="Q2906" s="1">
        <f t="shared" si="366"/>
        <v>7</v>
      </c>
      <c r="R2906" s="1">
        <f t="shared" si="367"/>
        <v>19</v>
      </c>
      <c r="S2906" t="s">
        <v>72</v>
      </c>
      <c r="T2906" s="2">
        <v>16029965.380000001</v>
      </c>
      <c r="U2906">
        <v>4635400</v>
      </c>
      <c r="V2906" s="2">
        <v>3590749.4</v>
      </c>
      <c r="W2906" s="2">
        <v>9441845.6699999999</v>
      </c>
      <c r="X2906" s="2">
        <v>0</v>
      </c>
      <c r="Y2906" s="2">
        <v>846061.32</v>
      </c>
      <c r="Z2906" s="2">
        <v>2151308.9900000002</v>
      </c>
      <c r="AA2906">
        <v>2</v>
      </c>
      <c r="AB2906">
        <v>0</v>
      </c>
      <c r="AC2906">
        <v>0</v>
      </c>
      <c r="AD2906">
        <v>0</v>
      </c>
      <c r="AE2906">
        <v>2</v>
      </c>
      <c r="AF2906">
        <v>2</v>
      </c>
      <c r="AG2906">
        <v>1</v>
      </c>
      <c r="AH2906" s="2">
        <v>3590749.4</v>
      </c>
    </row>
    <row r="2907" spans="1:34" x14ac:dyDescent="0.5">
      <c r="A2907">
        <v>21974</v>
      </c>
      <c r="B2907">
        <v>90994</v>
      </c>
      <c r="C2907" t="s">
        <v>2847</v>
      </c>
      <c r="D2907" s="25">
        <v>30336</v>
      </c>
      <c r="E2907" t="s">
        <v>138</v>
      </c>
      <c r="F2907" t="s">
        <v>80</v>
      </c>
      <c r="G2907" t="s">
        <v>81</v>
      </c>
      <c r="H2907" s="25">
        <v>41837</v>
      </c>
      <c r="I2907" s="26" t="str">
        <f t="shared" si="360"/>
        <v>Thu</v>
      </c>
      <c r="J2907" s="1">
        <f t="shared" si="361"/>
        <v>28</v>
      </c>
      <c r="K2907" s="1" t="str">
        <f t="shared" si="362"/>
        <v>30D</v>
      </c>
      <c r="L2907" s="25">
        <v>41865</v>
      </c>
      <c r="M2907" s="26" t="str">
        <f t="shared" si="363"/>
        <v>Thu</v>
      </c>
      <c r="N2907" s="25">
        <v>41867</v>
      </c>
      <c r="O2907" s="1">
        <f t="shared" si="364"/>
        <v>2</v>
      </c>
      <c r="P2907" s="27">
        <f t="shared" si="365"/>
        <v>2014</v>
      </c>
      <c r="Q2907" s="1">
        <f t="shared" si="366"/>
        <v>8</v>
      </c>
      <c r="R2907" s="1">
        <f t="shared" si="367"/>
        <v>14</v>
      </c>
      <c r="S2907" t="s">
        <v>72</v>
      </c>
      <c r="T2907" s="2">
        <v>14859299.630000001</v>
      </c>
      <c r="U2907">
        <v>13929300</v>
      </c>
      <c r="V2907" s="2">
        <v>11211516</v>
      </c>
      <c r="W2907" s="2">
        <v>1212120.05</v>
      </c>
      <c r="X2907" s="2">
        <v>0</v>
      </c>
      <c r="Y2907" s="2">
        <v>441558.44</v>
      </c>
      <c r="Z2907" s="2">
        <v>1994105.14</v>
      </c>
      <c r="AA2907">
        <v>4</v>
      </c>
      <c r="AB2907">
        <v>0</v>
      </c>
      <c r="AC2907">
        <v>0</v>
      </c>
      <c r="AD2907">
        <v>0</v>
      </c>
      <c r="AE2907">
        <v>4</v>
      </c>
      <c r="AF2907">
        <v>4</v>
      </c>
      <c r="AG2907">
        <v>2</v>
      </c>
      <c r="AH2907" s="2">
        <v>5605758</v>
      </c>
    </row>
    <row r="2908" spans="1:34" x14ac:dyDescent="0.5">
      <c r="A2908">
        <v>21979</v>
      </c>
      <c r="B2908">
        <v>90999</v>
      </c>
      <c r="C2908" t="s">
        <v>2848</v>
      </c>
      <c r="D2908" s="25">
        <v>36830</v>
      </c>
      <c r="E2908" t="s">
        <v>138</v>
      </c>
      <c r="F2908" t="s">
        <v>80</v>
      </c>
      <c r="G2908" t="s">
        <v>89</v>
      </c>
      <c r="H2908" s="25">
        <v>41837</v>
      </c>
      <c r="I2908" s="26" t="str">
        <f t="shared" si="360"/>
        <v>Thu</v>
      </c>
      <c r="J2908" s="1">
        <f t="shared" si="361"/>
        <v>2</v>
      </c>
      <c r="K2908" s="1" t="str">
        <f t="shared" si="362"/>
        <v>7D</v>
      </c>
      <c r="L2908" s="25">
        <v>41839</v>
      </c>
      <c r="M2908" s="26" t="str">
        <f t="shared" si="363"/>
        <v>Sat</v>
      </c>
      <c r="N2908" s="25">
        <v>41840</v>
      </c>
      <c r="O2908" s="1">
        <f t="shared" si="364"/>
        <v>1</v>
      </c>
      <c r="P2908" s="27">
        <f t="shared" si="365"/>
        <v>2014</v>
      </c>
      <c r="Q2908" s="1">
        <f t="shared" si="366"/>
        <v>7</v>
      </c>
      <c r="R2908" s="1">
        <f t="shared" si="367"/>
        <v>19</v>
      </c>
      <c r="S2908" t="s">
        <v>72</v>
      </c>
      <c r="T2908" s="2">
        <v>231000</v>
      </c>
      <c r="U2908">
        <v>0</v>
      </c>
      <c r="V2908" s="2">
        <v>200000</v>
      </c>
      <c r="W2908" s="2">
        <v>0</v>
      </c>
      <c r="X2908" s="2">
        <v>0</v>
      </c>
      <c r="Y2908" s="2">
        <v>0</v>
      </c>
      <c r="Z2908" s="2">
        <v>31000</v>
      </c>
      <c r="AA2908">
        <v>2</v>
      </c>
      <c r="AB2908">
        <v>0</v>
      </c>
      <c r="AC2908">
        <v>1</v>
      </c>
      <c r="AD2908">
        <v>0</v>
      </c>
      <c r="AE2908">
        <v>2</v>
      </c>
      <c r="AF2908">
        <v>3</v>
      </c>
      <c r="AG2908">
        <v>1</v>
      </c>
      <c r="AH2908" s="2">
        <v>200000</v>
      </c>
    </row>
    <row r="2909" spans="1:34" x14ac:dyDescent="0.5">
      <c r="A2909">
        <v>22004</v>
      </c>
      <c r="B2909">
        <v>91176</v>
      </c>
      <c r="C2909" t="s">
        <v>2849</v>
      </c>
      <c r="D2909" s="25">
        <v>27395</v>
      </c>
      <c r="E2909" t="s">
        <v>69</v>
      </c>
      <c r="F2909" t="s">
        <v>75</v>
      </c>
      <c r="G2909" t="s">
        <v>91</v>
      </c>
      <c r="H2909" s="25">
        <v>41837</v>
      </c>
      <c r="I2909" s="26" t="str">
        <f t="shared" si="360"/>
        <v>Thu</v>
      </c>
      <c r="J2909" s="1">
        <f t="shared" si="361"/>
        <v>1</v>
      </c>
      <c r="K2909" s="1" t="str">
        <f t="shared" si="362"/>
        <v>7D</v>
      </c>
      <c r="L2909" s="25">
        <v>41838</v>
      </c>
      <c r="M2909" s="26" t="str">
        <f t="shared" si="363"/>
        <v>Fri</v>
      </c>
      <c r="N2909" s="25">
        <v>41839</v>
      </c>
      <c r="O2909" s="1">
        <f t="shared" si="364"/>
        <v>1</v>
      </c>
      <c r="P2909" s="27">
        <f t="shared" si="365"/>
        <v>2014</v>
      </c>
      <c r="Q2909" s="1">
        <f t="shared" si="366"/>
        <v>7</v>
      </c>
      <c r="R2909" s="1">
        <f t="shared" si="367"/>
        <v>18</v>
      </c>
      <c r="S2909" t="s">
        <v>72</v>
      </c>
      <c r="T2909" s="2">
        <v>17671500</v>
      </c>
      <c r="U2909">
        <v>17671500</v>
      </c>
      <c r="V2909" s="2">
        <v>14027273</v>
      </c>
      <c r="W2909" s="2">
        <v>1272727</v>
      </c>
      <c r="X2909" s="2">
        <v>0</v>
      </c>
      <c r="Y2909" s="2">
        <v>0</v>
      </c>
      <c r="Z2909" s="2">
        <v>2371500</v>
      </c>
      <c r="AA2909">
        <v>6</v>
      </c>
      <c r="AB2909">
        <v>0</v>
      </c>
      <c r="AC2909">
        <v>0</v>
      </c>
      <c r="AD2909">
        <v>0</v>
      </c>
      <c r="AE2909">
        <v>6</v>
      </c>
      <c r="AF2909">
        <v>6</v>
      </c>
      <c r="AG2909">
        <v>1</v>
      </c>
      <c r="AH2909" s="2">
        <v>14027273</v>
      </c>
    </row>
    <row r="2910" spans="1:34" x14ac:dyDescent="0.5">
      <c r="A2910">
        <v>21977</v>
      </c>
      <c r="B2910">
        <v>90997</v>
      </c>
      <c r="C2910" t="s">
        <v>2850</v>
      </c>
      <c r="D2910" s="25">
        <v>24386</v>
      </c>
      <c r="E2910" t="s">
        <v>79</v>
      </c>
      <c r="F2910" t="s">
        <v>70</v>
      </c>
      <c r="G2910" t="s">
        <v>74</v>
      </c>
      <c r="H2910" s="25">
        <v>41837</v>
      </c>
      <c r="I2910" s="26" t="str">
        <f t="shared" si="360"/>
        <v>Thu</v>
      </c>
      <c r="J2910" s="1">
        <f t="shared" si="361"/>
        <v>69</v>
      </c>
      <c r="K2910" s="1" t="str">
        <f t="shared" si="362"/>
        <v>90D</v>
      </c>
      <c r="L2910" s="25">
        <v>41906</v>
      </c>
      <c r="M2910" s="26" t="str">
        <f t="shared" si="363"/>
        <v>Wed</v>
      </c>
      <c r="N2910" s="25">
        <v>41911</v>
      </c>
      <c r="O2910" s="1">
        <f t="shared" si="364"/>
        <v>5</v>
      </c>
      <c r="P2910" s="27">
        <f t="shared" si="365"/>
        <v>2014</v>
      </c>
      <c r="Q2910" s="1">
        <f t="shared" si="366"/>
        <v>9</v>
      </c>
      <c r="R2910" s="1">
        <f t="shared" si="367"/>
        <v>24</v>
      </c>
      <c r="S2910" t="s">
        <v>72</v>
      </c>
      <c r="T2910" s="2">
        <v>48270764.659999996</v>
      </c>
      <c r="U2910">
        <v>25845304.800000001</v>
      </c>
      <c r="V2910" s="2">
        <v>20362680.100000001</v>
      </c>
      <c r="W2910" s="2">
        <v>14454317.1</v>
      </c>
      <c r="X2910" s="2">
        <v>0</v>
      </c>
      <c r="Y2910" s="2">
        <v>6256044.6500000004</v>
      </c>
      <c r="Z2910" s="2">
        <v>7197722.8099999996</v>
      </c>
      <c r="AA2910">
        <v>15</v>
      </c>
      <c r="AB2910">
        <v>0</v>
      </c>
      <c r="AC2910">
        <v>0</v>
      </c>
      <c r="AD2910">
        <v>0</v>
      </c>
      <c r="AE2910">
        <v>15</v>
      </c>
      <c r="AF2910">
        <v>15</v>
      </c>
      <c r="AG2910">
        <v>5</v>
      </c>
      <c r="AH2910" s="2">
        <v>4072536.02</v>
      </c>
    </row>
    <row r="2911" spans="1:34" x14ac:dyDescent="0.5">
      <c r="A2911">
        <v>21976</v>
      </c>
      <c r="B2911">
        <v>90996</v>
      </c>
      <c r="C2911" t="s">
        <v>2851</v>
      </c>
      <c r="D2911" s="25">
        <v>29203</v>
      </c>
      <c r="E2911" t="s">
        <v>122</v>
      </c>
      <c r="F2911" t="s">
        <v>80</v>
      </c>
      <c r="G2911" t="s">
        <v>89</v>
      </c>
      <c r="H2911" s="25">
        <v>41837</v>
      </c>
      <c r="I2911" s="26" t="str">
        <f t="shared" si="360"/>
        <v>Thu</v>
      </c>
      <c r="J2911" s="1">
        <f t="shared" si="361"/>
        <v>20</v>
      </c>
      <c r="K2911" s="1" t="str">
        <f t="shared" si="362"/>
        <v>30D</v>
      </c>
      <c r="L2911" s="25">
        <v>41857</v>
      </c>
      <c r="M2911" s="26" t="str">
        <f t="shared" si="363"/>
        <v>Wed</v>
      </c>
      <c r="N2911" s="25">
        <v>41859</v>
      </c>
      <c r="O2911" s="1">
        <f t="shared" si="364"/>
        <v>2</v>
      </c>
      <c r="P2911" s="27">
        <f t="shared" si="365"/>
        <v>2014</v>
      </c>
      <c r="Q2911" s="1">
        <f t="shared" si="366"/>
        <v>8</v>
      </c>
      <c r="R2911" s="1">
        <f t="shared" si="367"/>
        <v>6</v>
      </c>
      <c r="S2911" t="s">
        <v>72</v>
      </c>
      <c r="T2911" s="2">
        <v>14782983.220000001</v>
      </c>
      <c r="U2911">
        <v>11607884.4</v>
      </c>
      <c r="V2911" s="2">
        <v>9205061.5999999996</v>
      </c>
      <c r="W2911" s="2">
        <v>3152351.87</v>
      </c>
      <c r="X2911" s="2">
        <v>0</v>
      </c>
      <c r="Y2911" s="2">
        <v>441558.44</v>
      </c>
      <c r="Z2911" s="2">
        <v>1984011.31</v>
      </c>
      <c r="AA2911">
        <v>4</v>
      </c>
      <c r="AB2911">
        <v>0</v>
      </c>
      <c r="AC2911">
        <v>0</v>
      </c>
      <c r="AD2911">
        <v>0</v>
      </c>
      <c r="AE2911">
        <v>4</v>
      </c>
      <c r="AF2911">
        <v>4</v>
      </c>
      <c r="AG2911">
        <v>2</v>
      </c>
      <c r="AH2911" s="2">
        <v>4602530.8</v>
      </c>
    </row>
    <row r="2912" spans="1:34" x14ac:dyDescent="0.5">
      <c r="A2912">
        <v>22029</v>
      </c>
      <c r="B2912">
        <v>91291</v>
      </c>
      <c r="C2912" t="s">
        <v>2852</v>
      </c>
      <c r="D2912" s="25">
        <v>26622</v>
      </c>
      <c r="E2912" t="s">
        <v>138</v>
      </c>
      <c r="F2912" t="s">
        <v>75</v>
      </c>
      <c r="G2912" t="s">
        <v>91</v>
      </c>
      <c r="H2912" s="25">
        <v>41838</v>
      </c>
      <c r="I2912" s="26" t="str">
        <f t="shared" si="360"/>
        <v>Fri</v>
      </c>
      <c r="J2912" s="1">
        <f t="shared" si="361"/>
        <v>7</v>
      </c>
      <c r="K2912" s="1" t="str">
        <f t="shared" si="362"/>
        <v>7D</v>
      </c>
      <c r="L2912" s="25">
        <v>41845</v>
      </c>
      <c r="M2912" s="26" t="str">
        <f t="shared" si="363"/>
        <v>Fri</v>
      </c>
      <c r="N2912" s="25">
        <v>41848</v>
      </c>
      <c r="O2912" s="1">
        <f t="shared" si="364"/>
        <v>3</v>
      </c>
      <c r="P2912" s="27">
        <f t="shared" si="365"/>
        <v>2014</v>
      </c>
      <c r="Q2912" s="1">
        <f t="shared" si="366"/>
        <v>7</v>
      </c>
      <c r="R2912" s="1">
        <f t="shared" si="367"/>
        <v>25</v>
      </c>
      <c r="S2912" t="s">
        <v>72</v>
      </c>
      <c r="T2912" s="2">
        <v>4879499.9800000004</v>
      </c>
      <c r="U2912">
        <v>0</v>
      </c>
      <c r="V2912" s="2">
        <v>3783116.88</v>
      </c>
      <c r="W2912" s="2">
        <v>441558.43</v>
      </c>
      <c r="X2912" s="2">
        <v>0</v>
      </c>
      <c r="Y2912" s="2">
        <v>0</v>
      </c>
      <c r="Z2912" s="2">
        <v>654824.67000000004</v>
      </c>
      <c r="AA2912">
        <v>6</v>
      </c>
      <c r="AB2912">
        <v>3</v>
      </c>
      <c r="AC2912">
        <v>3</v>
      </c>
      <c r="AD2912">
        <v>0</v>
      </c>
      <c r="AE2912">
        <v>9</v>
      </c>
      <c r="AF2912">
        <v>12</v>
      </c>
      <c r="AG2912">
        <v>3</v>
      </c>
      <c r="AH2912" s="2">
        <v>1261038.96</v>
      </c>
    </row>
    <row r="2913" spans="1:34" x14ac:dyDescent="0.5">
      <c r="A2913">
        <v>21293</v>
      </c>
      <c r="B2913">
        <v>91294</v>
      </c>
      <c r="C2913" t="s">
        <v>2853</v>
      </c>
      <c r="D2913" s="25">
        <v>12558</v>
      </c>
      <c r="E2913" t="s">
        <v>69</v>
      </c>
      <c r="F2913" t="s">
        <v>70</v>
      </c>
      <c r="G2913" t="s">
        <v>74</v>
      </c>
      <c r="H2913" s="25">
        <v>41838</v>
      </c>
      <c r="I2913" s="26" t="str">
        <f t="shared" si="360"/>
        <v>Fri</v>
      </c>
      <c r="J2913" s="1">
        <f t="shared" si="361"/>
        <v>1</v>
      </c>
      <c r="K2913" s="1" t="str">
        <f t="shared" si="362"/>
        <v>7D</v>
      </c>
      <c r="L2913" s="25">
        <v>41839</v>
      </c>
      <c r="M2913" s="26" t="str">
        <f t="shared" si="363"/>
        <v>Sat</v>
      </c>
      <c r="N2913" s="25">
        <v>41841</v>
      </c>
      <c r="O2913" s="1">
        <f t="shared" si="364"/>
        <v>2</v>
      </c>
      <c r="P2913" s="27">
        <f t="shared" si="365"/>
        <v>2014</v>
      </c>
      <c r="Q2913" s="1">
        <f t="shared" si="366"/>
        <v>7</v>
      </c>
      <c r="R2913" s="1">
        <f t="shared" si="367"/>
        <v>19</v>
      </c>
      <c r="S2913" t="s">
        <v>72</v>
      </c>
      <c r="T2913" s="2">
        <v>14553000</v>
      </c>
      <c r="U2913">
        <v>12243000</v>
      </c>
      <c r="V2913" s="2">
        <v>11878788</v>
      </c>
      <c r="W2913" s="2">
        <v>721212</v>
      </c>
      <c r="X2913" s="2">
        <v>0</v>
      </c>
      <c r="Y2913" s="2">
        <v>0</v>
      </c>
      <c r="Z2913" s="2">
        <v>1953000</v>
      </c>
      <c r="AA2913">
        <v>2</v>
      </c>
      <c r="AB2913">
        <v>2</v>
      </c>
      <c r="AC2913">
        <v>0</v>
      </c>
      <c r="AD2913">
        <v>0</v>
      </c>
      <c r="AE2913">
        <v>4</v>
      </c>
      <c r="AF2913">
        <v>4</v>
      </c>
      <c r="AG2913">
        <v>2</v>
      </c>
      <c r="AH2913" s="2">
        <v>5939394</v>
      </c>
    </row>
    <row r="2914" spans="1:34" x14ac:dyDescent="0.5">
      <c r="A2914">
        <v>22050</v>
      </c>
      <c r="B2914">
        <v>91349</v>
      </c>
      <c r="C2914" t="s">
        <v>2854</v>
      </c>
      <c r="D2914" s="25">
        <v>29284</v>
      </c>
      <c r="E2914" t="s">
        <v>138</v>
      </c>
      <c r="F2914" t="s">
        <v>75</v>
      </c>
      <c r="G2914" t="s">
        <v>91</v>
      </c>
      <c r="H2914" s="25">
        <v>41838</v>
      </c>
      <c r="I2914" s="26" t="str">
        <f t="shared" si="360"/>
        <v>Fri</v>
      </c>
      <c r="J2914" s="1">
        <f t="shared" si="361"/>
        <v>50</v>
      </c>
      <c r="K2914" s="1" t="str">
        <f t="shared" si="362"/>
        <v>60D</v>
      </c>
      <c r="L2914" s="25">
        <v>41888</v>
      </c>
      <c r="M2914" s="26" t="str">
        <f t="shared" si="363"/>
        <v>Sat</v>
      </c>
      <c r="N2914" s="25">
        <v>41891</v>
      </c>
      <c r="O2914" s="1">
        <f t="shared" si="364"/>
        <v>3</v>
      </c>
      <c r="P2914" s="27">
        <f t="shared" si="365"/>
        <v>2014</v>
      </c>
      <c r="Q2914" s="1">
        <f t="shared" si="366"/>
        <v>9</v>
      </c>
      <c r="R2914" s="1">
        <f t="shared" si="367"/>
        <v>6</v>
      </c>
      <c r="S2914" t="s">
        <v>72</v>
      </c>
      <c r="T2914" s="2">
        <v>2957500</v>
      </c>
      <c r="U2914">
        <v>0</v>
      </c>
      <c r="V2914" s="2">
        <v>2500000</v>
      </c>
      <c r="W2914" s="2">
        <v>60606.06</v>
      </c>
      <c r="X2914" s="2">
        <v>0</v>
      </c>
      <c r="Y2914" s="2">
        <v>0</v>
      </c>
      <c r="Z2914" s="2">
        <v>396893.94</v>
      </c>
      <c r="AA2914">
        <v>6</v>
      </c>
      <c r="AB2914">
        <v>3</v>
      </c>
      <c r="AC2914">
        <v>0</v>
      </c>
      <c r="AD2914">
        <v>3</v>
      </c>
      <c r="AE2914">
        <v>9</v>
      </c>
      <c r="AF2914">
        <v>12</v>
      </c>
      <c r="AG2914">
        <v>3</v>
      </c>
      <c r="AH2914" s="2">
        <v>833333.33</v>
      </c>
    </row>
    <row r="2915" spans="1:34" x14ac:dyDescent="0.5">
      <c r="A2915">
        <v>22049</v>
      </c>
      <c r="B2915">
        <v>91348</v>
      </c>
      <c r="C2915" t="s">
        <v>2855</v>
      </c>
      <c r="D2915" s="25">
        <v>27595</v>
      </c>
      <c r="E2915" t="s">
        <v>138</v>
      </c>
      <c r="F2915" t="s">
        <v>75</v>
      </c>
      <c r="G2915" t="s">
        <v>91</v>
      </c>
      <c r="H2915" s="25">
        <v>41838</v>
      </c>
      <c r="I2915" s="26" t="str">
        <f t="shared" si="360"/>
        <v>Fri</v>
      </c>
      <c r="J2915" s="1">
        <f t="shared" si="361"/>
        <v>50</v>
      </c>
      <c r="K2915" s="1" t="str">
        <f t="shared" si="362"/>
        <v>60D</v>
      </c>
      <c r="L2915" s="25">
        <v>41888</v>
      </c>
      <c r="M2915" s="26" t="str">
        <f t="shared" si="363"/>
        <v>Sat</v>
      </c>
      <c r="N2915" s="25">
        <v>41891</v>
      </c>
      <c r="O2915" s="1">
        <f t="shared" si="364"/>
        <v>3</v>
      </c>
      <c r="P2915" s="27">
        <f t="shared" si="365"/>
        <v>2014</v>
      </c>
      <c r="Q2915" s="1">
        <f t="shared" si="366"/>
        <v>9</v>
      </c>
      <c r="R2915" s="1">
        <f t="shared" si="367"/>
        <v>6</v>
      </c>
      <c r="S2915" t="s">
        <v>72</v>
      </c>
      <c r="T2915" s="2">
        <v>12435499.949999999</v>
      </c>
      <c r="U2915">
        <v>0</v>
      </c>
      <c r="V2915" s="2">
        <v>5100000</v>
      </c>
      <c r="W2915" s="2">
        <v>2549783.52</v>
      </c>
      <c r="X2915" s="2">
        <v>0</v>
      </c>
      <c r="Y2915" s="2">
        <v>2397602.4</v>
      </c>
      <c r="Z2915" s="2">
        <v>2388114.0299999998</v>
      </c>
      <c r="AA2915">
        <v>6</v>
      </c>
      <c r="AB2915">
        <v>0</v>
      </c>
      <c r="AC2915">
        <v>0</v>
      </c>
      <c r="AD2915">
        <v>0</v>
      </c>
      <c r="AE2915">
        <v>6</v>
      </c>
      <c r="AF2915">
        <v>6</v>
      </c>
      <c r="AG2915">
        <v>3</v>
      </c>
      <c r="AH2915" s="2">
        <v>1700000</v>
      </c>
    </row>
    <row r="2916" spans="1:34" x14ac:dyDescent="0.5">
      <c r="A2916">
        <v>22036</v>
      </c>
      <c r="B2916">
        <v>91320</v>
      </c>
      <c r="C2916" t="s">
        <v>2856</v>
      </c>
      <c r="D2916" s="25">
        <v>24129</v>
      </c>
      <c r="E2916" t="s">
        <v>134</v>
      </c>
      <c r="F2916" t="s">
        <v>80</v>
      </c>
      <c r="G2916" t="s">
        <v>89</v>
      </c>
      <c r="H2916" s="25">
        <v>41838</v>
      </c>
      <c r="I2916" s="26" t="str">
        <f t="shared" si="360"/>
        <v>Fri</v>
      </c>
      <c r="J2916" s="1">
        <f t="shared" si="361"/>
        <v>71</v>
      </c>
      <c r="K2916" s="1" t="str">
        <f t="shared" si="362"/>
        <v>90D</v>
      </c>
      <c r="L2916" s="25">
        <v>41909</v>
      </c>
      <c r="M2916" s="26" t="str">
        <f t="shared" si="363"/>
        <v>Sat</v>
      </c>
      <c r="N2916" s="25">
        <v>41916</v>
      </c>
      <c r="O2916" s="1">
        <f t="shared" si="364"/>
        <v>7</v>
      </c>
      <c r="P2916" s="27">
        <f t="shared" si="365"/>
        <v>2014</v>
      </c>
      <c r="Q2916" s="1">
        <f t="shared" si="366"/>
        <v>9</v>
      </c>
      <c r="R2916" s="1">
        <f t="shared" si="367"/>
        <v>27</v>
      </c>
      <c r="S2916" t="s">
        <v>72</v>
      </c>
      <c r="T2916" s="2">
        <v>57128839.25</v>
      </c>
      <c r="U2916">
        <v>46606840</v>
      </c>
      <c r="V2916" s="2">
        <v>17698800</v>
      </c>
      <c r="W2916" s="2">
        <v>28833331.739999998</v>
      </c>
      <c r="X2916" s="2">
        <v>0</v>
      </c>
      <c r="Y2916" s="2">
        <v>2928138.52</v>
      </c>
      <c r="Z2916" s="2">
        <v>7668568.9900000002</v>
      </c>
      <c r="AA2916">
        <v>14</v>
      </c>
      <c r="AB2916">
        <v>0</v>
      </c>
      <c r="AC2916">
        <v>0</v>
      </c>
      <c r="AD2916">
        <v>0</v>
      </c>
      <c r="AE2916">
        <v>14</v>
      </c>
      <c r="AF2916">
        <v>14</v>
      </c>
      <c r="AG2916">
        <v>7</v>
      </c>
      <c r="AH2916" s="2">
        <v>2528400</v>
      </c>
    </row>
    <row r="2917" spans="1:34" x14ac:dyDescent="0.5">
      <c r="A2917">
        <v>22062</v>
      </c>
      <c r="B2917">
        <v>91434</v>
      </c>
      <c r="C2917" t="s">
        <v>2857</v>
      </c>
      <c r="D2917" s="25">
        <v>20174</v>
      </c>
      <c r="E2917" t="s">
        <v>100</v>
      </c>
      <c r="F2917" t="s">
        <v>94</v>
      </c>
      <c r="G2917" t="s">
        <v>141</v>
      </c>
      <c r="H2917" s="25">
        <v>41839</v>
      </c>
      <c r="I2917" s="26" t="str">
        <f t="shared" si="360"/>
        <v>Sat</v>
      </c>
      <c r="J2917" s="1">
        <f t="shared" si="361"/>
        <v>64</v>
      </c>
      <c r="K2917" s="1" t="str">
        <f t="shared" si="362"/>
        <v>90D</v>
      </c>
      <c r="L2917" s="25">
        <v>41903</v>
      </c>
      <c r="M2917" s="26" t="str">
        <f t="shared" si="363"/>
        <v>Sun</v>
      </c>
      <c r="N2917" s="25">
        <v>41916</v>
      </c>
      <c r="O2917" s="1">
        <f t="shared" si="364"/>
        <v>13</v>
      </c>
      <c r="P2917" s="27">
        <f t="shared" si="365"/>
        <v>2014</v>
      </c>
      <c r="Q2917" s="1">
        <f t="shared" si="366"/>
        <v>9</v>
      </c>
      <c r="R2917" s="1">
        <f t="shared" si="367"/>
        <v>21</v>
      </c>
      <c r="S2917" t="s">
        <v>72</v>
      </c>
      <c r="T2917" s="2">
        <v>44411247</v>
      </c>
      <c r="U2917">
        <v>44291247</v>
      </c>
      <c r="V2917" s="2">
        <v>35600082.700000003</v>
      </c>
      <c r="W2917" s="2">
        <v>2851213.4</v>
      </c>
      <c r="X2917" s="2">
        <v>0</v>
      </c>
      <c r="Y2917" s="2">
        <v>0</v>
      </c>
      <c r="Z2917" s="2">
        <v>5959950.9000000004</v>
      </c>
      <c r="AA2917">
        <v>13</v>
      </c>
      <c r="AB2917">
        <v>0</v>
      </c>
      <c r="AC2917">
        <v>0</v>
      </c>
      <c r="AD2917">
        <v>0</v>
      </c>
      <c r="AE2917">
        <v>13</v>
      </c>
      <c r="AF2917">
        <v>13</v>
      </c>
      <c r="AG2917">
        <v>13</v>
      </c>
      <c r="AH2917" s="2">
        <v>2738467.9</v>
      </c>
    </row>
    <row r="2918" spans="1:34" x14ac:dyDescent="0.5">
      <c r="A2918">
        <v>22067</v>
      </c>
      <c r="B2918">
        <v>91499</v>
      </c>
      <c r="C2918" t="s">
        <v>2858</v>
      </c>
      <c r="D2918" s="25">
        <v>21760</v>
      </c>
      <c r="E2918" t="s">
        <v>110</v>
      </c>
      <c r="F2918" t="s">
        <v>80</v>
      </c>
      <c r="G2918" t="s">
        <v>89</v>
      </c>
      <c r="H2918" s="25">
        <v>41839</v>
      </c>
      <c r="I2918" s="26" t="str">
        <f t="shared" si="360"/>
        <v>Sat</v>
      </c>
      <c r="J2918" s="1">
        <f t="shared" si="361"/>
        <v>2</v>
      </c>
      <c r="K2918" s="1" t="str">
        <f t="shared" si="362"/>
        <v>7D</v>
      </c>
      <c r="L2918" s="25">
        <v>41841</v>
      </c>
      <c r="M2918" s="26" t="str">
        <f t="shared" si="363"/>
        <v>Mon</v>
      </c>
      <c r="N2918" s="25">
        <v>41848</v>
      </c>
      <c r="O2918" s="1">
        <f t="shared" si="364"/>
        <v>7</v>
      </c>
      <c r="P2918" s="27">
        <f t="shared" si="365"/>
        <v>2014</v>
      </c>
      <c r="Q2918" s="1">
        <f t="shared" si="366"/>
        <v>7</v>
      </c>
      <c r="R2918" s="1">
        <f t="shared" si="367"/>
        <v>21</v>
      </c>
      <c r="S2918" t="s">
        <v>72</v>
      </c>
      <c r="T2918" s="2">
        <v>33974817.520000003</v>
      </c>
      <c r="U2918">
        <v>32979817.5</v>
      </c>
      <c r="V2918" s="2">
        <v>25596889.5</v>
      </c>
      <c r="W2918" s="2">
        <v>3797001.34</v>
      </c>
      <c r="X2918" s="2">
        <v>0</v>
      </c>
      <c r="Y2918" s="2">
        <v>21645.02</v>
      </c>
      <c r="Z2918" s="2">
        <v>4559281.66</v>
      </c>
      <c r="AA2918">
        <v>14</v>
      </c>
      <c r="AB2918">
        <v>0</v>
      </c>
      <c r="AC2918">
        <v>0</v>
      </c>
      <c r="AD2918">
        <v>0</v>
      </c>
      <c r="AE2918">
        <v>14</v>
      </c>
      <c r="AF2918">
        <v>14</v>
      </c>
      <c r="AG2918">
        <v>7</v>
      </c>
      <c r="AH2918" s="2">
        <v>3656698.5</v>
      </c>
    </row>
    <row r="2919" spans="1:34" x14ac:dyDescent="0.5">
      <c r="A2919">
        <v>22063</v>
      </c>
      <c r="B2919">
        <v>91448</v>
      </c>
      <c r="C2919" t="s">
        <v>2859</v>
      </c>
      <c r="D2919" s="25">
        <v>22582</v>
      </c>
      <c r="E2919" t="s">
        <v>100</v>
      </c>
      <c r="F2919" t="s">
        <v>94</v>
      </c>
      <c r="G2919" t="s">
        <v>141</v>
      </c>
      <c r="H2919" s="25">
        <v>41839</v>
      </c>
      <c r="I2919" s="26" t="str">
        <f t="shared" si="360"/>
        <v>Sat</v>
      </c>
      <c r="J2919" s="1">
        <f t="shared" si="361"/>
        <v>37</v>
      </c>
      <c r="K2919" s="1" t="str">
        <f t="shared" si="362"/>
        <v>45D</v>
      </c>
      <c r="L2919" s="25">
        <v>41876</v>
      </c>
      <c r="M2919" s="26" t="str">
        <f t="shared" si="363"/>
        <v>Mon</v>
      </c>
      <c r="N2919" s="25">
        <v>41879</v>
      </c>
      <c r="O2919" s="1">
        <f t="shared" si="364"/>
        <v>3</v>
      </c>
      <c r="P2919" s="27">
        <f t="shared" si="365"/>
        <v>2014</v>
      </c>
      <c r="Q2919" s="1">
        <f t="shared" si="366"/>
        <v>8</v>
      </c>
      <c r="R2919" s="1">
        <f t="shared" si="367"/>
        <v>25</v>
      </c>
      <c r="S2919" t="s">
        <v>72</v>
      </c>
      <c r="T2919" s="2">
        <v>15746197.289999999</v>
      </c>
      <c r="U2919">
        <v>14796196.800000001</v>
      </c>
      <c r="V2919" s="2">
        <v>12176563.699999999</v>
      </c>
      <c r="W2919" s="2">
        <v>1456507.55</v>
      </c>
      <c r="X2919" s="2">
        <v>0</v>
      </c>
      <c r="Y2919" s="2">
        <v>0</v>
      </c>
      <c r="Z2919" s="2">
        <v>2113126.04</v>
      </c>
      <c r="AA2919">
        <v>3</v>
      </c>
      <c r="AB2919">
        <v>0</v>
      </c>
      <c r="AC2919">
        <v>0</v>
      </c>
      <c r="AD2919">
        <v>0</v>
      </c>
      <c r="AE2919">
        <v>3</v>
      </c>
      <c r="AF2919">
        <v>3</v>
      </c>
      <c r="AG2919">
        <v>3</v>
      </c>
      <c r="AH2919" s="2">
        <v>4058854.57</v>
      </c>
    </row>
    <row r="2920" spans="1:34" x14ac:dyDescent="0.5">
      <c r="A2920">
        <v>22062</v>
      </c>
      <c r="B2920">
        <v>91433</v>
      </c>
      <c r="C2920" t="s">
        <v>2860</v>
      </c>
      <c r="D2920" s="25">
        <v>28311</v>
      </c>
      <c r="E2920" t="s">
        <v>100</v>
      </c>
      <c r="F2920" t="s">
        <v>94</v>
      </c>
      <c r="G2920" t="s">
        <v>141</v>
      </c>
      <c r="H2920" s="25">
        <v>41839</v>
      </c>
      <c r="I2920" s="26" t="str">
        <f t="shared" si="360"/>
        <v>Sat</v>
      </c>
      <c r="J2920" s="1">
        <f t="shared" si="361"/>
        <v>64</v>
      </c>
      <c r="K2920" s="1" t="str">
        <f t="shared" si="362"/>
        <v>90D</v>
      </c>
      <c r="L2920" s="25">
        <v>41903</v>
      </c>
      <c r="M2920" s="26" t="str">
        <f t="shared" si="363"/>
        <v>Sun</v>
      </c>
      <c r="N2920" s="25">
        <v>41916</v>
      </c>
      <c r="O2920" s="1">
        <f t="shared" si="364"/>
        <v>13</v>
      </c>
      <c r="P2920" s="27">
        <f t="shared" si="365"/>
        <v>2014</v>
      </c>
      <c r="Q2920" s="1">
        <f t="shared" si="366"/>
        <v>9</v>
      </c>
      <c r="R2920" s="1">
        <f t="shared" si="367"/>
        <v>21</v>
      </c>
      <c r="S2920" t="s">
        <v>72</v>
      </c>
      <c r="T2920" s="2">
        <v>45496247</v>
      </c>
      <c r="U2920">
        <v>44291247</v>
      </c>
      <c r="V2920" s="2">
        <v>35600082.700000003</v>
      </c>
      <c r="W2920" s="2">
        <v>3790607.34</v>
      </c>
      <c r="X2920" s="2">
        <v>0</v>
      </c>
      <c r="Y2920" s="2">
        <v>0</v>
      </c>
      <c r="Z2920" s="2">
        <v>6105556.96</v>
      </c>
      <c r="AA2920">
        <v>13</v>
      </c>
      <c r="AB2920">
        <v>0</v>
      </c>
      <c r="AC2920">
        <v>0</v>
      </c>
      <c r="AD2920">
        <v>0</v>
      </c>
      <c r="AE2920">
        <v>13</v>
      </c>
      <c r="AF2920">
        <v>13</v>
      </c>
      <c r="AG2920">
        <v>13</v>
      </c>
      <c r="AH2920" s="2">
        <v>2738467.9</v>
      </c>
    </row>
    <row r="2921" spans="1:34" x14ac:dyDescent="0.5">
      <c r="A2921">
        <v>22062</v>
      </c>
      <c r="B2921">
        <v>91430</v>
      </c>
      <c r="C2921" t="s">
        <v>2861</v>
      </c>
      <c r="D2921" s="25">
        <v>25957</v>
      </c>
      <c r="E2921" t="s">
        <v>100</v>
      </c>
      <c r="F2921" t="s">
        <v>94</v>
      </c>
      <c r="G2921" t="s">
        <v>141</v>
      </c>
      <c r="H2921" s="25">
        <v>41839</v>
      </c>
      <c r="I2921" s="26" t="str">
        <f t="shared" si="360"/>
        <v>Sat</v>
      </c>
      <c r="J2921" s="1">
        <f t="shared" si="361"/>
        <v>64</v>
      </c>
      <c r="K2921" s="1" t="str">
        <f t="shared" si="362"/>
        <v>90D</v>
      </c>
      <c r="L2921" s="25">
        <v>41903</v>
      </c>
      <c r="M2921" s="26" t="str">
        <f t="shared" si="363"/>
        <v>Sun</v>
      </c>
      <c r="N2921" s="25">
        <v>41916</v>
      </c>
      <c r="O2921" s="1">
        <f t="shared" si="364"/>
        <v>13</v>
      </c>
      <c r="P2921" s="27">
        <f t="shared" si="365"/>
        <v>2014</v>
      </c>
      <c r="Q2921" s="1">
        <f t="shared" si="366"/>
        <v>9</v>
      </c>
      <c r="R2921" s="1">
        <f t="shared" si="367"/>
        <v>21</v>
      </c>
      <c r="S2921" t="s">
        <v>72</v>
      </c>
      <c r="T2921" s="2">
        <v>48031247</v>
      </c>
      <c r="U2921">
        <v>44291247</v>
      </c>
      <c r="V2921" s="2">
        <v>35600082.700000003</v>
      </c>
      <c r="W2921" s="2">
        <v>2747317.3</v>
      </c>
      <c r="X2921" s="2">
        <v>0</v>
      </c>
      <c r="Y2921" s="2">
        <v>3238095.24</v>
      </c>
      <c r="Z2921" s="2">
        <v>6445751.7599999998</v>
      </c>
      <c r="AA2921">
        <v>13</v>
      </c>
      <c r="AB2921">
        <v>0</v>
      </c>
      <c r="AC2921">
        <v>0</v>
      </c>
      <c r="AD2921">
        <v>0</v>
      </c>
      <c r="AE2921">
        <v>13</v>
      </c>
      <c r="AF2921">
        <v>13</v>
      </c>
      <c r="AG2921">
        <v>13</v>
      </c>
      <c r="AH2921" s="2">
        <v>2738467.9</v>
      </c>
    </row>
    <row r="2922" spans="1:34" x14ac:dyDescent="0.5">
      <c r="A2922">
        <v>21886</v>
      </c>
      <c r="B2922">
        <v>91393</v>
      </c>
      <c r="C2922" t="s">
        <v>688</v>
      </c>
      <c r="D2922" s="25">
        <v>25588</v>
      </c>
      <c r="E2922" t="s">
        <v>69</v>
      </c>
      <c r="F2922" t="s">
        <v>127</v>
      </c>
      <c r="G2922" t="s">
        <v>128</v>
      </c>
      <c r="H2922" s="25">
        <v>41839</v>
      </c>
      <c r="I2922" s="26" t="str">
        <f t="shared" si="360"/>
        <v>Sat</v>
      </c>
      <c r="J2922" s="1">
        <f t="shared" si="361"/>
        <v>0</v>
      </c>
      <c r="K2922" s="1" t="str">
        <f t="shared" si="362"/>
        <v>7D</v>
      </c>
      <c r="L2922" s="25">
        <v>41839</v>
      </c>
      <c r="M2922" s="26" t="str">
        <f t="shared" si="363"/>
        <v>Sat</v>
      </c>
      <c r="N2922" s="25">
        <v>41841</v>
      </c>
      <c r="O2922" s="1">
        <f t="shared" si="364"/>
        <v>2</v>
      </c>
      <c r="P2922" s="27">
        <f t="shared" si="365"/>
        <v>2014</v>
      </c>
      <c r="Q2922" s="1">
        <f t="shared" si="366"/>
        <v>7</v>
      </c>
      <c r="R2922" s="1">
        <f t="shared" si="367"/>
        <v>19</v>
      </c>
      <c r="S2922" t="s">
        <v>72</v>
      </c>
      <c r="T2922" s="2">
        <v>2310000</v>
      </c>
      <c r="U2922">
        <v>0</v>
      </c>
      <c r="V2922" s="2">
        <v>2000000</v>
      </c>
      <c r="W2922" s="2">
        <v>0</v>
      </c>
      <c r="X2922" s="2">
        <v>0</v>
      </c>
      <c r="Y2922" s="2">
        <v>0</v>
      </c>
      <c r="Z2922" s="2">
        <v>310000</v>
      </c>
      <c r="AA2922">
        <v>30</v>
      </c>
      <c r="AB2922">
        <v>0</v>
      </c>
      <c r="AC2922">
        <v>12</v>
      </c>
      <c r="AD2922">
        <v>0</v>
      </c>
      <c r="AE2922">
        <v>30</v>
      </c>
      <c r="AF2922">
        <v>42</v>
      </c>
      <c r="AG2922">
        <v>4</v>
      </c>
      <c r="AH2922" s="2">
        <v>500000</v>
      </c>
    </row>
    <row r="2923" spans="1:34" x14ac:dyDescent="0.5">
      <c r="A2923">
        <v>22063</v>
      </c>
      <c r="B2923">
        <v>91447</v>
      </c>
      <c r="C2923" t="s">
        <v>2862</v>
      </c>
      <c r="D2923" s="25">
        <v>20952</v>
      </c>
      <c r="E2923" t="s">
        <v>100</v>
      </c>
      <c r="F2923" t="s">
        <v>94</v>
      </c>
      <c r="G2923" t="s">
        <v>141</v>
      </c>
      <c r="H2923" s="25">
        <v>41839</v>
      </c>
      <c r="I2923" s="26" t="str">
        <f t="shared" si="360"/>
        <v>Sat</v>
      </c>
      <c r="J2923" s="1">
        <f t="shared" si="361"/>
        <v>37</v>
      </c>
      <c r="K2923" s="1" t="str">
        <f t="shared" si="362"/>
        <v>45D</v>
      </c>
      <c r="L2923" s="25">
        <v>41876</v>
      </c>
      <c r="M2923" s="26" t="str">
        <f t="shared" si="363"/>
        <v>Mon</v>
      </c>
      <c r="N2923" s="25">
        <v>41879</v>
      </c>
      <c r="O2923" s="1">
        <f t="shared" si="364"/>
        <v>3</v>
      </c>
      <c r="P2923" s="27">
        <f t="shared" si="365"/>
        <v>2014</v>
      </c>
      <c r="Q2923" s="1">
        <f t="shared" si="366"/>
        <v>8</v>
      </c>
      <c r="R2923" s="1">
        <f t="shared" si="367"/>
        <v>25</v>
      </c>
      <c r="S2923" t="s">
        <v>72</v>
      </c>
      <c r="T2923" s="2">
        <v>15726197.27</v>
      </c>
      <c r="U2923">
        <v>14796196.800000001</v>
      </c>
      <c r="V2923" s="2">
        <v>12176563.699999999</v>
      </c>
      <c r="W2923" s="2">
        <v>1439191.53</v>
      </c>
      <c r="X2923" s="2">
        <v>0</v>
      </c>
      <c r="Y2923" s="2">
        <v>0</v>
      </c>
      <c r="Z2923" s="2">
        <v>2110442.04</v>
      </c>
      <c r="AA2923">
        <v>3</v>
      </c>
      <c r="AB2923">
        <v>0</v>
      </c>
      <c r="AC2923">
        <v>0</v>
      </c>
      <c r="AD2923">
        <v>0</v>
      </c>
      <c r="AE2923">
        <v>3</v>
      </c>
      <c r="AF2923">
        <v>3</v>
      </c>
      <c r="AG2923">
        <v>3</v>
      </c>
      <c r="AH2923" s="2">
        <v>4058854.57</v>
      </c>
    </row>
    <row r="2924" spans="1:34" x14ac:dyDescent="0.5">
      <c r="A2924">
        <v>22077</v>
      </c>
      <c r="B2924">
        <v>90402</v>
      </c>
      <c r="C2924" t="s">
        <v>2826</v>
      </c>
      <c r="D2924" s="25">
        <v>28016</v>
      </c>
      <c r="E2924" t="s">
        <v>122</v>
      </c>
      <c r="F2924" t="s">
        <v>80</v>
      </c>
      <c r="G2924" t="s">
        <v>89</v>
      </c>
      <c r="H2924" s="25">
        <v>41840</v>
      </c>
      <c r="I2924" s="26" t="str">
        <f t="shared" si="360"/>
        <v>Sun</v>
      </c>
      <c r="J2924" s="1">
        <f t="shared" si="361"/>
        <v>52</v>
      </c>
      <c r="K2924" s="1" t="str">
        <f t="shared" si="362"/>
        <v>60D</v>
      </c>
      <c r="L2924" s="25">
        <v>41892</v>
      </c>
      <c r="M2924" s="26" t="str">
        <f t="shared" si="363"/>
        <v>Wed</v>
      </c>
      <c r="N2924" s="25">
        <v>41893</v>
      </c>
      <c r="O2924" s="1">
        <f t="shared" si="364"/>
        <v>1</v>
      </c>
      <c r="P2924" s="27">
        <f t="shared" si="365"/>
        <v>2014</v>
      </c>
      <c r="Q2924" s="1">
        <f t="shared" si="366"/>
        <v>9</v>
      </c>
      <c r="R2924" s="1">
        <f t="shared" si="367"/>
        <v>10</v>
      </c>
      <c r="S2924" t="s">
        <v>72</v>
      </c>
      <c r="T2924" s="2">
        <v>33127575.510000002</v>
      </c>
      <c r="U2924">
        <v>20097000</v>
      </c>
      <c r="V2924" s="2">
        <v>9588116</v>
      </c>
      <c r="W2924" s="2">
        <v>11105454.060000001</v>
      </c>
      <c r="X2924" s="2">
        <v>0</v>
      </c>
      <c r="Y2924" s="2">
        <v>7988311.7000000002</v>
      </c>
      <c r="Z2924" s="2">
        <v>4445693.75</v>
      </c>
      <c r="AA2924">
        <v>10</v>
      </c>
      <c r="AB2924">
        <v>5</v>
      </c>
      <c r="AC2924">
        <v>4</v>
      </c>
      <c r="AD2924">
        <v>1</v>
      </c>
      <c r="AE2924">
        <v>15</v>
      </c>
      <c r="AF2924">
        <v>20</v>
      </c>
      <c r="AG2924">
        <v>5</v>
      </c>
      <c r="AH2924" s="2">
        <v>1917623.2</v>
      </c>
    </row>
    <row r="2925" spans="1:34" x14ac:dyDescent="0.5">
      <c r="A2925">
        <v>22079</v>
      </c>
      <c r="B2925">
        <v>91644</v>
      </c>
      <c r="C2925" t="s">
        <v>2863</v>
      </c>
      <c r="D2925" s="25">
        <v>28514</v>
      </c>
      <c r="E2925" t="s">
        <v>138</v>
      </c>
      <c r="F2925" t="s">
        <v>80</v>
      </c>
      <c r="G2925" t="s">
        <v>89</v>
      </c>
      <c r="H2925" s="25">
        <v>41840</v>
      </c>
      <c r="I2925" s="26" t="str">
        <f t="shared" si="360"/>
        <v>Sun</v>
      </c>
      <c r="J2925" s="1">
        <f t="shared" si="361"/>
        <v>76</v>
      </c>
      <c r="K2925" s="1" t="str">
        <f t="shared" si="362"/>
        <v>90D</v>
      </c>
      <c r="L2925" s="25">
        <v>41916</v>
      </c>
      <c r="M2925" s="26" t="str">
        <f t="shared" si="363"/>
        <v>Sat</v>
      </c>
      <c r="N2925" s="25">
        <v>41922</v>
      </c>
      <c r="O2925" s="1">
        <f t="shared" si="364"/>
        <v>6</v>
      </c>
      <c r="P2925" s="27">
        <f t="shared" si="365"/>
        <v>2014</v>
      </c>
      <c r="Q2925" s="1">
        <f t="shared" si="366"/>
        <v>10</v>
      </c>
      <c r="R2925" s="1">
        <f t="shared" si="367"/>
        <v>4</v>
      </c>
      <c r="S2925" t="s">
        <v>72</v>
      </c>
      <c r="T2925" s="2">
        <v>1617000</v>
      </c>
      <c r="U2925">
        <v>0</v>
      </c>
      <c r="V2925" s="2">
        <v>1400000</v>
      </c>
      <c r="W2925" s="2">
        <v>0</v>
      </c>
      <c r="X2925" s="2">
        <v>0</v>
      </c>
      <c r="Y2925" s="2">
        <v>0</v>
      </c>
      <c r="Z2925" s="2">
        <v>217000</v>
      </c>
      <c r="AA2925">
        <v>12</v>
      </c>
      <c r="AB2925">
        <v>0</v>
      </c>
      <c r="AC2925">
        <v>6</v>
      </c>
      <c r="AD2925">
        <v>6</v>
      </c>
      <c r="AE2925">
        <v>12</v>
      </c>
      <c r="AF2925">
        <v>24</v>
      </c>
      <c r="AG2925">
        <v>6</v>
      </c>
      <c r="AH2925" s="2">
        <v>233333.33</v>
      </c>
    </row>
    <row r="2926" spans="1:34" x14ac:dyDescent="0.5">
      <c r="A2926">
        <v>22073</v>
      </c>
      <c r="B2926">
        <v>60844</v>
      </c>
      <c r="C2926" t="s">
        <v>1840</v>
      </c>
      <c r="D2926" s="25">
        <v>29505</v>
      </c>
      <c r="E2926" t="s">
        <v>69</v>
      </c>
      <c r="F2926" t="s">
        <v>70</v>
      </c>
      <c r="G2926" t="s">
        <v>74</v>
      </c>
      <c r="H2926" s="25">
        <v>41840</v>
      </c>
      <c r="I2926" s="26" t="str">
        <f t="shared" si="360"/>
        <v>Sun</v>
      </c>
      <c r="J2926" s="1">
        <f t="shared" si="361"/>
        <v>1</v>
      </c>
      <c r="K2926" s="1" t="str">
        <f t="shared" si="362"/>
        <v>7D</v>
      </c>
      <c r="L2926" s="25">
        <v>41841</v>
      </c>
      <c r="M2926" s="26" t="str">
        <f t="shared" si="363"/>
        <v>Mon</v>
      </c>
      <c r="N2926" s="25">
        <v>41845</v>
      </c>
      <c r="O2926" s="1">
        <f t="shared" si="364"/>
        <v>4</v>
      </c>
      <c r="P2926" s="27">
        <f t="shared" si="365"/>
        <v>2014</v>
      </c>
      <c r="Q2926" s="1">
        <f t="shared" si="366"/>
        <v>7</v>
      </c>
      <c r="R2926" s="1">
        <f t="shared" si="367"/>
        <v>21</v>
      </c>
      <c r="S2926" t="s">
        <v>72</v>
      </c>
      <c r="T2926" s="2">
        <v>14518099.99</v>
      </c>
      <c r="U2926">
        <v>12751200</v>
      </c>
      <c r="V2926" s="2">
        <v>10121819</v>
      </c>
      <c r="W2926" s="2">
        <v>1917315.2</v>
      </c>
      <c r="X2926" s="2">
        <v>0</v>
      </c>
      <c r="Y2926" s="2">
        <v>530649.35</v>
      </c>
      <c r="Z2926" s="2">
        <v>1948316.44</v>
      </c>
      <c r="AA2926">
        <v>12</v>
      </c>
      <c r="AB2926">
        <v>0</v>
      </c>
      <c r="AC2926">
        <v>4</v>
      </c>
      <c r="AD2926">
        <v>0</v>
      </c>
      <c r="AE2926">
        <v>12</v>
      </c>
      <c r="AF2926">
        <v>16</v>
      </c>
      <c r="AG2926">
        <v>6</v>
      </c>
      <c r="AH2926" s="2">
        <v>1686969.83</v>
      </c>
    </row>
    <row r="2927" spans="1:34" x14ac:dyDescent="0.5">
      <c r="A2927">
        <v>22074</v>
      </c>
      <c r="B2927">
        <v>91621</v>
      </c>
      <c r="C2927" t="s">
        <v>2864</v>
      </c>
      <c r="D2927" s="25">
        <v>36995</v>
      </c>
      <c r="E2927" t="s">
        <v>100</v>
      </c>
      <c r="F2927" t="s">
        <v>70</v>
      </c>
      <c r="G2927" t="s">
        <v>97</v>
      </c>
      <c r="H2927" s="25">
        <v>41840</v>
      </c>
      <c r="I2927" s="26" t="str">
        <f t="shared" si="360"/>
        <v>Sun</v>
      </c>
      <c r="J2927" s="1">
        <f t="shared" si="361"/>
        <v>1</v>
      </c>
      <c r="K2927" s="1" t="str">
        <f t="shared" si="362"/>
        <v>7D</v>
      </c>
      <c r="L2927" s="25">
        <v>41841</v>
      </c>
      <c r="M2927" s="26" t="str">
        <f t="shared" si="363"/>
        <v>Mon</v>
      </c>
      <c r="N2927" s="25">
        <v>41842</v>
      </c>
      <c r="O2927" s="1">
        <f t="shared" si="364"/>
        <v>1</v>
      </c>
      <c r="P2927" s="27">
        <f t="shared" si="365"/>
        <v>2014</v>
      </c>
      <c r="Q2927" s="1">
        <f t="shared" si="366"/>
        <v>7</v>
      </c>
      <c r="R2927" s="1">
        <f t="shared" si="367"/>
        <v>21</v>
      </c>
      <c r="S2927" t="s">
        <v>72</v>
      </c>
      <c r="T2927" s="2">
        <v>10626000</v>
      </c>
      <c r="U2927">
        <v>5313000</v>
      </c>
      <c r="V2927" s="2">
        <v>8775758</v>
      </c>
      <c r="W2927" s="2">
        <v>424242</v>
      </c>
      <c r="X2927" s="2">
        <v>0</v>
      </c>
      <c r="Y2927" s="2">
        <v>0</v>
      </c>
      <c r="Z2927" s="2">
        <v>1426000</v>
      </c>
      <c r="AA2927">
        <v>2</v>
      </c>
      <c r="AB2927">
        <v>0</v>
      </c>
      <c r="AC2927">
        <v>0</v>
      </c>
      <c r="AD2927">
        <v>0</v>
      </c>
      <c r="AE2927">
        <v>2</v>
      </c>
      <c r="AF2927">
        <v>2</v>
      </c>
      <c r="AG2927">
        <v>1</v>
      </c>
      <c r="AH2927" s="2">
        <v>8775758</v>
      </c>
    </row>
    <row r="2928" spans="1:34" x14ac:dyDescent="0.5">
      <c r="A2928">
        <v>22082</v>
      </c>
      <c r="B2928">
        <v>91697</v>
      </c>
      <c r="C2928" t="s">
        <v>2865</v>
      </c>
      <c r="D2928" s="25">
        <v>30651</v>
      </c>
      <c r="E2928" t="s">
        <v>79</v>
      </c>
      <c r="F2928" t="s">
        <v>80</v>
      </c>
      <c r="G2928" t="s">
        <v>81</v>
      </c>
      <c r="H2928" s="25">
        <v>41841</v>
      </c>
      <c r="I2928" s="26" t="str">
        <f t="shared" si="360"/>
        <v>Mon</v>
      </c>
      <c r="J2928" s="1">
        <f t="shared" si="361"/>
        <v>35</v>
      </c>
      <c r="K2928" s="1" t="str">
        <f t="shared" si="362"/>
        <v>45D</v>
      </c>
      <c r="L2928" s="25">
        <v>41876</v>
      </c>
      <c r="M2928" s="26" t="str">
        <f t="shared" si="363"/>
        <v>Mon</v>
      </c>
      <c r="N2928" s="25">
        <v>41880</v>
      </c>
      <c r="O2928" s="1">
        <f t="shared" si="364"/>
        <v>4</v>
      </c>
      <c r="P2928" s="27">
        <f t="shared" si="365"/>
        <v>2014</v>
      </c>
      <c r="Q2928" s="1">
        <f t="shared" si="366"/>
        <v>8</v>
      </c>
      <c r="R2928" s="1">
        <f t="shared" si="367"/>
        <v>25</v>
      </c>
      <c r="S2928" t="s">
        <v>72</v>
      </c>
      <c r="T2928" s="2">
        <v>22102498.140000001</v>
      </c>
      <c r="U2928">
        <v>19057500</v>
      </c>
      <c r="V2928" s="2">
        <v>15651516</v>
      </c>
      <c r="W2928" s="2">
        <v>3264066.8</v>
      </c>
      <c r="X2928" s="2">
        <v>0</v>
      </c>
      <c r="Y2928" s="2">
        <v>220779.22</v>
      </c>
      <c r="Z2928" s="2">
        <v>2966136.12</v>
      </c>
      <c r="AA2928">
        <v>4</v>
      </c>
      <c r="AB2928">
        <v>0</v>
      </c>
      <c r="AC2928">
        <v>0</v>
      </c>
      <c r="AD2928">
        <v>0</v>
      </c>
      <c r="AE2928">
        <v>4</v>
      </c>
      <c r="AF2928">
        <v>4</v>
      </c>
      <c r="AG2928">
        <v>4</v>
      </c>
      <c r="AH2928" s="2">
        <v>3912879</v>
      </c>
    </row>
    <row r="2929" spans="1:34" x14ac:dyDescent="0.5">
      <c r="A2929">
        <v>22092</v>
      </c>
      <c r="B2929">
        <v>105881</v>
      </c>
      <c r="C2929" t="s">
        <v>2866</v>
      </c>
      <c r="D2929" s="25">
        <v>24309</v>
      </c>
      <c r="E2929" t="s">
        <v>138</v>
      </c>
      <c r="F2929" t="s">
        <v>75</v>
      </c>
      <c r="G2929" t="s">
        <v>1463</v>
      </c>
      <c r="H2929" s="25">
        <v>41841</v>
      </c>
      <c r="I2929" s="26" t="str">
        <f t="shared" si="360"/>
        <v>Mon</v>
      </c>
      <c r="J2929" s="1">
        <f t="shared" si="361"/>
        <v>102</v>
      </c>
      <c r="K2929" s="1" t="str">
        <f t="shared" si="362"/>
        <v>120D</v>
      </c>
      <c r="L2929" s="25">
        <v>41943</v>
      </c>
      <c r="M2929" s="26" t="str">
        <f t="shared" si="363"/>
        <v>Fri</v>
      </c>
      <c r="N2929" s="25">
        <v>41946</v>
      </c>
      <c r="O2929" s="1">
        <f t="shared" si="364"/>
        <v>3</v>
      </c>
      <c r="P2929" s="27">
        <f t="shared" si="365"/>
        <v>2014</v>
      </c>
      <c r="Q2929" s="1">
        <f t="shared" si="366"/>
        <v>10</v>
      </c>
      <c r="R2929" s="1">
        <f t="shared" si="367"/>
        <v>31</v>
      </c>
      <c r="S2929" t="s">
        <v>72</v>
      </c>
      <c r="T2929" s="2">
        <v>4930999.55</v>
      </c>
      <c r="U2929">
        <v>4736000</v>
      </c>
      <c r="V2929" s="2">
        <v>4100432.9</v>
      </c>
      <c r="W2929" s="2">
        <v>168831.17</v>
      </c>
      <c r="X2929" s="2">
        <v>0</v>
      </c>
      <c r="Y2929" s="2">
        <v>0</v>
      </c>
      <c r="Z2929" s="2">
        <v>661735.48</v>
      </c>
      <c r="AA2929">
        <v>8</v>
      </c>
      <c r="AB2929">
        <v>0</v>
      </c>
      <c r="AC2929">
        <v>0</v>
      </c>
      <c r="AD2929">
        <v>0</v>
      </c>
      <c r="AE2929">
        <v>8</v>
      </c>
      <c r="AF2929">
        <v>8</v>
      </c>
      <c r="AG2929">
        <v>4</v>
      </c>
      <c r="AH2929" s="2">
        <v>1025108.23</v>
      </c>
    </row>
    <row r="2930" spans="1:34" x14ac:dyDescent="0.5">
      <c r="A2930">
        <v>22092</v>
      </c>
      <c r="B2930">
        <v>91735</v>
      </c>
      <c r="C2930" t="s">
        <v>2867</v>
      </c>
      <c r="D2930" s="25">
        <v>28544</v>
      </c>
      <c r="E2930" t="s">
        <v>138</v>
      </c>
      <c r="F2930" t="s">
        <v>75</v>
      </c>
      <c r="G2930" t="s">
        <v>1463</v>
      </c>
      <c r="H2930" s="25">
        <v>41841</v>
      </c>
      <c r="I2930" s="26" t="str">
        <f t="shared" si="360"/>
        <v>Mon</v>
      </c>
      <c r="J2930" s="1">
        <f t="shared" si="361"/>
        <v>102</v>
      </c>
      <c r="K2930" s="1" t="str">
        <f t="shared" si="362"/>
        <v>120D</v>
      </c>
      <c r="L2930" s="25">
        <v>41943</v>
      </c>
      <c r="M2930" s="26" t="str">
        <f t="shared" si="363"/>
        <v>Fri</v>
      </c>
      <c r="N2930" s="25">
        <v>41946</v>
      </c>
      <c r="O2930" s="1">
        <f t="shared" si="364"/>
        <v>3</v>
      </c>
      <c r="P2930" s="27">
        <f t="shared" si="365"/>
        <v>2014</v>
      </c>
      <c r="Q2930" s="1">
        <f t="shared" si="366"/>
        <v>10</v>
      </c>
      <c r="R2930" s="1">
        <f t="shared" si="367"/>
        <v>31</v>
      </c>
      <c r="S2930" t="s">
        <v>72</v>
      </c>
      <c r="T2930" s="2">
        <v>2587999.75</v>
      </c>
      <c r="U2930">
        <v>0</v>
      </c>
      <c r="V2930" s="2">
        <v>1253680</v>
      </c>
      <c r="W2930" s="2">
        <v>987012.77</v>
      </c>
      <c r="X2930" s="2">
        <v>0</v>
      </c>
      <c r="Y2930" s="2">
        <v>0</v>
      </c>
      <c r="Z2930" s="2">
        <v>347306.98</v>
      </c>
      <c r="AA2930">
        <v>6</v>
      </c>
      <c r="AB2930">
        <v>0</v>
      </c>
      <c r="AC2930">
        <v>3</v>
      </c>
      <c r="AD2930">
        <v>0</v>
      </c>
      <c r="AE2930">
        <v>6</v>
      </c>
      <c r="AF2930">
        <v>9</v>
      </c>
      <c r="AG2930">
        <v>3</v>
      </c>
      <c r="AH2930" s="2">
        <v>417893.33</v>
      </c>
    </row>
    <row r="2931" spans="1:34" x14ac:dyDescent="0.5">
      <c r="A2931">
        <v>22084</v>
      </c>
      <c r="B2931">
        <v>91708</v>
      </c>
      <c r="C2931" t="s">
        <v>2868</v>
      </c>
      <c r="D2931" s="25">
        <v>28726</v>
      </c>
      <c r="E2931" t="s">
        <v>144</v>
      </c>
      <c r="F2931" t="s">
        <v>80</v>
      </c>
      <c r="G2931" t="s">
        <v>81</v>
      </c>
      <c r="H2931" s="25">
        <v>41841</v>
      </c>
      <c r="I2931" s="26" t="str">
        <f t="shared" si="360"/>
        <v>Mon</v>
      </c>
      <c r="J2931" s="1">
        <f t="shared" si="361"/>
        <v>105</v>
      </c>
      <c r="K2931" s="1" t="str">
        <f t="shared" si="362"/>
        <v>120D</v>
      </c>
      <c r="L2931" s="25">
        <v>41946</v>
      </c>
      <c r="M2931" s="26" t="str">
        <f t="shared" si="363"/>
        <v>Mon</v>
      </c>
      <c r="N2931" s="25">
        <v>41951</v>
      </c>
      <c r="O2931" s="1">
        <f t="shared" si="364"/>
        <v>5</v>
      </c>
      <c r="P2931" s="27">
        <f t="shared" si="365"/>
        <v>2014</v>
      </c>
      <c r="Q2931" s="1">
        <f t="shared" si="366"/>
        <v>11</v>
      </c>
      <c r="R2931" s="1">
        <f t="shared" si="367"/>
        <v>3</v>
      </c>
      <c r="S2931" t="s">
        <v>72</v>
      </c>
      <c r="T2931" s="2">
        <v>28149997.52</v>
      </c>
      <c r="U2931">
        <v>23100000</v>
      </c>
      <c r="V2931" s="2">
        <v>11878790</v>
      </c>
      <c r="W2931" s="2">
        <v>12493502.23</v>
      </c>
      <c r="X2931" s="2">
        <v>0</v>
      </c>
      <c r="Y2931" s="2">
        <v>0</v>
      </c>
      <c r="Z2931" s="2">
        <v>3777705.29</v>
      </c>
      <c r="AA2931">
        <v>10</v>
      </c>
      <c r="AB2931">
        <v>0</v>
      </c>
      <c r="AC2931">
        <v>0</v>
      </c>
      <c r="AD2931">
        <v>0</v>
      </c>
      <c r="AE2931">
        <v>10</v>
      </c>
      <c r="AF2931">
        <v>10</v>
      </c>
      <c r="AG2931">
        <v>5</v>
      </c>
      <c r="AH2931" s="2">
        <v>2375758</v>
      </c>
    </row>
    <row r="2932" spans="1:34" x14ac:dyDescent="0.5">
      <c r="A2932">
        <v>22127</v>
      </c>
      <c r="B2932">
        <v>91867</v>
      </c>
      <c r="C2932" t="s">
        <v>2869</v>
      </c>
      <c r="D2932" s="25">
        <v>29456</v>
      </c>
      <c r="E2932" t="s">
        <v>138</v>
      </c>
      <c r="F2932" t="s">
        <v>80</v>
      </c>
      <c r="G2932" t="s">
        <v>89</v>
      </c>
      <c r="H2932" s="25">
        <v>41842</v>
      </c>
      <c r="I2932" s="26" t="str">
        <f t="shared" si="360"/>
        <v>Tue</v>
      </c>
      <c r="J2932" s="1">
        <f t="shared" si="361"/>
        <v>90</v>
      </c>
      <c r="K2932" s="1" t="str">
        <f t="shared" si="362"/>
        <v>90D</v>
      </c>
      <c r="L2932" s="25">
        <v>41932</v>
      </c>
      <c r="M2932" s="26" t="str">
        <f t="shared" si="363"/>
        <v>Mon</v>
      </c>
      <c r="N2932" s="25">
        <v>41934</v>
      </c>
      <c r="O2932" s="1">
        <f t="shared" si="364"/>
        <v>2</v>
      </c>
      <c r="P2932" s="27">
        <f t="shared" si="365"/>
        <v>2014</v>
      </c>
      <c r="Q2932" s="1">
        <f t="shared" si="366"/>
        <v>10</v>
      </c>
      <c r="R2932" s="1">
        <f t="shared" si="367"/>
        <v>20</v>
      </c>
      <c r="S2932" t="s">
        <v>72</v>
      </c>
      <c r="T2932" s="2">
        <v>7401609.5999999996</v>
      </c>
      <c r="U2932">
        <v>7401609.5999999996</v>
      </c>
      <c r="V2932" s="2">
        <v>3170432</v>
      </c>
      <c r="W2932" s="2">
        <v>3237466.4</v>
      </c>
      <c r="X2932" s="2">
        <v>0</v>
      </c>
      <c r="Y2932" s="2">
        <v>0</v>
      </c>
      <c r="Z2932" s="2">
        <v>993711.2</v>
      </c>
      <c r="AA2932">
        <v>4</v>
      </c>
      <c r="AB2932">
        <v>0</v>
      </c>
      <c r="AC2932">
        <v>0</v>
      </c>
      <c r="AD2932">
        <v>2</v>
      </c>
      <c r="AE2932">
        <v>4</v>
      </c>
      <c r="AF2932">
        <v>6</v>
      </c>
      <c r="AG2932">
        <v>2</v>
      </c>
      <c r="AH2932" s="2">
        <v>1585216</v>
      </c>
    </row>
    <row r="2933" spans="1:34" x14ac:dyDescent="0.5">
      <c r="A2933">
        <v>22134</v>
      </c>
      <c r="B2933">
        <v>91891</v>
      </c>
      <c r="C2933" t="s">
        <v>1578</v>
      </c>
      <c r="D2933" s="25">
        <v>34624</v>
      </c>
      <c r="E2933" t="s">
        <v>69</v>
      </c>
      <c r="F2933" t="s">
        <v>70</v>
      </c>
      <c r="G2933" t="s">
        <v>74</v>
      </c>
      <c r="H2933" s="25">
        <v>41842</v>
      </c>
      <c r="I2933" s="26" t="str">
        <f t="shared" si="360"/>
        <v>Tue</v>
      </c>
      <c r="J2933" s="1">
        <f t="shared" si="361"/>
        <v>1</v>
      </c>
      <c r="K2933" s="1" t="str">
        <f t="shared" si="362"/>
        <v>7D</v>
      </c>
      <c r="L2933" s="25">
        <v>41843</v>
      </c>
      <c r="M2933" s="26" t="str">
        <f t="shared" si="363"/>
        <v>Wed</v>
      </c>
      <c r="N2933" s="25">
        <v>41844</v>
      </c>
      <c r="O2933" s="1">
        <f t="shared" si="364"/>
        <v>1</v>
      </c>
      <c r="P2933" s="27">
        <f t="shared" si="365"/>
        <v>2014</v>
      </c>
      <c r="Q2933" s="1">
        <f t="shared" si="366"/>
        <v>7</v>
      </c>
      <c r="R2933" s="1">
        <f t="shared" si="367"/>
        <v>23</v>
      </c>
      <c r="S2933" t="s">
        <v>72</v>
      </c>
      <c r="T2933" s="2">
        <v>4897200</v>
      </c>
      <c r="U2933">
        <v>4897200</v>
      </c>
      <c r="V2933" s="2">
        <v>4027879</v>
      </c>
      <c r="W2933" s="2">
        <v>212121</v>
      </c>
      <c r="X2933" s="2">
        <v>0</v>
      </c>
      <c r="Y2933" s="2">
        <v>0</v>
      </c>
      <c r="Z2933" s="2">
        <v>657200</v>
      </c>
      <c r="AA2933">
        <v>1</v>
      </c>
      <c r="AB2933">
        <v>0</v>
      </c>
      <c r="AC2933">
        <v>0</v>
      </c>
      <c r="AD2933">
        <v>0</v>
      </c>
      <c r="AE2933">
        <v>1</v>
      </c>
      <c r="AF2933">
        <v>1</v>
      </c>
      <c r="AG2933">
        <v>1</v>
      </c>
      <c r="AH2933" s="2">
        <v>4027879</v>
      </c>
    </row>
    <row r="2934" spans="1:34" x14ac:dyDescent="0.5">
      <c r="A2934">
        <v>19467</v>
      </c>
      <c r="B2934">
        <v>91958</v>
      </c>
      <c r="C2934" t="s">
        <v>2870</v>
      </c>
      <c r="D2934" s="25">
        <v>14855</v>
      </c>
      <c r="E2934" t="s">
        <v>100</v>
      </c>
      <c r="F2934" t="s">
        <v>84</v>
      </c>
      <c r="G2934" t="s">
        <v>112</v>
      </c>
      <c r="H2934" s="25">
        <v>41843</v>
      </c>
      <c r="I2934" s="26" t="str">
        <f t="shared" si="360"/>
        <v>Wed</v>
      </c>
      <c r="J2934" s="1">
        <f t="shared" si="361"/>
        <v>1</v>
      </c>
      <c r="K2934" s="1" t="str">
        <f t="shared" si="362"/>
        <v>7D</v>
      </c>
      <c r="L2934" s="25">
        <v>41844</v>
      </c>
      <c r="M2934" s="26" t="str">
        <f t="shared" si="363"/>
        <v>Thu</v>
      </c>
      <c r="N2934" s="25">
        <v>41846</v>
      </c>
      <c r="O2934" s="1">
        <f t="shared" si="364"/>
        <v>2</v>
      </c>
      <c r="P2934" s="27">
        <f t="shared" si="365"/>
        <v>2014</v>
      </c>
      <c r="Q2934" s="1">
        <f t="shared" si="366"/>
        <v>7</v>
      </c>
      <c r="R2934" s="1">
        <f t="shared" si="367"/>
        <v>24</v>
      </c>
      <c r="S2934" t="s">
        <v>72</v>
      </c>
      <c r="T2934" s="2">
        <v>5090000</v>
      </c>
      <c r="U2934">
        <v>3990000</v>
      </c>
      <c r="V2934" s="2">
        <v>4194805</v>
      </c>
      <c r="W2934" s="2">
        <v>212121</v>
      </c>
      <c r="X2934" s="2">
        <v>0</v>
      </c>
      <c r="Y2934" s="2">
        <v>0</v>
      </c>
      <c r="Z2934" s="2">
        <v>683074</v>
      </c>
      <c r="AA2934">
        <v>2</v>
      </c>
      <c r="AB2934">
        <v>0</v>
      </c>
      <c r="AC2934">
        <v>0</v>
      </c>
      <c r="AD2934">
        <v>0</v>
      </c>
      <c r="AE2934">
        <v>2</v>
      </c>
      <c r="AF2934">
        <v>2</v>
      </c>
      <c r="AG2934">
        <v>2</v>
      </c>
      <c r="AH2934" s="2">
        <v>2097402.5</v>
      </c>
    </row>
    <row r="2935" spans="1:34" x14ac:dyDescent="0.5">
      <c r="A2935">
        <v>22176</v>
      </c>
      <c r="B2935">
        <v>92092</v>
      </c>
      <c r="C2935" t="s">
        <v>2871</v>
      </c>
      <c r="D2935" s="25">
        <v>28222</v>
      </c>
      <c r="E2935" t="s">
        <v>122</v>
      </c>
      <c r="F2935" t="s">
        <v>80</v>
      </c>
      <c r="G2935" t="s">
        <v>89</v>
      </c>
      <c r="H2935" s="25">
        <v>41843</v>
      </c>
      <c r="I2935" s="26" t="str">
        <f t="shared" si="360"/>
        <v>Wed</v>
      </c>
      <c r="J2935" s="1">
        <f t="shared" si="361"/>
        <v>17</v>
      </c>
      <c r="K2935" s="1" t="str">
        <f t="shared" si="362"/>
        <v>30D</v>
      </c>
      <c r="L2935" s="25">
        <v>41860</v>
      </c>
      <c r="M2935" s="26" t="str">
        <f t="shared" si="363"/>
        <v>Sat</v>
      </c>
      <c r="N2935" s="25">
        <v>41862</v>
      </c>
      <c r="O2935" s="1">
        <f t="shared" si="364"/>
        <v>2</v>
      </c>
      <c r="P2935" s="27">
        <f t="shared" si="365"/>
        <v>2014</v>
      </c>
      <c r="Q2935" s="1">
        <f t="shared" si="366"/>
        <v>8</v>
      </c>
      <c r="R2935" s="1">
        <f t="shared" si="367"/>
        <v>9</v>
      </c>
      <c r="S2935" t="s">
        <v>72</v>
      </c>
      <c r="T2935" s="2">
        <v>11967884.390000001</v>
      </c>
      <c r="U2935">
        <v>11607884.4</v>
      </c>
      <c r="V2935" s="2">
        <v>9205061.5999999996</v>
      </c>
      <c r="W2935" s="2">
        <v>1156595.31</v>
      </c>
      <c r="X2935" s="2">
        <v>0</v>
      </c>
      <c r="Y2935" s="2">
        <v>0</v>
      </c>
      <c r="Z2935" s="2">
        <v>1606227.48</v>
      </c>
      <c r="AA2935">
        <v>4</v>
      </c>
      <c r="AB2935">
        <v>0</v>
      </c>
      <c r="AC2935">
        <v>0</v>
      </c>
      <c r="AD2935">
        <v>0</v>
      </c>
      <c r="AE2935">
        <v>4</v>
      </c>
      <c r="AF2935">
        <v>4</v>
      </c>
      <c r="AG2935">
        <v>2</v>
      </c>
      <c r="AH2935" s="2">
        <v>4602530.8</v>
      </c>
    </row>
    <row r="2936" spans="1:34" x14ac:dyDescent="0.5">
      <c r="A2936">
        <v>22179</v>
      </c>
      <c r="B2936">
        <v>92099</v>
      </c>
      <c r="C2936" t="s">
        <v>2872</v>
      </c>
      <c r="D2936" s="25">
        <v>22115</v>
      </c>
      <c r="E2936" t="s">
        <v>122</v>
      </c>
      <c r="F2936" t="s">
        <v>80</v>
      </c>
      <c r="G2936" t="s">
        <v>89</v>
      </c>
      <c r="H2936" s="25">
        <v>41843</v>
      </c>
      <c r="I2936" s="26" t="str">
        <f t="shared" si="360"/>
        <v>Wed</v>
      </c>
      <c r="J2936" s="1">
        <f t="shared" si="361"/>
        <v>33</v>
      </c>
      <c r="K2936" s="1" t="str">
        <f t="shared" si="362"/>
        <v>45D</v>
      </c>
      <c r="L2936" s="25">
        <v>41876</v>
      </c>
      <c r="M2936" s="26" t="str">
        <f t="shared" si="363"/>
        <v>Mon</v>
      </c>
      <c r="N2936" s="25">
        <v>41878</v>
      </c>
      <c r="O2936" s="1">
        <f t="shared" si="364"/>
        <v>2</v>
      </c>
      <c r="P2936" s="27">
        <f t="shared" si="365"/>
        <v>2014</v>
      </c>
      <c r="Q2936" s="1">
        <f t="shared" si="366"/>
        <v>8</v>
      </c>
      <c r="R2936" s="1">
        <f t="shared" si="367"/>
        <v>25</v>
      </c>
      <c r="S2936" t="s">
        <v>72</v>
      </c>
      <c r="T2936" s="2">
        <v>11607884.4</v>
      </c>
      <c r="U2936">
        <v>11607884.4</v>
      </c>
      <c r="V2936" s="2">
        <v>9205061.5999999996</v>
      </c>
      <c r="W2936" s="2">
        <v>844907</v>
      </c>
      <c r="X2936" s="2">
        <v>0</v>
      </c>
      <c r="Y2936" s="2">
        <v>0</v>
      </c>
      <c r="Z2936" s="2">
        <v>1557915.8</v>
      </c>
      <c r="AA2936">
        <v>4</v>
      </c>
      <c r="AB2936">
        <v>0</v>
      </c>
      <c r="AC2936">
        <v>0</v>
      </c>
      <c r="AD2936">
        <v>0</v>
      </c>
      <c r="AE2936">
        <v>4</v>
      </c>
      <c r="AF2936">
        <v>4</v>
      </c>
      <c r="AG2936">
        <v>2</v>
      </c>
      <c r="AH2936" s="2">
        <v>4602530.8</v>
      </c>
    </row>
    <row r="2937" spans="1:34" x14ac:dyDescent="0.5">
      <c r="A2937">
        <v>22150</v>
      </c>
      <c r="B2937">
        <v>91939</v>
      </c>
      <c r="C2937" t="s">
        <v>2873</v>
      </c>
      <c r="D2937" s="25">
        <v>30688</v>
      </c>
      <c r="E2937" t="s">
        <v>138</v>
      </c>
      <c r="F2937" t="s">
        <v>80</v>
      </c>
      <c r="G2937" t="s">
        <v>89</v>
      </c>
      <c r="H2937" s="25">
        <v>41843</v>
      </c>
      <c r="I2937" s="26" t="str">
        <f t="shared" si="360"/>
        <v>Wed</v>
      </c>
      <c r="J2937" s="1">
        <f t="shared" si="361"/>
        <v>34</v>
      </c>
      <c r="K2937" s="1" t="str">
        <f t="shared" si="362"/>
        <v>45D</v>
      </c>
      <c r="L2937" s="25">
        <v>41877</v>
      </c>
      <c r="M2937" s="26" t="str">
        <f t="shared" si="363"/>
        <v>Tue</v>
      </c>
      <c r="N2937" s="25">
        <v>41880</v>
      </c>
      <c r="O2937" s="1">
        <f t="shared" si="364"/>
        <v>3</v>
      </c>
      <c r="P2937" s="27">
        <f t="shared" si="365"/>
        <v>2014</v>
      </c>
      <c r="Q2937" s="1">
        <f t="shared" si="366"/>
        <v>8</v>
      </c>
      <c r="R2937" s="1">
        <f t="shared" si="367"/>
        <v>26</v>
      </c>
      <c r="S2937" t="s">
        <v>72</v>
      </c>
      <c r="T2937" s="2">
        <v>54240478.600000001</v>
      </c>
      <c r="U2937">
        <v>52235479.799999997</v>
      </c>
      <c r="V2937" s="2">
        <v>41422777.200000003</v>
      </c>
      <c r="W2937" s="2">
        <v>5538011.21</v>
      </c>
      <c r="X2937" s="2">
        <v>0</v>
      </c>
      <c r="Y2937" s="2">
        <v>0</v>
      </c>
      <c r="Z2937" s="2">
        <v>7279690.1900000004</v>
      </c>
      <c r="AA2937">
        <v>6</v>
      </c>
      <c r="AB2937">
        <v>0</v>
      </c>
      <c r="AC2937">
        <v>0</v>
      </c>
      <c r="AD2937">
        <v>3</v>
      </c>
      <c r="AE2937">
        <v>6</v>
      </c>
      <c r="AF2937">
        <v>9</v>
      </c>
      <c r="AG2937">
        <v>3</v>
      </c>
      <c r="AH2937" s="2">
        <v>13807592.4</v>
      </c>
    </row>
    <row r="2938" spans="1:34" x14ac:dyDescent="0.5">
      <c r="A2938">
        <v>22159</v>
      </c>
      <c r="B2938">
        <v>92018</v>
      </c>
      <c r="C2938" t="s">
        <v>2874</v>
      </c>
      <c r="D2938" s="25">
        <v>26810</v>
      </c>
      <c r="E2938" t="s">
        <v>138</v>
      </c>
      <c r="F2938" t="s">
        <v>75</v>
      </c>
      <c r="G2938" t="s">
        <v>1463</v>
      </c>
      <c r="H2938" s="25">
        <v>41843</v>
      </c>
      <c r="I2938" s="26" t="str">
        <f t="shared" si="360"/>
        <v>Wed</v>
      </c>
      <c r="J2938" s="1">
        <f t="shared" si="361"/>
        <v>14</v>
      </c>
      <c r="K2938" s="1" t="str">
        <f t="shared" si="362"/>
        <v>14D</v>
      </c>
      <c r="L2938" s="25">
        <v>41857</v>
      </c>
      <c r="M2938" s="26" t="str">
        <f t="shared" si="363"/>
        <v>Wed</v>
      </c>
      <c r="N2938" s="25">
        <v>41861</v>
      </c>
      <c r="O2938" s="1">
        <f t="shared" si="364"/>
        <v>4</v>
      </c>
      <c r="P2938" s="27">
        <f t="shared" si="365"/>
        <v>2014</v>
      </c>
      <c r="Q2938" s="1">
        <f t="shared" si="366"/>
        <v>8</v>
      </c>
      <c r="R2938" s="1">
        <f t="shared" si="367"/>
        <v>6</v>
      </c>
      <c r="S2938" t="s">
        <v>72</v>
      </c>
      <c r="T2938" s="2">
        <v>3363433.53</v>
      </c>
      <c r="U2938">
        <v>0</v>
      </c>
      <c r="V2938" s="2">
        <v>842800</v>
      </c>
      <c r="W2938" s="2">
        <v>2069263.65</v>
      </c>
      <c r="X2938" s="2">
        <v>0</v>
      </c>
      <c r="Y2938" s="2">
        <v>0</v>
      </c>
      <c r="Z2938" s="2">
        <v>451369.88</v>
      </c>
      <c r="AA2938">
        <v>8</v>
      </c>
      <c r="AB2938">
        <v>0</v>
      </c>
      <c r="AC2938">
        <v>4</v>
      </c>
      <c r="AD2938">
        <v>0</v>
      </c>
      <c r="AE2938">
        <v>8</v>
      </c>
      <c r="AF2938">
        <v>12</v>
      </c>
      <c r="AG2938">
        <v>4</v>
      </c>
      <c r="AH2938" s="2">
        <v>210700</v>
      </c>
    </row>
    <row r="2939" spans="1:34" x14ac:dyDescent="0.5">
      <c r="A2939">
        <v>22166</v>
      </c>
      <c r="B2939">
        <v>94694</v>
      </c>
      <c r="C2939" t="s">
        <v>2875</v>
      </c>
      <c r="D2939" s="25">
        <v>21151</v>
      </c>
      <c r="E2939" t="s">
        <v>79</v>
      </c>
      <c r="F2939" t="s">
        <v>105</v>
      </c>
      <c r="G2939" t="s">
        <v>106</v>
      </c>
      <c r="H2939" s="25">
        <v>41843</v>
      </c>
      <c r="I2939" s="26" t="str">
        <f t="shared" si="360"/>
        <v>Wed</v>
      </c>
      <c r="J2939" s="1">
        <f t="shared" si="361"/>
        <v>35</v>
      </c>
      <c r="K2939" s="1" t="str">
        <f t="shared" si="362"/>
        <v>45D</v>
      </c>
      <c r="L2939" s="25">
        <v>41878</v>
      </c>
      <c r="M2939" s="26" t="str">
        <f t="shared" si="363"/>
        <v>Wed</v>
      </c>
      <c r="N2939" s="25">
        <v>41884</v>
      </c>
      <c r="O2939" s="1">
        <f t="shared" si="364"/>
        <v>6</v>
      </c>
      <c r="P2939" s="27">
        <f t="shared" si="365"/>
        <v>2014</v>
      </c>
      <c r="Q2939" s="1">
        <f t="shared" si="366"/>
        <v>8</v>
      </c>
      <c r="R2939" s="1">
        <f t="shared" si="367"/>
        <v>27</v>
      </c>
      <c r="S2939" t="s">
        <v>72</v>
      </c>
      <c r="T2939" s="2">
        <v>10177299.560000001</v>
      </c>
      <c r="U2939">
        <v>5267500</v>
      </c>
      <c r="V2939" s="2">
        <v>4138148</v>
      </c>
      <c r="W2939" s="2">
        <v>4668339.42</v>
      </c>
      <c r="X2939" s="2">
        <v>0</v>
      </c>
      <c r="Y2939" s="2">
        <v>5273.93</v>
      </c>
      <c r="Z2939" s="2">
        <v>1365538.21</v>
      </c>
      <c r="AA2939">
        <v>14</v>
      </c>
      <c r="AB2939">
        <v>0</v>
      </c>
      <c r="AC2939">
        <v>0</v>
      </c>
      <c r="AD2939">
        <v>0</v>
      </c>
      <c r="AE2939">
        <v>14</v>
      </c>
      <c r="AF2939">
        <v>14</v>
      </c>
      <c r="AG2939">
        <v>7</v>
      </c>
      <c r="AH2939" s="2">
        <v>591164</v>
      </c>
    </row>
    <row r="2940" spans="1:34" x14ac:dyDescent="0.5">
      <c r="A2940">
        <v>22146</v>
      </c>
      <c r="B2940">
        <v>91932</v>
      </c>
      <c r="C2940" t="s">
        <v>2876</v>
      </c>
      <c r="D2940" s="25">
        <v>24578</v>
      </c>
      <c r="E2940" t="s">
        <v>140</v>
      </c>
      <c r="F2940" t="s">
        <v>80</v>
      </c>
      <c r="G2940" t="s">
        <v>89</v>
      </c>
      <c r="H2940" s="25">
        <v>41843</v>
      </c>
      <c r="I2940" s="26" t="str">
        <f t="shared" si="360"/>
        <v>Wed</v>
      </c>
      <c r="J2940" s="1">
        <f t="shared" si="361"/>
        <v>14</v>
      </c>
      <c r="K2940" s="1" t="str">
        <f t="shared" si="362"/>
        <v>14D</v>
      </c>
      <c r="L2940" s="25">
        <v>41857</v>
      </c>
      <c r="M2940" s="26" t="str">
        <f t="shared" si="363"/>
        <v>Wed</v>
      </c>
      <c r="N2940" s="25">
        <v>41859</v>
      </c>
      <c r="O2940" s="1">
        <f t="shared" si="364"/>
        <v>2</v>
      </c>
      <c r="P2940" s="27">
        <f t="shared" si="365"/>
        <v>2014</v>
      </c>
      <c r="Q2940" s="1">
        <f t="shared" si="366"/>
        <v>8</v>
      </c>
      <c r="R2940" s="1">
        <f t="shared" si="367"/>
        <v>6</v>
      </c>
      <c r="S2940" t="s">
        <v>72</v>
      </c>
      <c r="T2940" s="2">
        <v>11613100.25</v>
      </c>
      <c r="U2940">
        <v>11607884.4</v>
      </c>
      <c r="V2940" s="2">
        <v>9205061.5999999996</v>
      </c>
      <c r="W2940" s="2">
        <v>844907</v>
      </c>
      <c r="X2940" s="2">
        <v>0</v>
      </c>
      <c r="Y2940" s="2">
        <v>4741.68</v>
      </c>
      <c r="Z2940" s="2">
        <v>1558389.97</v>
      </c>
      <c r="AA2940">
        <v>4</v>
      </c>
      <c r="AB2940">
        <v>0</v>
      </c>
      <c r="AC2940">
        <v>0</v>
      </c>
      <c r="AD2940">
        <v>0</v>
      </c>
      <c r="AE2940">
        <v>4</v>
      </c>
      <c r="AF2940">
        <v>4</v>
      </c>
      <c r="AG2940">
        <v>2</v>
      </c>
      <c r="AH2940" s="2">
        <v>4602530.8</v>
      </c>
    </row>
    <row r="2941" spans="1:34" x14ac:dyDescent="0.5">
      <c r="A2941">
        <v>22173</v>
      </c>
      <c r="B2941">
        <v>92084</v>
      </c>
      <c r="C2941" t="s">
        <v>2877</v>
      </c>
      <c r="D2941" s="25">
        <v>30429</v>
      </c>
      <c r="E2941" t="s">
        <v>140</v>
      </c>
      <c r="F2941" t="s">
        <v>75</v>
      </c>
      <c r="G2941" t="s">
        <v>91</v>
      </c>
      <c r="H2941" s="25">
        <v>41843</v>
      </c>
      <c r="I2941" s="26" t="str">
        <f t="shared" si="360"/>
        <v>Wed</v>
      </c>
      <c r="J2941" s="1">
        <f t="shared" si="361"/>
        <v>71</v>
      </c>
      <c r="K2941" s="1" t="str">
        <f t="shared" si="362"/>
        <v>90D</v>
      </c>
      <c r="L2941" s="25">
        <v>41914</v>
      </c>
      <c r="M2941" s="26" t="str">
        <f t="shared" si="363"/>
        <v>Thu</v>
      </c>
      <c r="N2941" s="25">
        <v>41916</v>
      </c>
      <c r="O2941" s="1">
        <f t="shared" si="364"/>
        <v>2</v>
      </c>
      <c r="P2941" s="27">
        <f t="shared" si="365"/>
        <v>2014</v>
      </c>
      <c r="Q2941" s="1">
        <f t="shared" si="366"/>
        <v>10</v>
      </c>
      <c r="R2941" s="1">
        <f t="shared" si="367"/>
        <v>2</v>
      </c>
      <c r="S2941" t="s">
        <v>72</v>
      </c>
      <c r="T2941" s="2">
        <v>462000</v>
      </c>
      <c r="U2941">
        <v>0</v>
      </c>
      <c r="V2941" s="2">
        <v>400000</v>
      </c>
      <c r="W2941" s="2">
        <v>0</v>
      </c>
      <c r="X2941" s="2">
        <v>0</v>
      </c>
      <c r="Y2941" s="2">
        <v>0</v>
      </c>
      <c r="Z2941" s="2">
        <v>62000</v>
      </c>
      <c r="AA2941">
        <v>4</v>
      </c>
      <c r="AB2941">
        <v>0</v>
      </c>
      <c r="AC2941">
        <v>2</v>
      </c>
      <c r="AD2941">
        <v>0</v>
      </c>
      <c r="AE2941">
        <v>4</v>
      </c>
      <c r="AF2941">
        <v>6</v>
      </c>
      <c r="AG2941">
        <v>2</v>
      </c>
      <c r="AH2941" s="2">
        <v>200000</v>
      </c>
    </row>
    <row r="2942" spans="1:34" x14ac:dyDescent="0.5">
      <c r="A2942">
        <v>22186</v>
      </c>
      <c r="B2942">
        <v>92122</v>
      </c>
      <c r="C2942" t="s">
        <v>2878</v>
      </c>
      <c r="D2942" s="25">
        <v>25135</v>
      </c>
      <c r="E2942" t="s">
        <v>138</v>
      </c>
      <c r="F2942" t="s">
        <v>80</v>
      </c>
      <c r="G2942" t="s">
        <v>81</v>
      </c>
      <c r="H2942" s="25">
        <v>41844</v>
      </c>
      <c r="I2942" s="26" t="str">
        <f t="shared" si="360"/>
        <v>Thu</v>
      </c>
      <c r="J2942" s="1">
        <f t="shared" si="361"/>
        <v>13</v>
      </c>
      <c r="K2942" s="1" t="str">
        <f t="shared" si="362"/>
        <v>14D</v>
      </c>
      <c r="L2942" s="25">
        <v>41857</v>
      </c>
      <c r="M2942" s="26" t="str">
        <f t="shared" si="363"/>
        <v>Wed</v>
      </c>
      <c r="N2942" s="25">
        <v>41859</v>
      </c>
      <c r="O2942" s="1">
        <f t="shared" si="364"/>
        <v>2</v>
      </c>
      <c r="P2942" s="27">
        <f t="shared" si="365"/>
        <v>2014</v>
      </c>
      <c r="Q2942" s="1">
        <f t="shared" si="366"/>
        <v>8</v>
      </c>
      <c r="R2942" s="1">
        <f t="shared" si="367"/>
        <v>6</v>
      </c>
      <c r="S2942" t="s">
        <v>72</v>
      </c>
      <c r="T2942" s="2">
        <v>29800382.780000001</v>
      </c>
      <c r="U2942">
        <v>19057500</v>
      </c>
      <c r="V2942" s="2">
        <v>17336364</v>
      </c>
      <c r="W2942" s="2">
        <v>6992971.7800000003</v>
      </c>
      <c r="X2942" s="2">
        <v>0</v>
      </c>
      <c r="Y2942" s="2">
        <v>1232101.2</v>
      </c>
      <c r="Z2942" s="2">
        <v>4238945.8</v>
      </c>
      <c r="AA2942">
        <v>6</v>
      </c>
      <c r="AB2942">
        <v>3</v>
      </c>
      <c r="AC2942">
        <v>3</v>
      </c>
      <c r="AD2942">
        <v>0</v>
      </c>
      <c r="AE2942">
        <v>9</v>
      </c>
      <c r="AF2942">
        <v>12</v>
      </c>
      <c r="AG2942">
        <v>3</v>
      </c>
      <c r="AH2942" s="2">
        <v>5778788</v>
      </c>
    </row>
    <row r="2943" spans="1:34" x14ac:dyDescent="0.5">
      <c r="A2943">
        <v>22213</v>
      </c>
      <c r="B2943">
        <v>92303</v>
      </c>
      <c r="C2943" t="s">
        <v>2879</v>
      </c>
      <c r="D2943" s="25">
        <v>29329</v>
      </c>
      <c r="E2943" t="s">
        <v>69</v>
      </c>
      <c r="F2943" t="s">
        <v>80</v>
      </c>
      <c r="G2943" t="s">
        <v>89</v>
      </c>
      <c r="H2943" s="25">
        <v>41844</v>
      </c>
      <c r="I2943" s="26" t="str">
        <f t="shared" si="360"/>
        <v>Thu</v>
      </c>
      <c r="J2943" s="1">
        <f t="shared" si="361"/>
        <v>43</v>
      </c>
      <c r="K2943" s="1" t="str">
        <f t="shared" si="362"/>
        <v>45D</v>
      </c>
      <c r="L2943" s="25">
        <v>41887</v>
      </c>
      <c r="M2943" s="26" t="str">
        <f t="shared" si="363"/>
        <v>Fri</v>
      </c>
      <c r="N2943" s="25">
        <v>41889</v>
      </c>
      <c r="O2943" s="1">
        <f t="shared" si="364"/>
        <v>2</v>
      </c>
      <c r="P2943" s="27">
        <f t="shared" si="365"/>
        <v>2014</v>
      </c>
      <c r="Q2943" s="1">
        <f t="shared" si="366"/>
        <v>9</v>
      </c>
      <c r="R2943" s="1">
        <f t="shared" si="367"/>
        <v>5</v>
      </c>
      <c r="S2943" t="s">
        <v>72</v>
      </c>
      <c r="T2943" s="2">
        <v>37765605.539999999</v>
      </c>
      <c r="U2943">
        <v>28253605.800000001</v>
      </c>
      <c r="V2943" s="2">
        <v>15916862</v>
      </c>
      <c r="W2943" s="2">
        <v>13316437.949999999</v>
      </c>
      <c r="X2943" s="2">
        <v>0</v>
      </c>
      <c r="Y2943" s="2">
        <v>3463203.46</v>
      </c>
      <c r="Z2943" s="2">
        <v>5069102.13</v>
      </c>
      <c r="AA2943">
        <v>6</v>
      </c>
      <c r="AB2943">
        <v>0</v>
      </c>
      <c r="AC2943">
        <v>0</v>
      </c>
      <c r="AD2943">
        <v>0</v>
      </c>
      <c r="AE2943">
        <v>6</v>
      </c>
      <c r="AF2943">
        <v>6</v>
      </c>
      <c r="AG2943">
        <v>2</v>
      </c>
      <c r="AH2943" s="2">
        <v>7958431</v>
      </c>
    </row>
    <row r="2944" spans="1:34" x14ac:dyDescent="0.5">
      <c r="A2944">
        <v>22208</v>
      </c>
      <c r="B2944">
        <v>92292</v>
      </c>
      <c r="C2944" t="s">
        <v>2880</v>
      </c>
      <c r="D2944" s="25">
        <v>29866</v>
      </c>
      <c r="E2944" t="s">
        <v>69</v>
      </c>
      <c r="F2944" t="s">
        <v>80</v>
      </c>
      <c r="G2944" t="s">
        <v>89</v>
      </c>
      <c r="H2944" s="25">
        <v>41844</v>
      </c>
      <c r="I2944" s="26" t="str">
        <f t="shared" ref="I2944:I3007" si="368">TEXT(H2944,"ddd")</f>
        <v>Thu</v>
      </c>
      <c r="J2944" s="1">
        <f t="shared" ref="J2944:J3007" si="369">L2944-H2944</f>
        <v>1</v>
      </c>
      <c r="K2944" s="1" t="str">
        <f t="shared" ref="K2944:K3007" si="370">IF(J2944&lt;=7,"7D",IF(J2944&lt;=14,"14D",IF(J2944&lt;=30,"30D",IF(J2944&lt;=45,"45D",IF(J2944&lt;=60,"60D",IF(J2944&lt;=90,"90D","120D"))))))</f>
        <v>7D</v>
      </c>
      <c r="L2944" s="25">
        <v>41845</v>
      </c>
      <c r="M2944" s="26" t="str">
        <f t="shared" ref="M2944:M3007" si="371">TEXT(L2944,"ddd")</f>
        <v>Fri</v>
      </c>
      <c r="N2944" s="25">
        <v>41847</v>
      </c>
      <c r="O2944" s="1">
        <f t="shared" ref="O2944:O3007" si="372">N2944-L2944</f>
        <v>2</v>
      </c>
      <c r="P2944" s="27">
        <f t="shared" ref="P2944:P3007" si="373">YEAR(L2944)</f>
        <v>2014</v>
      </c>
      <c r="Q2944" s="1">
        <f t="shared" ref="Q2944:Q3007" si="374">MONTH(L2944)</f>
        <v>7</v>
      </c>
      <c r="R2944" s="1">
        <f t="shared" ref="R2944:R3007" si="375">DAY(L2944)</f>
        <v>25</v>
      </c>
      <c r="S2944" t="s">
        <v>72</v>
      </c>
      <c r="T2944" s="2">
        <v>911999.99</v>
      </c>
      <c r="U2944">
        <v>0</v>
      </c>
      <c r="V2944" s="2">
        <v>400000</v>
      </c>
      <c r="W2944" s="2">
        <v>389610.38</v>
      </c>
      <c r="X2944" s="2">
        <v>0</v>
      </c>
      <c r="Y2944" s="2">
        <v>0</v>
      </c>
      <c r="Z2944" s="2">
        <v>122389.61</v>
      </c>
      <c r="AA2944">
        <v>4</v>
      </c>
      <c r="AB2944">
        <v>0</v>
      </c>
      <c r="AC2944">
        <v>4</v>
      </c>
      <c r="AD2944">
        <v>0</v>
      </c>
      <c r="AE2944">
        <v>4</v>
      </c>
      <c r="AF2944">
        <v>8</v>
      </c>
      <c r="AG2944">
        <v>2</v>
      </c>
      <c r="AH2944" s="2">
        <v>200000</v>
      </c>
    </row>
    <row r="2945" spans="1:34" x14ac:dyDescent="0.5">
      <c r="A2945">
        <v>22206</v>
      </c>
      <c r="B2945">
        <v>92290</v>
      </c>
      <c r="C2945" t="s">
        <v>2881</v>
      </c>
      <c r="D2945" s="25">
        <v>23304</v>
      </c>
      <c r="E2945" t="s">
        <v>122</v>
      </c>
      <c r="F2945" t="s">
        <v>80</v>
      </c>
      <c r="G2945" t="s">
        <v>89</v>
      </c>
      <c r="H2945" s="25">
        <v>41844</v>
      </c>
      <c r="I2945" s="26" t="str">
        <f t="shared" si="368"/>
        <v>Thu</v>
      </c>
      <c r="J2945" s="1">
        <f t="shared" si="369"/>
        <v>157</v>
      </c>
      <c r="K2945" s="1" t="str">
        <f t="shared" si="370"/>
        <v>120D</v>
      </c>
      <c r="L2945" s="25">
        <v>42001</v>
      </c>
      <c r="M2945" s="26" t="str">
        <f t="shared" si="371"/>
        <v>Sun</v>
      </c>
      <c r="N2945" s="25">
        <v>42003</v>
      </c>
      <c r="O2945" s="1">
        <f t="shared" si="372"/>
        <v>2</v>
      </c>
      <c r="P2945" s="27">
        <f t="shared" si="373"/>
        <v>2014</v>
      </c>
      <c r="Q2945" s="1">
        <f t="shared" si="374"/>
        <v>12</v>
      </c>
      <c r="R2945" s="1">
        <f t="shared" si="375"/>
        <v>28</v>
      </c>
      <c r="S2945" t="s">
        <v>72</v>
      </c>
      <c r="T2945" s="2">
        <v>10957649.810000001</v>
      </c>
      <c r="U2945">
        <v>7657650</v>
      </c>
      <c r="V2945" s="2">
        <v>3366000</v>
      </c>
      <c r="W2945" s="2">
        <v>4692146.25</v>
      </c>
      <c r="X2945" s="2">
        <v>0</v>
      </c>
      <c r="Y2945" s="2">
        <v>1098901.1000000001</v>
      </c>
      <c r="Z2945" s="2">
        <v>1800602.46</v>
      </c>
      <c r="AA2945">
        <v>4</v>
      </c>
      <c r="AB2945">
        <v>0</v>
      </c>
      <c r="AC2945">
        <v>0</v>
      </c>
      <c r="AD2945">
        <v>0</v>
      </c>
      <c r="AE2945">
        <v>4</v>
      </c>
      <c r="AF2945">
        <v>4</v>
      </c>
      <c r="AG2945">
        <v>2</v>
      </c>
      <c r="AH2945" s="2">
        <v>1683000</v>
      </c>
    </row>
    <row r="2946" spans="1:34" x14ac:dyDescent="0.5">
      <c r="A2946">
        <v>19837</v>
      </c>
      <c r="B2946">
        <v>79994</v>
      </c>
      <c r="C2946" t="s">
        <v>2512</v>
      </c>
      <c r="D2946" s="25">
        <v>26579</v>
      </c>
      <c r="E2946" t="s">
        <v>138</v>
      </c>
      <c r="F2946" t="s">
        <v>75</v>
      </c>
      <c r="G2946" t="s">
        <v>1463</v>
      </c>
      <c r="H2946" s="25">
        <v>41844</v>
      </c>
      <c r="I2946" s="26" t="str">
        <f t="shared" si="368"/>
        <v>Thu</v>
      </c>
      <c r="J2946" s="1">
        <f t="shared" si="369"/>
        <v>2</v>
      </c>
      <c r="K2946" s="1" t="str">
        <f t="shared" si="370"/>
        <v>7D</v>
      </c>
      <c r="L2946" s="25">
        <v>41846</v>
      </c>
      <c r="M2946" s="26" t="str">
        <f t="shared" si="371"/>
        <v>Sat</v>
      </c>
      <c r="N2946" s="25">
        <v>41848</v>
      </c>
      <c r="O2946" s="1">
        <f t="shared" si="372"/>
        <v>2</v>
      </c>
      <c r="P2946" s="27">
        <f t="shared" si="373"/>
        <v>2014</v>
      </c>
      <c r="Q2946" s="1">
        <f t="shared" si="374"/>
        <v>7</v>
      </c>
      <c r="R2946" s="1">
        <f t="shared" si="375"/>
        <v>26</v>
      </c>
      <c r="S2946" t="s">
        <v>72</v>
      </c>
      <c r="T2946" s="2">
        <v>1936000.01</v>
      </c>
      <c r="U2946">
        <v>0</v>
      </c>
      <c r="V2946" s="2">
        <v>1200000</v>
      </c>
      <c r="W2946" s="2">
        <v>476190.48</v>
      </c>
      <c r="X2946" s="2">
        <v>0</v>
      </c>
      <c r="Y2946" s="2">
        <v>0</v>
      </c>
      <c r="Z2946" s="2">
        <v>259809.53</v>
      </c>
      <c r="AA2946">
        <v>12</v>
      </c>
      <c r="AB2946">
        <v>0</v>
      </c>
      <c r="AC2946">
        <v>6</v>
      </c>
      <c r="AD2946">
        <v>6</v>
      </c>
      <c r="AE2946">
        <v>12</v>
      </c>
      <c r="AF2946">
        <v>24</v>
      </c>
      <c r="AG2946">
        <v>6</v>
      </c>
      <c r="AH2946" s="2">
        <v>200000</v>
      </c>
    </row>
    <row r="2947" spans="1:34" x14ac:dyDescent="0.5">
      <c r="A2947">
        <v>22211</v>
      </c>
      <c r="B2947">
        <v>92301</v>
      </c>
      <c r="C2947" t="s">
        <v>2882</v>
      </c>
      <c r="D2947" s="25">
        <v>29587</v>
      </c>
      <c r="E2947" t="s">
        <v>69</v>
      </c>
      <c r="F2947" t="s">
        <v>80</v>
      </c>
      <c r="G2947" t="s">
        <v>89</v>
      </c>
      <c r="H2947" s="25">
        <v>41844</v>
      </c>
      <c r="I2947" s="26" t="str">
        <f t="shared" si="368"/>
        <v>Thu</v>
      </c>
      <c r="J2947" s="1">
        <f t="shared" si="369"/>
        <v>1</v>
      </c>
      <c r="K2947" s="1" t="str">
        <f t="shared" si="370"/>
        <v>7D</v>
      </c>
      <c r="L2947" s="25">
        <v>41845</v>
      </c>
      <c r="M2947" s="26" t="str">
        <f t="shared" si="371"/>
        <v>Fri</v>
      </c>
      <c r="N2947" s="25">
        <v>41846</v>
      </c>
      <c r="O2947" s="1">
        <f t="shared" si="372"/>
        <v>1</v>
      </c>
      <c r="P2947" s="27">
        <f t="shared" si="373"/>
        <v>2014</v>
      </c>
      <c r="Q2947" s="1">
        <f t="shared" si="374"/>
        <v>7</v>
      </c>
      <c r="R2947" s="1">
        <f t="shared" si="375"/>
        <v>25</v>
      </c>
      <c r="S2947" t="s">
        <v>72</v>
      </c>
      <c r="T2947" s="2">
        <v>14115003.699999999</v>
      </c>
      <c r="U2947">
        <v>12898211.199999999</v>
      </c>
      <c r="V2947" s="2">
        <v>11164571.6</v>
      </c>
      <c r="W2947" s="2">
        <v>1056239.1000000001</v>
      </c>
      <c r="X2947" s="2">
        <v>0</v>
      </c>
      <c r="Y2947" s="2">
        <v>0</v>
      </c>
      <c r="Z2947" s="2">
        <v>1894193</v>
      </c>
      <c r="AA2947">
        <v>3</v>
      </c>
      <c r="AB2947">
        <v>0</v>
      </c>
      <c r="AC2947">
        <v>0</v>
      </c>
      <c r="AD2947">
        <v>0</v>
      </c>
      <c r="AE2947">
        <v>3</v>
      </c>
      <c r="AF2947">
        <v>3</v>
      </c>
      <c r="AG2947">
        <v>1</v>
      </c>
      <c r="AH2947" s="2">
        <v>11164571.6</v>
      </c>
    </row>
    <row r="2948" spans="1:34" x14ac:dyDescent="0.5">
      <c r="A2948">
        <v>22188</v>
      </c>
      <c r="B2948">
        <v>92128</v>
      </c>
      <c r="C2948" t="s">
        <v>2883</v>
      </c>
      <c r="D2948" s="25">
        <v>32327</v>
      </c>
      <c r="E2948" t="s">
        <v>69</v>
      </c>
      <c r="F2948" t="s">
        <v>70</v>
      </c>
      <c r="G2948" t="s">
        <v>74</v>
      </c>
      <c r="H2948" s="25">
        <v>41844</v>
      </c>
      <c r="I2948" s="26" t="str">
        <f t="shared" si="368"/>
        <v>Thu</v>
      </c>
      <c r="J2948" s="1">
        <f t="shared" si="369"/>
        <v>5</v>
      </c>
      <c r="K2948" s="1" t="str">
        <f t="shared" si="370"/>
        <v>7D</v>
      </c>
      <c r="L2948" s="25">
        <v>41849</v>
      </c>
      <c r="M2948" s="26" t="str">
        <f t="shared" si="371"/>
        <v>Tue</v>
      </c>
      <c r="N2948" s="25">
        <v>41850</v>
      </c>
      <c r="O2948" s="1">
        <f t="shared" si="372"/>
        <v>1</v>
      </c>
      <c r="P2948" s="27">
        <f t="shared" si="373"/>
        <v>2014</v>
      </c>
      <c r="Q2948" s="1">
        <f t="shared" si="374"/>
        <v>7</v>
      </c>
      <c r="R2948" s="1">
        <f t="shared" si="375"/>
        <v>29</v>
      </c>
      <c r="S2948" t="s">
        <v>72</v>
      </c>
      <c r="T2948" s="2">
        <v>5998600</v>
      </c>
      <c r="U2948">
        <v>5775000</v>
      </c>
      <c r="V2948" s="2">
        <v>4575758</v>
      </c>
      <c r="W2948" s="2">
        <v>617835.06999999995</v>
      </c>
      <c r="X2948" s="2">
        <v>0</v>
      </c>
      <c r="Y2948" s="2">
        <v>0</v>
      </c>
      <c r="Z2948" s="2">
        <v>805006.93</v>
      </c>
      <c r="AA2948">
        <v>2</v>
      </c>
      <c r="AB2948">
        <v>0</v>
      </c>
      <c r="AC2948">
        <v>0</v>
      </c>
      <c r="AD2948">
        <v>0</v>
      </c>
      <c r="AE2948">
        <v>2</v>
      </c>
      <c r="AF2948">
        <v>2</v>
      </c>
      <c r="AG2948">
        <v>1</v>
      </c>
      <c r="AH2948" s="2">
        <v>4575758</v>
      </c>
    </row>
    <row r="2949" spans="1:34" x14ac:dyDescent="0.5">
      <c r="A2949">
        <v>22189</v>
      </c>
      <c r="B2949">
        <v>92133</v>
      </c>
      <c r="C2949" t="s">
        <v>2884</v>
      </c>
      <c r="D2949" s="25">
        <v>25934</v>
      </c>
      <c r="E2949" t="s">
        <v>69</v>
      </c>
      <c r="F2949" t="s">
        <v>70</v>
      </c>
      <c r="G2949" t="s">
        <v>74</v>
      </c>
      <c r="H2949" s="25">
        <v>41844</v>
      </c>
      <c r="I2949" s="26" t="str">
        <f t="shared" si="368"/>
        <v>Thu</v>
      </c>
      <c r="J2949" s="1">
        <f t="shared" si="369"/>
        <v>1</v>
      </c>
      <c r="K2949" s="1" t="str">
        <f t="shared" si="370"/>
        <v>7D</v>
      </c>
      <c r="L2949" s="25">
        <v>41845</v>
      </c>
      <c r="M2949" s="26" t="str">
        <f t="shared" si="371"/>
        <v>Fri</v>
      </c>
      <c r="N2949" s="25">
        <v>41846</v>
      </c>
      <c r="O2949" s="1">
        <f t="shared" si="372"/>
        <v>1</v>
      </c>
      <c r="P2949" s="27">
        <f t="shared" si="373"/>
        <v>2014</v>
      </c>
      <c r="Q2949" s="1">
        <f t="shared" si="374"/>
        <v>7</v>
      </c>
      <c r="R2949" s="1">
        <f t="shared" si="375"/>
        <v>25</v>
      </c>
      <c r="S2949" t="s">
        <v>72</v>
      </c>
      <c r="T2949" s="2">
        <v>6352500</v>
      </c>
      <c r="U2949">
        <v>6352500</v>
      </c>
      <c r="V2949" s="2">
        <v>5075758</v>
      </c>
      <c r="W2949" s="2">
        <v>424242</v>
      </c>
      <c r="X2949" s="2">
        <v>0</v>
      </c>
      <c r="Y2949" s="2">
        <v>0</v>
      </c>
      <c r="Z2949" s="2">
        <v>852500</v>
      </c>
      <c r="AA2949">
        <v>2</v>
      </c>
      <c r="AB2949">
        <v>0</v>
      </c>
      <c r="AC2949">
        <v>0</v>
      </c>
      <c r="AD2949">
        <v>0</v>
      </c>
      <c r="AE2949">
        <v>2</v>
      </c>
      <c r="AF2949">
        <v>2</v>
      </c>
      <c r="AG2949">
        <v>1</v>
      </c>
      <c r="AH2949" s="2">
        <v>5075758</v>
      </c>
    </row>
    <row r="2950" spans="1:34" x14ac:dyDescent="0.5">
      <c r="A2950">
        <v>21524</v>
      </c>
      <c r="B2950">
        <v>115017</v>
      </c>
      <c r="C2950" t="s">
        <v>2778</v>
      </c>
      <c r="D2950" s="25">
        <v>28034</v>
      </c>
      <c r="E2950" t="s">
        <v>138</v>
      </c>
      <c r="F2950" t="s">
        <v>75</v>
      </c>
      <c r="G2950" t="s">
        <v>91</v>
      </c>
      <c r="H2950" s="25">
        <v>41845</v>
      </c>
      <c r="I2950" s="26" t="str">
        <f t="shared" si="368"/>
        <v>Fri</v>
      </c>
      <c r="J2950" s="1">
        <f t="shared" si="369"/>
        <v>0</v>
      </c>
      <c r="K2950" s="1" t="str">
        <f t="shared" si="370"/>
        <v>7D</v>
      </c>
      <c r="L2950" s="25">
        <v>41845</v>
      </c>
      <c r="M2950" s="26" t="str">
        <f t="shared" si="371"/>
        <v>Fri</v>
      </c>
      <c r="N2950" s="25">
        <v>41846</v>
      </c>
      <c r="O2950" s="1">
        <f t="shared" si="372"/>
        <v>1</v>
      </c>
      <c r="P2950" s="27">
        <f t="shared" si="373"/>
        <v>2014</v>
      </c>
      <c r="Q2950" s="1">
        <f t="shared" si="374"/>
        <v>7</v>
      </c>
      <c r="R2950" s="1">
        <f t="shared" si="375"/>
        <v>25</v>
      </c>
      <c r="S2950" t="s">
        <v>72</v>
      </c>
      <c r="T2950" s="2">
        <v>7094499.7699999996</v>
      </c>
      <c r="U2950">
        <v>0</v>
      </c>
      <c r="V2950" s="2">
        <v>4900000</v>
      </c>
      <c r="W2950" s="2">
        <v>203463</v>
      </c>
      <c r="X2950" s="2">
        <v>0</v>
      </c>
      <c r="Y2950" s="2">
        <v>799200.8</v>
      </c>
      <c r="Z2950" s="2">
        <v>1191835.97</v>
      </c>
      <c r="AA2950">
        <v>22</v>
      </c>
      <c r="AB2950">
        <v>0</v>
      </c>
      <c r="AC2950">
        <v>6</v>
      </c>
      <c r="AD2950">
        <v>16</v>
      </c>
      <c r="AE2950">
        <v>22</v>
      </c>
      <c r="AF2950">
        <v>44</v>
      </c>
      <c r="AG2950">
        <v>11</v>
      </c>
      <c r="AH2950" s="2">
        <v>445454.55</v>
      </c>
    </row>
    <row r="2951" spans="1:34" x14ac:dyDescent="0.5">
      <c r="A2951">
        <v>22230</v>
      </c>
      <c r="B2951">
        <v>92377</v>
      </c>
      <c r="C2951" t="s">
        <v>2885</v>
      </c>
      <c r="D2951" s="25">
        <v>32684</v>
      </c>
      <c r="E2951" t="s">
        <v>113</v>
      </c>
      <c r="F2951" t="s">
        <v>80</v>
      </c>
      <c r="G2951" t="s">
        <v>89</v>
      </c>
      <c r="H2951" s="25">
        <v>41845</v>
      </c>
      <c r="I2951" s="26" t="str">
        <f t="shared" si="368"/>
        <v>Fri</v>
      </c>
      <c r="J2951" s="1">
        <f t="shared" si="369"/>
        <v>47</v>
      </c>
      <c r="K2951" s="1" t="str">
        <f t="shared" si="370"/>
        <v>60D</v>
      </c>
      <c r="L2951" s="25">
        <v>41892</v>
      </c>
      <c r="M2951" s="26" t="str">
        <f t="shared" si="371"/>
        <v>Wed</v>
      </c>
      <c r="N2951" s="25">
        <v>41896</v>
      </c>
      <c r="O2951" s="1">
        <f t="shared" si="372"/>
        <v>4</v>
      </c>
      <c r="P2951" s="27">
        <f t="shared" si="373"/>
        <v>2014</v>
      </c>
      <c r="Q2951" s="1">
        <f t="shared" si="374"/>
        <v>9</v>
      </c>
      <c r="R2951" s="1">
        <f t="shared" si="375"/>
        <v>10</v>
      </c>
      <c r="S2951" t="s">
        <v>72</v>
      </c>
      <c r="T2951" s="2">
        <v>4063584.42</v>
      </c>
      <c r="U2951">
        <v>0</v>
      </c>
      <c r="V2951" s="2">
        <v>2107000</v>
      </c>
      <c r="W2951" s="2">
        <v>1190475.7</v>
      </c>
      <c r="X2951" s="2">
        <v>0</v>
      </c>
      <c r="Y2951" s="2">
        <v>220779.22</v>
      </c>
      <c r="Z2951" s="2">
        <v>545329.5</v>
      </c>
      <c r="AA2951">
        <v>10</v>
      </c>
      <c r="AB2951">
        <v>0</v>
      </c>
      <c r="AC2951">
        <v>0</v>
      </c>
      <c r="AD2951">
        <v>0</v>
      </c>
      <c r="AE2951">
        <v>10</v>
      </c>
      <c r="AF2951">
        <v>10</v>
      </c>
      <c r="AG2951">
        <v>4</v>
      </c>
      <c r="AH2951" s="2">
        <v>526750</v>
      </c>
    </row>
    <row r="2952" spans="1:34" x14ac:dyDescent="0.5">
      <c r="A2952">
        <v>22234</v>
      </c>
      <c r="B2952">
        <v>92387</v>
      </c>
      <c r="C2952" t="s">
        <v>2886</v>
      </c>
      <c r="D2952" s="25">
        <v>26454</v>
      </c>
      <c r="E2952" t="s">
        <v>138</v>
      </c>
      <c r="F2952" t="s">
        <v>80</v>
      </c>
      <c r="G2952" t="s">
        <v>89</v>
      </c>
      <c r="H2952" s="25">
        <v>41845</v>
      </c>
      <c r="I2952" s="26" t="str">
        <f t="shared" si="368"/>
        <v>Fri</v>
      </c>
      <c r="J2952" s="1">
        <f t="shared" si="369"/>
        <v>97</v>
      </c>
      <c r="K2952" s="1" t="str">
        <f t="shared" si="370"/>
        <v>120D</v>
      </c>
      <c r="L2952" s="25">
        <v>41942</v>
      </c>
      <c r="M2952" s="26" t="str">
        <f t="shared" si="371"/>
        <v>Thu</v>
      </c>
      <c r="N2952" s="25">
        <v>41945</v>
      </c>
      <c r="O2952" s="1">
        <f t="shared" si="372"/>
        <v>3</v>
      </c>
      <c r="P2952" s="27">
        <f t="shared" si="373"/>
        <v>2014</v>
      </c>
      <c r="Q2952" s="1">
        <f t="shared" si="374"/>
        <v>10</v>
      </c>
      <c r="R2952" s="1">
        <f t="shared" si="375"/>
        <v>30</v>
      </c>
      <c r="S2952" t="s">
        <v>72</v>
      </c>
      <c r="T2952" s="2">
        <v>693000</v>
      </c>
      <c r="U2952">
        <v>0</v>
      </c>
      <c r="V2952" s="2">
        <v>600000</v>
      </c>
      <c r="W2952" s="2">
        <v>0</v>
      </c>
      <c r="X2952" s="2">
        <v>0</v>
      </c>
      <c r="Y2952" s="2">
        <v>0</v>
      </c>
      <c r="Z2952" s="2">
        <v>93000</v>
      </c>
      <c r="AA2952">
        <v>6</v>
      </c>
      <c r="AB2952">
        <v>0</v>
      </c>
      <c r="AC2952">
        <v>3</v>
      </c>
      <c r="AD2952">
        <v>0</v>
      </c>
      <c r="AE2952">
        <v>6</v>
      </c>
      <c r="AF2952">
        <v>9</v>
      </c>
      <c r="AG2952">
        <v>3</v>
      </c>
      <c r="AH2952" s="2">
        <v>200000</v>
      </c>
    </row>
    <row r="2953" spans="1:34" x14ac:dyDescent="0.5">
      <c r="A2953">
        <v>22218</v>
      </c>
      <c r="B2953">
        <v>92347</v>
      </c>
      <c r="C2953" t="s">
        <v>2887</v>
      </c>
      <c r="D2953" s="25">
        <v>26059</v>
      </c>
      <c r="E2953" t="s">
        <v>113</v>
      </c>
      <c r="F2953" t="s">
        <v>80</v>
      </c>
      <c r="G2953" t="s">
        <v>89</v>
      </c>
      <c r="H2953" s="25">
        <v>41845</v>
      </c>
      <c r="I2953" s="26" t="str">
        <f t="shared" si="368"/>
        <v>Fri</v>
      </c>
      <c r="J2953" s="1">
        <f t="shared" si="369"/>
        <v>45</v>
      </c>
      <c r="K2953" s="1" t="str">
        <f t="shared" si="370"/>
        <v>45D</v>
      </c>
      <c r="L2953" s="25">
        <v>41890</v>
      </c>
      <c r="M2953" s="26" t="str">
        <f t="shared" si="371"/>
        <v>Mon</v>
      </c>
      <c r="N2953" s="25">
        <v>41895</v>
      </c>
      <c r="O2953" s="1">
        <f t="shared" si="372"/>
        <v>5</v>
      </c>
      <c r="P2953" s="27">
        <f t="shared" si="373"/>
        <v>2014</v>
      </c>
      <c r="Q2953" s="1">
        <f t="shared" si="374"/>
        <v>9</v>
      </c>
      <c r="R2953" s="1">
        <f t="shared" si="375"/>
        <v>8</v>
      </c>
      <c r="S2953" t="s">
        <v>72</v>
      </c>
      <c r="T2953" s="2">
        <v>32544519.440000001</v>
      </c>
      <c r="U2953">
        <v>23119057.5</v>
      </c>
      <c r="V2953" s="2">
        <v>11530557.5</v>
      </c>
      <c r="W2953" s="2">
        <v>15574899.35</v>
      </c>
      <c r="X2953" s="2">
        <v>0</v>
      </c>
      <c r="Y2953" s="2">
        <v>1070562.77</v>
      </c>
      <c r="Z2953" s="2">
        <v>4368499.82</v>
      </c>
      <c r="AA2953">
        <v>10</v>
      </c>
      <c r="AB2953">
        <v>5</v>
      </c>
      <c r="AC2953">
        <v>5</v>
      </c>
      <c r="AD2953">
        <v>5</v>
      </c>
      <c r="AE2953">
        <v>15</v>
      </c>
      <c r="AF2953">
        <v>25</v>
      </c>
      <c r="AG2953">
        <v>5</v>
      </c>
      <c r="AH2953" s="2">
        <v>2306111.5</v>
      </c>
    </row>
    <row r="2954" spans="1:34" x14ac:dyDescent="0.5">
      <c r="A2954">
        <v>22220</v>
      </c>
      <c r="B2954">
        <v>92349</v>
      </c>
      <c r="C2954" t="s">
        <v>2888</v>
      </c>
      <c r="D2954" s="25">
        <v>23944</v>
      </c>
      <c r="E2954" t="s">
        <v>122</v>
      </c>
      <c r="F2954" t="s">
        <v>80</v>
      </c>
      <c r="G2954" t="s">
        <v>81</v>
      </c>
      <c r="H2954" s="25">
        <v>41845</v>
      </c>
      <c r="I2954" s="26" t="str">
        <f t="shared" si="368"/>
        <v>Fri</v>
      </c>
      <c r="J2954" s="1">
        <f t="shared" si="369"/>
        <v>26</v>
      </c>
      <c r="K2954" s="1" t="str">
        <f t="shared" si="370"/>
        <v>30D</v>
      </c>
      <c r="L2954" s="25">
        <v>41871</v>
      </c>
      <c r="M2954" s="26" t="str">
        <f t="shared" si="371"/>
        <v>Wed</v>
      </c>
      <c r="N2954" s="25">
        <v>41873</v>
      </c>
      <c r="O2954" s="1">
        <f t="shared" si="372"/>
        <v>2</v>
      </c>
      <c r="P2954" s="27">
        <f t="shared" si="373"/>
        <v>2014</v>
      </c>
      <c r="Q2954" s="1">
        <f t="shared" si="374"/>
        <v>8</v>
      </c>
      <c r="R2954" s="1">
        <f t="shared" si="375"/>
        <v>20</v>
      </c>
      <c r="S2954" t="s">
        <v>72</v>
      </c>
      <c r="T2954" s="2">
        <v>28005198.23</v>
      </c>
      <c r="U2954">
        <v>24532200</v>
      </c>
      <c r="V2954" s="2">
        <v>19967274</v>
      </c>
      <c r="W2954" s="2">
        <v>3327269.93</v>
      </c>
      <c r="X2954" s="2">
        <v>0</v>
      </c>
      <c r="Y2954" s="2">
        <v>952380.95</v>
      </c>
      <c r="Z2954" s="2">
        <v>3758273.35</v>
      </c>
      <c r="AA2954">
        <v>8</v>
      </c>
      <c r="AB2954">
        <v>0</v>
      </c>
      <c r="AC2954">
        <v>0</v>
      </c>
      <c r="AD2954">
        <v>0</v>
      </c>
      <c r="AE2954">
        <v>8</v>
      </c>
      <c r="AF2954">
        <v>8</v>
      </c>
      <c r="AG2954">
        <v>4</v>
      </c>
      <c r="AH2954" s="2">
        <v>4991818.5</v>
      </c>
    </row>
    <row r="2955" spans="1:34" x14ac:dyDescent="0.5">
      <c r="A2955">
        <v>22220</v>
      </c>
      <c r="B2955">
        <v>92349</v>
      </c>
      <c r="C2955" t="s">
        <v>2888</v>
      </c>
      <c r="D2955" s="25">
        <v>23944</v>
      </c>
      <c r="E2955" t="s">
        <v>122</v>
      </c>
      <c r="F2955" t="s">
        <v>80</v>
      </c>
      <c r="G2955" t="s">
        <v>81</v>
      </c>
      <c r="H2955" s="25">
        <v>41845</v>
      </c>
      <c r="I2955" s="26" t="str">
        <f t="shared" si="368"/>
        <v>Fri</v>
      </c>
      <c r="J2955" s="1">
        <f t="shared" si="369"/>
        <v>28</v>
      </c>
      <c r="K2955" s="1" t="str">
        <f t="shared" si="370"/>
        <v>30D</v>
      </c>
      <c r="L2955" s="25">
        <v>41873</v>
      </c>
      <c r="M2955" s="26" t="str">
        <f t="shared" si="371"/>
        <v>Fri</v>
      </c>
      <c r="N2955" s="25">
        <v>41875</v>
      </c>
      <c r="O2955" s="1">
        <f t="shared" si="372"/>
        <v>2</v>
      </c>
      <c r="P2955" s="27">
        <f t="shared" si="373"/>
        <v>2014</v>
      </c>
      <c r="Q2955" s="1">
        <f t="shared" si="374"/>
        <v>8</v>
      </c>
      <c r="R2955" s="1">
        <f t="shared" si="375"/>
        <v>22</v>
      </c>
      <c r="S2955" t="s">
        <v>72</v>
      </c>
      <c r="T2955" s="2">
        <v>28005198.23</v>
      </c>
      <c r="U2955">
        <v>24532200</v>
      </c>
      <c r="V2955" s="2">
        <v>19967274</v>
      </c>
      <c r="W2955" s="2">
        <v>3327269.93</v>
      </c>
      <c r="X2955" s="2">
        <v>0</v>
      </c>
      <c r="Y2955" s="2">
        <v>952380.95</v>
      </c>
      <c r="Z2955" s="2">
        <v>3758273.35</v>
      </c>
      <c r="AA2955">
        <v>8</v>
      </c>
      <c r="AB2955">
        <v>0</v>
      </c>
      <c r="AC2955">
        <v>0</v>
      </c>
      <c r="AD2955">
        <v>0</v>
      </c>
      <c r="AE2955">
        <v>8</v>
      </c>
      <c r="AF2955">
        <v>8</v>
      </c>
      <c r="AG2955">
        <v>4</v>
      </c>
      <c r="AH2955" s="2">
        <v>4991818.5</v>
      </c>
    </row>
    <row r="2956" spans="1:34" x14ac:dyDescent="0.5">
      <c r="A2956">
        <v>20213</v>
      </c>
      <c r="B2956">
        <v>92620</v>
      </c>
      <c r="C2956" t="s">
        <v>2889</v>
      </c>
      <c r="D2956" s="25">
        <v>23390</v>
      </c>
      <c r="E2956" t="s">
        <v>79</v>
      </c>
      <c r="F2956" t="s">
        <v>105</v>
      </c>
      <c r="G2956" t="s">
        <v>106</v>
      </c>
      <c r="H2956" s="25">
        <v>41848</v>
      </c>
      <c r="I2956" s="26" t="str">
        <f t="shared" si="368"/>
        <v>Mon</v>
      </c>
      <c r="J2956" s="1">
        <f t="shared" si="369"/>
        <v>61</v>
      </c>
      <c r="K2956" s="1" t="str">
        <f t="shared" si="370"/>
        <v>90D</v>
      </c>
      <c r="L2956" s="25">
        <v>41909</v>
      </c>
      <c r="M2956" s="26" t="str">
        <f t="shared" si="371"/>
        <v>Sat</v>
      </c>
      <c r="N2956" s="25">
        <v>41910</v>
      </c>
      <c r="O2956" s="1">
        <f t="shared" si="372"/>
        <v>1</v>
      </c>
      <c r="P2956" s="27">
        <f t="shared" si="373"/>
        <v>2014</v>
      </c>
      <c r="Q2956" s="1">
        <f t="shared" si="374"/>
        <v>9</v>
      </c>
      <c r="R2956" s="1">
        <f t="shared" si="375"/>
        <v>27</v>
      </c>
      <c r="S2956" t="s">
        <v>72</v>
      </c>
      <c r="T2956" s="2">
        <v>23364698.640000001</v>
      </c>
      <c r="U2956">
        <v>4635400</v>
      </c>
      <c r="V2956" s="2">
        <v>10525518.5</v>
      </c>
      <c r="W2956" s="2">
        <v>9331814.1099999994</v>
      </c>
      <c r="X2956" s="2">
        <v>0</v>
      </c>
      <c r="Y2956" s="2">
        <v>372294.3</v>
      </c>
      <c r="Z2956" s="2">
        <v>3135071.73</v>
      </c>
      <c r="AA2956">
        <v>3</v>
      </c>
      <c r="AB2956">
        <v>0</v>
      </c>
      <c r="AC2956">
        <v>0</v>
      </c>
      <c r="AD2956">
        <v>0</v>
      </c>
      <c r="AE2956">
        <v>3</v>
      </c>
      <c r="AF2956">
        <v>3</v>
      </c>
      <c r="AG2956">
        <v>1</v>
      </c>
      <c r="AH2956" s="2">
        <v>10525518.5</v>
      </c>
    </row>
    <row r="2957" spans="1:34" x14ac:dyDescent="0.5">
      <c r="A2957">
        <v>22300</v>
      </c>
      <c r="B2957">
        <v>92706</v>
      </c>
      <c r="C2957" t="s">
        <v>2890</v>
      </c>
      <c r="D2957" s="25">
        <v>31622</v>
      </c>
      <c r="E2957" t="s">
        <v>69</v>
      </c>
      <c r="F2957" t="s">
        <v>75</v>
      </c>
      <c r="G2957" t="s">
        <v>91</v>
      </c>
      <c r="H2957" s="25">
        <v>41848</v>
      </c>
      <c r="I2957" s="26" t="str">
        <f t="shared" si="368"/>
        <v>Mon</v>
      </c>
      <c r="J2957" s="1">
        <f t="shared" si="369"/>
        <v>5</v>
      </c>
      <c r="K2957" s="1" t="str">
        <f t="shared" si="370"/>
        <v>7D</v>
      </c>
      <c r="L2957" s="25">
        <v>41853</v>
      </c>
      <c r="M2957" s="26" t="str">
        <f t="shared" si="371"/>
        <v>Sat</v>
      </c>
      <c r="N2957" s="25">
        <v>41854</v>
      </c>
      <c r="O2957" s="1">
        <f t="shared" si="372"/>
        <v>1</v>
      </c>
      <c r="P2957" s="27">
        <f t="shared" si="373"/>
        <v>2014</v>
      </c>
      <c r="Q2957" s="1">
        <f t="shared" si="374"/>
        <v>8</v>
      </c>
      <c r="R2957" s="1">
        <f t="shared" si="375"/>
        <v>2</v>
      </c>
      <c r="S2957" t="s">
        <v>72</v>
      </c>
      <c r="T2957" s="2">
        <v>462000</v>
      </c>
      <c r="U2957">
        <v>0</v>
      </c>
      <c r="V2957" s="2">
        <v>400000</v>
      </c>
      <c r="W2957" s="2">
        <v>0</v>
      </c>
      <c r="X2957" s="2">
        <v>0</v>
      </c>
      <c r="Y2957" s="2">
        <v>0</v>
      </c>
      <c r="Z2957" s="2">
        <v>62000</v>
      </c>
      <c r="AA2957">
        <v>2</v>
      </c>
      <c r="AB2957">
        <v>0</v>
      </c>
      <c r="AC2957">
        <v>1</v>
      </c>
      <c r="AD2957">
        <v>0</v>
      </c>
      <c r="AE2957">
        <v>2</v>
      </c>
      <c r="AF2957">
        <v>3</v>
      </c>
      <c r="AG2957">
        <v>1</v>
      </c>
      <c r="AH2957" s="2">
        <v>400000</v>
      </c>
    </row>
    <row r="2958" spans="1:34" x14ac:dyDescent="0.5">
      <c r="A2958">
        <v>22285</v>
      </c>
      <c r="B2958">
        <v>92674</v>
      </c>
      <c r="C2958" t="s">
        <v>2891</v>
      </c>
      <c r="D2958" s="25">
        <v>30256</v>
      </c>
      <c r="E2958" t="s">
        <v>138</v>
      </c>
      <c r="F2958" t="s">
        <v>80</v>
      </c>
      <c r="G2958" t="s">
        <v>89</v>
      </c>
      <c r="H2958" s="25">
        <v>41848</v>
      </c>
      <c r="I2958" s="26" t="str">
        <f t="shared" si="368"/>
        <v>Mon</v>
      </c>
      <c r="J2958" s="1">
        <f t="shared" si="369"/>
        <v>71</v>
      </c>
      <c r="K2958" s="1" t="str">
        <f t="shared" si="370"/>
        <v>90D</v>
      </c>
      <c r="L2958" s="25">
        <v>41919</v>
      </c>
      <c r="M2958" s="26" t="str">
        <f t="shared" si="371"/>
        <v>Tue</v>
      </c>
      <c r="N2958" s="25">
        <v>41923</v>
      </c>
      <c r="O2958" s="1">
        <f t="shared" si="372"/>
        <v>4</v>
      </c>
      <c r="P2958" s="27">
        <f t="shared" si="373"/>
        <v>2014</v>
      </c>
      <c r="Q2958" s="1">
        <f t="shared" si="374"/>
        <v>10</v>
      </c>
      <c r="R2958" s="1">
        <f t="shared" si="375"/>
        <v>7</v>
      </c>
      <c r="S2958" t="s">
        <v>72</v>
      </c>
      <c r="T2958" s="2">
        <v>3907500</v>
      </c>
      <c r="U2958">
        <v>0</v>
      </c>
      <c r="V2958" s="2">
        <v>2500000</v>
      </c>
      <c r="W2958" s="2">
        <v>0</v>
      </c>
      <c r="X2958" s="2">
        <v>0</v>
      </c>
      <c r="Y2958" s="2">
        <v>883116.88</v>
      </c>
      <c r="Z2958" s="2">
        <v>524383.12</v>
      </c>
      <c r="AA2958">
        <v>8</v>
      </c>
      <c r="AB2958">
        <v>0</v>
      </c>
      <c r="AC2958">
        <v>0</v>
      </c>
      <c r="AD2958">
        <v>0</v>
      </c>
      <c r="AE2958">
        <v>8</v>
      </c>
      <c r="AF2958">
        <v>8</v>
      </c>
      <c r="AG2958">
        <v>4</v>
      </c>
      <c r="AH2958" s="2">
        <v>625000</v>
      </c>
    </row>
    <row r="2959" spans="1:34" x14ac:dyDescent="0.5">
      <c r="A2959">
        <v>22317</v>
      </c>
      <c r="B2959">
        <v>92747</v>
      </c>
      <c r="C2959" t="s">
        <v>2892</v>
      </c>
      <c r="D2959" s="25">
        <v>23754</v>
      </c>
      <c r="E2959" t="s">
        <v>138</v>
      </c>
      <c r="F2959" t="s">
        <v>105</v>
      </c>
      <c r="G2959" t="s">
        <v>106</v>
      </c>
      <c r="H2959" s="25">
        <v>41849</v>
      </c>
      <c r="I2959" s="26" t="str">
        <f t="shared" si="368"/>
        <v>Tue</v>
      </c>
      <c r="J2959" s="1">
        <f t="shared" si="369"/>
        <v>66</v>
      </c>
      <c r="K2959" s="1" t="str">
        <f t="shared" si="370"/>
        <v>90D</v>
      </c>
      <c r="L2959" s="25">
        <v>41915</v>
      </c>
      <c r="M2959" s="26" t="str">
        <f t="shared" si="371"/>
        <v>Fri</v>
      </c>
      <c r="N2959" s="25">
        <v>41921</v>
      </c>
      <c r="O2959" s="1">
        <f t="shared" si="372"/>
        <v>6</v>
      </c>
      <c r="P2959" s="27">
        <f t="shared" si="373"/>
        <v>2014</v>
      </c>
      <c r="Q2959" s="1">
        <f t="shared" si="374"/>
        <v>10</v>
      </c>
      <c r="R2959" s="1">
        <f t="shared" si="375"/>
        <v>3</v>
      </c>
      <c r="S2959" t="s">
        <v>72</v>
      </c>
      <c r="T2959" s="2">
        <v>5117599.99</v>
      </c>
      <c r="U2959">
        <v>0</v>
      </c>
      <c r="V2959" s="2">
        <v>4379881.5999999996</v>
      </c>
      <c r="W2959" s="2">
        <v>51948.05</v>
      </c>
      <c r="X2959" s="2">
        <v>0</v>
      </c>
      <c r="Y2959" s="2">
        <v>0</v>
      </c>
      <c r="Z2959" s="2">
        <v>685770.34</v>
      </c>
      <c r="AA2959">
        <v>12</v>
      </c>
      <c r="AB2959">
        <v>0</v>
      </c>
      <c r="AC2959">
        <v>0</v>
      </c>
      <c r="AD2959">
        <v>0</v>
      </c>
      <c r="AE2959">
        <v>12</v>
      </c>
      <c r="AF2959">
        <v>12</v>
      </c>
      <c r="AG2959">
        <v>6</v>
      </c>
      <c r="AH2959" s="2">
        <v>729980.27</v>
      </c>
    </row>
    <row r="2960" spans="1:34" x14ac:dyDescent="0.5">
      <c r="A2960">
        <v>22339</v>
      </c>
      <c r="B2960">
        <v>92887</v>
      </c>
      <c r="C2960" t="s">
        <v>2893</v>
      </c>
      <c r="D2960" s="25">
        <v>31875</v>
      </c>
      <c r="E2960" t="s">
        <v>144</v>
      </c>
      <c r="F2960" t="s">
        <v>80</v>
      </c>
      <c r="G2960" t="s">
        <v>89</v>
      </c>
      <c r="H2960" s="25">
        <v>41849</v>
      </c>
      <c r="I2960" s="26" t="str">
        <f t="shared" si="368"/>
        <v>Tue</v>
      </c>
      <c r="J2960" s="1">
        <f t="shared" si="369"/>
        <v>150</v>
      </c>
      <c r="K2960" s="1" t="str">
        <f t="shared" si="370"/>
        <v>120D</v>
      </c>
      <c r="L2960" s="25">
        <v>41999</v>
      </c>
      <c r="M2960" s="26" t="str">
        <f t="shared" si="371"/>
        <v>Fri</v>
      </c>
      <c r="N2960" s="25">
        <v>42003</v>
      </c>
      <c r="O2960" s="1">
        <f t="shared" si="372"/>
        <v>4</v>
      </c>
      <c r="P2960" s="27">
        <f t="shared" si="373"/>
        <v>2014</v>
      </c>
      <c r="Q2960" s="1">
        <f t="shared" si="374"/>
        <v>12</v>
      </c>
      <c r="R2960" s="1">
        <f t="shared" si="375"/>
        <v>26</v>
      </c>
      <c r="S2960" t="s">
        <v>72</v>
      </c>
      <c r="T2960" s="2">
        <v>19463188.68</v>
      </c>
      <c r="U2960">
        <v>17244062.5</v>
      </c>
      <c r="V2960" s="2">
        <v>8406040</v>
      </c>
      <c r="W2960" s="2">
        <v>7404694.9900000002</v>
      </c>
      <c r="X2960" s="2">
        <v>0</v>
      </c>
      <c r="Y2960" s="2">
        <v>800225.44</v>
      </c>
      <c r="Z2960" s="2">
        <v>2852228.25</v>
      </c>
      <c r="AA2960">
        <v>8</v>
      </c>
      <c r="AB2960">
        <v>0</v>
      </c>
      <c r="AC2960">
        <v>0</v>
      </c>
      <c r="AD2960">
        <v>0</v>
      </c>
      <c r="AE2960">
        <v>8</v>
      </c>
      <c r="AF2960">
        <v>8</v>
      </c>
      <c r="AG2960">
        <v>4</v>
      </c>
      <c r="AH2960" s="2">
        <v>2101510</v>
      </c>
    </row>
    <row r="2961" spans="1:34" x14ac:dyDescent="0.5">
      <c r="A2961">
        <v>22321</v>
      </c>
      <c r="B2961">
        <v>92777</v>
      </c>
      <c r="C2961" t="s">
        <v>1625</v>
      </c>
      <c r="D2961" s="25">
        <v>28465</v>
      </c>
      <c r="E2961" t="s">
        <v>69</v>
      </c>
      <c r="F2961" t="s">
        <v>75</v>
      </c>
      <c r="G2961" t="s">
        <v>91</v>
      </c>
      <c r="H2961" s="25">
        <v>41849</v>
      </c>
      <c r="I2961" s="26" t="str">
        <f t="shared" si="368"/>
        <v>Tue</v>
      </c>
      <c r="J2961" s="1">
        <f t="shared" si="369"/>
        <v>3</v>
      </c>
      <c r="K2961" s="1" t="str">
        <f t="shared" si="370"/>
        <v>7D</v>
      </c>
      <c r="L2961" s="25">
        <v>41852</v>
      </c>
      <c r="M2961" s="26" t="str">
        <f t="shared" si="371"/>
        <v>Fri</v>
      </c>
      <c r="N2961" s="25">
        <v>41859</v>
      </c>
      <c r="O2961" s="1">
        <f t="shared" si="372"/>
        <v>7</v>
      </c>
      <c r="P2961" s="27">
        <f t="shared" si="373"/>
        <v>2014</v>
      </c>
      <c r="Q2961" s="1">
        <f t="shared" si="374"/>
        <v>8</v>
      </c>
      <c r="R2961" s="1">
        <f t="shared" si="375"/>
        <v>1</v>
      </c>
      <c r="S2961" t="s">
        <v>72</v>
      </c>
      <c r="T2961" s="2">
        <v>28297452.82</v>
      </c>
      <c r="U2961">
        <v>0</v>
      </c>
      <c r="V2961" s="2">
        <v>4800000</v>
      </c>
      <c r="W2961" s="2">
        <v>16174710.529999999</v>
      </c>
      <c r="X2961" s="2">
        <v>0</v>
      </c>
      <c r="Y2961" s="2">
        <v>3105685</v>
      </c>
      <c r="Z2961" s="2">
        <v>4217057.29</v>
      </c>
      <c r="AA2961">
        <v>91</v>
      </c>
      <c r="AB2961">
        <v>7</v>
      </c>
      <c r="AC2961">
        <v>34</v>
      </c>
      <c r="AD2961">
        <v>14</v>
      </c>
      <c r="AE2961">
        <v>98</v>
      </c>
      <c r="AF2961">
        <v>146</v>
      </c>
      <c r="AG2961">
        <v>21</v>
      </c>
      <c r="AH2961" s="2">
        <v>228571.43</v>
      </c>
    </row>
    <row r="2962" spans="1:34" x14ac:dyDescent="0.5">
      <c r="A2962">
        <v>22331</v>
      </c>
      <c r="B2962">
        <v>92854</v>
      </c>
      <c r="C2962" t="s">
        <v>2894</v>
      </c>
      <c r="D2962" s="25">
        <v>31656</v>
      </c>
      <c r="E2962" t="s">
        <v>122</v>
      </c>
      <c r="F2962" t="s">
        <v>80</v>
      </c>
      <c r="G2962" t="s">
        <v>89</v>
      </c>
      <c r="H2962" s="25">
        <v>41849</v>
      </c>
      <c r="I2962" s="26" t="str">
        <f t="shared" si="368"/>
        <v>Tue</v>
      </c>
      <c r="J2962" s="1">
        <f t="shared" si="369"/>
        <v>3</v>
      </c>
      <c r="K2962" s="1" t="str">
        <f t="shared" si="370"/>
        <v>7D</v>
      </c>
      <c r="L2962" s="25">
        <v>41852</v>
      </c>
      <c r="M2962" s="26" t="str">
        <f t="shared" si="371"/>
        <v>Fri</v>
      </c>
      <c r="N2962" s="25">
        <v>41854</v>
      </c>
      <c r="O2962" s="1">
        <f t="shared" si="372"/>
        <v>2</v>
      </c>
      <c r="P2962" s="27">
        <f t="shared" si="373"/>
        <v>2014</v>
      </c>
      <c r="Q2962" s="1">
        <f t="shared" si="374"/>
        <v>8</v>
      </c>
      <c r="R2962" s="1">
        <f t="shared" si="375"/>
        <v>1</v>
      </c>
      <c r="S2962" t="s">
        <v>72</v>
      </c>
      <c r="T2962" s="2">
        <v>15899793</v>
      </c>
      <c r="U2962">
        <v>11681208</v>
      </c>
      <c r="V2962" s="2">
        <v>10953028.800000001</v>
      </c>
      <c r="W2962" s="2">
        <v>2813025.74</v>
      </c>
      <c r="X2962" s="2">
        <v>0</v>
      </c>
      <c r="Y2962" s="2">
        <v>0</v>
      </c>
      <c r="Z2962" s="2">
        <v>2133738.46</v>
      </c>
      <c r="AA2962">
        <v>6</v>
      </c>
      <c r="AB2962">
        <v>0</v>
      </c>
      <c r="AC2962">
        <v>0</v>
      </c>
      <c r="AD2962">
        <v>0</v>
      </c>
      <c r="AE2962">
        <v>6</v>
      </c>
      <c r="AF2962">
        <v>6</v>
      </c>
      <c r="AG2962">
        <v>2</v>
      </c>
      <c r="AH2962" s="2">
        <v>5476514.4000000004</v>
      </c>
    </row>
    <row r="2963" spans="1:34" x14ac:dyDescent="0.5">
      <c r="A2963">
        <v>22340</v>
      </c>
      <c r="B2963">
        <v>92888</v>
      </c>
      <c r="C2963" t="s">
        <v>633</v>
      </c>
      <c r="D2963" s="25">
        <v>30999</v>
      </c>
      <c r="E2963" t="s">
        <v>69</v>
      </c>
      <c r="F2963" t="s">
        <v>75</v>
      </c>
      <c r="G2963" t="s">
        <v>91</v>
      </c>
      <c r="H2963" s="25">
        <v>41849</v>
      </c>
      <c r="I2963" s="26" t="str">
        <f t="shared" si="368"/>
        <v>Tue</v>
      </c>
      <c r="J2963" s="1">
        <f t="shared" si="369"/>
        <v>149</v>
      </c>
      <c r="K2963" s="1" t="str">
        <f t="shared" si="370"/>
        <v>120D</v>
      </c>
      <c r="L2963" s="25">
        <v>41998</v>
      </c>
      <c r="M2963" s="26" t="str">
        <f t="shared" si="371"/>
        <v>Thu</v>
      </c>
      <c r="N2963" s="25">
        <v>41999</v>
      </c>
      <c r="O2963" s="1">
        <f t="shared" si="372"/>
        <v>1</v>
      </c>
      <c r="P2963" s="27">
        <f t="shared" si="373"/>
        <v>2014</v>
      </c>
      <c r="Q2963" s="1">
        <f t="shared" si="374"/>
        <v>12</v>
      </c>
      <c r="R2963" s="1">
        <f t="shared" si="375"/>
        <v>25</v>
      </c>
      <c r="S2963" t="s">
        <v>72</v>
      </c>
      <c r="T2963" s="2">
        <v>1095000</v>
      </c>
      <c r="U2963">
        <v>0</v>
      </c>
      <c r="V2963" s="2">
        <v>948052</v>
      </c>
      <c r="W2963" s="2">
        <v>0</v>
      </c>
      <c r="X2963" s="2">
        <v>0</v>
      </c>
      <c r="Y2963" s="2">
        <v>0</v>
      </c>
      <c r="Z2963" s="2">
        <v>146948</v>
      </c>
      <c r="AA2963">
        <v>2</v>
      </c>
      <c r="AB2963">
        <v>0</v>
      </c>
      <c r="AC2963">
        <v>0</v>
      </c>
      <c r="AD2963">
        <v>0</v>
      </c>
      <c r="AE2963">
        <v>2</v>
      </c>
      <c r="AF2963">
        <v>2</v>
      </c>
      <c r="AG2963">
        <v>1</v>
      </c>
      <c r="AH2963" s="2">
        <v>948052</v>
      </c>
    </row>
    <row r="2964" spans="1:34" x14ac:dyDescent="0.5">
      <c r="A2964">
        <v>22354</v>
      </c>
      <c r="B2964">
        <v>92915</v>
      </c>
      <c r="C2964" t="s">
        <v>2895</v>
      </c>
      <c r="D2964" s="25">
        <v>24605</v>
      </c>
      <c r="E2964" t="s">
        <v>101</v>
      </c>
      <c r="F2964" t="s">
        <v>80</v>
      </c>
      <c r="G2964" t="s">
        <v>81</v>
      </c>
      <c r="H2964" s="25">
        <v>41849</v>
      </c>
      <c r="I2964" s="26" t="str">
        <f t="shared" si="368"/>
        <v>Tue</v>
      </c>
      <c r="J2964" s="1">
        <f t="shared" si="369"/>
        <v>31</v>
      </c>
      <c r="K2964" s="1" t="str">
        <f t="shared" si="370"/>
        <v>45D</v>
      </c>
      <c r="L2964" s="25">
        <v>41880</v>
      </c>
      <c r="M2964" s="26" t="str">
        <f t="shared" si="371"/>
        <v>Fri</v>
      </c>
      <c r="N2964" s="25">
        <v>41883</v>
      </c>
      <c r="O2964" s="1">
        <f t="shared" si="372"/>
        <v>3</v>
      </c>
      <c r="P2964" s="27">
        <f t="shared" si="373"/>
        <v>2014</v>
      </c>
      <c r="Q2964" s="1">
        <f t="shared" si="374"/>
        <v>8</v>
      </c>
      <c r="R2964" s="1">
        <f t="shared" si="375"/>
        <v>29</v>
      </c>
      <c r="S2964" t="s">
        <v>72</v>
      </c>
      <c r="T2964" s="2">
        <v>23670151.77</v>
      </c>
      <c r="U2964">
        <v>15592500</v>
      </c>
      <c r="V2964" s="2">
        <v>12651516</v>
      </c>
      <c r="W2964" s="2">
        <v>5889521.8899999997</v>
      </c>
      <c r="X2964" s="2">
        <v>0</v>
      </c>
      <c r="Y2964" s="2">
        <v>1712850.72</v>
      </c>
      <c r="Z2964" s="2">
        <v>3416263.16</v>
      </c>
      <c r="AA2964">
        <v>4</v>
      </c>
      <c r="AB2964">
        <v>0</v>
      </c>
      <c r="AC2964">
        <v>0</v>
      </c>
      <c r="AD2964">
        <v>0</v>
      </c>
      <c r="AE2964">
        <v>4</v>
      </c>
      <c r="AF2964">
        <v>4</v>
      </c>
      <c r="AG2964">
        <v>3</v>
      </c>
      <c r="AH2964" s="2">
        <v>4217172</v>
      </c>
    </row>
    <row r="2965" spans="1:34" x14ac:dyDescent="0.5">
      <c r="A2965">
        <v>22358</v>
      </c>
      <c r="B2965">
        <v>92932</v>
      </c>
      <c r="C2965" t="s">
        <v>77</v>
      </c>
      <c r="D2965" s="25">
        <v>23427</v>
      </c>
      <c r="E2965" t="s">
        <v>69</v>
      </c>
      <c r="F2965" t="s">
        <v>75</v>
      </c>
      <c r="G2965" t="s">
        <v>91</v>
      </c>
      <c r="H2965" s="25">
        <v>41849</v>
      </c>
      <c r="I2965" s="26" t="str">
        <f t="shared" si="368"/>
        <v>Tue</v>
      </c>
      <c r="J2965" s="1">
        <f t="shared" si="369"/>
        <v>15</v>
      </c>
      <c r="K2965" s="1" t="str">
        <f t="shared" si="370"/>
        <v>30D</v>
      </c>
      <c r="L2965" s="25">
        <v>41864</v>
      </c>
      <c r="M2965" s="26" t="str">
        <f t="shared" si="371"/>
        <v>Wed</v>
      </c>
      <c r="N2965" s="25">
        <v>41866</v>
      </c>
      <c r="O2965" s="1">
        <f t="shared" si="372"/>
        <v>2</v>
      </c>
      <c r="P2965" s="27">
        <f t="shared" si="373"/>
        <v>2014</v>
      </c>
      <c r="Q2965" s="1">
        <f t="shared" si="374"/>
        <v>8</v>
      </c>
      <c r="R2965" s="1">
        <f t="shared" si="375"/>
        <v>13</v>
      </c>
      <c r="S2965" t="s">
        <v>72</v>
      </c>
      <c r="T2965" s="2">
        <v>38777500</v>
      </c>
      <c r="U2965">
        <v>38692500</v>
      </c>
      <c r="V2965" s="2">
        <v>23983636.399999999</v>
      </c>
      <c r="W2965" s="2">
        <v>3709956.67</v>
      </c>
      <c r="X2965" s="2">
        <v>0</v>
      </c>
      <c r="Y2965" s="2">
        <v>5880000</v>
      </c>
      <c r="Z2965" s="2">
        <v>5203906.93</v>
      </c>
      <c r="AA2965">
        <v>8</v>
      </c>
      <c r="AB2965">
        <v>0</v>
      </c>
      <c r="AC2965">
        <v>0</v>
      </c>
      <c r="AD2965">
        <v>0</v>
      </c>
      <c r="AE2965">
        <v>8</v>
      </c>
      <c r="AF2965">
        <v>8</v>
      </c>
      <c r="AG2965">
        <v>4</v>
      </c>
      <c r="AH2965" s="2">
        <v>5995909.0999999996</v>
      </c>
    </row>
    <row r="2966" spans="1:34" x14ac:dyDescent="0.5">
      <c r="A2966">
        <v>22328</v>
      </c>
      <c r="B2966">
        <v>92834</v>
      </c>
      <c r="C2966" t="s">
        <v>2896</v>
      </c>
      <c r="D2966" s="25">
        <v>25544</v>
      </c>
      <c r="E2966" t="s">
        <v>122</v>
      </c>
      <c r="F2966" t="s">
        <v>84</v>
      </c>
      <c r="G2966" t="s">
        <v>112</v>
      </c>
      <c r="H2966" s="25">
        <v>41849</v>
      </c>
      <c r="I2966" s="26" t="str">
        <f t="shared" si="368"/>
        <v>Tue</v>
      </c>
      <c r="J2966" s="1">
        <f t="shared" si="369"/>
        <v>18</v>
      </c>
      <c r="K2966" s="1" t="str">
        <f t="shared" si="370"/>
        <v>30D</v>
      </c>
      <c r="L2966" s="25">
        <v>41867</v>
      </c>
      <c r="M2966" s="26" t="str">
        <f t="shared" si="371"/>
        <v>Sat</v>
      </c>
      <c r="N2966" s="25">
        <v>41868</v>
      </c>
      <c r="O2966" s="1">
        <f t="shared" si="372"/>
        <v>1</v>
      </c>
      <c r="P2966" s="27">
        <f t="shared" si="373"/>
        <v>2014</v>
      </c>
      <c r="Q2966" s="1">
        <f t="shared" si="374"/>
        <v>8</v>
      </c>
      <c r="R2966" s="1">
        <f t="shared" si="375"/>
        <v>16</v>
      </c>
      <c r="S2966" t="s">
        <v>72</v>
      </c>
      <c r="T2966" s="2">
        <v>26599998.109999999</v>
      </c>
      <c r="U2966">
        <v>18900000</v>
      </c>
      <c r="V2966" s="2">
        <v>15303030</v>
      </c>
      <c r="W2966" s="2">
        <v>2792206.1</v>
      </c>
      <c r="X2966" s="2">
        <v>0</v>
      </c>
      <c r="Y2966" s="2">
        <v>4695304.7</v>
      </c>
      <c r="Z2966" s="2">
        <v>3809457.31</v>
      </c>
      <c r="AA2966">
        <v>5</v>
      </c>
      <c r="AB2966">
        <v>0</v>
      </c>
      <c r="AC2966">
        <v>0</v>
      </c>
      <c r="AD2966">
        <v>0</v>
      </c>
      <c r="AE2966">
        <v>5</v>
      </c>
      <c r="AF2966">
        <v>5</v>
      </c>
      <c r="AG2966">
        <v>1</v>
      </c>
      <c r="AH2966" s="2">
        <v>15303030</v>
      </c>
    </row>
    <row r="2967" spans="1:34" x14ac:dyDescent="0.5">
      <c r="A2967">
        <v>22346</v>
      </c>
      <c r="B2967">
        <v>92899</v>
      </c>
      <c r="C2967" t="s">
        <v>2897</v>
      </c>
      <c r="D2967" s="25">
        <v>17313</v>
      </c>
      <c r="E2967" t="s">
        <v>79</v>
      </c>
      <c r="F2967" t="s">
        <v>105</v>
      </c>
      <c r="G2967" t="s">
        <v>106</v>
      </c>
      <c r="H2967" s="25">
        <v>41849</v>
      </c>
      <c r="I2967" s="26" t="str">
        <f t="shared" si="368"/>
        <v>Tue</v>
      </c>
      <c r="J2967" s="1">
        <f t="shared" si="369"/>
        <v>42</v>
      </c>
      <c r="K2967" s="1" t="str">
        <f t="shared" si="370"/>
        <v>45D</v>
      </c>
      <c r="L2967" s="25">
        <v>41891</v>
      </c>
      <c r="M2967" s="26" t="str">
        <f t="shared" si="371"/>
        <v>Tue</v>
      </c>
      <c r="N2967" s="25">
        <v>41897</v>
      </c>
      <c r="O2967" s="1">
        <f t="shared" si="372"/>
        <v>6</v>
      </c>
      <c r="P2967" s="27">
        <f t="shared" si="373"/>
        <v>2014</v>
      </c>
      <c r="Q2967" s="1">
        <f t="shared" si="374"/>
        <v>9</v>
      </c>
      <c r="R2967" s="1">
        <f t="shared" si="375"/>
        <v>9</v>
      </c>
      <c r="S2967" t="s">
        <v>72</v>
      </c>
      <c r="T2967" s="2">
        <v>6573398.9100000001</v>
      </c>
      <c r="U2967">
        <v>0</v>
      </c>
      <c r="V2967" s="2">
        <v>2189594.4</v>
      </c>
      <c r="W2967" s="2">
        <v>2852812.92</v>
      </c>
      <c r="X2967" s="2">
        <v>0</v>
      </c>
      <c r="Y2967" s="2">
        <v>649350.65</v>
      </c>
      <c r="Z2967" s="2">
        <v>881640.94</v>
      </c>
      <c r="AA2967">
        <v>12</v>
      </c>
      <c r="AB2967">
        <v>0</v>
      </c>
      <c r="AC2967">
        <v>0</v>
      </c>
      <c r="AD2967">
        <v>0</v>
      </c>
      <c r="AE2967">
        <v>12</v>
      </c>
      <c r="AF2967">
        <v>12</v>
      </c>
      <c r="AG2967">
        <v>6</v>
      </c>
      <c r="AH2967" s="2">
        <v>364932.4</v>
      </c>
    </row>
    <row r="2968" spans="1:34" x14ac:dyDescent="0.5">
      <c r="A2968">
        <v>22368</v>
      </c>
      <c r="B2968">
        <v>93011</v>
      </c>
      <c r="C2968" t="s">
        <v>2898</v>
      </c>
      <c r="D2968" s="25">
        <v>33288</v>
      </c>
      <c r="E2968" t="s">
        <v>69</v>
      </c>
      <c r="F2968" t="s">
        <v>70</v>
      </c>
      <c r="G2968" t="s">
        <v>74</v>
      </c>
      <c r="H2968" s="25">
        <v>41850</v>
      </c>
      <c r="I2968" s="26" t="str">
        <f t="shared" si="368"/>
        <v>Wed</v>
      </c>
      <c r="J2968" s="1">
        <f t="shared" si="369"/>
        <v>0</v>
      </c>
      <c r="K2968" s="1" t="str">
        <f t="shared" si="370"/>
        <v>7D</v>
      </c>
      <c r="L2968" s="25">
        <v>41850</v>
      </c>
      <c r="M2968" s="26" t="str">
        <f t="shared" si="371"/>
        <v>Wed</v>
      </c>
      <c r="N2968" s="25">
        <v>41851</v>
      </c>
      <c r="O2968" s="1">
        <f t="shared" si="372"/>
        <v>1</v>
      </c>
      <c r="P2968" s="27">
        <f t="shared" si="373"/>
        <v>2014</v>
      </c>
      <c r="Q2968" s="1">
        <f t="shared" si="374"/>
        <v>7</v>
      </c>
      <c r="R2968" s="1">
        <f t="shared" si="375"/>
        <v>30</v>
      </c>
      <c r="S2968" t="s">
        <v>72</v>
      </c>
      <c r="T2968" s="2">
        <v>7276500</v>
      </c>
      <c r="U2968">
        <v>7276500</v>
      </c>
      <c r="V2968" s="2">
        <v>5875758</v>
      </c>
      <c r="W2968" s="2">
        <v>424242</v>
      </c>
      <c r="X2968" s="2">
        <v>0</v>
      </c>
      <c r="Y2968" s="2">
        <v>0</v>
      </c>
      <c r="Z2968" s="2">
        <v>976500</v>
      </c>
      <c r="AA2968">
        <v>2</v>
      </c>
      <c r="AB2968">
        <v>0</v>
      </c>
      <c r="AC2968">
        <v>0</v>
      </c>
      <c r="AD2968">
        <v>0</v>
      </c>
      <c r="AE2968">
        <v>2</v>
      </c>
      <c r="AF2968">
        <v>2</v>
      </c>
      <c r="AG2968">
        <v>1</v>
      </c>
      <c r="AH2968" s="2">
        <v>5875758</v>
      </c>
    </row>
    <row r="2969" spans="1:34" x14ac:dyDescent="0.5">
      <c r="A2969">
        <v>19113</v>
      </c>
      <c r="B2969">
        <v>93001</v>
      </c>
      <c r="C2969" t="s">
        <v>2462</v>
      </c>
      <c r="D2969" s="25">
        <v>23122</v>
      </c>
      <c r="E2969" t="s">
        <v>122</v>
      </c>
      <c r="F2969" t="s">
        <v>70</v>
      </c>
      <c r="G2969" t="s">
        <v>74</v>
      </c>
      <c r="H2969" s="25">
        <v>41850</v>
      </c>
      <c r="I2969" s="26" t="str">
        <f t="shared" si="368"/>
        <v>Wed</v>
      </c>
      <c r="J2969" s="1">
        <f t="shared" si="369"/>
        <v>15</v>
      </c>
      <c r="K2969" s="1" t="str">
        <f t="shared" si="370"/>
        <v>30D</v>
      </c>
      <c r="L2969" s="25">
        <v>41865</v>
      </c>
      <c r="M2969" s="26" t="str">
        <f t="shared" si="371"/>
        <v>Thu</v>
      </c>
      <c r="N2969" s="25">
        <v>41866</v>
      </c>
      <c r="O2969" s="1">
        <f t="shared" si="372"/>
        <v>1</v>
      </c>
      <c r="P2969" s="27">
        <f t="shared" si="373"/>
        <v>2014</v>
      </c>
      <c r="Q2969" s="1">
        <f t="shared" si="374"/>
        <v>8</v>
      </c>
      <c r="R2969" s="1">
        <f t="shared" si="375"/>
        <v>14</v>
      </c>
      <c r="S2969" t="s">
        <v>72</v>
      </c>
      <c r="T2969" s="2">
        <v>62661988.979999997</v>
      </c>
      <c r="U2969">
        <v>56315490</v>
      </c>
      <c r="V2969" s="2">
        <v>36411682</v>
      </c>
      <c r="W2969" s="2">
        <v>9264065.25</v>
      </c>
      <c r="X2969" s="2">
        <v>0</v>
      </c>
      <c r="Y2969" s="2">
        <v>7078553.0599999996</v>
      </c>
      <c r="Z2969" s="2">
        <v>9907688.6699999999</v>
      </c>
      <c r="AA2969">
        <v>8</v>
      </c>
      <c r="AB2969">
        <v>0</v>
      </c>
      <c r="AC2969">
        <v>0</v>
      </c>
      <c r="AD2969">
        <v>0</v>
      </c>
      <c r="AE2969">
        <v>8</v>
      </c>
      <c r="AF2969">
        <v>8</v>
      </c>
      <c r="AG2969">
        <v>4</v>
      </c>
      <c r="AH2969" s="2">
        <v>9102920.5</v>
      </c>
    </row>
    <row r="2970" spans="1:34" x14ac:dyDescent="0.5">
      <c r="A2970">
        <v>22418</v>
      </c>
      <c r="B2970">
        <v>93235</v>
      </c>
      <c r="C2970" t="s">
        <v>2899</v>
      </c>
      <c r="D2970" s="25">
        <v>26869</v>
      </c>
      <c r="E2970" t="s">
        <v>138</v>
      </c>
      <c r="F2970" t="s">
        <v>75</v>
      </c>
      <c r="G2970" t="s">
        <v>91</v>
      </c>
      <c r="H2970" s="25">
        <v>41851</v>
      </c>
      <c r="I2970" s="26" t="str">
        <f t="shared" si="368"/>
        <v>Thu</v>
      </c>
      <c r="J2970" s="1">
        <f t="shared" si="369"/>
        <v>7</v>
      </c>
      <c r="K2970" s="1" t="str">
        <f t="shared" si="370"/>
        <v>7D</v>
      </c>
      <c r="L2970" s="25">
        <v>41858</v>
      </c>
      <c r="M2970" s="26" t="str">
        <f t="shared" si="371"/>
        <v>Thu</v>
      </c>
      <c r="N2970" s="25">
        <v>41859</v>
      </c>
      <c r="O2970" s="1">
        <f t="shared" si="372"/>
        <v>1</v>
      </c>
      <c r="P2970" s="27">
        <f t="shared" si="373"/>
        <v>2014</v>
      </c>
      <c r="Q2970" s="1">
        <f t="shared" si="374"/>
        <v>8</v>
      </c>
      <c r="R2970" s="1">
        <f t="shared" si="375"/>
        <v>7</v>
      </c>
      <c r="S2970" t="s">
        <v>72</v>
      </c>
      <c r="T2970" s="2">
        <v>26493124.550000001</v>
      </c>
      <c r="U2970">
        <v>19347316.800000001</v>
      </c>
      <c r="V2970" s="2">
        <v>17884637.399999999</v>
      </c>
      <c r="W2970" s="2">
        <v>4775953.37</v>
      </c>
      <c r="X2970" s="2">
        <v>0</v>
      </c>
      <c r="Y2970" s="2">
        <v>277056.28000000003</v>
      </c>
      <c r="Z2970" s="2">
        <v>3555477.5</v>
      </c>
      <c r="AA2970">
        <v>8</v>
      </c>
      <c r="AB2970">
        <v>3</v>
      </c>
      <c r="AC2970">
        <v>6</v>
      </c>
      <c r="AD2970">
        <v>0</v>
      </c>
      <c r="AE2970">
        <v>11</v>
      </c>
      <c r="AF2970">
        <v>17</v>
      </c>
      <c r="AG2970">
        <v>4</v>
      </c>
      <c r="AH2970" s="2">
        <v>4471159.3499999996</v>
      </c>
    </row>
    <row r="2971" spans="1:34" x14ac:dyDescent="0.5">
      <c r="A2971">
        <v>22443</v>
      </c>
      <c r="B2971">
        <v>93235</v>
      </c>
      <c r="C2971" t="s">
        <v>2899</v>
      </c>
      <c r="D2971" s="25">
        <v>26869</v>
      </c>
      <c r="E2971" t="s">
        <v>138</v>
      </c>
      <c r="F2971" t="s">
        <v>80</v>
      </c>
      <c r="G2971" t="s">
        <v>89</v>
      </c>
      <c r="H2971" s="25">
        <v>41851</v>
      </c>
      <c r="I2971" s="26" t="str">
        <f t="shared" si="368"/>
        <v>Thu</v>
      </c>
      <c r="J2971" s="1">
        <f t="shared" si="369"/>
        <v>4</v>
      </c>
      <c r="K2971" s="1" t="str">
        <f t="shared" si="370"/>
        <v>7D</v>
      </c>
      <c r="L2971" s="25">
        <v>41855</v>
      </c>
      <c r="M2971" s="26" t="str">
        <f t="shared" si="371"/>
        <v>Mon</v>
      </c>
      <c r="N2971" s="25">
        <v>41858</v>
      </c>
      <c r="O2971" s="1">
        <f t="shared" si="372"/>
        <v>3</v>
      </c>
      <c r="P2971" s="27">
        <f t="shared" si="373"/>
        <v>2014</v>
      </c>
      <c r="Q2971" s="1">
        <f t="shared" si="374"/>
        <v>8</v>
      </c>
      <c r="R2971" s="1">
        <f t="shared" si="375"/>
        <v>4</v>
      </c>
      <c r="S2971" t="s">
        <v>72</v>
      </c>
      <c r="T2971" s="2">
        <v>26493124.550000001</v>
      </c>
      <c r="U2971">
        <v>19347316.800000001</v>
      </c>
      <c r="V2971" s="2">
        <v>17884637.399999999</v>
      </c>
      <c r="W2971" s="2">
        <v>4775953.37</v>
      </c>
      <c r="X2971" s="2">
        <v>0</v>
      </c>
      <c r="Y2971" s="2">
        <v>277056.28000000003</v>
      </c>
      <c r="Z2971" s="2">
        <v>3555477.5</v>
      </c>
      <c r="AA2971">
        <v>8</v>
      </c>
      <c r="AB2971">
        <v>3</v>
      </c>
      <c r="AC2971">
        <v>6</v>
      </c>
      <c r="AD2971">
        <v>0</v>
      </c>
      <c r="AE2971">
        <v>11</v>
      </c>
      <c r="AF2971">
        <v>17</v>
      </c>
      <c r="AG2971">
        <v>4</v>
      </c>
      <c r="AH2971" s="2">
        <v>4471159.3499999996</v>
      </c>
    </row>
    <row r="2972" spans="1:34" x14ac:dyDescent="0.5">
      <c r="A2972">
        <v>22435</v>
      </c>
      <c r="B2972">
        <v>93340</v>
      </c>
      <c r="C2972" t="s">
        <v>2900</v>
      </c>
      <c r="D2972" s="25">
        <v>24207</v>
      </c>
      <c r="E2972" t="s">
        <v>69</v>
      </c>
      <c r="F2972" t="s">
        <v>75</v>
      </c>
      <c r="G2972" t="s">
        <v>91</v>
      </c>
      <c r="H2972" s="25">
        <v>41851</v>
      </c>
      <c r="I2972" s="26" t="str">
        <f t="shared" si="368"/>
        <v>Thu</v>
      </c>
      <c r="J2972" s="1">
        <f t="shared" si="369"/>
        <v>2</v>
      </c>
      <c r="K2972" s="1" t="str">
        <f t="shared" si="370"/>
        <v>7D</v>
      </c>
      <c r="L2972" s="25">
        <v>41853</v>
      </c>
      <c r="M2972" s="26" t="str">
        <f t="shared" si="371"/>
        <v>Sat</v>
      </c>
      <c r="N2972" s="25">
        <v>41854</v>
      </c>
      <c r="O2972" s="1">
        <f t="shared" si="372"/>
        <v>1</v>
      </c>
      <c r="P2972" s="27">
        <f t="shared" si="373"/>
        <v>2014</v>
      </c>
      <c r="Q2972" s="1">
        <f t="shared" si="374"/>
        <v>8</v>
      </c>
      <c r="R2972" s="1">
        <f t="shared" si="375"/>
        <v>2</v>
      </c>
      <c r="S2972" t="s">
        <v>72</v>
      </c>
      <c r="T2972" s="2">
        <v>1485500.01</v>
      </c>
      <c r="U2972">
        <v>0</v>
      </c>
      <c r="V2972" s="2">
        <v>1100000</v>
      </c>
      <c r="W2972" s="2">
        <v>186147.19</v>
      </c>
      <c r="X2972" s="2">
        <v>0</v>
      </c>
      <c r="Y2972" s="2">
        <v>0</v>
      </c>
      <c r="Z2972" s="2">
        <v>199352.82</v>
      </c>
      <c r="AA2972">
        <v>3</v>
      </c>
      <c r="AB2972">
        <v>0</v>
      </c>
      <c r="AC2972">
        <v>0</v>
      </c>
      <c r="AD2972">
        <v>0</v>
      </c>
      <c r="AE2972">
        <v>3</v>
      </c>
      <c r="AF2972">
        <v>3</v>
      </c>
      <c r="AG2972">
        <v>1</v>
      </c>
      <c r="AH2972" s="2">
        <v>1100000</v>
      </c>
    </row>
    <row r="2973" spans="1:34" x14ac:dyDescent="0.5">
      <c r="A2973">
        <v>22426</v>
      </c>
      <c r="B2973">
        <v>92122</v>
      </c>
      <c r="C2973" t="s">
        <v>2878</v>
      </c>
      <c r="D2973" s="25">
        <v>25135</v>
      </c>
      <c r="E2973" t="s">
        <v>138</v>
      </c>
      <c r="F2973" t="s">
        <v>80</v>
      </c>
      <c r="G2973" t="s">
        <v>81</v>
      </c>
      <c r="H2973" s="25">
        <v>41851</v>
      </c>
      <c r="I2973" s="26" t="str">
        <f t="shared" si="368"/>
        <v>Thu</v>
      </c>
      <c r="J2973" s="1">
        <f t="shared" si="369"/>
        <v>5</v>
      </c>
      <c r="K2973" s="1" t="str">
        <f t="shared" si="370"/>
        <v>7D</v>
      </c>
      <c r="L2973" s="25">
        <v>41856</v>
      </c>
      <c r="M2973" s="26" t="str">
        <f t="shared" si="371"/>
        <v>Tue</v>
      </c>
      <c r="N2973" s="25">
        <v>41857</v>
      </c>
      <c r="O2973" s="1">
        <f t="shared" si="372"/>
        <v>1</v>
      </c>
      <c r="P2973" s="27">
        <f t="shared" si="373"/>
        <v>2014</v>
      </c>
      <c r="Q2973" s="1">
        <f t="shared" si="374"/>
        <v>8</v>
      </c>
      <c r="R2973" s="1">
        <f t="shared" si="375"/>
        <v>5</v>
      </c>
      <c r="S2973" t="s">
        <v>72</v>
      </c>
      <c r="T2973" s="2">
        <v>29800382.780000001</v>
      </c>
      <c r="U2973">
        <v>19057500</v>
      </c>
      <c r="V2973" s="2">
        <v>17336364</v>
      </c>
      <c r="W2973" s="2">
        <v>6992971.7800000003</v>
      </c>
      <c r="X2973" s="2">
        <v>0</v>
      </c>
      <c r="Y2973" s="2">
        <v>1232101.2</v>
      </c>
      <c r="Z2973" s="2">
        <v>4238945.8</v>
      </c>
      <c r="AA2973">
        <v>6</v>
      </c>
      <c r="AB2973">
        <v>3</v>
      </c>
      <c r="AC2973">
        <v>3</v>
      </c>
      <c r="AD2973">
        <v>0</v>
      </c>
      <c r="AE2973">
        <v>9</v>
      </c>
      <c r="AF2973">
        <v>12</v>
      </c>
      <c r="AG2973">
        <v>3</v>
      </c>
      <c r="AH2973" s="2">
        <v>5778788</v>
      </c>
    </row>
    <row r="2974" spans="1:34" x14ac:dyDescent="0.5">
      <c r="A2974">
        <v>22444</v>
      </c>
      <c r="B2974">
        <v>93415</v>
      </c>
      <c r="C2974" t="s">
        <v>2901</v>
      </c>
      <c r="D2974" s="25">
        <v>31684</v>
      </c>
      <c r="E2974" t="s">
        <v>138</v>
      </c>
      <c r="F2974" t="s">
        <v>80</v>
      </c>
      <c r="G2974" t="s">
        <v>89</v>
      </c>
      <c r="H2974" s="25">
        <v>41851</v>
      </c>
      <c r="I2974" s="26" t="str">
        <f t="shared" si="368"/>
        <v>Thu</v>
      </c>
      <c r="J2974" s="1">
        <f t="shared" si="369"/>
        <v>70</v>
      </c>
      <c r="K2974" s="1" t="str">
        <f t="shared" si="370"/>
        <v>90D</v>
      </c>
      <c r="L2974" s="25">
        <v>41921</v>
      </c>
      <c r="M2974" s="26" t="str">
        <f t="shared" si="371"/>
        <v>Thu</v>
      </c>
      <c r="N2974" s="25">
        <v>41923</v>
      </c>
      <c r="O2974" s="1">
        <f t="shared" si="372"/>
        <v>2</v>
      </c>
      <c r="P2974" s="27">
        <f t="shared" si="373"/>
        <v>2014</v>
      </c>
      <c r="Q2974" s="1">
        <f t="shared" si="374"/>
        <v>10</v>
      </c>
      <c r="R2974" s="1">
        <f t="shared" si="375"/>
        <v>9</v>
      </c>
      <c r="S2974" t="s">
        <v>72</v>
      </c>
      <c r="T2974" s="2">
        <v>7301667.2000000002</v>
      </c>
      <c r="U2974">
        <v>7121667.2000000002</v>
      </c>
      <c r="V2974" s="2">
        <v>2928012</v>
      </c>
      <c r="W2974" s="2">
        <v>3393310.55</v>
      </c>
      <c r="X2974" s="2">
        <v>0</v>
      </c>
      <c r="Y2974" s="2">
        <v>0</v>
      </c>
      <c r="Z2974" s="2">
        <v>980344.65</v>
      </c>
      <c r="AA2974">
        <v>4</v>
      </c>
      <c r="AB2974">
        <v>0</v>
      </c>
      <c r="AC2974">
        <v>0</v>
      </c>
      <c r="AD2974">
        <v>0</v>
      </c>
      <c r="AE2974">
        <v>4</v>
      </c>
      <c r="AF2974">
        <v>4</v>
      </c>
      <c r="AG2974">
        <v>2</v>
      </c>
      <c r="AH2974" s="2">
        <v>1464006</v>
      </c>
    </row>
    <row r="2975" spans="1:34" x14ac:dyDescent="0.5">
      <c r="A2975">
        <v>22428</v>
      </c>
      <c r="B2975">
        <v>93287</v>
      </c>
      <c r="C2975" t="s">
        <v>2902</v>
      </c>
      <c r="D2975" s="25">
        <v>27841</v>
      </c>
      <c r="E2975" t="s">
        <v>73</v>
      </c>
      <c r="F2975" t="s">
        <v>80</v>
      </c>
      <c r="G2975" t="s">
        <v>89</v>
      </c>
      <c r="H2975" s="25">
        <v>41851</v>
      </c>
      <c r="I2975" s="26" t="str">
        <f t="shared" si="368"/>
        <v>Thu</v>
      </c>
      <c r="J2975" s="1">
        <f t="shared" si="369"/>
        <v>64</v>
      </c>
      <c r="K2975" s="1" t="str">
        <f t="shared" si="370"/>
        <v>90D</v>
      </c>
      <c r="L2975" s="25">
        <v>41915</v>
      </c>
      <c r="M2975" s="26" t="str">
        <f t="shared" si="371"/>
        <v>Fri</v>
      </c>
      <c r="N2975" s="25">
        <v>41918</v>
      </c>
      <c r="O2975" s="1">
        <f t="shared" si="372"/>
        <v>3</v>
      </c>
      <c r="P2975" s="27">
        <f t="shared" si="373"/>
        <v>2014</v>
      </c>
      <c r="Q2975" s="1">
        <f t="shared" si="374"/>
        <v>10</v>
      </c>
      <c r="R2975" s="1">
        <f t="shared" si="375"/>
        <v>3</v>
      </c>
      <c r="S2975" t="s">
        <v>72</v>
      </c>
      <c r="T2975" s="2">
        <v>1862999.64</v>
      </c>
      <c r="U2975">
        <v>0</v>
      </c>
      <c r="V2975" s="2">
        <v>600000</v>
      </c>
      <c r="W2975" s="2">
        <v>493506.18</v>
      </c>
      <c r="X2975" s="2">
        <v>0</v>
      </c>
      <c r="Y2975" s="2">
        <v>519480.52</v>
      </c>
      <c r="Z2975" s="2">
        <v>250012.94</v>
      </c>
      <c r="AA2975">
        <v>6</v>
      </c>
      <c r="AB2975">
        <v>0</v>
      </c>
      <c r="AC2975">
        <v>3</v>
      </c>
      <c r="AD2975">
        <v>3</v>
      </c>
      <c r="AE2975">
        <v>6</v>
      </c>
      <c r="AF2975">
        <v>12</v>
      </c>
      <c r="AG2975">
        <v>3</v>
      </c>
      <c r="AH2975" s="2">
        <v>200000</v>
      </c>
    </row>
    <row r="2976" spans="1:34" x14ac:dyDescent="0.5">
      <c r="A2976">
        <v>22416</v>
      </c>
      <c r="B2976">
        <v>93229</v>
      </c>
      <c r="C2976" t="s">
        <v>2903</v>
      </c>
      <c r="D2976" s="25">
        <v>32152</v>
      </c>
      <c r="E2976" t="s">
        <v>69</v>
      </c>
      <c r="F2976" t="s">
        <v>70</v>
      </c>
      <c r="G2976" t="s">
        <v>97</v>
      </c>
      <c r="H2976" s="25">
        <v>41851</v>
      </c>
      <c r="I2976" s="26" t="str">
        <f t="shared" si="368"/>
        <v>Thu</v>
      </c>
      <c r="J2976" s="1">
        <f t="shared" si="369"/>
        <v>0</v>
      </c>
      <c r="K2976" s="1" t="str">
        <f t="shared" si="370"/>
        <v>7D</v>
      </c>
      <c r="L2976" s="25">
        <v>41851</v>
      </c>
      <c r="M2976" s="26" t="str">
        <f t="shared" si="371"/>
        <v>Thu</v>
      </c>
      <c r="N2976" s="25">
        <v>41852</v>
      </c>
      <c r="O2976" s="1">
        <f t="shared" si="372"/>
        <v>1</v>
      </c>
      <c r="P2976" s="27">
        <f t="shared" si="373"/>
        <v>2014</v>
      </c>
      <c r="Q2976" s="1">
        <f t="shared" si="374"/>
        <v>7</v>
      </c>
      <c r="R2976" s="1">
        <f t="shared" si="375"/>
        <v>31</v>
      </c>
      <c r="S2976" t="s">
        <v>72</v>
      </c>
      <c r="T2976" s="2">
        <v>6022999.9900000002</v>
      </c>
      <c r="U2976">
        <v>5313000</v>
      </c>
      <c r="V2976" s="2">
        <v>4600000</v>
      </c>
      <c r="W2976" s="2">
        <v>614718.61</v>
      </c>
      <c r="X2976" s="2">
        <v>0</v>
      </c>
      <c r="Y2976" s="2">
        <v>0</v>
      </c>
      <c r="Z2976" s="2">
        <v>808281.38</v>
      </c>
      <c r="AA2976">
        <v>2</v>
      </c>
      <c r="AB2976">
        <v>0</v>
      </c>
      <c r="AC2976">
        <v>0</v>
      </c>
      <c r="AD2976">
        <v>1</v>
      </c>
      <c r="AE2976">
        <v>2</v>
      </c>
      <c r="AF2976">
        <v>3</v>
      </c>
      <c r="AG2976">
        <v>1</v>
      </c>
      <c r="AH2976" s="2">
        <v>4600000</v>
      </c>
    </row>
    <row r="2977" spans="1:34" x14ac:dyDescent="0.5">
      <c r="A2977">
        <v>22448</v>
      </c>
      <c r="B2977">
        <v>93427</v>
      </c>
      <c r="C2977" t="s">
        <v>2904</v>
      </c>
      <c r="D2977" s="25">
        <v>28352</v>
      </c>
      <c r="E2977" t="s">
        <v>69</v>
      </c>
      <c r="F2977" t="s">
        <v>70</v>
      </c>
      <c r="G2977" t="s">
        <v>74</v>
      </c>
      <c r="H2977" s="25">
        <v>41851</v>
      </c>
      <c r="I2977" s="26" t="str">
        <f t="shared" si="368"/>
        <v>Thu</v>
      </c>
      <c r="J2977" s="1">
        <f t="shared" si="369"/>
        <v>29</v>
      </c>
      <c r="K2977" s="1" t="str">
        <f t="shared" si="370"/>
        <v>30D</v>
      </c>
      <c r="L2977" s="25">
        <v>41880</v>
      </c>
      <c r="M2977" s="26" t="str">
        <f t="shared" si="371"/>
        <v>Fri</v>
      </c>
      <c r="N2977" s="25">
        <v>41884</v>
      </c>
      <c r="O2977" s="1">
        <f t="shared" si="372"/>
        <v>4</v>
      </c>
      <c r="P2977" s="27">
        <f t="shared" si="373"/>
        <v>2014</v>
      </c>
      <c r="Q2977" s="1">
        <f t="shared" si="374"/>
        <v>8</v>
      </c>
      <c r="R2977" s="1">
        <f t="shared" si="375"/>
        <v>29</v>
      </c>
      <c r="S2977" t="s">
        <v>72</v>
      </c>
      <c r="T2977" s="2">
        <v>100638072.81999999</v>
      </c>
      <c r="U2977">
        <v>67654125</v>
      </c>
      <c r="V2977" s="2">
        <v>67229544</v>
      </c>
      <c r="W2977" s="2">
        <v>15556665.84</v>
      </c>
      <c r="X2977" s="2">
        <v>0</v>
      </c>
      <c r="Y2977" s="2">
        <v>4346320.7</v>
      </c>
      <c r="Z2977" s="2">
        <v>13505542.279999999</v>
      </c>
      <c r="AA2977">
        <v>12</v>
      </c>
      <c r="AB2977">
        <v>0</v>
      </c>
      <c r="AC2977">
        <v>0</v>
      </c>
      <c r="AD2977">
        <v>4</v>
      </c>
      <c r="AE2977">
        <v>12</v>
      </c>
      <c r="AF2977">
        <v>16</v>
      </c>
      <c r="AG2977">
        <v>4</v>
      </c>
      <c r="AH2977" s="2">
        <v>16807386</v>
      </c>
    </row>
    <row r="2978" spans="1:34" x14ac:dyDescent="0.5">
      <c r="A2978">
        <v>22433</v>
      </c>
      <c r="B2978">
        <v>93330</v>
      </c>
      <c r="C2978" t="s">
        <v>1664</v>
      </c>
      <c r="D2978" s="25">
        <v>23637</v>
      </c>
      <c r="E2978" t="s">
        <v>69</v>
      </c>
      <c r="F2978" t="s">
        <v>70</v>
      </c>
      <c r="G2978" t="s">
        <v>74</v>
      </c>
      <c r="H2978" s="25">
        <v>41851</v>
      </c>
      <c r="I2978" s="26" t="str">
        <f t="shared" si="368"/>
        <v>Thu</v>
      </c>
      <c r="J2978" s="1">
        <f t="shared" si="369"/>
        <v>9</v>
      </c>
      <c r="K2978" s="1" t="str">
        <f t="shared" si="370"/>
        <v>14D</v>
      </c>
      <c r="L2978" s="25">
        <v>41860</v>
      </c>
      <c r="M2978" s="26" t="str">
        <f t="shared" si="371"/>
        <v>Sat</v>
      </c>
      <c r="N2978" s="25">
        <v>41864</v>
      </c>
      <c r="O2978" s="1">
        <f t="shared" si="372"/>
        <v>4</v>
      </c>
      <c r="P2978" s="27">
        <f t="shared" si="373"/>
        <v>2014</v>
      </c>
      <c r="Q2978" s="1">
        <f t="shared" si="374"/>
        <v>8</v>
      </c>
      <c r="R2978" s="1">
        <f t="shared" si="375"/>
        <v>9</v>
      </c>
      <c r="S2978" t="s">
        <v>72</v>
      </c>
      <c r="T2978" s="2">
        <v>18074999.489999998</v>
      </c>
      <c r="U2978">
        <v>17325000</v>
      </c>
      <c r="V2978" s="2">
        <v>13727274</v>
      </c>
      <c r="W2978" s="2">
        <v>1714284</v>
      </c>
      <c r="X2978" s="2">
        <v>0</v>
      </c>
      <c r="Y2978" s="2">
        <v>207792.21</v>
      </c>
      <c r="Z2978" s="2">
        <v>2425649.2799999998</v>
      </c>
      <c r="AA2978">
        <v>14</v>
      </c>
      <c r="AB2978">
        <v>0</v>
      </c>
      <c r="AC2978">
        <v>0</v>
      </c>
      <c r="AD2978">
        <v>0</v>
      </c>
      <c r="AE2978">
        <v>14</v>
      </c>
      <c r="AF2978">
        <v>14</v>
      </c>
      <c r="AG2978">
        <v>7</v>
      </c>
      <c r="AH2978" s="2">
        <v>1961039.14</v>
      </c>
    </row>
    <row r="2979" spans="1:34" x14ac:dyDescent="0.5">
      <c r="A2979">
        <v>22421</v>
      </c>
      <c r="B2979">
        <v>93251</v>
      </c>
      <c r="C2979" t="s">
        <v>2905</v>
      </c>
      <c r="D2979" s="25">
        <v>34563</v>
      </c>
      <c r="E2979" t="s">
        <v>122</v>
      </c>
      <c r="F2979" t="s">
        <v>80</v>
      </c>
      <c r="G2979" t="s">
        <v>89</v>
      </c>
      <c r="H2979" s="25">
        <v>41851</v>
      </c>
      <c r="I2979" s="26" t="str">
        <f t="shared" si="368"/>
        <v>Thu</v>
      </c>
      <c r="J2979" s="1">
        <f t="shared" si="369"/>
        <v>51</v>
      </c>
      <c r="K2979" s="1" t="str">
        <f t="shared" si="370"/>
        <v>60D</v>
      </c>
      <c r="L2979" s="25">
        <v>41902</v>
      </c>
      <c r="M2979" s="26" t="str">
        <f t="shared" si="371"/>
        <v>Sat</v>
      </c>
      <c r="N2979" s="25">
        <v>41903</v>
      </c>
      <c r="O2979" s="1">
        <f t="shared" si="372"/>
        <v>1</v>
      </c>
      <c r="P2979" s="27">
        <f t="shared" si="373"/>
        <v>2014</v>
      </c>
      <c r="Q2979" s="1">
        <f t="shared" si="374"/>
        <v>9</v>
      </c>
      <c r="R2979" s="1">
        <f t="shared" si="375"/>
        <v>20</v>
      </c>
      <c r="S2979" t="s">
        <v>72</v>
      </c>
      <c r="T2979" s="2">
        <v>2921999.98</v>
      </c>
      <c r="U2979">
        <v>0</v>
      </c>
      <c r="V2979" s="2">
        <v>499567</v>
      </c>
      <c r="W2979" s="2">
        <v>818181.8</v>
      </c>
      <c r="X2979" s="2">
        <v>0</v>
      </c>
      <c r="Y2979" s="2">
        <v>1212121.21</v>
      </c>
      <c r="Z2979" s="2">
        <v>392129.97</v>
      </c>
      <c r="AA2979">
        <v>2</v>
      </c>
      <c r="AB2979">
        <v>0</v>
      </c>
      <c r="AC2979">
        <v>0</v>
      </c>
      <c r="AD2979">
        <v>0</v>
      </c>
      <c r="AE2979">
        <v>2</v>
      </c>
      <c r="AF2979">
        <v>2</v>
      </c>
      <c r="AG2979">
        <v>1</v>
      </c>
      <c r="AH2979" s="2">
        <v>499567</v>
      </c>
    </row>
    <row r="2980" spans="1:34" x14ac:dyDescent="0.5">
      <c r="A2980">
        <v>22450</v>
      </c>
      <c r="B2980">
        <v>93449</v>
      </c>
      <c r="C2980" t="s">
        <v>2906</v>
      </c>
      <c r="D2980" s="25">
        <v>29703</v>
      </c>
      <c r="E2980" t="s">
        <v>2907</v>
      </c>
      <c r="F2980" t="s">
        <v>80</v>
      </c>
      <c r="G2980" t="s">
        <v>89</v>
      </c>
      <c r="H2980" s="25">
        <v>41852</v>
      </c>
      <c r="I2980" s="26" t="str">
        <f t="shared" si="368"/>
        <v>Fri</v>
      </c>
      <c r="J2980" s="1">
        <f t="shared" si="369"/>
        <v>4</v>
      </c>
      <c r="K2980" s="1" t="str">
        <f t="shared" si="370"/>
        <v>7D</v>
      </c>
      <c r="L2980" s="25">
        <v>41856</v>
      </c>
      <c r="M2980" s="26" t="str">
        <f t="shared" si="371"/>
        <v>Tue</v>
      </c>
      <c r="N2980" s="25">
        <v>41858</v>
      </c>
      <c r="O2980" s="1">
        <f t="shared" si="372"/>
        <v>2</v>
      </c>
      <c r="P2980" s="27">
        <f t="shared" si="373"/>
        <v>2014</v>
      </c>
      <c r="Q2980" s="1">
        <f t="shared" si="374"/>
        <v>8</v>
      </c>
      <c r="R2980" s="1">
        <f t="shared" si="375"/>
        <v>5</v>
      </c>
      <c r="S2980" t="s">
        <v>72</v>
      </c>
      <c r="T2980" s="2">
        <v>14913209.73</v>
      </c>
      <c r="U2980">
        <v>12898211.199999999</v>
      </c>
      <c r="V2980" s="2">
        <v>10322193</v>
      </c>
      <c r="W2980" s="2">
        <v>2589494.4700000002</v>
      </c>
      <c r="X2980" s="2">
        <v>0</v>
      </c>
      <c r="Y2980" s="2">
        <v>0</v>
      </c>
      <c r="Z2980" s="2">
        <v>2001522.26</v>
      </c>
      <c r="AA2980">
        <v>4</v>
      </c>
      <c r="AB2980">
        <v>0</v>
      </c>
      <c r="AC2980">
        <v>0</v>
      </c>
      <c r="AD2980">
        <v>0</v>
      </c>
      <c r="AE2980">
        <v>4</v>
      </c>
      <c r="AF2980">
        <v>4</v>
      </c>
      <c r="AG2980">
        <v>2</v>
      </c>
      <c r="AH2980" s="2">
        <v>5161096.5</v>
      </c>
    </row>
    <row r="2981" spans="1:34" x14ac:dyDescent="0.5">
      <c r="A2981">
        <v>22459</v>
      </c>
      <c r="B2981">
        <v>93580</v>
      </c>
      <c r="C2981" t="s">
        <v>2908</v>
      </c>
      <c r="D2981" s="25">
        <v>28298</v>
      </c>
      <c r="E2981" t="s">
        <v>69</v>
      </c>
      <c r="F2981" t="s">
        <v>75</v>
      </c>
      <c r="G2981" t="s">
        <v>91</v>
      </c>
      <c r="H2981" s="25">
        <v>41852</v>
      </c>
      <c r="I2981" s="26" t="str">
        <f t="shared" si="368"/>
        <v>Fri</v>
      </c>
      <c r="J2981" s="1">
        <f t="shared" si="369"/>
        <v>19</v>
      </c>
      <c r="K2981" s="1" t="str">
        <f t="shared" si="370"/>
        <v>30D</v>
      </c>
      <c r="L2981" s="25">
        <v>41871</v>
      </c>
      <c r="M2981" s="26" t="str">
        <f t="shared" si="371"/>
        <v>Wed</v>
      </c>
      <c r="N2981" s="25">
        <v>41873</v>
      </c>
      <c r="O2981" s="1">
        <f t="shared" si="372"/>
        <v>2</v>
      </c>
      <c r="P2981" s="27">
        <f t="shared" si="373"/>
        <v>2014</v>
      </c>
      <c r="Q2981" s="1">
        <f t="shared" si="374"/>
        <v>8</v>
      </c>
      <c r="R2981" s="1">
        <f t="shared" si="375"/>
        <v>20</v>
      </c>
      <c r="S2981" t="s">
        <v>72</v>
      </c>
      <c r="T2981" s="2">
        <v>5309886.99</v>
      </c>
      <c r="U2981">
        <v>0</v>
      </c>
      <c r="V2981" s="2">
        <v>1212120</v>
      </c>
      <c r="W2981" s="2">
        <v>3385183.54</v>
      </c>
      <c r="X2981" s="2">
        <v>0</v>
      </c>
      <c r="Y2981" s="2">
        <v>0</v>
      </c>
      <c r="Z2981" s="2">
        <v>712583.45</v>
      </c>
      <c r="AA2981">
        <v>4</v>
      </c>
      <c r="AB2981">
        <v>0</v>
      </c>
      <c r="AC2981">
        <v>2</v>
      </c>
      <c r="AD2981">
        <v>0</v>
      </c>
      <c r="AE2981">
        <v>4</v>
      </c>
      <c r="AF2981">
        <v>6</v>
      </c>
      <c r="AG2981">
        <v>2</v>
      </c>
      <c r="AH2981" s="2">
        <v>606060</v>
      </c>
    </row>
    <row r="2982" spans="1:34" x14ac:dyDescent="0.5">
      <c r="A2982">
        <v>22460</v>
      </c>
      <c r="B2982">
        <v>98388</v>
      </c>
      <c r="C2982" t="s">
        <v>2909</v>
      </c>
      <c r="D2982" s="25">
        <v>37392</v>
      </c>
      <c r="E2982" t="s">
        <v>138</v>
      </c>
      <c r="F2982" t="s">
        <v>75</v>
      </c>
      <c r="G2982" t="s">
        <v>91</v>
      </c>
      <c r="H2982" s="25">
        <v>41852</v>
      </c>
      <c r="I2982" s="26" t="str">
        <f t="shared" si="368"/>
        <v>Fri</v>
      </c>
      <c r="J2982" s="1">
        <f t="shared" si="369"/>
        <v>40</v>
      </c>
      <c r="K2982" s="1" t="str">
        <f t="shared" si="370"/>
        <v>45D</v>
      </c>
      <c r="L2982" s="25">
        <v>41892</v>
      </c>
      <c r="M2982" s="26" t="str">
        <f t="shared" si="371"/>
        <v>Wed</v>
      </c>
      <c r="N2982" s="25">
        <v>41895</v>
      </c>
      <c r="O2982" s="1">
        <f t="shared" si="372"/>
        <v>3</v>
      </c>
      <c r="P2982" s="27">
        <f t="shared" si="373"/>
        <v>2014</v>
      </c>
      <c r="Q2982" s="1">
        <f t="shared" si="374"/>
        <v>9</v>
      </c>
      <c r="R2982" s="1">
        <f t="shared" si="375"/>
        <v>10</v>
      </c>
      <c r="S2982" t="s">
        <v>72</v>
      </c>
      <c r="T2982" s="2">
        <v>3357500</v>
      </c>
      <c r="U2982">
        <v>0</v>
      </c>
      <c r="V2982" s="2">
        <v>2500000</v>
      </c>
      <c r="W2982" s="2">
        <v>406926.4</v>
      </c>
      <c r="X2982" s="2">
        <v>0</v>
      </c>
      <c r="Y2982" s="2">
        <v>0</v>
      </c>
      <c r="Z2982" s="2">
        <v>450573.6</v>
      </c>
      <c r="AA2982">
        <v>6</v>
      </c>
      <c r="AB2982">
        <v>3</v>
      </c>
      <c r="AC2982">
        <v>0</v>
      </c>
      <c r="AD2982">
        <v>3</v>
      </c>
      <c r="AE2982">
        <v>9</v>
      </c>
      <c r="AF2982">
        <v>12</v>
      </c>
      <c r="AG2982">
        <v>3</v>
      </c>
      <c r="AH2982" s="2">
        <v>833333.33</v>
      </c>
    </row>
    <row r="2983" spans="1:34" x14ac:dyDescent="0.5">
      <c r="A2983">
        <v>22456</v>
      </c>
      <c r="B2983">
        <v>93467</v>
      </c>
      <c r="C2983" t="s">
        <v>2910</v>
      </c>
      <c r="D2983" s="25">
        <v>31592</v>
      </c>
      <c r="E2983" t="s">
        <v>69</v>
      </c>
      <c r="F2983" t="s">
        <v>70</v>
      </c>
      <c r="G2983" t="s">
        <v>97</v>
      </c>
      <c r="H2983" s="25">
        <v>41852</v>
      </c>
      <c r="I2983" s="26" t="str">
        <f t="shared" si="368"/>
        <v>Fri</v>
      </c>
      <c r="J2983" s="1">
        <f t="shared" si="369"/>
        <v>0</v>
      </c>
      <c r="K2983" s="1" t="str">
        <f t="shared" si="370"/>
        <v>7D</v>
      </c>
      <c r="L2983" s="25">
        <v>41852</v>
      </c>
      <c r="M2983" s="26" t="str">
        <f t="shared" si="371"/>
        <v>Fri</v>
      </c>
      <c r="N2983" s="25">
        <v>41854</v>
      </c>
      <c r="O2983" s="1">
        <f t="shared" si="372"/>
        <v>2</v>
      </c>
      <c r="P2983" s="27">
        <f t="shared" si="373"/>
        <v>2014</v>
      </c>
      <c r="Q2983" s="1">
        <f t="shared" si="374"/>
        <v>8</v>
      </c>
      <c r="R2983" s="1">
        <f t="shared" si="375"/>
        <v>1</v>
      </c>
      <c r="S2983" t="s">
        <v>72</v>
      </c>
      <c r="T2983" s="2">
        <v>13682997.619999999</v>
      </c>
      <c r="U2983">
        <v>10626000</v>
      </c>
      <c r="V2983" s="2">
        <v>8454546</v>
      </c>
      <c r="W2983" s="2">
        <v>3335928.13</v>
      </c>
      <c r="X2983" s="2">
        <v>0</v>
      </c>
      <c r="Y2983" s="2">
        <v>56277.06</v>
      </c>
      <c r="Z2983" s="2">
        <v>1836246.43</v>
      </c>
      <c r="AA2983">
        <v>4</v>
      </c>
      <c r="AB2983">
        <v>0</v>
      </c>
      <c r="AC2983">
        <v>2</v>
      </c>
      <c r="AD2983">
        <v>0</v>
      </c>
      <c r="AE2983">
        <v>4</v>
      </c>
      <c r="AF2983">
        <v>6</v>
      </c>
      <c r="AG2983">
        <v>2</v>
      </c>
      <c r="AH2983" s="2">
        <v>4227273</v>
      </c>
    </row>
    <row r="2984" spans="1:34" x14ac:dyDescent="0.5">
      <c r="A2984">
        <v>22467</v>
      </c>
      <c r="B2984">
        <v>93626</v>
      </c>
      <c r="C2984" t="s">
        <v>2672</v>
      </c>
      <c r="D2984" s="25">
        <v>27106</v>
      </c>
      <c r="E2984" t="s">
        <v>73</v>
      </c>
      <c r="F2984" t="s">
        <v>80</v>
      </c>
      <c r="G2984" t="s">
        <v>89</v>
      </c>
      <c r="H2984" s="25">
        <v>41852</v>
      </c>
      <c r="I2984" s="26" t="str">
        <f t="shared" si="368"/>
        <v>Fri</v>
      </c>
      <c r="J2984" s="1">
        <f t="shared" si="369"/>
        <v>2</v>
      </c>
      <c r="K2984" s="1" t="str">
        <f t="shared" si="370"/>
        <v>7D</v>
      </c>
      <c r="L2984" s="25">
        <v>41854</v>
      </c>
      <c r="M2984" s="26" t="str">
        <f t="shared" si="371"/>
        <v>Sun</v>
      </c>
      <c r="N2984" s="25">
        <v>41855</v>
      </c>
      <c r="O2984" s="1">
        <f t="shared" si="372"/>
        <v>1</v>
      </c>
      <c r="P2984" s="27">
        <f t="shared" si="373"/>
        <v>2014</v>
      </c>
      <c r="Q2984" s="1">
        <f t="shared" si="374"/>
        <v>8</v>
      </c>
      <c r="R2984" s="1">
        <f t="shared" si="375"/>
        <v>3</v>
      </c>
      <c r="S2984" t="s">
        <v>72</v>
      </c>
      <c r="T2984" s="2">
        <v>17678146.649999999</v>
      </c>
      <c r="U2984">
        <v>9636996.5999999996</v>
      </c>
      <c r="V2984" s="2">
        <v>7498813</v>
      </c>
      <c r="W2984" s="2">
        <v>3304777.15</v>
      </c>
      <c r="X2984" s="2">
        <v>0</v>
      </c>
      <c r="Y2984" s="2">
        <v>3463203.46</v>
      </c>
      <c r="Z2984" s="2">
        <v>3411353.04</v>
      </c>
      <c r="AA2984">
        <v>6</v>
      </c>
      <c r="AB2984">
        <v>0</v>
      </c>
      <c r="AC2984">
        <v>0</v>
      </c>
      <c r="AD2984">
        <v>0</v>
      </c>
      <c r="AE2984">
        <v>6</v>
      </c>
      <c r="AF2984">
        <v>6</v>
      </c>
      <c r="AG2984">
        <v>3</v>
      </c>
      <c r="AH2984" s="2">
        <v>2499604.33</v>
      </c>
    </row>
    <row r="2985" spans="1:34" x14ac:dyDescent="0.5">
      <c r="A2985">
        <v>22473</v>
      </c>
      <c r="B2985">
        <v>93678</v>
      </c>
      <c r="C2985" t="s">
        <v>2911</v>
      </c>
      <c r="D2985" s="25">
        <v>24177</v>
      </c>
      <c r="E2985" t="s">
        <v>73</v>
      </c>
      <c r="F2985" t="s">
        <v>70</v>
      </c>
      <c r="G2985" t="s">
        <v>74</v>
      </c>
      <c r="H2985" s="25">
        <v>41853</v>
      </c>
      <c r="I2985" s="26" t="str">
        <f t="shared" si="368"/>
        <v>Sat</v>
      </c>
      <c r="J2985" s="1">
        <f t="shared" si="369"/>
        <v>8</v>
      </c>
      <c r="K2985" s="1" t="str">
        <f t="shared" si="370"/>
        <v>14D</v>
      </c>
      <c r="L2985" s="25">
        <v>41861</v>
      </c>
      <c r="M2985" s="26" t="str">
        <f t="shared" si="371"/>
        <v>Sun</v>
      </c>
      <c r="N2985" s="25">
        <v>41862</v>
      </c>
      <c r="O2985" s="1">
        <f t="shared" si="372"/>
        <v>1</v>
      </c>
      <c r="P2985" s="27">
        <f t="shared" si="373"/>
        <v>2014</v>
      </c>
      <c r="Q2985" s="1">
        <f t="shared" si="374"/>
        <v>8</v>
      </c>
      <c r="R2985" s="1">
        <f t="shared" si="375"/>
        <v>10</v>
      </c>
      <c r="S2985" t="s">
        <v>72</v>
      </c>
      <c r="T2985" s="2">
        <v>7045500</v>
      </c>
      <c r="U2985">
        <v>7045500</v>
      </c>
      <c r="V2985" s="2">
        <v>5887879</v>
      </c>
      <c r="W2985" s="2">
        <v>212121</v>
      </c>
      <c r="X2985" s="2">
        <v>0</v>
      </c>
      <c r="Y2985" s="2">
        <v>0</v>
      </c>
      <c r="Z2985" s="2">
        <v>945500</v>
      </c>
      <c r="AA2985">
        <v>1</v>
      </c>
      <c r="AB2985">
        <v>0</v>
      </c>
      <c r="AC2985">
        <v>0</v>
      </c>
      <c r="AD2985">
        <v>0</v>
      </c>
      <c r="AE2985">
        <v>1</v>
      </c>
      <c r="AF2985">
        <v>1</v>
      </c>
      <c r="AG2985">
        <v>1</v>
      </c>
      <c r="AH2985" s="2">
        <v>5887879</v>
      </c>
    </row>
    <row r="2986" spans="1:34" x14ac:dyDescent="0.5">
      <c r="A2986">
        <v>22470</v>
      </c>
      <c r="B2986">
        <v>93637</v>
      </c>
      <c r="C2986" t="s">
        <v>2912</v>
      </c>
      <c r="D2986" s="25">
        <v>29136</v>
      </c>
      <c r="E2986" t="s">
        <v>101</v>
      </c>
      <c r="F2986" t="s">
        <v>80</v>
      </c>
      <c r="G2986" t="s">
        <v>81</v>
      </c>
      <c r="H2986" s="25">
        <v>41853</v>
      </c>
      <c r="I2986" s="26" t="str">
        <f t="shared" si="368"/>
        <v>Sat</v>
      </c>
      <c r="J2986" s="1">
        <f t="shared" si="369"/>
        <v>97</v>
      </c>
      <c r="K2986" s="1" t="str">
        <f t="shared" si="370"/>
        <v>120D</v>
      </c>
      <c r="L2986" s="25">
        <v>41950</v>
      </c>
      <c r="M2986" s="26" t="str">
        <f t="shared" si="371"/>
        <v>Fri</v>
      </c>
      <c r="N2986" s="25">
        <v>41957</v>
      </c>
      <c r="O2986" s="1">
        <f t="shared" si="372"/>
        <v>7</v>
      </c>
      <c r="P2986" s="27">
        <f t="shared" si="373"/>
        <v>2014</v>
      </c>
      <c r="Q2986" s="1">
        <f t="shared" si="374"/>
        <v>11</v>
      </c>
      <c r="R2986" s="1">
        <f t="shared" si="375"/>
        <v>7</v>
      </c>
      <c r="S2986" t="s">
        <v>72</v>
      </c>
      <c r="T2986" s="2">
        <v>37578034.469999999</v>
      </c>
      <c r="U2986">
        <v>28871535</v>
      </c>
      <c r="V2986" s="2">
        <v>11047911</v>
      </c>
      <c r="W2986" s="2">
        <v>18730040.949999999</v>
      </c>
      <c r="X2986" s="2">
        <v>0</v>
      </c>
      <c r="Y2986" s="2">
        <v>2577322.6800000002</v>
      </c>
      <c r="Z2986" s="2">
        <v>5222759.84</v>
      </c>
      <c r="AA2986">
        <v>14</v>
      </c>
      <c r="AB2986">
        <v>0</v>
      </c>
      <c r="AC2986">
        <v>7</v>
      </c>
      <c r="AD2986">
        <v>0</v>
      </c>
      <c r="AE2986">
        <v>14</v>
      </c>
      <c r="AF2986">
        <v>21</v>
      </c>
      <c r="AG2986">
        <v>7</v>
      </c>
      <c r="AH2986" s="2">
        <v>1578273</v>
      </c>
    </row>
    <row r="2987" spans="1:34" x14ac:dyDescent="0.5">
      <c r="A2987">
        <v>22473</v>
      </c>
      <c r="B2987">
        <v>93658</v>
      </c>
      <c r="C2987" t="s">
        <v>2913</v>
      </c>
      <c r="D2987" s="25">
        <v>19918</v>
      </c>
      <c r="E2987" t="s">
        <v>101</v>
      </c>
      <c r="F2987" t="s">
        <v>70</v>
      </c>
      <c r="G2987" t="s">
        <v>74</v>
      </c>
      <c r="H2987" s="25">
        <v>41853</v>
      </c>
      <c r="I2987" s="26" t="str">
        <f t="shared" si="368"/>
        <v>Sat</v>
      </c>
      <c r="J2987" s="1">
        <f t="shared" si="369"/>
        <v>8</v>
      </c>
      <c r="K2987" s="1" t="str">
        <f t="shared" si="370"/>
        <v>14D</v>
      </c>
      <c r="L2987" s="25">
        <v>41861</v>
      </c>
      <c r="M2987" s="26" t="str">
        <f t="shared" si="371"/>
        <v>Sun</v>
      </c>
      <c r="N2987" s="25">
        <v>41862</v>
      </c>
      <c r="O2987" s="1">
        <f t="shared" si="372"/>
        <v>1</v>
      </c>
      <c r="P2987" s="27">
        <f t="shared" si="373"/>
        <v>2014</v>
      </c>
      <c r="Q2987" s="1">
        <f t="shared" si="374"/>
        <v>8</v>
      </c>
      <c r="R2987" s="1">
        <f t="shared" si="375"/>
        <v>10</v>
      </c>
      <c r="S2987" t="s">
        <v>72</v>
      </c>
      <c r="T2987" s="2">
        <v>7045500</v>
      </c>
      <c r="U2987">
        <v>7045500</v>
      </c>
      <c r="V2987" s="2">
        <v>5887879</v>
      </c>
      <c r="W2987" s="2">
        <v>212121</v>
      </c>
      <c r="X2987" s="2">
        <v>0</v>
      </c>
      <c r="Y2987" s="2">
        <v>0</v>
      </c>
      <c r="Z2987" s="2">
        <v>945500</v>
      </c>
      <c r="AA2987">
        <v>1</v>
      </c>
      <c r="AB2987">
        <v>0</v>
      </c>
      <c r="AC2987">
        <v>0</v>
      </c>
      <c r="AD2987">
        <v>0</v>
      </c>
      <c r="AE2987">
        <v>1</v>
      </c>
      <c r="AF2987">
        <v>1</v>
      </c>
      <c r="AG2987">
        <v>1</v>
      </c>
      <c r="AH2987" s="2">
        <v>5887879</v>
      </c>
    </row>
    <row r="2988" spans="1:34" x14ac:dyDescent="0.5">
      <c r="A2988">
        <v>22509</v>
      </c>
      <c r="B2988">
        <v>93855</v>
      </c>
      <c r="C2988" t="s">
        <v>2608</v>
      </c>
      <c r="D2988" s="25">
        <v>20993</v>
      </c>
      <c r="E2988" t="s">
        <v>79</v>
      </c>
      <c r="F2988" t="s">
        <v>70</v>
      </c>
      <c r="G2988" t="s">
        <v>97</v>
      </c>
      <c r="H2988" s="25">
        <v>41855</v>
      </c>
      <c r="I2988" s="26" t="str">
        <f t="shared" si="368"/>
        <v>Mon</v>
      </c>
      <c r="J2988" s="1">
        <f t="shared" si="369"/>
        <v>3</v>
      </c>
      <c r="K2988" s="1" t="str">
        <f t="shared" si="370"/>
        <v>7D</v>
      </c>
      <c r="L2988" s="25">
        <v>41858</v>
      </c>
      <c r="M2988" s="26" t="str">
        <f t="shared" si="371"/>
        <v>Thu</v>
      </c>
      <c r="N2988" s="25">
        <v>41859</v>
      </c>
      <c r="O2988" s="1">
        <f t="shared" si="372"/>
        <v>1</v>
      </c>
      <c r="P2988" s="27">
        <f t="shared" si="373"/>
        <v>2014</v>
      </c>
      <c r="Q2988" s="1">
        <f t="shared" si="374"/>
        <v>8</v>
      </c>
      <c r="R2988" s="1">
        <f t="shared" si="375"/>
        <v>7</v>
      </c>
      <c r="S2988" t="s">
        <v>72</v>
      </c>
      <c r="T2988" s="2">
        <v>11259999.82</v>
      </c>
      <c r="U2988">
        <v>6353000</v>
      </c>
      <c r="V2988" s="2">
        <v>7265784.4000000004</v>
      </c>
      <c r="W2988" s="2">
        <v>1055064.3500000001</v>
      </c>
      <c r="X2988" s="2">
        <v>0</v>
      </c>
      <c r="Y2988" s="2">
        <v>1098901.1000000001</v>
      </c>
      <c r="Z2988" s="2">
        <v>1840249.97</v>
      </c>
      <c r="AA2988">
        <v>14</v>
      </c>
      <c r="AB2988">
        <v>0</v>
      </c>
      <c r="AC2988">
        <v>0</v>
      </c>
      <c r="AD2988">
        <v>0</v>
      </c>
      <c r="AE2988">
        <v>14</v>
      </c>
      <c r="AF2988">
        <v>14</v>
      </c>
      <c r="AG2988">
        <v>7</v>
      </c>
      <c r="AH2988" s="2">
        <v>1037969.2</v>
      </c>
    </row>
    <row r="2989" spans="1:34" x14ac:dyDescent="0.5">
      <c r="A2989">
        <v>22504</v>
      </c>
      <c r="B2989">
        <v>93841</v>
      </c>
      <c r="C2989" t="s">
        <v>2914</v>
      </c>
      <c r="D2989" s="25">
        <v>28380</v>
      </c>
      <c r="E2989" t="s">
        <v>79</v>
      </c>
      <c r="F2989" t="s">
        <v>80</v>
      </c>
      <c r="G2989" t="s">
        <v>89</v>
      </c>
      <c r="H2989" s="25">
        <v>41855</v>
      </c>
      <c r="I2989" s="26" t="str">
        <f t="shared" si="368"/>
        <v>Mon</v>
      </c>
      <c r="J2989" s="1">
        <f t="shared" si="369"/>
        <v>93</v>
      </c>
      <c r="K2989" s="1" t="str">
        <f t="shared" si="370"/>
        <v>120D</v>
      </c>
      <c r="L2989" s="25">
        <v>41948</v>
      </c>
      <c r="M2989" s="26" t="str">
        <f t="shared" si="371"/>
        <v>Wed</v>
      </c>
      <c r="N2989" s="25">
        <v>41952</v>
      </c>
      <c r="O2989" s="1">
        <f t="shared" si="372"/>
        <v>4</v>
      </c>
      <c r="P2989" s="27">
        <f t="shared" si="373"/>
        <v>2014</v>
      </c>
      <c r="Q2989" s="1">
        <f t="shared" si="374"/>
        <v>11</v>
      </c>
      <c r="R2989" s="1">
        <f t="shared" si="375"/>
        <v>5</v>
      </c>
      <c r="S2989" t="s">
        <v>72</v>
      </c>
      <c r="T2989" s="2">
        <v>24126999.18</v>
      </c>
      <c r="U2989">
        <v>20097000</v>
      </c>
      <c r="V2989" s="2">
        <v>10903032</v>
      </c>
      <c r="W2989" s="2">
        <v>9986144.8200000003</v>
      </c>
      <c r="X2989" s="2">
        <v>0</v>
      </c>
      <c r="Y2989" s="2">
        <v>0</v>
      </c>
      <c r="Z2989" s="2">
        <v>3237822.36</v>
      </c>
      <c r="AA2989">
        <v>8</v>
      </c>
      <c r="AB2989">
        <v>0</v>
      </c>
      <c r="AC2989">
        <v>0</v>
      </c>
      <c r="AD2989">
        <v>0</v>
      </c>
      <c r="AE2989">
        <v>8</v>
      </c>
      <c r="AF2989">
        <v>8</v>
      </c>
      <c r="AG2989">
        <v>4</v>
      </c>
      <c r="AH2989" s="2">
        <v>2725758</v>
      </c>
    </row>
    <row r="2990" spans="1:34" x14ac:dyDescent="0.5">
      <c r="A2990">
        <v>22527</v>
      </c>
      <c r="B2990">
        <v>93910</v>
      </c>
      <c r="C2990" t="s">
        <v>2915</v>
      </c>
      <c r="D2990" s="25">
        <v>28817</v>
      </c>
      <c r="E2990" t="s">
        <v>138</v>
      </c>
      <c r="F2990" t="s">
        <v>75</v>
      </c>
      <c r="G2990" t="s">
        <v>1463</v>
      </c>
      <c r="H2990" s="25">
        <v>41855</v>
      </c>
      <c r="I2990" s="26" t="str">
        <f t="shared" si="368"/>
        <v>Mon</v>
      </c>
      <c r="J2990" s="1">
        <f t="shared" si="369"/>
        <v>29</v>
      </c>
      <c r="K2990" s="1" t="str">
        <f t="shared" si="370"/>
        <v>30D</v>
      </c>
      <c r="L2990" s="25">
        <v>41884</v>
      </c>
      <c r="M2990" s="26" t="str">
        <f t="shared" si="371"/>
        <v>Tue</v>
      </c>
      <c r="N2990" s="25">
        <v>41889</v>
      </c>
      <c r="O2990" s="1">
        <f t="shared" si="372"/>
        <v>5</v>
      </c>
      <c r="P2990" s="27">
        <f t="shared" si="373"/>
        <v>2014</v>
      </c>
      <c r="Q2990" s="1">
        <f t="shared" si="374"/>
        <v>9</v>
      </c>
      <c r="R2990" s="1">
        <f t="shared" si="375"/>
        <v>2</v>
      </c>
      <c r="S2990" t="s">
        <v>72</v>
      </c>
      <c r="T2990" s="2">
        <v>2887500</v>
      </c>
      <c r="U2990">
        <v>0</v>
      </c>
      <c r="V2990" s="2">
        <v>2500000</v>
      </c>
      <c r="W2990" s="2">
        <v>0</v>
      </c>
      <c r="X2990" s="2">
        <v>0</v>
      </c>
      <c r="Y2990" s="2">
        <v>0</v>
      </c>
      <c r="Z2990" s="2">
        <v>387500</v>
      </c>
      <c r="AA2990">
        <v>10</v>
      </c>
      <c r="AB2990">
        <v>0</v>
      </c>
      <c r="AC2990">
        <v>0</v>
      </c>
      <c r="AD2990">
        <v>0</v>
      </c>
      <c r="AE2990">
        <v>10</v>
      </c>
      <c r="AF2990">
        <v>10</v>
      </c>
      <c r="AG2990">
        <v>5</v>
      </c>
      <c r="AH2990" s="2">
        <v>500000</v>
      </c>
    </row>
    <row r="2991" spans="1:34" x14ac:dyDescent="0.5">
      <c r="A2991">
        <v>22513</v>
      </c>
      <c r="B2991">
        <v>93864</v>
      </c>
      <c r="C2991" t="s">
        <v>2916</v>
      </c>
      <c r="D2991" s="25">
        <v>21042</v>
      </c>
      <c r="E2991" t="s">
        <v>113</v>
      </c>
      <c r="F2991" t="s">
        <v>80</v>
      </c>
      <c r="G2991" t="s">
        <v>89</v>
      </c>
      <c r="H2991" s="25">
        <v>41855</v>
      </c>
      <c r="I2991" s="26" t="str">
        <f t="shared" si="368"/>
        <v>Mon</v>
      </c>
      <c r="J2991" s="1">
        <f t="shared" si="369"/>
        <v>53</v>
      </c>
      <c r="K2991" s="1" t="str">
        <f t="shared" si="370"/>
        <v>60D</v>
      </c>
      <c r="L2991" s="25">
        <v>41908</v>
      </c>
      <c r="M2991" s="26" t="str">
        <f t="shared" si="371"/>
        <v>Fri</v>
      </c>
      <c r="N2991" s="25">
        <v>41912</v>
      </c>
      <c r="O2991" s="1">
        <f t="shared" si="372"/>
        <v>4</v>
      </c>
      <c r="P2991" s="27">
        <f t="shared" si="373"/>
        <v>2014</v>
      </c>
      <c r="Q2991" s="1">
        <f t="shared" si="374"/>
        <v>9</v>
      </c>
      <c r="R2991" s="1">
        <f t="shared" si="375"/>
        <v>26</v>
      </c>
      <c r="S2991" t="s">
        <v>72</v>
      </c>
      <c r="T2991" s="2">
        <v>24057752.690000001</v>
      </c>
      <c r="U2991">
        <v>21537754</v>
      </c>
      <c r="V2991" s="2">
        <v>12175088.800000001</v>
      </c>
      <c r="W2991" s="2">
        <v>8653678.2400000002</v>
      </c>
      <c r="X2991" s="2">
        <v>0</v>
      </c>
      <c r="Y2991" s="2">
        <v>0</v>
      </c>
      <c r="Z2991" s="2">
        <v>3228985.65</v>
      </c>
      <c r="AA2991">
        <v>8</v>
      </c>
      <c r="AB2991">
        <v>0</v>
      </c>
      <c r="AC2991">
        <v>0</v>
      </c>
      <c r="AD2991">
        <v>0</v>
      </c>
      <c r="AE2991">
        <v>8</v>
      </c>
      <c r="AF2991">
        <v>8</v>
      </c>
      <c r="AG2991">
        <v>4</v>
      </c>
      <c r="AH2991" s="2">
        <v>3043772.2</v>
      </c>
    </row>
    <row r="2992" spans="1:34" x14ac:dyDescent="0.5">
      <c r="A2992">
        <v>22506</v>
      </c>
      <c r="B2992">
        <v>93845</v>
      </c>
      <c r="C2992" t="s">
        <v>2917</v>
      </c>
      <c r="D2992" s="25">
        <v>32042</v>
      </c>
      <c r="E2992" t="s">
        <v>138</v>
      </c>
      <c r="F2992" t="s">
        <v>80</v>
      </c>
      <c r="G2992" t="s">
        <v>89</v>
      </c>
      <c r="H2992" s="25">
        <v>41855</v>
      </c>
      <c r="I2992" s="26" t="str">
        <f t="shared" si="368"/>
        <v>Mon</v>
      </c>
      <c r="J2992" s="1">
        <f t="shared" si="369"/>
        <v>49</v>
      </c>
      <c r="K2992" s="1" t="str">
        <f t="shared" si="370"/>
        <v>60D</v>
      </c>
      <c r="L2992" s="25">
        <v>41904</v>
      </c>
      <c r="M2992" s="26" t="str">
        <f t="shared" si="371"/>
        <v>Mon</v>
      </c>
      <c r="N2992" s="25">
        <v>41906</v>
      </c>
      <c r="O2992" s="1">
        <f t="shared" si="372"/>
        <v>2</v>
      </c>
      <c r="P2992" s="27">
        <f t="shared" si="373"/>
        <v>2014</v>
      </c>
      <c r="Q2992" s="1">
        <f t="shared" si="374"/>
        <v>9</v>
      </c>
      <c r="R2992" s="1">
        <f t="shared" si="375"/>
        <v>22</v>
      </c>
      <c r="S2992" t="s">
        <v>72</v>
      </c>
      <c r="T2992" s="2">
        <v>8132784.6600000001</v>
      </c>
      <c r="U2992">
        <v>7592785.2000000002</v>
      </c>
      <c r="V2992" s="2">
        <v>3337488</v>
      </c>
      <c r="W2992" s="2">
        <v>3703462.6</v>
      </c>
      <c r="X2992" s="2">
        <v>0</v>
      </c>
      <c r="Y2992" s="2">
        <v>0</v>
      </c>
      <c r="Z2992" s="2">
        <v>1091834.06</v>
      </c>
      <c r="AA2992">
        <v>4</v>
      </c>
      <c r="AB2992">
        <v>0</v>
      </c>
      <c r="AC2992">
        <v>0</v>
      </c>
      <c r="AD2992">
        <v>0</v>
      </c>
      <c r="AE2992">
        <v>4</v>
      </c>
      <c r="AF2992">
        <v>4</v>
      </c>
      <c r="AG2992">
        <v>2</v>
      </c>
      <c r="AH2992" s="2">
        <v>1668744</v>
      </c>
    </row>
    <row r="2993" spans="1:34" x14ac:dyDescent="0.5">
      <c r="A2993">
        <v>22551</v>
      </c>
      <c r="B2993">
        <v>94016</v>
      </c>
      <c r="C2993" t="s">
        <v>2918</v>
      </c>
      <c r="D2993" s="25">
        <v>26720</v>
      </c>
      <c r="E2993" t="s">
        <v>138</v>
      </c>
      <c r="F2993" t="s">
        <v>80</v>
      </c>
      <c r="G2993" t="s">
        <v>89</v>
      </c>
      <c r="H2993" s="25">
        <v>41856</v>
      </c>
      <c r="I2993" s="26" t="str">
        <f t="shared" si="368"/>
        <v>Tue</v>
      </c>
      <c r="J2993" s="1">
        <f t="shared" si="369"/>
        <v>58</v>
      </c>
      <c r="K2993" s="1" t="str">
        <f t="shared" si="370"/>
        <v>60D</v>
      </c>
      <c r="L2993" s="25">
        <v>41914</v>
      </c>
      <c r="M2993" s="26" t="str">
        <f t="shared" si="371"/>
        <v>Thu</v>
      </c>
      <c r="N2993" s="25">
        <v>41918</v>
      </c>
      <c r="O2993" s="1">
        <f t="shared" si="372"/>
        <v>4</v>
      </c>
      <c r="P2993" s="27">
        <f t="shared" si="373"/>
        <v>2014</v>
      </c>
      <c r="Q2993" s="1">
        <f t="shared" si="374"/>
        <v>10</v>
      </c>
      <c r="R2993" s="1">
        <f t="shared" si="375"/>
        <v>2</v>
      </c>
      <c r="S2993" t="s">
        <v>72</v>
      </c>
      <c r="T2993" s="2">
        <v>15035645.189999999</v>
      </c>
      <c r="U2993">
        <v>13871645.199999999</v>
      </c>
      <c r="V2993" s="2">
        <v>4072592.4</v>
      </c>
      <c r="W2993" s="2">
        <v>8944257</v>
      </c>
      <c r="X2993" s="2">
        <v>0</v>
      </c>
      <c r="Y2993" s="2">
        <v>0</v>
      </c>
      <c r="Z2993" s="2">
        <v>2018795.79</v>
      </c>
      <c r="AA2993">
        <v>8</v>
      </c>
      <c r="AB2993">
        <v>0</v>
      </c>
      <c r="AC2993">
        <v>4</v>
      </c>
      <c r="AD2993">
        <v>4</v>
      </c>
      <c r="AE2993">
        <v>8</v>
      </c>
      <c r="AF2993">
        <v>16</v>
      </c>
      <c r="AG2993">
        <v>4</v>
      </c>
      <c r="AH2993" s="2">
        <v>1018148.1</v>
      </c>
    </row>
    <row r="2994" spans="1:34" x14ac:dyDescent="0.5">
      <c r="A2994">
        <v>22529</v>
      </c>
      <c r="B2994">
        <v>93933</v>
      </c>
      <c r="C2994" t="s">
        <v>2919</v>
      </c>
      <c r="D2994" s="25">
        <v>26239</v>
      </c>
      <c r="E2994" t="s">
        <v>138</v>
      </c>
      <c r="F2994" t="s">
        <v>75</v>
      </c>
      <c r="G2994" t="s">
        <v>91</v>
      </c>
      <c r="H2994" s="25">
        <v>41856</v>
      </c>
      <c r="I2994" s="26" t="str">
        <f t="shared" si="368"/>
        <v>Tue</v>
      </c>
      <c r="J2994" s="1">
        <f t="shared" si="369"/>
        <v>31</v>
      </c>
      <c r="K2994" s="1" t="str">
        <f t="shared" si="370"/>
        <v>45D</v>
      </c>
      <c r="L2994" s="25">
        <v>41887</v>
      </c>
      <c r="M2994" s="26" t="str">
        <f t="shared" si="371"/>
        <v>Fri</v>
      </c>
      <c r="N2994" s="25">
        <v>41889</v>
      </c>
      <c r="O2994" s="1">
        <f t="shared" si="372"/>
        <v>2</v>
      </c>
      <c r="P2994" s="27">
        <f t="shared" si="373"/>
        <v>2014</v>
      </c>
      <c r="Q2994" s="1">
        <f t="shared" si="374"/>
        <v>9</v>
      </c>
      <c r="R2994" s="1">
        <f t="shared" si="375"/>
        <v>5</v>
      </c>
      <c r="S2994" t="s">
        <v>72</v>
      </c>
      <c r="T2994" s="2">
        <v>1647999.86</v>
      </c>
      <c r="U2994">
        <v>0</v>
      </c>
      <c r="V2994" s="2">
        <v>600000</v>
      </c>
      <c r="W2994" s="2">
        <v>826839.7</v>
      </c>
      <c r="X2994" s="2">
        <v>0</v>
      </c>
      <c r="Y2994" s="2">
        <v>0</v>
      </c>
      <c r="Z2994" s="2">
        <v>221160.16</v>
      </c>
      <c r="AA2994">
        <v>4</v>
      </c>
      <c r="AB2994">
        <v>2</v>
      </c>
      <c r="AC2994">
        <v>0</v>
      </c>
      <c r="AD2994">
        <v>0</v>
      </c>
      <c r="AE2994">
        <v>6</v>
      </c>
      <c r="AF2994">
        <v>6</v>
      </c>
      <c r="AG2994">
        <v>2</v>
      </c>
      <c r="AH2994" s="2">
        <v>300000</v>
      </c>
    </row>
    <row r="2995" spans="1:34" x14ac:dyDescent="0.5">
      <c r="A2995">
        <v>22529</v>
      </c>
      <c r="B2995">
        <v>94164</v>
      </c>
      <c r="C2995" t="s">
        <v>2920</v>
      </c>
      <c r="D2995" s="25">
        <v>24850</v>
      </c>
      <c r="E2995" t="s">
        <v>138</v>
      </c>
      <c r="F2995" t="s">
        <v>75</v>
      </c>
      <c r="G2995" t="s">
        <v>91</v>
      </c>
      <c r="H2995" s="25">
        <v>41856</v>
      </c>
      <c r="I2995" s="26" t="str">
        <f t="shared" si="368"/>
        <v>Tue</v>
      </c>
      <c r="J2995" s="1">
        <f t="shared" si="369"/>
        <v>31</v>
      </c>
      <c r="K2995" s="1" t="str">
        <f t="shared" si="370"/>
        <v>45D</v>
      </c>
      <c r="L2995" s="25">
        <v>41887</v>
      </c>
      <c r="M2995" s="26" t="str">
        <f t="shared" si="371"/>
        <v>Fri</v>
      </c>
      <c r="N2995" s="25">
        <v>41889</v>
      </c>
      <c r="O2995" s="1">
        <f t="shared" si="372"/>
        <v>2</v>
      </c>
      <c r="P2995" s="27">
        <f t="shared" si="373"/>
        <v>2014</v>
      </c>
      <c r="Q2995" s="1">
        <f t="shared" si="374"/>
        <v>9</v>
      </c>
      <c r="R2995" s="1">
        <f t="shared" si="375"/>
        <v>5</v>
      </c>
      <c r="S2995" t="s">
        <v>72</v>
      </c>
      <c r="T2995" s="2">
        <v>1161006</v>
      </c>
      <c r="U2995">
        <v>0</v>
      </c>
      <c r="V2995" s="2">
        <v>926839.83</v>
      </c>
      <c r="W2995" s="2">
        <v>77922.080000000002</v>
      </c>
      <c r="X2995" s="2">
        <v>0</v>
      </c>
      <c r="Y2995" s="2">
        <v>460</v>
      </c>
      <c r="Z2995" s="2">
        <v>155784.09</v>
      </c>
      <c r="AA2995">
        <v>12</v>
      </c>
      <c r="AB2995">
        <v>0</v>
      </c>
      <c r="AC2995">
        <v>2</v>
      </c>
      <c r="AD2995">
        <v>0</v>
      </c>
      <c r="AE2995">
        <v>12</v>
      </c>
      <c r="AF2995">
        <v>14</v>
      </c>
      <c r="AG2995">
        <v>3</v>
      </c>
      <c r="AH2995" s="2">
        <v>308946.61</v>
      </c>
    </row>
    <row r="2996" spans="1:34" x14ac:dyDescent="0.5">
      <c r="A2996">
        <v>22529</v>
      </c>
      <c r="B2996">
        <v>94164</v>
      </c>
      <c r="C2996" t="s">
        <v>2920</v>
      </c>
      <c r="D2996" s="25">
        <v>24850</v>
      </c>
      <c r="E2996" t="s">
        <v>138</v>
      </c>
      <c r="F2996" t="s">
        <v>75</v>
      </c>
      <c r="G2996" t="s">
        <v>91</v>
      </c>
      <c r="H2996" s="25">
        <v>41856</v>
      </c>
      <c r="I2996" s="26" t="str">
        <f t="shared" si="368"/>
        <v>Tue</v>
      </c>
      <c r="J2996" s="1">
        <f t="shared" si="369"/>
        <v>33</v>
      </c>
      <c r="K2996" s="1" t="str">
        <f t="shared" si="370"/>
        <v>45D</v>
      </c>
      <c r="L2996" s="25">
        <v>41889</v>
      </c>
      <c r="M2996" s="26" t="str">
        <f t="shared" si="371"/>
        <v>Sun</v>
      </c>
      <c r="N2996" s="25">
        <v>41890</v>
      </c>
      <c r="O2996" s="1">
        <f t="shared" si="372"/>
        <v>1</v>
      </c>
      <c r="P2996" s="27">
        <f t="shared" si="373"/>
        <v>2014</v>
      </c>
      <c r="Q2996" s="1">
        <f t="shared" si="374"/>
        <v>9</v>
      </c>
      <c r="R2996" s="1">
        <f t="shared" si="375"/>
        <v>7</v>
      </c>
      <c r="S2996" t="s">
        <v>72</v>
      </c>
      <c r="T2996" s="2">
        <v>1161006</v>
      </c>
      <c r="U2996">
        <v>0</v>
      </c>
      <c r="V2996" s="2">
        <v>926839.83</v>
      </c>
      <c r="W2996" s="2">
        <v>77922.080000000002</v>
      </c>
      <c r="X2996" s="2">
        <v>0</v>
      </c>
      <c r="Y2996" s="2">
        <v>460</v>
      </c>
      <c r="Z2996" s="2">
        <v>155784.09</v>
      </c>
      <c r="AA2996">
        <v>12</v>
      </c>
      <c r="AB2996">
        <v>0</v>
      </c>
      <c r="AC2996">
        <v>2</v>
      </c>
      <c r="AD2996">
        <v>0</v>
      </c>
      <c r="AE2996">
        <v>12</v>
      </c>
      <c r="AF2996">
        <v>14</v>
      </c>
      <c r="AG2996">
        <v>3</v>
      </c>
      <c r="AH2996" s="2">
        <v>308946.61</v>
      </c>
    </row>
    <row r="2997" spans="1:34" x14ac:dyDescent="0.5">
      <c r="A2997">
        <v>22550</v>
      </c>
      <c r="B2997">
        <v>94051</v>
      </c>
      <c r="C2997" t="s">
        <v>2921</v>
      </c>
      <c r="D2997" s="25">
        <v>29235</v>
      </c>
      <c r="E2997" t="s">
        <v>138</v>
      </c>
      <c r="F2997" t="s">
        <v>80</v>
      </c>
      <c r="G2997" t="s">
        <v>89</v>
      </c>
      <c r="H2997" s="25">
        <v>41856</v>
      </c>
      <c r="I2997" s="26" t="str">
        <f t="shared" si="368"/>
        <v>Tue</v>
      </c>
      <c r="J2997" s="1">
        <f t="shared" si="369"/>
        <v>59</v>
      </c>
      <c r="K2997" s="1" t="str">
        <f t="shared" si="370"/>
        <v>60D</v>
      </c>
      <c r="L2997" s="25">
        <v>41915</v>
      </c>
      <c r="M2997" s="26" t="str">
        <f t="shared" si="371"/>
        <v>Fri</v>
      </c>
      <c r="N2997" s="25">
        <v>41918</v>
      </c>
      <c r="O2997" s="1">
        <f t="shared" si="372"/>
        <v>3</v>
      </c>
      <c r="P2997" s="27">
        <f t="shared" si="373"/>
        <v>2014</v>
      </c>
      <c r="Q2997" s="1">
        <f t="shared" si="374"/>
        <v>10</v>
      </c>
      <c r="R2997" s="1">
        <f t="shared" si="375"/>
        <v>3</v>
      </c>
      <c r="S2997" t="s">
        <v>72</v>
      </c>
      <c r="T2997" s="2">
        <v>1373000</v>
      </c>
      <c r="U2997">
        <v>0</v>
      </c>
      <c r="V2997" s="2">
        <v>600000</v>
      </c>
      <c r="W2997" s="2">
        <v>588744.57999999996</v>
      </c>
      <c r="X2997" s="2">
        <v>0</v>
      </c>
      <c r="Y2997" s="2">
        <v>0</v>
      </c>
      <c r="Z2997" s="2">
        <v>184255.42</v>
      </c>
      <c r="AA2997">
        <v>6</v>
      </c>
      <c r="AB2997">
        <v>0</v>
      </c>
      <c r="AC2997">
        <v>0</v>
      </c>
      <c r="AD2997">
        <v>3</v>
      </c>
      <c r="AE2997">
        <v>6</v>
      </c>
      <c r="AF2997">
        <v>9</v>
      </c>
      <c r="AG2997">
        <v>3</v>
      </c>
      <c r="AH2997" s="2">
        <v>200000</v>
      </c>
    </row>
    <row r="2998" spans="1:34" x14ac:dyDescent="0.5">
      <c r="A2998">
        <v>22547</v>
      </c>
      <c r="B2998">
        <v>94040</v>
      </c>
      <c r="C2998" t="s">
        <v>2922</v>
      </c>
      <c r="D2998" s="25">
        <v>29515</v>
      </c>
      <c r="E2998" t="s">
        <v>69</v>
      </c>
      <c r="F2998" t="s">
        <v>75</v>
      </c>
      <c r="G2998" t="s">
        <v>91</v>
      </c>
      <c r="H2998" s="25">
        <v>41856</v>
      </c>
      <c r="I2998" s="26" t="str">
        <f t="shared" si="368"/>
        <v>Tue</v>
      </c>
      <c r="J2998" s="1">
        <f t="shared" si="369"/>
        <v>1</v>
      </c>
      <c r="K2998" s="1" t="str">
        <f t="shared" si="370"/>
        <v>7D</v>
      </c>
      <c r="L2998" s="25">
        <v>41857</v>
      </c>
      <c r="M2998" s="26" t="str">
        <f t="shared" si="371"/>
        <v>Wed</v>
      </c>
      <c r="N2998" s="25">
        <v>41858</v>
      </c>
      <c r="O2998" s="1">
        <f t="shared" si="372"/>
        <v>1</v>
      </c>
      <c r="P2998" s="27">
        <f t="shared" si="373"/>
        <v>2014</v>
      </c>
      <c r="Q2998" s="1">
        <f t="shared" si="374"/>
        <v>8</v>
      </c>
      <c r="R2998" s="1">
        <f t="shared" si="375"/>
        <v>6</v>
      </c>
      <c r="S2998" t="s">
        <v>72</v>
      </c>
      <c r="T2998" s="2">
        <v>2590997.64</v>
      </c>
      <c r="U2998">
        <v>0</v>
      </c>
      <c r="V2998" s="2">
        <v>200000</v>
      </c>
      <c r="W2998" s="2">
        <v>2043288</v>
      </c>
      <c r="X2998" s="2">
        <v>0</v>
      </c>
      <c r="Y2998" s="2">
        <v>0</v>
      </c>
      <c r="Z2998" s="2">
        <v>347709.64</v>
      </c>
      <c r="AA2998">
        <v>2</v>
      </c>
      <c r="AB2998">
        <v>0</v>
      </c>
      <c r="AC2998">
        <v>1</v>
      </c>
      <c r="AD2998">
        <v>1</v>
      </c>
      <c r="AE2998">
        <v>2</v>
      </c>
      <c r="AF2998">
        <v>4</v>
      </c>
      <c r="AG2998">
        <v>1</v>
      </c>
      <c r="AH2998" s="2">
        <v>200000</v>
      </c>
    </row>
    <row r="2999" spans="1:34" x14ac:dyDescent="0.5">
      <c r="A2999">
        <v>22576</v>
      </c>
      <c r="B2999">
        <v>92710</v>
      </c>
      <c r="C2999" t="s">
        <v>2923</v>
      </c>
      <c r="D2999" s="25">
        <v>29852</v>
      </c>
      <c r="E2999" t="s">
        <v>100</v>
      </c>
      <c r="F2999" t="s">
        <v>84</v>
      </c>
      <c r="G2999" t="s">
        <v>112</v>
      </c>
      <c r="H2999" s="25">
        <v>41856</v>
      </c>
      <c r="I2999" s="26" t="str">
        <f t="shared" si="368"/>
        <v>Tue</v>
      </c>
      <c r="J2999" s="1">
        <f t="shared" si="369"/>
        <v>6</v>
      </c>
      <c r="K2999" s="1" t="str">
        <f t="shared" si="370"/>
        <v>7D</v>
      </c>
      <c r="L2999" s="25">
        <v>41862</v>
      </c>
      <c r="M2999" s="26" t="str">
        <f t="shared" si="371"/>
        <v>Mon</v>
      </c>
      <c r="N2999" s="25">
        <v>41863</v>
      </c>
      <c r="O2999" s="1">
        <f t="shared" si="372"/>
        <v>1</v>
      </c>
      <c r="P2999" s="27">
        <f t="shared" si="373"/>
        <v>2014</v>
      </c>
      <c r="Q2999" s="1">
        <f t="shared" si="374"/>
        <v>8</v>
      </c>
      <c r="R2999" s="1">
        <f t="shared" si="375"/>
        <v>11</v>
      </c>
      <c r="S2999" t="s">
        <v>72</v>
      </c>
      <c r="T2999" s="2">
        <v>12189998.9</v>
      </c>
      <c r="U2999">
        <v>10230000</v>
      </c>
      <c r="V2999" s="2">
        <v>8432900</v>
      </c>
      <c r="W2999" s="2">
        <v>2121210.7400000002</v>
      </c>
      <c r="X2999" s="2">
        <v>0</v>
      </c>
      <c r="Y2999" s="2">
        <v>0</v>
      </c>
      <c r="Z2999" s="2">
        <v>1635888.16</v>
      </c>
      <c r="AA2999">
        <v>2</v>
      </c>
      <c r="AB2999">
        <v>0</v>
      </c>
      <c r="AC2999">
        <v>0</v>
      </c>
      <c r="AD2999">
        <v>0</v>
      </c>
      <c r="AE2999">
        <v>2</v>
      </c>
      <c r="AF2999">
        <v>2</v>
      </c>
      <c r="AG2999">
        <v>1</v>
      </c>
      <c r="AH2999" s="2">
        <v>8432900</v>
      </c>
    </row>
    <row r="3000" spans="1:34" x14ac:dyDescent="0.5">
      <c r="A3000">
        <v>22549</v>
      </c>
      <c r="B3000">
        <v>94048</v>
      </c>
      <c r="C3000" t="s">
        <v>2924</v>
      </c>
      <c r="D3000" s="25">
        <v>30249</v>
      </c>
      <c r="E3000" t="s">
        <v>69</v>
      </c>
      <c r="F3000" t="s">
        <v>75</v>
      </c>
      <c r="G3000" t="s">
        <v>91</v>
      </c>
      <c r="H3000" s="25">
        <v>41856</v>
      </c>
      <c r="I3000" s="26" t="str">
        <f t="shared" si="368"/>
        <v>Tue</v>
      </c>
      <c r="J3000" s="1">
        <f t="shared" si="369"/>
        <v>28</v>
      </c>
      <c r="K3000" s="1" t="str">
        <f t="shared" si="370"/>
        <v>30D</v>
      </c>
      <c r="L3000" s="25">
        <v>41884</v>
      </c>
      <c r="M3000" s="26" t="str">
        <f t="shared" si="371"/>
        <v>Tue</v>
      </c>
      <c r="N3000" s="25">
        <v>41885</v>
      </c>
      <c r="O3000" s="1">
        <f t="shared" si="372"/>
        <v>1</v>
      </c>
      <c r="P3000" s="27">
        <f t="shared" si="373"/>
        <v>2014</v>
      </c>
      <c r="Q3000" s="1">
        <f t="shared" si="374"/>
        <v>9</v>
      </c>
      <c r="R3000" s="1">
        <f t="shared" si="375"/>
        <v>2</v>
      </c>
      <c r="S3000" t="s">
        <v>72</v>
      </c>
      <c r="T3000" s="2">
        <v>4023999.53</v>
      </c>
      <c r="U3000">
        <v>0</v>
      </c>
      <c r="V3000" s="2">
        <v>2800000</v>
      </c>
      <c r="W3000" s="2">
        <v>683982.27</v>
      </c>
      <c r="X3000" s="2">
        <v>0</v>
      </c>
      <c r="Y3000" s="2">
        <v>0</v>
      </c>
      <c r="Z3000" s="2">
        <v>540017.26</v>
      </c>
      <c r="AA3000">
        <v>2</v>
      </c>
      <c r="AB3000">
        <v>0</v>
      </c>
      <c r="AC3000">
        <v>1</v>
      </c>
      <c r="AD3000">
        <v>1</v>
      </c>
      <c r="AE3000">
        <v>2</v>
      </c>
      <c r="AF3000">
        <v>4</v>
      </c>
      <c r="AG3000">
        <v>1</v>
      </c>
      <c r="AH3000" s="2">
        <v>2800000</v>
      </c>
    </row>
    <row r="3001" spans="1:34" x14ac:dyDescent="0.5">
      <c r="A3001">
        <v>22555</v>
      </c>
      <c r="B3001">
        <v>94081</v>
      </c>
      <c r="C3001" t="s">
        <v>2925</v>
      </c>
      <c r="D3001" s="25">
        <v>21551</v>
      </c>
      <c r="E3001" t="s">
        <v>69</v>
      </c>
      <c r="F3001" t="s">
        <v>75</v>
      </c>
      <c r="G3001" t="s">
        <v>91</v>
      </c>
      <c r="H3001" s="25">
        <v>41856</v>
      </c>
      <c r="I3001" s="26" t="str">
        <f t="shared" si="368"/>
        <v>Tue</v>
      </c>
      <c r="J3001" s="1">
        <f t="shared" si="369"/>
        <v>0</v>
      </c>
      <c r="K3001" s="1" t="str">
        <f t="shared" si="370"/>
        <v>7D</v>
      </c>
      <c r="L3001" s="25">
        <v>41856</v>
      </c>
      <c r="M3001" s="26" t="str">
        <f t="shared" si="371"/>
        <v>Tue</v>
      </c>
      <c r="N3001" s="25">
        <v>41857</v>
      </c>
      <c r="O3001" s="1">
        <f t="shared" si="372"/>
        <v>1</v>
      </c>
      <c r="P3001" s="27">
        <f t="shared" si="373"/>
        <v>2014</v>
      </c>
      <c r="Q3001" s="1">
        <f t="shared" si="374"/>
        <v>8</v>
      </c>
      <c r="R3001" s="1">
        <f t="shared" si="375"/>
        <v>5</v>
      </c>
      <c r="S3001" t="s">
        <v>72</v>
      </c>
      <c r="T3001" s="2">
        <v>2144998.9700000002</v>
      </c>
      <c r="U3001">
        <v>0</v>
      </c>
      <c r="V3001" s="2">
        <v>173160.17</v>
      </c>
      <c r="W3001" s="2">
        <v>1502163.6</v>
      </c>
      <c r="X3001" s="2">
        <v>0</v>
      </c>
      <c r="Y3001" s="2">
        <v>181818.19</v>
      </c>
      <c r="Z3001" s="2">
        <v>287857.01</v>
      </c>
      <c r="AA3001">
        <v>1</v>
      </c>
      <c r="AB3001">
        <v>0</v>
      </c>
      <c r="AC3001">
        <v>0</v>
      </c>
      <c r="AD3001">
        <v>0</v>
      </c>
      <c r="AE3001">
        <v>1</v>
      </c>
      <c r="AF3001">
        <v>1</v>
      </c>
      <c r="AG3001">
        <v>1</v>
      </c>
      <c r="AH3001" s="2">
        <v>173160.17</v>
      </c>
    </row>
    <row r="3002" spans="1:34" x14ac:dyDescent="0.5">
      <c r="A3002">
        <v>22555</v>
      </c>
      <c r="B3002">
        <v>94161</v>
      </c>
      <c r="C3002" t="s">
        <v>2926</v>
      </c>
      <c r="D3002" s="25">
        <v>29494</v>
      </c>
      <c r="E3002" t="s">
        <v>69</v>
      </c>
      <c r="F3002" t="s">
        <v>75</v>
      </c>
      <c r="G3002" t="s">
        <v>91</v>
      </c>
      <c r="H3002" s="25">
        <v>41856</v>
      </c>
      <c r="I3002" s="26" t="str">
        <f t="shared" si="368"/>
        <v>Tue</v>
      </c>
      <c r="J3002" s="1">
        <f t="shared" si="369"/>
        <v>0</v>
      </c>
      <c r="K3002" s="1" t="str">
        <f t="shared" si="370"/>
        <v>7D</v>
      </c>
      <c r="L3002" s="25">
        <v>41856</v>
      </c>
      <c r="M3002" s="26" t="str">
        <f t="shared" si="371"/>
        <v>Tue</v>
      </c>
      <c r="N3002" s="25">
        <v>41857</v>
      </c>
      <c r="O3002" s="1">
        <f t="shared" si="372"/>
        <v>1</v>
      </c>
      <c r="P3002" s="27">
        <f t="shared" si="373"/>
        <v>2014</v>
      </c>
      <c r="Q3002" s="1">
        <f t="shared" si="374"/>
        <v>8</v>
      </c>
      <c r="R3002" s="1">
        <f t="shared" si="375"/>
        <v>5</v>
      </c>
      <c r="S3002" t="s">
        <v>72</v>
      </c>
      <c r="T3002" s="2">
        <v>200000</v>
      </c>
      <c r="U3002">
        <v>0</v>
      </c>
      <c r="V3002" s="2">
        <v>173160.17</v>
      </c>
      <c r="W3002" s="2">
        <v>0</v>
      </c>
      <c r="X3002" s="2">
        <v>0</v>
      </c>
      <c r="Y3002" s="2">
        <v>0</v>
      </c>
      <c r="Z3002" s="2">
        <v>26839.83</v>
      </c>
      <c r="AA3002">
        <v>1</v>
      </c>
      <c r="AB3002">
        <v>0</v>
      </c>
      <c r="AC3002">
        <v>0</v>
      </c>
      <c r="AD3002">
        <v>0</v>
      </c>
      <c r="AE3002">
        <v>1</v>
      </c>
      <c r="AF3002">
        <v>1</v>
      </c>
      <c r="AG3002">
        <v>1</v>
      </c>
      <c r="AH3002" s="2">
        <v>173160.17</v>
      </c>
    </row>
    <row r="3003" spans="1:34" x14ac:dyDescent="0.5">
      <c r="A3003">
        <v>22578</v>
      </c>
      <c r="B3003">
        <v>94249</v>
      </c>
      <c r="C3003" t="s">
        <v>2927</v>
      </c>
      <c r="D3003" s="25">
        <v>25518</v>
      </c>
      <c r="E3003" t="s">
        <v>69</v>
      </c>
      <c r="F3003" t="s">
        <v>70</v>
      </c>
      <c r="G3003" t="s">
        <v>74</v>
      </c>
      <c r="H3003" s="25">
        <v>41857</v>
      </c>
      <c r="I3003" s="26" t="str">
        <f t="shared" si="368"/>
        <v>Wed</v>
      </c>
      <c r="J3003" s="1">
        <f t="shared" si="369"/>
        <v>1</v>
      </c>
      <c r="K3003" s="1" t="str">
        <f t="shared" si="370"/>
        <v>7D</v>
      </c>
      <c r="L3003" s="25">
        <v>41858</v>
      </c>
      <c r="M3003" s="26" t="str">
        <f t="shared" si="371"/>
        <v>Thu</v>
      </c>
      <c r="N3003" s="25">
        <v>41861</v>
      </c>
      <c r="O3003" s="1">
        <f t="shared" si="372"/>
        <v>3</v>
      </c>
      <c r="P3003" s="27">
        <f t="shared" si="373"/>
        <v>2014</v>
      </c>
      <c r="Q3003" s="1">
        <f t="shared" si="374"/>
        <v>8</v>
      </c>
      <c r="R3003" s="1">
        <f t="shared" si="375"/>
        <v>7</v>
      </c>
      <c r="S3003" t="s">
        <v>72</v>
      </c>
      <c r="T3003" s="2">
        <v>193367188.61000001</v>
      </c>
      <c r="U3003">
        <v>188842500</v>
      </c>
      <c r="V3003" s="2">
        <v>155733333</v>
      </c>
      <c r="W3003" s="2">
        <v>11519047.939999999</v>
      </c>
      <c r="X3003" s="2">
        <v>0</v>
      </c>
      <c r="Y3003" s="2">
        <v>165128.19</v>
      </c>
      <c r="Z3003" s="2">
        <v>25949679.48</v>
      </c>
      <c r="AA3003">
        <v>24</v>
      </c>
      <c r="AB3003">
        <v>0</v>
      </c>
      <c r="AC3003">
        <v>3</v>
      </c>
      <c r="AD3003">
        <v>0</v>
      </c>
      <c r="AE3003">
        <v>24</v>
      </c>
      <c r="AF3003">
        <v>27</v>
      </c>
      <c r="AG3003">
        <v>3</v>
      </c>
      <c r="AH3003" s="2">
        <v>51911111</v>
      </c>
    </row>
    <row r="3004" spans="1:34" x14ac:dyDescent="0.5">
      <c r="A3004">
        <v>22599</v>
      </c>
      <c r="B3004">
        <v>94362</v>
      </c>
      <c r="C3004" t="s">
        <v>2928</v>
      </c>
      <c r="D3004" s="25">
        <v>29742</v>
      </c>
      <c r="E3004" t="s">
        <v>138</v>
      </c>
      <c r="F3004" t="s">
        <v>80</v>
      </c>
      <c r="G3004" t="s">
        <v>89</v>
      </c>
      <c r="H3004" s="25">
        <v>41857</v>
      </c>
      <c r="I3004" s="26" t="str">
        <f t="shared" si="368"/>
        <v>Wed</v>
      </c>
      <c r="J3004" s="1">
        <f t="shared" si="369"/>
        <v>120</v>
      </c>
      <c r="K3004" s="1" t="str">
        <f t="shared" si="370"/>
        <v>120D</v>
      </c>
      <c r="L3004" s="25">
        <v>41977</v>
      </c>
      <c r="M3004" s="26" t="str">
        <f t="shared" si="371"/>
        <v>Thu</v>
      </c>
      <c r="N3004" s="25">
        <v>41981</v>
      </c>
      <c r="O3004" s="1">
        <f t="shared" si="372"/>
        <v>4</v>
      </c>
      <c r="P3004" s="27">
        <f t="shared" si="373"/>
        <v>2014</v>
      </c>
      <c r="Q3004" s="1">
        <f t="shared" si="374"/>
        <v>12</v>
      </c>
      <c r="R3004" s="1">
        <f t="shared" si="375"/>
        <v>4</v>
      </c>
      <c r="S3004" t="s">
        <v>72</v>
      </c>
      <c r="T3004" s="2">
        <v>20014968</v>
      </c>
      <c r="U3004">
        <v>14324416</v>
      </c>
      <c r="V3004" s="2">
        <v>7439716</v>
      </c>
      <c r="W3004" s="2">
        <v>6511792</v>
      </c>
      <c r="X3004" s="2">
        <v>0</v>
      </c>
      <c r="Y3004" s="2">
        <v>3376623.38</v>
      </c>
      <c r="Z3004" s="2">
        <v>2686836.62</v>
      </c>
      <c r="AA3004">
        <v>8</v>
      </c>
      <c r="AB3004">
        <v>0</v>
      </c>
      <c r="AC3004">
        <v>0</v>
      </c>
      <c r="AD3004">
        <v>4</v>
      </c>
      <c r="AE3004">
        <v>8</v>
      </c>
      <c r="AF3004">
        <v>12</v>
      </c>
      <c r="AG3004">
        <v>4</v>
      </c>
      <c r="AH3004" s="2">
        <v>1859929</v>
      </c>
    </row>
    <row r="3005" spans="1:34" x14ac:dyDescent="0.5">
      <c r="A3005">
        <v>22595</v>
      </c>
      <c r="B3005">
        <v>94352</v>
      </c>
      <c r="C3005" t="s">
        <v>2929</v>
      </c>
      <c r="D3005" s="25">
        <v>28181</v>
      </c>
      <c r="E3005" t="s">
        <v>138</v>
      </c>
      <c r="F3005" t="s">
        <v>80</v>
      </c>
      <c r="G3005" t="s">
        <v>81</v>
      </c>
      <c r="H3005" s="25">
        <v>41857</v>
      </c>
      <c r="I3005" s="26" t="str">
        <f t="shared" si="368"/>
        <v>Wed</v>
      </c>
      <c r="J3005" s="1">
        <f t="shared" si="369"/>
        <v>7</v>
      </c>
      <c r="K3005" s="1" t="str">
        <f t="shared" si="370"/>
        <v>7D</v>
      </c>
      <c r="L3005" s="25">
        <v>41864</v>
      </c>
      <c r="M3005" s="26" t="str">
        <f t="shared" si="371"/>
        <v>Wed</v>
      </c>
      <c r="N3005" s="25">
        <v>41867</v>
      </c>
      <c r="O3005" s="1">
        <f t="shared" si="372"/>
        <v>3</v>
      </c>
      <c r="P3005" s="27">
        <f t="shared" si="373"/>
        <v>2014</v>
      </c>
      <c r="Q3005" s="1">
        <f t="shared" si="374"/>
        <v>8</v>
      </c>
      <c r="R3005" s="1">
        <f t="shared" si="375"/>
        <v>13</v>
      </c>
      <c r="S3005" t="s">
        <v>72</v>
      </c>
      <c r="T3005" s="2">
        <v>108091245.39</v>
      </c>
      <c r="U3005">
        <v>71032500</v>
      </c>
      <c r="V3005" s="2">
        <v>68568182</v>
      </c>
      <c r="W3005" s="2">
        <v>25017311.870000001</v>
      </c>
      <c r="X3005" s="2">
        <v>0</v>
      </c>
      <c r="Y3005" s="2">
        <v>0</v>
      </c>
      <c r="Z3005" s="2">
        <v>14505751.52</v>
      </c>
      <c r="AA3005">
        <v>15</v>
      </c>
      <c r="AB3005">
        <v>0</v>
      </c>
      <c r="AC3005">
        <v>0</v>
      </c>
      <c r="AD3005">
        <v>0</v>
      </c>
      <c r="AE3005">
        <v>15</v>
      </c>
      <c r="AF3005">
        <v>15</v>
      </c>
      <c r="AG3005">
        <v>3</v>
      </c>
      <c r="AH3005" s="2">
        <v>22856060.670000002</v>
      </c>
    </row>
    <row r="3006" spans="1:34" x14ac:dyDescent="0.5">
      <c r="A3006">
        <v>22589</v>
      </c>
      <c r="B3006">
        <v>94320</v>
      </c>
      <c r="C3006" t="s">
        <v>2930</v>
      </c>
      <c r="D3006" s="25">
        <v>25723</v>
      </c>
      <c r="E3006" t="s">
        <v>79</v>
      </c>
      <c r="F3006" t="s">
        <v>80</v>
      </c>
      <c r="G3006" t="s">
        <v>89</v>
      </c>
      <c r="H3006" s="25">
        <v>41857</v>
      </c>
      <c r="I3006" s="26" t="str">
        <f t="shared" si="368"/>
        <v>Wed</v>
      </c>
      <c r="J3006" s="1">
        <f t="shared" si="369"/>
        <v>49</v>
      </c>
      <c r="K3006" s="1" t="str">
        <f t="shared" si="370"/>
        <v>60D</v>
      </c>
      <c r="L3006" s="25">
        <v>41906</v>
      </c>
      <c r="M3006" s="26" t="str">
        <f t="shared" si="371"/>
        <v>Wed</v>
      </c>
      <c r="N3006" s="25">
        <v>41913</v>
      </c>
      <c r="O3006" s="1">
        <f t="shared" si="372"/>
        <v>7</v>
      </c>
      <c r="P3006" s="27">
        <f t="shared" si="373"/>
        <v>2014</v>
      </c>
      <c r="Q3006" s="1">
        <f t="shared" si="374"/>
        <v>9</v>
      </c>
      <c r="R3006" s="1">
        <f t="shared" si="375"/>
        <v>24</v>
      </c>
      <c r="S3006" t="s">
        <v>72</v>
      </c>
      <c r="T3006" s="2">
        <v>61397839.399999999</v>
      </c>
      <c r="U3006">
        <v>46606840</v>
      </c>
      <c r="V3006" s="2">
        <v>20972687.399999999</v>
      </c>
      <c r="W3006" s="2">
        <v>31871998.640000001</v>
      </c>
      <c r="X3006" s="2">
        <v>0</v>
      </c>
      <c r="Y3006" s="2">
        <v>311688.24</v>
      </c>
      <c r="Z3006" s="2">
        <v>8241465.1200000001</v>
      </c>
      <c r="AA3006">
        <v>14</v>
      </c>
      <c r="AB3006">
        <v>7</v>
      </c>
      <c r="AC3006">
        <v>0</v>
      </c>
      <c r="AD3006">
        <v>0</v>
      </c>
      <c r="AE3006">
        <v>21</v>
      </c>
      <c r="AF3006">
        <v>21</v>
      </c>
      <c r="AG3006">
        <v>7</v>
      </c>
      <c r="AH3006" s="2">
        <v>2996098.2</v>
      </c>
    </row>
    <row r="3007" spans="1:34" x14ac:dyDescent="0.5">
      <c r="A3007">
        <v>22582</v>
      </c>
      <c r="B3007">
        <v>94268</v>
      </c>
      <c r="C3007" t="s">
        <v>2931</v>
      </c>
      <c r="D3007" s="25">
        <v>23057</v>
      </c>
      <c r="E3007" t="s">
        <v>69</v>
      </c>
      <c r="F3007" t="s">
        <v>70</v>
      </c>
      <c r="G3007" t="s">
        <v>97</v>
      </c>
      <c r="H3007" s="25">
        <v>41857</v>
      </c>
      <c r="I3007" s="26" t="str">
        <f t="shared" si="368"/>
        <v>Wed</v>
      </c>
      <c r="J3007" s="1">
        <f t="shared" si="369"/>
        <v>0</v>
      </c>
      <c r="K3007" s="1" t="str">
        <f t="shared" si="370"/>
        <v>7D</v>
      </c>
      <c r="L3007" s="25">
        <v>41857</v>
      </c>
      <c r="M3007" s="26" t="str">
        <f t="shared" si="371"/>
        <v>Wed</v>
      </c>
      <c r="N3007" s="25">
        <v>41859</v>
      </c>
      <c r="O3007" s="1">
        <f t="shared" si="372"/>
        <v>2</v>
      </c>
      <c r="P3007" s="27">
        <f t="shared" si="373"/>
        <v>2014</v>
      </c>
      <c r="Q3007" s="1">
        <f t="shared" si="374"/>
        <v>8</v>
      </c>
      <c r="R3007" s="1">
        <f t="shared" si="375"/>
        <v>6</v>
      </c>
      <c r="S3007" t="s">
        <v>72</v>
      </c>
      <c r="T3007" s="2">
        <v>12067999.23</v>
      </c>
      <c r="U3007">
        <v>10626000</v>
      </c>
      <c r="V3007" s="2">
        <v>8454546</v>
      </c>
      <c r="W3007" s="2">
        <v>1993938.18</v>
      </c>
      <c r="X3007" s="2">
        <v>0</v>
      </c>
      <c r="Y3007" s="2">
        <v>0</v>
      </c>
      <c r="Z3007" s="2">
        <v>1619515.05</v>
      </c>
      <c r="AA3007">
        <v>4</v>
      </c>
      <c r="AB3007">
        <v>0</v>
      </c>
      <c r="AC3007">
        <v>2</v>
      </c>
      <c r="AD3007">
        <v>0</v>
      </c>
      <c r="AE3007">
        <v>4</v>
      </c>
      <c r="AF3007">
        <v>6</v>
      </c>
      <c r="AG3007">
        <v>2</v>
      </c>
      <c r="AH3007" s="2">
        <v>4227273</v>
      </c>
    </row>
    <row r="3008" spans="1:34" x14ac:dyDescent="0.5">
      <c r="A3008">
        <v>22602</v>
      </c>
      <c r="B3008">
        <v>94470</v>
      </c>
      <c r="C3008" t="s">
        <v>2932</v>
      </c>
      <c r="D3008" s="25">
        <v>26668</v>
      </c>
      <c r="E3008" t="s">
        <v>138</v>
      </c>
      <c r="F3008" t="s">
        <v>75</v>
      </c>
      <c r="G3008" t="s">
        <v>91</v>
      </c>
      <c r="H3008" s="25">
        <v>41858</v>
      </c>
      <c r="I3008" s="26" t="str">
        <f t="shared" ref="I3008:I3071" si="376">TEXT(H3008,"ddd")</f>
        <v>Thu</v>
      </c>
      <c r="J3008" s="1">
        <f t="shared" ref="J3008:J3071" si="377">L3008-H3008</f>
        <v>56</v>
      </c>
      <c r="K3008" s="1" t="str">
        <f t="shared" ref="K3008:K3071" si="378">IF(J3008&lt;=7,"7D",IF(J3008&lt;=14,"14D",IF(J3008&lt;=30,"30D",IF(J3008&lt;=45,"45D",IF(J3008&lt;=60,"60D",IF(J3008&lt;=90,"90D","120D"))))))</f>
        <v>60D</v>
      </c>
      <c r="L3008" s="25">
        <v>41914</v>
      </c>
      <c r="M3008" s="26" t="str">
        <f t="shared" ref="M3008:M3071" si="379">TEXT(L3008,"ddd")</f>
        <v>Thu</v>
      </c>
      <c r="N3008" s="25">
        <v>41917</v>
      </c>
      <c r="O3008" s="1">
        <f t="shared" ref="O3008:O3071" si="380">N3008-L3008</f>
        <v>3</v>
      </c>
      <c r="P3008" s="27">
        <f t="shared" ref="P3008:P3071" si="381">YEAR(L3008)</f>
        <v>2014</v>
      </c>
      <c r="Q3008" s="1">
        <f t="shared" ref="Q3008:Q3071" si="382">MONTH(L3008)</f>
        <v>10</v>
      </c>
      <c r="R3008" s="1">
        <f t="shared" ref="R3008:R3071" si="383">DAY(L3008)</f>
        <v>2</v>
      </c>
      <c r="S3008" t="s">
        <v>72</v>
      </c>
      <c r="T3008" s="2">
        <v>2664000</v>
      </c>
      <c r="U3008">
        <v>0</v>
      </c>
      <c r="V3008" s="2">
        <v>2250216.4500000002</v>
      </c>
      <c r="W3008" s="2">
        <v>56277.06</v>
      </c>
      <c r="X3008" s="2">
        <v>0</v>
      </c>
      <c r="Y3008" s="2">
        <v>0</v>
      </c>
      <c r="Z3008" s="2">
        <v>357506.49</v>
      </c>
      <c r="AA3008">
        <v>6</v>
      </c>
      <c r="AB3008">
        <v>0</v>
      </c>
      <c r="AC3008">
        <v>0</v>
      </c>
      <c r="AD3008">
        <v>0</v>
      </c>
      <c r="AE3008">
        <v>6</v>
      </c>
      <c r="AF3008">
        <v>6</v>
      </c>
      <c r="AG3008">
        <v>3</v>
      </c>
      <c r="AH3008" s="2">
        <v>750072.15</v>
      </c>
    </row>
    <row r="3009" spans="1:34" x14ac:dyDescent="0.5">
      <c r="A3009">
        <v>22606</v>
      </c>
      <c r="B3009">
        <v>94493</v>
      </c>
      <c r="C3009" t="s">
        <v>2933</v>
      </c>
      <c r="D3009" s="25">
        <v>31343</v>
      </c>
      <c r="E3009" t="s">
        <v>961</v>
      </c>
      <c r="F3009" t="s">
        <v>80</v>
      </c>
      <c r="G3009" t="s">
        <v>81</v>
      </c>
      <c r="H3009" s="25">
        <v>41858</v>
      </c>
      <c r="I3009" s="26" t="str">
        <f t="shared" si="376"/>
        <v>Thu</v>
      </c>
      <c r="J3009" s="1">
        <f t="shared" si="377"/>
        <v>68</v>
      </c>
      <c r="K3009" s="1" t="str">
        <f t="shared" si="378"/>
        <v>90D</v>
      </c>
      <c r="L3009" s="25">
        <v>41926</v>
      </c>
      <c r="M3009" s="26" t="str">
        <f t="shared" si="379"/>
        <v>Tue</v>
      </c>
      <c r="N3009" s="25">
        <v>41928</v>
      </c>
      <c r="O3009" s="1">
        <f t="shared" si="380"/>
        <v>2</v>
      </c>
      <c r="P3009" s="27">
        <f t="shared" si="381"/>
        <v>2014</v>
      </c>
      <c r="Q3009" s="1">
        <f t="shared" si="382"/>
        <v>10</v>
      </c>
      <c r="R3009" s="1">
        <f t="shared" si="383"/>
        <v>14</v>
      </c>
      <c r="S3009" t="s">
        <v>72</v>
      </c>
      <c r="T3009" s="2">
        <v>9440500</v>
      </c>
      <c r="U3009">
        <v>9355500</v>
      </c>
      <c r="V3009" s="2">
        <v>4851516</v>
      </c>
      <c r="W3009" s="2">
        <v>3322077.07</v>
      </c>
      <c r="X3009" s="2">
        <v>0</v>
      </c>
      <c r="Y3009" s="2">
        <v>0</v>
      </c>
      <c r="Z3009" s="2">
        <v>1266906.93</v>
      </c>
      <c r="AA3009">
        <v>4</v>
      </c>
      <c r="AB3009">
        <v>0</v>
      </c>
      <c r="AC3009">
        <v>0</v>
      </c>
      <c r="AD3009">
        <v>0</v>
      </c>
      <c r="AE3009">
        <v>4</v>
      </c>
      <c r="AF3009">
        <v>4</v>
      </c>
      <c r="AG3009">
        <v>2</v>
      </c>
      <c r="AH3009" s="2">
        <v>2425758</v>
      </c>
    </row>
    <row r="3010" spans="1:34" x14ac:dyDescent="0.5">
      <c r="A3010">
        <v>22630</v>
      </c>
      <c r="B3010">
        <v>94649</v>
      </c>
      <c r="C3010" t="s">
        <v>2934</v>
      </c>
      <c r="D3010" s="25">
        <v>18871</v>
      </c>
      <c r="E3010" t="s">
        <v>161</v>
      </c>
      <c r="F3010" t="s">
        <v>105</v>
      </c>
      <c r="G3010" t="s">
        <v>106</v>
      </c>
      <c r="H3010" s="25">
        <v>41858</v>
      </c>
      <c r="I3010" s="26" t="str">
        <f t="shared" si="376"/>
        <v>Thu</v>
      </c>
      <c r="J3010" s="1">
        <f t="shared" si="377"/>
        <v>72</v>
      </c>
      <c r="K3010" s="1" t="str">
        <f t="shared" si="378"/>
        <v>90D</v>
      </c>
      <c r="L3010" s="25">
        <v>41930</v>
      </c>
      <c r="M3010" s="26" t="str">
        <f t="shared" si="379"/>
        <v>Sat</v>
      </c>
      <c r="N3010" s="25">
        <v>41936</v>
      </c>
      <c r="O3010" s="1">
        <f t="shared" si="380"/>
        <v>6</v>
      </c>
      <c r="P3010" s="27">
        <f t="shared" si="381"/>
        <v>2014</v>
      </c>
      <c r="Q3010" s="1">
        <f t="shared" si="382"/>
        <v>10</v>
      </c>
      <c r="R3010" s="1">
        <f t="shared" si="383"/>
        <v>18</v>
      </c>
      <c r="S3010" t="s">
        <v>72</v>
      </c>
      <c r="T3010" s="2">
        <v>18199596.559999999</v>
      </c>
      <c r="U3010">
        <v>0</v>
      </c>
      <c r="V3010" s="2">
        <v>2190633.6</v>
      </c>
      <c r="W3010" s="2">
        <v>12008655.08</v>
      </c>
      <c r="X3010" s="2">
        <v>0</v>
      </c>
      <c r="Y3010" s="2">
        <v>1558441.56</v>
      </c>
      <c r="Z3010" s="2">
        <v>2441866.3199999998</v>
      </c>
      <c r="AA3010">
        <v>12</v>
      </c>
      <c r="AB3010">
        <v>0</v>
      </c>
      <c r="AC3010">
        <v>0</v>
      </c>
      <c r="AD3010">
        <v>0</v>
      </c>
      <c r="AE3010">
        <v>12</v>
      </c>
      <c r="AF3010">
        <v>12</v>
      </c>
      <c r="AG3010">
        <v>6</v>
      </c>
      <c r="AH3010" s="2">
        <v>365105.6</v>
      </c>
    </row>
    <row r="3011" spans="1:34" x14ac:dyDescent="0.5">
      <c r="A3011">
        <v>22605</v>
      </c>
      <c r="B3011">
        <v>94490</v>
      </c>
      <c r="C3011" t="s">
        <v>2935</v>
      </c>
      <c r="D3011" s="25">
        <v>29411</v>
      </c>
      <c r="E3011" t="s">
        <v>138</v>
      </c>
      <c r="F3011" t="s">
        <v>80</v>
      </c>
      <c r="G3011" t="s">
        <v>89</v>
      </c>
      <c r="H3011" s="25">
        <v>41858</v>
      </c>
      <c r="I3011" s="26" t="str">
        <f t="shared" si="376"/>
        <v>Thu</v>
      </c>
      <c r="J3011" s="1">
        <f t="shared" si="377"/>
        <v>74</v>
      </c>
      <c r="K3011" s="1" t="str">
        <f t="shared" si="378"/>
        <v>90D</v>
      </c>
      <c r="L3011" s="25">
        <v>41932</v>
      </c>
      <c r="M3011" s="26" t="str">
        <f t="shared" si="379"/>
        <v>Mon</v>
      </c>
      <c r="N3011" s="25">
        <v>41935</v>
      </c>
      <c r="O3011" s="1">
        <f t="shared" si="380"/>
        <v>3</v>
      </c>
      <c r="P3011" s="27">
        <f t="shared" si="381"/>
        <v>2014</v>
      </c>
      <c r="Q3011" s="1">
        <f t="shared" si="382"/>
        <v>10</v>
      </c>
      <c r="R3011" s="1">
        <f t="shared" si="383"/>
        <v>20</v>
      </c>
      <c r="S3011" t="s">
        <v>72</v>
      </c>
      <c r="T3011" s="2">
        <v>693000</v>
      </c>
      <c r="U3011">
        <v>0</v>
      </c>
      <c r="V3011" s="2">
        <v>600000</v>
      </c>
      <c r="W3011" s="2">
        <v>0</v>
      </c>
      <c r="X3011" s="2">
        <v>0</v>
      </c>
      <c r="Y3011" s="2">
        <v>0</v>
      </c>
      <c r="Z3011" s="2">
        <v>93000</v>
      </c>
      <c r="AA3011">
        <v>6</v>
      </c>
      <c r="AB3011">
        <v>0</v>
      </c>
      <c r="AC3011">
        <v>3</v>
      </c>
      <c r="AD3011">
        <v>0</v>
      </c>
      <c r="AE3011">
        <v>6</v>
      </c>
      <c r="AF3011">
        <v>9</v>
      </c>
      <c r="AG3011">
        <v>3</v>
      </c>
      <c r="AH3011" s="2">
        <v>200000</v>
      </c>
    </row>
    <row r="3012" spans="1:34" x14ac:dyDescent="0.5">
      <c r="A3012">
        <v>22612</v>
      </c>
      <c r="B3012">
        <v>94507</v>
      </c>
      <c r="C3012" t="s">
        <v>2936</v>
      </c>
      <c r="D3012" s="25">
        <v>25986</v>
      </c>
      <c r="E3012" t="s">
        <v>69</v>
      </c>
      <c r="F3012" t="s">
        <v>75</v>
      </c>
      <c r="G3012" t="s">
        <v>91</v>
      </c>
      <c r="H3012" s="25">
        <v>41858</v>
      </c>
      <c r="I3012" s="26" t="str">
        <f t="shared" si="376"/>
        <v>Thu</v>
      </c>
      <c r="J3012" s="1">
        <f t="shared" si="377"/>
        <v>25</v>
      </c>
      <c r="K3012" s="1" t="str">
        <f t="shared" si="378"/>
        <v>30D</v>
      </c>
      <c r="L3012" s="25">
        <v>41883</v>
      </c>
      <c r="M3012" s="26" t="str">
        <f t="shared" si="379"/>
        <v>Mon</v>
      </c>
      <c r="N3012" s="25">
        <v>41884</v>
      </c>
      <c r="O3012" s="1">
        <f t="shared" si="380"/>
        <v>1</v>
      </c>
      <c r="P3012" s="27">
        <f t="shared" si="381"/>
        <v>2014</v>
      </c>
      <c r="Q3012" s="1">
        <f t="shared" si="382"/>
        <v>9</v>
      </c>
      <c r="R3012" s="1">
        <f t="shared" si="383"/>
        <v>1</v>
      </c>
      <c r="S3012" t="s">
        <v>72</v>
      </c>
      <c r="T3012" s="2">
        <v>200000</v>
      </c>
      <c r="U3012">
        <v>0</v>
      </c>
      <c r="V3012" s="2">
        <v>173160</v>
      </c>
      <c r="W3012" s="2">
        <v>0</v>
      </c>
      <c r="X3012" s="2">
        <v>0</v>
      </c>
      <c r="Y3012" s="2">
        <v>0</v>
      </c>
      <c r="Z3012" s="2">
        <v>26840</v>
      </c>
      <c r="AA3012">
        <v>2</v>
      </c>
      <c r="AB3012">
        <v>0</v>
      </c>
      <c r="AC3012">
        <v>1</v>
      </c>
      <c r="AD3012">
        <v>1</v>
      </c>
      <c r="AE3012">
        <v>2</v>
      </c>
      <c r="AF3012">
        <v>4</v>
      </c>
      <c r="AG3012">
        <v>1</v>
      </c>
      <c r="AH3012" s="2">
        <v>173160</v>
      </c>
    </row>
    <row r="3013" spans="1:34" x14ac:dyDescent="0.5">
      <c r="A3013">
        <v>22619</v>
      </c>
      <c r="B3013">
        <v>94527</v>
      </c>
      <c r="C3013" t="s">
        <v>2937</v>
      </c>
      <c r="D3013" s="25">
        <v>26615</v>
      </c>
      <c r="E3013" t="s">
        <v>122</v>
      </c>
      <c r="F3013" t="s">
        <v>75</v>
      </c>
      <c r="G3013" t="s">
        <v>1463</v>
      </c>
      <c r="H3013" s="25">
        <v>41858</v>
      </c>
      <c r="I3013" s="26" t="str">
        <f t="shared" si="376"/>
        <v>Thu</v>
      </c>
      <c r="J3013" s="1">
        <f t="shared" si="377"/>
        <v>8</v>
      </c>
      <c r="K3013" s="1" t="str">
        <f t="shared" si="378"/>
        <v>14D</v>
      </c>
      <c r="L3013" s="25">
        <v>41866</v>
      </c>
      <c r="M3013" s="26" t="str">
        <f t="shared" si="379"/>
        <v>Fri</v>
      </c>
      <c r="N3013" s="25">
        <v>41868</v>
      </c>
      <c r="O3013" s="1">
        <f t="shared" si="380"/>
        <v>2</v>
      </c>
      <c r="P3013" s="27">
        <f t="shared" si="381"/>
        <v>2014</v>
      </c>
      <c r="Q3013" s="1">
        <f t="shared" si="382"/>
        <v>8</v>
      </c>
      <c r="R3013" s="1">
        <f t="shared" si="383"/>
        <v>15</v>
      </c>
      <c r="S3013" t="s">
        <v>72</v>
      </c>
      <c r="T3013" s="2">
        <v>462000</v>
      </c>
      <c r="U3013">
        <v>0</v>
      </c>
      <c r="V3013" s="2">
        <v>400000</v>
      </c>
      <c r="W3013" s="2">
        <v>0</v>
      </c>
      <c r="X3013" s="2">
        <v>0</v>
      </c>
      <c r="Y3013" s="2">
        <v>0</v>
      </c>
      <c r="Z3013" s="2">
        <v>62000</v>
      </c>
      <c r="AA3013">
        <v>6</v>
      </c>
      <c r="AB3013">
        <v>0</v>
      </c>
      <c r="AC3013">
        <v>2</v>
      </c>
      <c r="AD3013">
        <v>0</v>
      </c>
      <c r="AE3013">
        <v>6</v>
      </c>
      <c r="AF3013">
        <v>8</v>
      </c>
      <c r="AG3013">
        <v>2</v>
      </c>
      <c r="AH3013" s="2">
        <v>200000</v>
      </c>
    </row>
    <row r="3014" spans="1:34" x14ac:dyDescent="0.5">
      <c r="A3014">
        <v>22611</v>
      </c>
      <c r="B3014">
        <v>94504</v>
      </c>
      <c r="C3014" t="s">
        <v>2938</v>
      </c>
      <c r="D3014" s="25">
        <v>34340</v>
      </c>
      <c r="E3014" t="s">
        <v>69</v>
      </c>
      <c r="F3014" t="s">
        <v>70</v>
      </c>
      <c r="G3014" t="s">
        <v>97</v>
      </c>
      <c r="H3014" s="25">
        <v>41858</v>
      </c>
      <c r="I3014" s="26" t="str">
        <f t="shared" si="376"/>
        <v>Thu</v>
      </c>
      <c r="J3014" s="1">
        <f t="shared" si="377"/>
        <v>0</v>
      </c>
      <c r="K3014" s="1" t="str">
        <f t="shared" si="378"/>
        <v>7D</v>
      </c>
      <c r="L3014" s="25">
        <v>41858</v>
      </c>
      <c r="M3014" s="26" t="str">
        <f t="shared" si="379"/>
        <v>Thu</v>
      </c>
      <c r="N3014" s="25">
        <v>41859</v>
      </c>
      <c r="O3014" s="1">
        <f t="shared" si="380"/>
        <v>1</v>
      </c>
      <c r="P3014" s="27">
        <f t="shared" si="381"/>
        <v>2014</v>
      </c>
      <c r="Q3014" s="1">
        <f t="shared" si="382"/>
        <v>8</v>
      </c>
      <c r="R3014" s="1">
        <f t="shared" si="383"/>
        <v>7</v>
      </c>
      <c r="S3014" t="s">
        <v>72</v>
      </c>
      <c r="T3014" s="2">
        <v>6946599.7800000003</v>
      </c>
      <c r="U3014">
        <v>6353000</v>
      </c>
      <c r="V3014" s="2">
        <v>5076190</v>
      </c>
      <c r="W3014" s="2">
        <v>938181.21</v>
      </c>
      <c r="X3014" s="2">
        <v>0</v>
      </c>
      <c r="Y3014" s="2">
        <v>0</v>
      </c>
      <c r="Z3014" s="2">
        <v>932228.57</v>
      </c>
      <c r="AA3014">
        <v>2</v>
      </c>
      <c r="AB3014">
        <v>0</v>
      </c>
      <c r="AC3014">
        <v>0</v>
      </c>
      <c r="AD3014">
        <v>0</v>
      </c>
      <c r="AE3014">
        <v>2</v>
      </c>
      <c r="AF3014">
        <v>2</v>
      </c>
      <c r="AG3014">
        <v>1</v>
      </c>
      <c r="AH3014" s="2">
        <v>5076190</v>
      </c>
    </row>
    <row r="3015" spans="1:34" x14ac:dyDescent="0.5">
      <c r="A3015">
        <v>22651</v>
      </c>
      <c r="B3015">
        <v>94769</v>
      </c>
      <c r="C3015" t="s">
        <v>2939</v>
      </c>
      <c r="D3015" s="25">
        <v>26729</v>
      </c>
      <c r="E3015" t="s">
        <v>138</v>
      </c>
      <c r="F3015" t="s">
        <v>80</v>
      </c>
      <c r="G3015" t="s">
        <v>89</v>
      </c>
      <c r="H3015" s="25">
        <v>41859</v>
      </c>
      <c r="I3015" s="26" t="str">
        <f t="shared" si="376"/>
        <v>Fri</v>
      </c>
      <c r="J3015" s="1">
        <f t="shared" si="377"/>
        <v>7</v>
      </c>
      <c r="K3015" s="1" t="str">
        <f t="shared" si="378"/>
        <v>7D</v>
      </c>
      <c r="L3015" s="25">
        <v>41866</v>
      </c>
      <c r="M3015" s="26" t="str">
        <f t="shared" si="379"/>
        <v>Fri</v>
      </c>
      <c r="N3015" s="25">
        <v>41867</v>
      </c>
      <c r="O3015" s="1">
        <f t="shared" si="380"/>
        <v>1</v>
      </c>
      <c r="P3015" s="27">
        <f t="shared" si="381"/>
        <v>2014</v>
      </c>
      <c r="Q3015" s="1">
        <f t="shared" si="382"/>
        <v>8</v>
      </c>
      <c r="R3015" s="1">
        <f t="shared" si="383"/>
        <v>15</v>
      </c>
      <c r="S3015" t="s">
        <v>72</v>
      </c>
      <c r="T3015" s="2">
        <v>3195000.04</v>
      </c>
      <c r="U3015">
        <v>0</v>
      </c>
      <c r="V3015" s="2">
        <v>1000000</v>
      </c>
      <c r="W3015" s="2">
        <v>1766233.8</v>
      </c>
      <c r="X3015" s="2">
        <v>0</v>
      </c>
      <c r="Y3015" s="2">
        <v>0</v>
      </c>
      <c r="Z3015" s="2">
        <v>428766.24</v>
      </c>
      <c r="AA3015">
        <v>2</v>
      </c>
      <c r="AB3015">
        <v>1</v>
      </c>
      <c r="AC3015">
        <v>1</v>
      </c>
      <c r="AD3015">
        <v>0</v>
      </c>
      <c r="AE3015">
        <v>3</v>
      </c>
      <c r="AF3015">
        <v>4</v>
      </c>
      <c r="AG3015">
        <v>1</v>
      </c>
      <c r="AH3015" s="2">
        <v>1000000</v>
      </c>
    </row>
    <row r="3016" spans="1:34" x14ac:dyDescent="0.5">
      <c r="A3016">
        <v>22166</v>
      </c>
      <c r="B3016">
        <v>94694</v>
      </c>
      <c r="C3016" t="s">
        <v>2875</v>
      </c>
      <c r="D3016" s="25">
        <v>21151</v>
      </c>
      <c r="E3016" t="s">
        <v>79</v>
      </c>
      <c r="F3016" t="s">
        <v>105</v>
      </c>
      <c r="G3016" t="s">
        <v>106</v>
      </c>
      <c r="H3016" s="25">
        <v>41859</v>
      </c>
      <c r="I3016" s="26" t="str">
        <f t="shared" si="376"/>
        <v>Fri</v>
      </c>
      <c r="J3016" s="1">
        <f t="shared" si="377"/>
        <v>18</v>
      </c>
      <c r="K3016" s="1" t="str">
        <f t="shared" si="378"/>
        <v>30D</v>
      </c>
      <c r="L3016" s="25">
        <v>41877</v>
      </c>
      <c r="M3016" s="26" t="str">
        <f t="shared" si="379"/>
        <v>Tue</v>
      </c>
      <c r="N3016" s="25">
        <v>41878</v>
      </c>
      <c r="O3016" s="1">
        <f t="shared" si="380"/>
        <v>1</v>
      </c>
      <c r="P3016" s="27">
        <f t="shared" si="381"/>
        <v>2014</v>
      </c>
      <c r="Q3016" s="1">
        <f t="shared" si="382"/>
        <v>8</v>
      </c>
      <c r="R3016" s="1">
        <f t="shared" si="383"/>
        <v>26</v>
      </c>
      <c r="S3016" t="s">
        <v>72</v>
      </c>
      <c r="T3016" s="2">
        <v>10177299.560000001</v>
      </c>
      <c r="U3016">
        <v>5267500</v>
      </c>
      <c r="V3016" s="2">
        <v>4138148</v>
      </c>
      <c r="W3016" s="2">
        <v>4668339.42</v>
      </c>
      <c r="X3016" s="2">
        <v>0</v>
      </c>
      <c r="Y3016" s="2">
        <v>5273.93</v>
      </c>
      <c r="Z3016" s="2">
        <v>1365538.21</v>
      </c>
      <c r="AA3016">
        <v>14</v>
      </c>
      <c r="AB3016">
        <v>0</v>
      </c>
      <c r="AC3016">
        <v>0</v>
      </c>
      <c r="AD3016">
        <v>0</v>
      </c>
      <c r="AE3016">
        <v>14</v>
      </c>
      <c r="AF3016">
        <v>14</v>
      </c>
      <c r="AG3016">
        <v>7</v>
      </c>
      <c r="AH3016" s="2">
        <v>591164</v>
      </c>
    </row>
    <row r="3017" spans="1:34" x14ac:dyDescent="0.5">
      <c r="A3017">
        <v>22664</v>
      </c>
      <c r="B3017">
        <v>94868</v>
      </c>
      <c r="C3017" t="s">
        <v>2940</v>
      </c>
      <c r="D3017" s="25">
        <v>29691</v>
      </c>
      <c r="E3017" t="s">
        <v>79</v>
      </c>
      <c r="F3017" t="s">
        <v>80</v>
      </c>
      <c r="G3017" t="s">
        <v>89</v>
      </c>
      <c r="H3017" s="25">
        <v>41860</v>
      </c>
      <c r="I3017" s="26" t="str">
        <f t="shared" si="376"/>
        <v>Sat</v>
      </c>
      <c r="J3017" s="1">
        <f t="shared" si="377"/>
        <v>138</v>
      </c>
      <c r="K3017" s="1" t="str">
        <f t="shared" si="378"/>
        <v>120D</v>
      </c>
      <c r="L3017" s="25">
        <v>41998</v>
      </c>
      <c r="M3017" s="26" t="str">
        <f t="shared" si="379"/>
        <v>Thu</v>
      </c>
      <c r="N3017" s="25">
        <v>42000</v>
      </c>
      <c r="O3017" s="1">
        <f t="shared" si="380"/>
        <v>2</v>
      </c>
      <c r="P3017" s="27">
        <f t="shared" si="381"/>
        <v>2014</v>
      </c>
      <c r="Q3017" s="1">
        <f t="shared" si="382"/>
        <v>12</v>
      </c>
      <c r="R3017" s="1">
        <f t="shared" si="383"/>
        <v>25</v>
      </c>
      <c r="S3017" t="s">
        <v>72</v>
      </c>
      <c r="T3017" s="2">
        <v>9670913.1300000008</v>
      </c>
      <c r="U3017">
        <v>9549752</v>
      </c>
      <c r="V3017" s="2">
        <v>5012104</v>
      </c>
      <c r="W3017" s="2">
        <v>3359792.1</v>
      </c>
      <c r="X3017" s="2">
        <v>0</v>
      </c>
      <c r="Y3017" s="2">
        <v>1055.5899999999999</v>
      </c>
      <c r="Z3017" s="2">
        <v>1297961.44</v>
      </c>
      <c r="AA3017">
        <v>4</v>
      </c>
      <c r="AB3017">
        <v>0</v>
      </c>
      <c r="AC3017">
        <v>0</v>
      </c>
      <c r="AD3017">
        <v>0</v>
      </c>
      <c r="AE3017">
        <v>4</v>
      </c>
      <c r="AF3017">
        <v>4</v>
      </c>
      <c r="AG3017">
        <v>2</v>
      </c>
      <c r="AH3017" s="2">
        <v>2506052</v>
      </c>
    </row>
    <row r="3018" spans="1:34" x14ac:dyDescent="0.5">
      <c r="A3018">
        <v>20888</v>
      </c>
      <c r="B3018">
        <v>86977</v>
      </c>
      <c r="C3018" t="s">
        <v>2701</v>
      </c>
      <c r="D3018" s="25">
        <v>23810</v>
      </c>
      <c r="E3018" t="s">
        <v>122</v>
      </c>
      <c r="F3018" t="s">
        <v>80</v>
      </c>
      <c r="G3018" t="s">
        <v>81</v>
      </c>
      <c r="H3018" s="25">
        <v>41860</v>
      </c>
      <c r="I3018" s="26" t="str">
        <f t="shared" si="376"/>
        <v>Sat</v>
      </c>
      <c r="J3018" s="1">
        <f t="shared" si="377"/>
        <v>1</v>
      </c>
      <c r="K3018" s="1" t="str">
        <f t="shared" si="378"/>
        <v>7D</v>
      </c>
      <c r="L3018" s="25">
        <v>41861</v>
      </c>
      <c r="M3018" s="26" t="str">
        <f t="shared" si="379"/>
        <v>Sun</v>
      </c>
      <c r="N3018" s="25">
        <v>41862</v>
      </c>
      <c r="O3018" s="1">
        <f t="shared" si="380"/>
        <v>1</v>
      </c>
      <c r="P3018" s="27">
        <f t="shared" si="381"/>
        <v>2014</v>
      </c>
      <c r="Q3018" s="1">
        <f t="shared" si="382"/>
        <v>8</v>
      </c>
      <c r="R3018" s="1">
        <f t="shared" si="383"/>
        <v>10</v>
      </c>
      <c r="S3018" t="s">
        <v>72</v>
      </c>
      <c r="T3018" s="2">
        <v>22697499.420000002</v>
      </c>
      <c r="U3018">
        <v>19057500</v>
      </c>
      <c r="V3018" s="2">
        <v>14803032</v>
      </c>
      <c r="W3018" s="2">
        <v>4199132</v>
      </c>
      <c r="X3018" s="2">
        <v>0</v>
      </c>
      <c r="Y3018" s="2">
        <v>649350.65</v>
      </c>
      <c r="Z3018" s="2">
        <v>3045984.77</v>
      </c>
      <c r="AA3018">
        <v>8</v>
      </c>
      <c r="AB3018">
        <v>0</v>
      </c>
      <c r="AC3018">
        <v>0</v>
      </c>
      <c r="AD3018">
        <v>0</v>
      </c>
      <c r="AE3018">
        <v>8</v>
      </c>
      <c r="AF3018">
        <v>8</v>
      </c>
      <c r="AG3018">
        <v>4</v>
      </c>
      <c r="AH3018" s="2">
        <v>3700758</v>
      </c>
    </row>
    <row r="3019" spans="1:34" x14ac:dyDescent="0.5">
      <c r="A3019">
        <v>22678</v>
      </c>
      <c r="B3019">
        <v>94970</v>
      </c>
      <c r="C3019" t="s">
        <v>2941</v>
      </c>
      <c r="D3019" s="25">
        <v>30354</v>
      </c>
      <c r="E3019" t="s">
        <v>138</v>
      </c>
      <c r="F3019" t="s">
        <v>80</v>
      </c>
      <c r="G3019" t="s">
        <v>81</v>
      </c>
      <c r="H3019" s="25">
        <v>41860</v>
      </c>
      <c r="I3019" s="26" t="str">
        <f t="shared" si="376"/>
        <v>Sat</v>
      </c>
      <c r="J3019" s="1">
        <f t="shared" si="377"/>
        <v>0</v>
      </c>
      <c r="K3019" s="1" t="str">
        <f t="shared" si="378"/>
        <v>7D</v>
      </c>
      <c r="L3019" s="25">
        <v>41860</v>
      </c>
      <c r="M3019" s="26" t="str">
        <f t="shared" si="379"/>
        <v>Sat</v>
      </c>
      <c r="N3019" s="25">
        <v>41861</v>
      </c>
      <c r="O3019" s="1">
        <f t="shared" si="380"/>
        <v>1</v>
      </c>
      <c r="P3019" s="27">
        <f t="shared" si="381"/>
        <v>2014</v>
      </c>
      <c r="Q3019" s="1">
        <f t="shared" si="382"/>
        <v>8</v>
      </c>
      <c r="R3019" s="1">
        <f t="shared" si="383"/>
        <v>9</v>
      </c>
      <c r="S3019" t="s">
        <v>72</v>
      </c>
      <c r="T3019" s="2">
        <v>7738500</v>
      </c>
      <c r="U3019">
        <v>7738500</v>
      </c>
      <c r="V3019" s="2">
        <v>6275758</v>
      </c>
      <c r="W3019" s="2">
        <v>424242</v>
      </c>
      <c r="X3019" s="2">
        <v>0</v>
      </c>
      <c r="Y3019" s="2">
        <v>0</v>
      </c>
      <c r="Z3019" s="2">
        <v>1038500</v>
      </c>
      <c r="AA3019">
        <v>2</v>
      </c>
      <c r="AB3019">
        <v>0</v>
      </c>
      <c r="AC3019">
        <v>0</v>
      </c>
      <c r="AD3019">
        <v>0</v>
      </c>
      <c r="AE3019">
        <v>2</v>
      </c>
      <c r="AF3019">
        <v>2</v>
      </c>
      <c r="AG3019">
        <v>1</v>
      </c>
      <c r="AH3019" s="2">
        <v>6275758</v>
      </c>
    </row>
    <row r="3020" spans="1:34" x14ac:dyDescent="0.5">
      <c r="A3020">
        <v>22670</v>
      </c>
      <c r="B3020">
        <v>94883</v>
      </c>
      <c r="C3020" t="s">
        <v>2942</v>
      </c>
      <c r="D3020" s="25">
        <v>24210</v>
      </c>
      <c r="E3020" t="s">
        <v>79</v>
      </c>
      <c r="F3020" t="s">
        <v>80</v>
      </c>
      <c r="G3020" t="s">
        <v>89</v>
      </c>
      <c r="H3020" s="25">
        <v>41860</v>
      </c>
      <c r="I3020" s="26" t="str">
        <f t="shared" si="376"/>
        <v>Sat</v>
      </c>
      <c r="J3020" s="1">
        <f t="shared" si="377"/>
        <v>2</v>
      </c>
      <c r="K3020" s="1" t="str">
        <f t="shared" si="378"/>
        <v>7D</v>
      </c>
      <c r="L3020" s="25">
        <v>41862</v>
      </c>
      <c r="M3020" s="26" t="str">
        <f t="shared" si="379"/>
        <v>Mon</v>
      </c>
      <c r="N3020" s="25">
        <v>41863</v>
      </c>
      <c r="O3020" s="1">
        <f t="shared" si="380"/>
        <v>1</v>
      </c>
      <c r="P3020" s="27">
        <f t="shared" si="381"/>
        <v>2014</v>
      </c>
      <c r="Q3020" s="1">
        <f t="shared" si="382"/>
        <v>8</v>
      </c>
      <c r="R3020" s="1">
        <f t="shared" si="383"/>
        <v>11</v>
      </c>
      <c r="S3020" t="s">
        <v>72</v>
      </c>
      <c r="T3020" s="2">
        <v>10489106.41</v>
      </c>
      <c r="U3020">
        <v>6449105.5999999996</v>
      </c>
      <c r="V3020" s="2">
        <v>5161096.5</v>
      </c>
      <c r="W3020" s="2">
        <v>1842367.62</v>
      </c>
      <c r="X3020" s="2">
        <v>0</v>
      </c>
      <c r="Y3020" s="2">
        <v>1598401.6</v>
      </c>
      <c r="Z3020" s="2">
        <v>1887240.69</v>
      </c>
      <c r="AA3020">
        <v>2</v>
      </c>
      <c r="AB3020">
        <v>0</v>
      </c>
      <c r="AC3020">
        <v>0</v>
      </c>
      <c r="AD3020">
        <v>0</v>
      </c>
      <c r="AE3020">
        <v>2</v>
      </c>
      <c r="AF3020">
        <v>2</v>
      </c>
      <c r="AG3020">
        <v>1</v>
      </c>
      <c r="AH3020" s="2">
        <v>5161096.5</v>
      </c>
    </row>
    <row r="3021" spans="1:34" x14ac:dyDescent="0.5">
      <c r="A3021">
        <v>22686</v>
      </c>
      <c r="B3021">
        <v>95047</v>
      </c>
      <c r="C3021" t="s">
        <v>2943</v>
      </c>
      <c r="D3021" s="25">
        <v>28573</v>
      </c>
      <c r="E3021" t="s">
        <v>69</v>
      </c>
      <c r="F3021" t="s">
        <v>70</v>
      </c>
      <c r="G3021" t="s">
        <v>74</v>
      </c>
      <c r="H3021" s="25">
        <v>41862</v>
      </c>
      <c r="I3021" s="26" t="str">
        <f t="shared" si="376"/>
        <v>Mon</v>
      </c>
      <c r="J3021" s="1">
        <f t="shared" si="377"/>
        <v>0</v>
      </c>
      <c r="K3021" s="1" t="str">
        <f t="shared" si="378"/>
        <v>7D</v>
      </c>
      <c r="L3021" s="25">
        <v>41862</v>
      </c>
      <c r="M3021" s="26" t="str">
        <f t="shared" si="379"/>
        <v>Mon</v>
      </c>
      <c r="N3021" s="25">
        <v>41864</v>
      </c>
      <c r="O3021" s="1">
        <f t="shared" si="380"/>
        <v>2</v>
      </c>
      <c r="P3021" s="27">
        <f t="shared" si="381"/>
        <v>2014</v>
      </c>
      <c r="Q3021" s="1">
        <f t="shared" si="382"/>
        <v>8</v>
      </c>
      <c r="R3021" s="1">
        <f t="shared" si="383"/>
        <v>11</v>
      </c>
      <c r="S3021" t="s">
        <v>72</v>
      </c>
      <c r="T3021" s="2">
        <v>16812885.510000002</v>
      </c>
      <c r="U3021">
        <v>10626000</v>
      </c>
      <c r="V3021" s="2">
        <v>8454546</v>
      </c>
      <c r="W3021" s="2">
        <v>6102064.8499999996</v>
      </c>
      <c r="X3021" s="2">
        <v>0</v>
      </c>
      <c r="Y3021" s="2">
        <v>0</v>
      </c>
      <c r="Z3021" s="2">
        <v>2256274.66</v>
      </c>
      <c r="AA3021">
        <v>4</v>
      </c>
      <c r="AB3021">
        <v>0</v>
      </c>
      <c r="AC3021">
        <v>2</v>
      </c>
      <c r="AD3021">
        <v>2</v>
      </c>
      <c r="AE3021">
        <v>4</v>
      </c>
      <c r="AF3021">
        <v>8</v>
      </c>
      <c r="AG3021">
        <v>2</v>
      </c>
      <c r="AH3021" s="2">
        <v>4227273</v>
      </c>
    </row>
    <row r="3022" spans="1:34" x14ac:dyDescent="0.5">
      <c r="A3022">
        <v>22705</v>
      </c>
      <c r="B3022">
        <v>55001</v>
      </c>
      <c r="C3022" t="s">
        <v>1718</v>
      </c>
      <c r="D3022" s="25">
        <v>18614</v>
      </c>
      <c r="E3022" t="s">
        <v>69</v>
      </c>
      <c r="F3022" t="s">
        <v>75</v>
      </c>
      <c r="G3022" t="s">
        <v>91</v>
      </c>
      <c r="H3022" s="25">
        <v>41862</v>
      </c>
      <c r="I3022" s="26" t="str">
        <f t="shared" si="376"/>
        <v>Mon</v>
      </c>
      <c r="J3022" s="1">
        <f t="shared" si="377"/>
        <v>25</v>
      </c>
      <c r="K3022" s="1" t="str">
        <f t="shared" si="378"/>
        <v>30D</v>
      </c>
      <c r="L3022" s="25">
        <v>41887</v>
      </c>
      <c r="M3022" s="26" t="str">
        <f t="shared" si="379"/>
        <v>Fri</v>
      </c>
      <c r="N3022" s="25">
        <v>41889</v>
      </c>
      <c r="O3022" s="1">
        <f t="shared" si="380"/>
        <v>2</v>
      </c>
      <c r="P3022" s="27">
        <f t="shared" si="381"/>
        <v>2014</v>
      </c>
      <c r="Q3022" s="1">
        <f t="shared" si="382"/>
        <v>9</v>
      </c>
      <c r="R3022" s="1">
        <f t="shared" si="383"/>
        <v>5</v>
      </c>
      <c r="S3022" t="s">
        <v>72</v>
      </c>
      <c r="T3022" s="2">
        <v>2433000.0099999998</v>
      </c>
      <c r="U3022">
        <v>0</v>
      </c>
      <c r="V3022" s="2">
        <v>1600000</v>
      </c>
      <c r="W3022" s="2">
        <v>506493.51</v>
      </c>
      <c r="X3022" s="2">
        <v>0</v>
      </c>
      <c r="Y3022" s="2">
        <v>0</v>
      </c>
      <c r="Z3022" s="2">
        <v>326506.5</v>
      </c>
      <c r="AA3022">
        <v>12</v>
      </c>
      <c r="AB3022">
        <v>0</v>
      </c>
      <c r="AC3022">
        <v>0</v>
      </c>
      <c r="AD3022">
        <v>0</v>
      </c>
      <c r="AE3022">
        <v>12</v>
      </c>
      <c r="AF3022">
        <v>12</v>
      </c>
      <c r="AG3022">
        <v>6</v>
      </c>
      <c r="AH3022" s="2">
        <v>266666.67</v>
      </c>
    </row>
    <row r="3023" spans="1:34" x14ac:dyDescent="0.5">
      <c r="A3023">
        <v>22684</v>
      </c>
      <c r="B3023">
        <v>95044</v>
      </c>
      <c r="C3023" t="s">
        <v>2944</v>
      </c>
      <c r="D3023" s="25">
        <v>29749</v>
      </c>
      <c r="E3023" t="s">
        <v>69</v>
      </c>
      <c r="F3023" t="s">
        <v>70</v>
      </c>
      <c r="G3023" t="s">
        <v>97</v>
      </c>
      <c r="H3023" s="25">
        <v>41862</v>
      </c>
      <c r="I3023" s="26" t="str">
        <f t="shared" si="376"/>
        <v>Mon</v>
      </c>
      <c r="J3023" s="1">
        <f t="shared" si="377"/>
        <v>0</v>
      </c>
      <c r="K3023" s="1" t="str">
        <f t="shared" si="378"/>
        <v>7D</v>
      </c>
      <c r="L3023" s="25">
        <v>41862</v>
      </c>
      <c r="M3023" s="26" t="str">
        <f t="shared" si="379"/>
        <v>Mon</v>
      </c>
      <c r="N3023" s="25">
        <v>41863</v>
      </c>
      <c r="O3023" s="1">
        <f t="shared" si="380"/>
        <v>1</v>
      </c>
      <c r="P3023" s="27">
        <f t="shared" si="381"/>
        <v>2014</v>
      </c>
      <c r="Q3023" s="1">
        <f t="shared" si="382"/>
        <v>8</v>
      </c>
      <c r="R3023" s="1">
        <f t="shared" si="383"/>
        <v>11</v>
      </c>
      <c r="S3023" t="s">
        <v>72</v>
      </c>
      <c r="T3023" s="2">
        <v>6962999.7699999996</v>
      </c>
      <c r="U3023">
        <v>6353000</v>
      </c>
      <c r="V3023" s="2">
        <v>5076190</v>
      </c>
      <c r="W3023" s="2">
        <v>770562.15</v>
      </c>
      <c r="X3023" s="2">
        <v>0</v>
      </c>
      <c r="Y3023" s="2">
        <v>181818.19</v>
      </c>
      <c r="Z3023" s="2">
        <v>934429.43</v>
      </c>
      <c r="AA3023">
        <v>2</v>
      </c>
      <c r="AB3023">
        <v>0</v>
      </c>
      <c r="AC3023">
        <v>0</v>
      </c>
      <c r="AD3023">
        <v>0</v>
      </c>
      <c r="AE3023">
        <v>2</v>
      </c>
      <c r="AF3023">
        <v>2</v>
      </c>
      <c r="AG3023">
        <v>1</v>
      </c>
      <c r="AH3023" s="2">
        <v>5076190</v>
      </c>
    </row>
    <row r="3024" spans="1:34" x14ac:dyDescent="0.5">
      <c r="A3024">
        <v>22690</v>
      </c>
      <c r="B3024">
        <v>95071</v>
      </c>
      <c r="C3024" t="s">
        <v>2945</v>
      </c>
      <c r="D3024" s="25">
        <v>22418</v>
      </c>
      <c r="E3024" t="s">
        <v>961</v>
      </c>
      <c r="F3024" t="s">
        <v>70</v>
      </c>
      <c r="G3024" t="s">
        <v>74</v>
      </c>
      <c r="H3024" s="25">
        <v>41862</v>
      </c>
      <c r="I3024" s="26" t="str">
        <f t="shared" si="376"/>
        <v>Mon</v>
      </c>
      <c r="J3024" s="1">
        <f t="shared" si="377"/>
        <v>3</v>
      </c>
      <c r="K3024" s="1" t="str">
        <f t="shared" si="378"/>
        <v>7D</v>
      </c>
      <c r="L3024" s="25">
        <v>41865</v>
      </c>
      <c r="M3024" s="26" t="str">
        <f t="shared" si="379"/>
        <v>Thu</v>
      </c>
      <c r="N3024" s="25">
        <v>41868</v>
      </c>
      <c r="O3024" s="1">
        <f t="shared" si="380"/>
        <v>3</v>
      </c>
      <c r="P3024" s="27">
        <f t="shared" si="381"/>
        <v>2014</v>
      </c>
      <c r="Q3024" s="1">
        <f t="shared" si="382"/>
        <v>8</v>
      </c>
      <c r="R3024" s="1">
        <f t="shared" si="383"/>
        <v>14</v>
      </c>
      <c r="S3024" t="s">
        <v>72</v>
      </c>
      <c r="T3024" s="2">
        <v>64735000</v>
      </c>
      <c r="U3024">
        <v>54285000</v>
      </c>
      <c r="V3024" s="2">
        <v>44454548</v>
      </c>
      <c r="W3024" s="2">
        <v>2545452</v>
      </c>
      <c r="X3024" s="2">
        <v>0</v>
      </c>
      <c r="Y3024" s="2">
        <v>9047619.0500000007</v>
      </c>
      <c r="Z3024" s="2">
        <v>8687380.9499999993</v>
      </c>
      <c r="AA3024">
        <v>6</v>
      </c>
      <c r="AB3024">
        <v>0</v>
      </c>
      <c r="AC3024">
        <v>0</v>
      </c>
      <c r="AD3024">
        <v>0</v>
      </c>
      <c r="AE3024">
        <v>6</v>
      </c>
      <c r="AF3024">
        <v>6</v>
      </c>
      <c r="AG3024">
        <v>3</v>
      </c>
      <c r="AH3024" s="2">
        <v>14818182.67</v>
      </c>
    </row>
    <row r="3025" spans="1:34" x14ac:dyDescent="0.5">
      <c r="A3025">
        <v>22690</v>
      </c>
      <c r="B3025">
        <v>95066</v>
      </c>
      <c r="C3025" t="s">
        <v>2946</v>
      </c>
      <c r="D3025" s="25">
        <v>21505</v>
      </c>
      <c r="E3025" t="s">
        <v>69</v>
      </c>
      <c r="F3025" t="s">
        <v>70</v>
      </c>
      <c r="G3025" t="s">
        <v>74</v>
      </c>
      <c r="H3025" s="25">
        <v>41862</v>
      </c>
      <c r="I3025" s="26" t="str">
        <f t="shared" si="376"/>
        <v>Mon</v>
      </c>
      <c r="J3025" s="1">
        <f t="shared" si="377"/>
        <v>2</v>
      </c>
      <c r="K3025" s="1" t="str">
        <f t="shared" si="378"/>
        <v>7D</v>
      </c>
      <c r="L3025" s="25">
        <v>41864</v>
      </c>
      <c r="M3025" s="26" t="str">
        <f t="shared" si="379"/>
        <v>Wed</v>
      </c>
      <c r="N3025" s="25">
        <v>41865</v>
      </c>
      <c r="O3025" s="1">
        <f t="shared" si="380"/>
        <v>1</v>
      </c>
      <c r="P3025" s="27">
        <f t="shared" si="381"/>
        <v>2014</v>
      </c>
      <c r="Q3025" s="1">
        <f t="shared" si="382"/>
        <v>8</v>
      </c>
      <c r="R3025" s="1">
        <f t="shared" si="383"/>
        <v>13</v>
      </c>
      <c r="S3025" t="s">
        <v>72</v>
      </c>
      <c r="T3025" s="2">
        <v>37817500</v>
      </c>
      <c r="U3025">
        <v>35617500</v>
      </c>
      <c r="V3025" s="2">
        <v>23211690</v>
      </c>
      <c r="W3025" s="2">
        <v>7625970</v>
      </c>
      <c r="X3025" s="2">
        <v>0</v>
      </c>
      <c r="Y3025" s="2">
        <v>1904761.9</v>
      </c>
      <c r="Z3025" s="2">
        <v>5075078.0999999996</v>
      </c>
      <c r="AA3025">
        <v>14</v>
      </c>
      <c r="AB3025">
        <v>0</v>
      </c>
      <c r="AC3025">
        <v>0</v>
      </c>
      <c r="AD3025">
        <v>0</v>
      </c>
      <c r="AE3025">
        <v>14</v>
      </c>
      <c r="AF3025">
        <v>14</v>
      </c>
      <c r="AG3025">
        <v>7</v>
      </c>
      <c r="AH3025" s="2">
        <v>3315955.71</v>
      </c>
    </row>
    <row r="3026" spans="1:34" x14ac:dyDescent="0.5">
      <c r="A3026">
        <v>22690</v>
      </c>
      <c r="B3026">
        <v>95066</v>
      </c>
      <c r="C3026" t="s">
        <v>2946</v>
      </c>
      <c r="D3026" s="25">
        <v>21505</v>
      </c>
      <c r="E3026" t="s">
        <v>69</v>
      </c>
      <c r="F3026" t="s">
        <v>70</v>
      </c>
      <c r="G3026" t="s">
        <v>74</v>
      </c>
      <c r="H3026" s="25">
        <v>41862</v>
      </c>
      <c r="I3026" s="26" t="str">
        <f t="shared" si="376"/>
        <v>Mon</v>
      </c>
      <c r="J3026" s="1">
        <f t="shared" si="377"/>
        <v>3</v>
      </c>
      <c r="K3026" s="1" t="str">
        <f t="shared" si="378"/>
        <v>7D</v>
      </c>
      <c r="L3026" s="25">
        <v>41865</v>
      </c>
      <c r="M3026" s="26" t="str">
        <f t="shared" si="379"/>
        <v>Thu</v>
      </c>
      <c r="N3026" s="25">
        <v>41868</v>
      </c>
      <c r="O3026" s="1">
        <f t="shared" si="380"/>
        <v>3</v>
      </c>
      <c r="P3026" s="27">
        <f t="shared" si="381"/>
        <v>2014</v>
      </c>
      <c r="Q3026" s="1">
        <f t="shared" si="382"/>
        <v>8</v>
      </c>
      <c r="R3026" s="1">
        <f t="shared" si="383"/>
        <v>14</v>
      </c>
      <c r="S3026" t="s">
        <v>72</v>
      </c>
      <c r="T3026" s="2">
        <v>37817500</v>
      </c>
      <c r="U3026">
        <v>35617500</v>
      </c>
      <c r="V3026" s="2">
        <v>23211690</v>
      </c>
      <c r="W3026" s="2">
        <v>7625970</v>
      </c>
      <c r="X3026" s="2">
        <v>0</v>
      </c>
      <c r="Y3026" s="2">
        <v>1904761.9</v>
      </c>
      <c r="Z3026" s="2">
        <v>5075078.0999999996</v>
      </c>
      <c r="AA3026">
        <v>14</v>
      </c>
      <c r="AB3026">
        <v>0</v>
      </c>
      <c r="AC3026">
        <v>0</v>
      </c>
      <c r="AD3026">
        <v>0</v>
      </c>
      <c r="AE3026">
        <v>14</v>
      </c>
      <c r="AF3026">
        <v>14</v>
      </c>
      <c r="AG3026">
        <v>7</v>
      </c>
      <c r="AH3026" s="2">
        <v>3315955.71</v>
      </c>
    </row>
    <row r="3027" spans="1:34" x14ac:dyDescent="0.5">
      <c r="A3027">
        <v>22695</v>
      </c>
      <c r="B3027">
        <v>95082</v>
      </c>
      <c r="C3027" t="s">
        <v>2947</v>
      </c>
      <c r="D3027" s="25">
        <v>31391</v>
      </c>
      <c r="E3027" t="s">
        <v>138</v>
      </c>
      <c r="F3027" t="s">
        <v>80</v>
      </c>
      <c r="G3027" t="s">
        <v>81</v>
      </c>
      <c r="H3027" s="25">
        <v>41862</v>
      </c>
      <c r="I3027" s="26" t="str">
        <f t="shared" si="376"/>
        <v>Mon</v>
      </c>
      <c r="J3027" s="1">
        <f t="shared" si="377"/>
        <v>53</v>
      </c>
      <c r="K3027" s="1" t="str">
        <f t="shared" si="378"/>
        <v>60D</v>
      </c>
      <c r="L3027" s="25">
        <v>41915</v>
      </c>
      <c r="M3027" s="26" t="str">
        <f t="shared" si="379"/>
        <v>Fri</v>
      </c>
      <c r="N3027" s="25">
        <v>41920</v>
      </c>
      <c r="O3027" s="1">
        <f t="shared" si="380"/>
        <v>5</v>
      </c>
      <c r="P3027" s="27">
        <f t="shared" si="381"/>
        <v>2014</v>
      </c>
      <c r="Q3027" s="1">
        <f t="shared" si="382"/>
        <v>10</v>
      </c>
      <c r="R3027" s="1">
        <f t="shared" si="383"/>
        <v>3</v>
      </c>
      <c r="S3027" t="s">
        <v>72</v>
      </c>
      <c r="T3027" s="2">
        <v>28883999.989999998</v>
      </c>
      <c r="U3027">
        <v>28644000</v>
      </c>
      <c r="V3027" s="2">
        <v>16678790</v>
      </c>
      <c r="W3027" s="2">
        <v>8329002.2000000002</v>
      </c>
      <c r="X3027" s="2">
        <v>0</v>
      </c>
      <c r="Y3027" s="2">
        <v>0</v>
      </c>
      <c r="Z3027" s="2">
        <v>3876207.79</v>
      </c>
      <c r="AA3027">
        <v>10</v>
      </c>
      <c r="AB3027">
        <v>0</v>
      </c>
      <c r="AC3027">
        <v>0</v>
      </c>
      <c r="AD3027">
        <v>0</v>
      </c>
      <c r="AE3027">
        <v>10</v>
      </c>
      <c r="AF3027">
        <v>10</v>
      </c>
      <c r="AG3027">
        <v>5</v>
      </c>
      <c r="AH3027" s="2">
        <v>3335758</v>
      </c>
    </row>
    <row r="3028" spans="1:34" x14ac:dyDescent="0.5">
      <c r="A3028">
        <v>22696</v>
      </c>
      <c r="B3028">
        <v>95084</v>
      </c>
      <c r="C3028" t="s">
        <v>2948</v>
      </c>
      <c r="D3028" s="25">
        <v>21329</v>
      </c>
      <c r="E3028" t="s">
        <v>79</v>
      </c>
      <c r="F3028" t="s">
        <v>80</v>
      </c>
      <c r="G3028" t="s">
        <v>89</v>
      </c>
      <c r="H3028" s="25">
        <v>41862</v>
      </c>
      <c r="I3028" s="26" t="str">
        <f t="shared" si="376"/>
        <v>Mon</v>
      </c>
      <c r="J3028" s="1">
        <f t="shared" si="377"/>
        <v>53</v>
      </c>
      <c r="K3028" s="1" t="str">
        <f t="shared" si="378"/>
        <v>60D</v>
      </c>
      <c r="L3028" s="25">
        <v>41915</v>
      </c>
      <c r="M3028" s="26" t="str">
        <f t="shared" si="379"/>
        <v>Fri</v>
      </c>
      <c r="N3028" s="25">
        <v>41922</v>
      </c>
      <c r="O3028" s="1">
        <f t="shared" si="380"/>
        <v>7</v>
      </c>
      <c r="P3028" s="27">
        <f t="shared" si="381"/>
        <v>2014</v>
      </c>
      <c r="Q3028" s="1">
        <f t="shared" si="382"/>
        <v>10</v>
      </c>
      <c r="R3028" s="1">
        <f t="shared" si="383"/>
        <v>3</v>
      </c>
      <c r="S3028" t="s">
        <v>72</v>
      </c>
      <c r="T3028" s="2">
        <v>49425633.539999999</v>
      </c>
      <c r="U3028">
        <v>40892544</v>
      </c>
      <c r="V3028" s="2">
        <v>24075264</v>
      </c>
      <c r="W3028" s="2">
        <v>16553168.609999999</v>
      </c>
      <c r="X3028" s="2">
        <v>0</v>
      </c>
      <c r="Y3028" s="2">
        <v>2163242</v>
      </c>
      <c r="Z3028" s="2">
        <v>6633958.9299999997</v>
      </c>
      <c r="AA3028">
        <v>14</v>
      </c>
      <c r="AB3028">
        <v>0</v>
      </c>
      <c r="AC3028">
        <v>0</v>
      </c>
      <c r="AD3028">
        <v>0</v>
      </c>
      <c r="AE3028">
        <v>14</v>
      </c>
      <c r="AF3028">
        <v>14</v>
      </c>
      <c r="AG3028">
        <v>7</v>
      </c>
      <c r="AH3028" s="2">
        <v>3439323.43</v>
      </c>
    </row>
    <row r="3029" spans="1:34" x14ac:dyDescent="0.5">
      <c r="A3029">
        <v>22739</v>
      </c>
      <c r="B3029">
        <v>95276</v>
      </c>
      <c r="C3029" t="s">
        <v>2949</v>
      </c>
      <c r="D3029" s="25">
        <v>19808</v>
      </c>
      <c r="E3029" t="s">
        <v>122</v>
      </c>
      <c r="F3029" t="s">
        <v>75</v>
      </c>
      <c r="G3029" t="s">
        <v>91</v>
      </c>
      <c r="H3029" s="25">
        <v>41863</v>
      </c>
      <c r="I3029" s="26" t="str">
        <f t="shared" si="376"/>
        <v>Tue</v>
      </c>
      <c r="J3029" s="1">
        <f t="shared" si="377"/>
        <v>141</v>
      </c>
      <c r="K3029" s="1" t="str">
        <f t="shared" si="378"/>
        <v>120D</v>
      </c>
      <c r="L3029" s="25">
        <v>42004</v>
      </c>
      <c r="M3029" s="26" t="str">
        <f t="shared" si="379"/>
        <v>Wed</v>
      </c>
      <c r="N3029" s="25">
        <v>42006</v>
      </c>
      <c r="O3029" s="1">
        <f t="shared" si="380"/>
        <v>2</v>
      </c>
      <c r="P3029" s="27">
        <f t="shared" si="381"/>
        <v>2014</v>
      </c>
      <c r="Q3029" s="1">
        <f t="shared" si="382"/>
        <v>12</v>
      </c>
      <c r="R3029" s="1">
        <f t="shared" si="383"/>
        <v>31</v>
      </c>
      <c r="S3029" t="s">
        <v>72</v>
      </c>
      <c r="T3029" s="2">
        <v>7141093.46</v>
      </c>
      <c r="U3029">
        <v>0</v>
      </c>
      <c r="V3029" s="2">
        <v>3471861</v>
      </c>
      <c r="W3029" s="2">
        <v>2709956.37</v>
      </c>
      <c r="X3029" s="2">
        <v>0</v>
      </c>
      <c r="Y3029" s="2">
        <v>994.41</v>
      </c>
      <c r="Z3029" s="2">
        <v>958281.68</v>
      </c>
      <c r="AA3029">
        <v>4</v>
      </c>
      <c r="AB3029">
        <v>0</v>
      </c>
      <c r="AC3029">
        <v>0</v>
      </c>
      <c r="AD3029">
        <v>0</v>
      </c>
      <c r="AE3029">
        <v>4</v>
      </c>
      <c r="AF3029">
        <v>4</v>
      </c>
      <c r="AG3029">
        <v>2</v>
      </c>
      <c r="AH3029" s="2">
        <v>1735930.5</v>
      </c>
    </row>
    <row r="3030" spans="1:34" x14ac:dyDescent="0.5">
      <c r="A3030">
        <v>21652</v>
      </c>
      <c r="B3030">
        <v>95279</v>
      </c>
      <c r="C3030" t="s">
        <v>2950</v>
      </c>
      <c r="D3030" s="25">
        <v>16986</v>
      </c>
      <c r="E3030" t="s">
        <v>79</v>
      </c>
      <c r="F3030" t="s">
        <v>105</v>
      </c>
      <c r="G3030" t="s">
        <v>106</v>
      </c>
      <c r="H3030" s="25">
        <v>41863</v>
      </c>
      <c r="I3030" s="26" t="str">
        <f t="shared" si="376"/>
        <v>Tue</v>
      </c>
      <c r="J3030" s="1">
        <f t="shared" si="377"/>
        <v>43</v>
      </c>
      <c r="K3030" s="1" t="str">
        <f t="shared" si="378"/>
        <v>45D</v>
      </c>
      <c r="L3030" s="25">
        <v>41906</v>
      </c>
      <c r="M3030" s="26" t="str">
        <f t="shared" si="379"/>
        <v>Wed</v>
      </c>
      <c r="N3030" s="25">
        <v>41912</v>
      </c>
      <c r="O3030" s="1">
        <f t="shared" si="380"/>
        <v>6</v>
      </c>
      <c r="P3030" s="27">
        <f t="shared" si="381"/>
        <v>2014</v>
      </c>
      <c r="Q3030" s="1">
        <f t="shared" si="382"/>
        <v>9</v>
      </c>
      <c r="R3030" s="1">
        <f t="shared" si="383"/>
        <v>24</v>
      </c>
      <c r="S3030" t="s">
        <v>72</v>
      </c>
      <c r="T3030" s="2">
        <v>5008399.42</v>
      </c>
      <c r="U3030">
        <v>0</v>
      </c>
      <c r="V3030" s="2">
        <v>2189594.4</v>
      </c>
      <c r="W3030" s="2">
        <v>1212120.75</v>
      </c>
      <c r="X3030" s="2">
        <v>0</v>
      </c>
      <c r="Y3030" s="2">
        <v>935064.94</v>
      </c>
      <c r="Z3030" s="2">
        <v>671619.33</v>
      </c>
      <c r="AA3030">
        <v>12</v>
      </c>
      <c r="AB3030">
        <v>0</v>
      </c>
      <c r="AC3030">
        <v>0</v>
      </c>
      <c r="AD3030">
        <v>0</v>
      </c>
      <c r="AE3030">
        <v>12</v>
      </c>
      <c r="AF3030">
        <v>12</v>
      </c>
      <c r="AG3030">
        <v>6</v>
      </c>
      <c r="AH3030" s="2">
        <v>364932.4</v>
      </c>
    </row>
    <row r="3031" spans="1:34" x14ac:dyDescent="0.5">
      <c r="A3031">
        <v>22732</v>
      </c>
      <c r="B3031">
        <v>95249</v>
      </c>
      <c r="C3031" t="s">
        <v>2951</v>
      </c>
      <c r="D3031" s="25">
        <v>27415</v>
      </c>
      <c r="E3031" t="s">
        <v>69</v>
      </c>
      <c r="F3031" t="s">
        <v>70</v>
      </c>
      <c r="G3031" t="s">
        <v>74</v>
      </c>
      <c r="H3031" s="25">
        <v>41863</v>
      </c>
      <c r="I3031" s="26" t="str">
        <f t="shared" si="376"/>
        <v>Tue</v>
      </c>
      <c r="J3031" s="1">
        <f t="shared" si="377"/>
        <v>2</v>
      </c>
      <c r="K3031" s="1" t="str">
        <f t="shared" si="378"/>
        <v>7D</v>
      </c>
      <c r="L3031" s="25">
        <v>41865</v>
      </c>
      <c r="M3031" s="26" t="str">
        <f t="shared" si="379"/>
        <v>Thu</v>
      </c>
      <c r="N3031" s="25">
        <v>41866</v>
      </c>
      <c r="O3031" s="1">
        <f t="shared" si="380"/>
        <v>1</v>
      </c>
      <c r="P3031" s="27">
        <f t="shared" si="381"/>
        <v>2014</v>
      </c>
      <c r="Q3031" s="1">
        <f t="shared" si="382"/>
        <v>8</v>
      </c>
      <c r="R3031" s="1">
        <f t="shared" si="383"/>
        <v>14</v>
      </c>
      <c r="S3031" t="s">
        <v>72</v>
      </c>
      <c r="T3031" s="2">
        <v>6353000</v>
      </c>
      <c r="U3031">
        <v>6353000</v>
      </c>
      <c r="V3031" s="2">
        <v>5076190</v>
      </c>
      <c r="W3031" s="2">
        <v>424242</v>
      </c>
      <c r="X3031" s="2">
        <v>0</v>
      </c>
      <c r="Y3031" s="2">
        <v>0</v>
      </c>
      <c r="Z3031" s="2">
        <v>852568</v>
      </c>
      <c r="AA3031">
        <v>2</v>
      </c>
      <c r="AB3031">
        <v>0</v>
      </c>
      <c r="AC3031">
        <v>0</v>
      </c>
      <c r="AD3031">
        <v>0</v>
      </c>
      <c r="AE3031">
        <v>2</v>
      </c>
      <c r="AF3031">
        <v>2</v>
      </c>
      <c r="AG3031">
        <v>1</v>
      </c>
      <c r="AH3031" s="2">
        <v>5076190</v>
      </c>
    </row>
    <row r="3032" spans="1:34" x14ac:dyDescent="0.5">
      <c r="A3032">
        <v>22742</v>
      </c>
      <c r="B3032">
        <v>82588</v>
      </c>
      <c r="C3032" t="s">
        <v>2952</v>
      </c>
      <c r="D3032" s="25">
        <v>21435</v>
      </c>
      <c r="E3032" t="s">
        <v>69</v>
      </c>
      <c r="F3032" t="s">
        <v>84</v>
      </c>
      <c r="G3032" t="s">
        <v>112</v>
      </c>
      <c r="H3032" s="25">
        <v>41863</v>
      </c>
      <c r="I3032" s="26" t="str">
        <f t="shared" si="376"/>
        <v>Tue</v>
      </c>
      <c r="J3032" s="1">
        <f t="shared" si="377"/>
        <v>17</v>
      </c>
      <c r="K3032" s="1" t="str">
        <f t="shared" si="378"/>
        <v>30D</v>
      </c>
      <c r="L3032" s="25">
        <v>41880</v>
      </c>
      <c r="M3032" s="26" t="str">
        <f t="shared" si="379"/>
        <v>Fri</v>
      </c>
      <c r="N3032" s="25">
        <v>41883</v>
      </c>
      <c r="O3032" s="1">
        <f t="shared" si="380"/>
        <v>3</v>
      </c>
      <c r="P3032" s="27">
        <f t="shared" si="381"/>
        <v>2014</v>
      </c>
      <c r="Q3032" s="1">
        <f t="shared" si="382"/>
        <v>8</v>
      </c>
      <c r="R3032" s="1">
        <f t="shared" si="383"/>
        <v>29</v>
      </c>
      <c r="S3032" t="s">
        <v>72</v>
      </c>
      <c r="T3032" s="2">
        <v>8820996.9000000004</v>
      </c>
      <c r="U3032">
        <v>0</v>
      </c>
      <c r="V3032" s="2">
        <v>2857143</v>
      </c>
      <c r="W3032" s="2">
        <v>3879651</v>
      </c>
      <c r="X3032" s="2">
        <v>0</v>
      </c>
      <c r="Y3032" s="2">
        <v>900432.9</v>
      </c>
      <c r="Z3032" s="2">
        <v>1183770</v>
      </c>
      <c r="AA3032">
        <v>27</v>
      </c>
      <c r="AB3032">
        <v>0</v>
      </c>
      <c r="AC3032">
        <v>0</v>
      </c>
      <c r="AD3032">
        <v>3</v>
      </c>
      <c r="AE3032">
        <v>27</v>
      </c>
      <c r="AF3032">
        <v>30</v>
      </c>
      <c r="AG3032">
        <v>3</v>
      </c>
      <c r="AH3032" s="2">
        <v>952381</v>
      </c>
    </row>
    <row r="3033" spans="1:34" x14ac:dyDescent="0.5">
      <c r="A3033">
        <v>22744</v>
      </c>
      <c r="B3033">
        <v>95309</v>
      </c>
      <c r="C3033" t="s">
        <v>2953</v>
      </c>
      <c r="D3033" s="25">
        <v>31305</v>
      </c>
      <c r="E3033" t="s">
        <v>110</v>
      </c>
      <c r="F3033" t="s">
        <v>80</v>
      </c>
      <c r="G3033" t="s">
        <v>89</v>
      </c>
      <c r="H3033" s="25">
        <v>41863</v>
      </c>
      <c r="I3033" s="26" t="str">
        <f t="shared" si="376"/>
        <v>Tue</v>
      </c>
      <c r="J3033" s="1">
        <f t="shared" si="377"/>
        <v>128</v>
      </c>
      <c r="K3033" s="1" t="str">
        <f t="shared" si="378"/>
        <v>120D</v>
      </c>
      <c r="L3033" s="25">
        <v>41991</v>
      </c>
      <c r="M3033" s="26" t="str">
        <f t="shared" si="379"/>
        <v>Thu</v>
      </c>
      <c r="N3033" s="25">
        <v>42014</v>
      </c>
      <c r="O3033" s="1">
        <f t="shared" si="380"/>
        <v>23</v>
      </c>
      <c r="P3033" s="27">
        <f t="shared" si="381"/>
        <v>2014</v>
      </c>
      <c r="Q3033" s="1">
        <f t="shared" si="382"/>
        <v>12</v>
      </c>
      <c r="R3033" s="1">
        <f t="shared" si="383"/>
        <v>18</v>
      </c>
      <c r="S3033" t="s">
        <v>72</v>
      </c>
      <c r="T3033" s="2">
        <v>110865714</v>
      </c>
      <c r="U3033">
        <v>107205714</v>
      </c>
      <c r="V3033" s="2">
        <v>58200897</v>
      </c>
      <c r="W3033" s="2">
        <v>37513450.799999997</v>
      </c>
      <c r="X3033" s="2">
        <v>0</v>
      </c>
      <c r="Y3033" s="2">
        <v>268398.28000000003</v>
      </c>
      <c r="Z3033" s="2">
        <v>14882967.92</v>
      </c>
      <c r="AA3033">
        <v>46</v>
      </c>
      <c r="AB3033">
        <v>0</v>
      </c>
      <c r="AC3033">
        <v>0</v>
      </c>
      <c r="AD3033">
        <v>23</v>
      </c>
      <c r="AE3033">
        <v>46</v>
      </c>
      <c r="AF3033">
        <v>69</v>
      </c>
      <c r="AG3033">
        <v>23</v>
      </c>
      <c r="AH3033" s="2">
        <v>2530473.7799999998</v>
      </c>
    </row>
    <row r="3034" spans="1:34" x14ac:dyDescent="0.5">
      <c r="A3034">
        <v>22743</v>
      </c>
      <c r="B3034">
        <v>144773</v>
      </c>
      <c r="C3034" t="s">
        <v>2954</v>
      </c>
      <c r="D3034" s="25">
        <v>27945</v>
      </c>
      <c r="E3034" t="s">
        <v>138</v>
      </c>
      <c r="F3034" t="s">
        <v>84</v>
      </c>
      <c r="G3034" t="s">
        <v>112</v>
      </c>
      <c r="H3034" s="25">
        <v>41863</v>
      </c>
      <c r="I3034" s="26" t="str">
        <f t="shared" si="376"/>
        <v>Tue</v>
      </c>
      <c r="J3034" s="1">
        <f t="shared" si="377"/>
        <v>0</v>
      </c>
      <c r="K3034" s="1" t="str">
        <f t="shared" si="378"/>
        <v>7D</v>
      </c>
      <c r="L3034" s="25">
        <v>41863</v>
      </c>
      <c r="M3034" s="26" t="str">
        <f t="shared" si="379"/>
        <v>Tue</v>
      </c>
      <c r="N3034" s="25">
        <v>41865</v>
      </c>
      <c r="O3034" s="1">
        <f t="shared" si="380"/>
        <v>2</v>
      </c>
      <c r="P3034" s="27">
        <f t="shared" si="381"/>
        <v>2014</v>
      </c>
      <c r="Q3034" s="1">
        <f t="shared" si="382"/>
        <v>8</v>
      </c>
      <c r="R3034" s="1">
        <f t="shared" si="383"/>
        <v>12</v>
      </c>
      <c r="S3034" t="s">
        <v>72</v>
      </c>
      <c r="T3034" s="2">
        <v>11599999.199999999</v>
      </c>
      <c r="U3034">
        <v>9380000</v>
      </c>
      <c r="V3034" s="2">
        <v>7717749.3099999996</v>
      </c>
      <c r="W3034" s="2">
        <v>2325540.19</v>
      </c>
      <c r="X3034" s="2">
        <v>0</v>
      </c>
      <c r="Y3034" s="2">
        <v>0</v>
      </c>
      <c r="Z3034" s="2">
        <v>1556709.7</v>
      </c>
      <c r="AA3034">
        <v>10</v>
      </c>
      <c r="AB3034">
        <v>5</v>
      </c>
      <c r="AC3034">
        <v>5</v>
      </c>
      <c r="AD3034">
        <v>0</v>
      </c>
      <c r="AE3034">
        <v>15</v>
      </c>
      <c r="AF3034">
        <v>20</v>
      </c>
      <c r="AG3034">
        <v>5</v>
      </c>
      <c r="AH3034" s="2">
        <v>1543549.86</v>
      </c>
    </row>
    <row r="3035" spans="1:34" x14ac:dyDescent="0.5">
      <c r="A3035">
        <v>22778</v>
      </c>
      <c r="B3035">
        <v>94954</v>
      </c>
      <c r="C3035" t="s">
        <v>496</v>
      </c>
      <c r="D3035" s="25">
        <v>24736</v>
      </c>
      <c r="E3035" t="s">
        <v>100</v>
      </c>
      <c r="F3035" t="s">
        <v>80</v>
      </c>
      <c r="G3035" t="s">
        <v>89</v>
      </c>
      <c r="H3035" s="25">
        <v>41864</v>
      </c>
      <c r="I3035" s="26" t="str">
        <f t="shared" si="376"/>
        <v>Wed</v>
      </c>
      <c r="J3035" s="1">
        <f t="shared" si="377"/>
        <v>26</v>
      </c>
      <c r="K3035" s="1" t="str">
        <f t="shared" si="378"/>
        <v>30D</v>
      </c>
      <c r="L3035" s="25">
        <v>41890</v>
      </c>
      <c r="M3035" s="26" t="str">
        <f t="shared" si="379"/>
        <v>Mon</v>
      </c>
      <c r="N3035" s="25">
        <v>41891</v>
      </c>
      <c r="O3035" s="1">
        <f t="shared" si="380"/>
        <v>1</v>
      </c>
      <c r="P3035" s="27">
        <f t="shared" si="381"/>
        <v>2014</v>
      </c>
      <c r="Q3035" s="1">
        <f t="shared" si="382"/>
        <v>9</v>
      </c>
      <c r="R3035" s="1">
        <f t="shared" si="383"/>
        <v>8</v>
      </c>
      <c r="S3035" t="s">
        <v>72</v>
      </c>
      <c r="T3035" s="2">
        <v>13762874.91</v>
      </c>
      <c r="U3035">
        <v>0</v>
      </c>
      <c r="V3035" s="2">
        <v>1064936</v>
      </c>
      <c r="W3035" s="2">
        <v>4569588.66</v>
      </c>
      <c r="X3035" s="2">
        <v>0</v>
      </c>
      <c r="Y3035" s="2">
        <v>4962703.97</v>
      </c>
      <c r="Z3035" s="2">
        <v>3165646.28</v>
      </c>
      <c r="AA3035">
        <v>40</v>
      </c>
      <c r="AB3035">
        <v>0</v>
      </c>
      <c r="AC3035">
        <v>0</v>
      </c>
      <c r="AD3035">
        <v>0</v>
      </c>
      <c r="AE3035">
        <v>40</v>
      </c>
      <c r="AF3035">
        <v>40</v>
      </c>
      <c r="AG3035">
        <v>20</v>
      </c>
      <c r="AH3035" s="2">
        <v>53246.8</v>
      </c>
    </row>
    <row r="3036" spans="1:34" x14ac:dyDescent="0.5">
      <c r="A3036">
        <v>22794</v>
      </c>
      <c r="B3036">
        <v>95539</v>
      </c>
      <c r="C3036" t="s">
        <v>2955</v>
      </c>
      <c r="D3036" s="25">
        <v>29678</v>
      </c>
      <c r="E3036" t="s">
        <v>122</v>
      </c>
      <c r="F3036" t="s">
        <v>80</v>
      </c>
      <c r="G3036" t="s">
        <v>89</v>
      </c>
      <c r="H3036" s="25">
        <v>41864</v>
      </c>
      <c r="I3036" s="26" t="str">
        <f t="shared" si="376"/>
        <v>Wed</v>
      </c>
      <c r="J3036" s="1">
        <f t="shared" si="377"/>
        <v>36</v>
      </c>
      <c r="K3036" s="1" t="str">
        <f t="shared" si="378"/>
        <v>45D</v>
      </c>
      <c r="L3036" s="25">
        <v>41900</v>
      </c>
      <c r="M3036" s="26" t="str">
        <f t="shared" si="379"/>
        <v>Thu</v>
      </c>
      <c r="N3036" s="25">
        <v>41904</v>
      </c>
      <c r="O3036" s="1">
        <f t="shared" si="380"/>
        <v>4</v>
      </c>
      <c r="P3036" s="27">
        <f t="shared" si="381"/>
        <v>2014</v>
      </c>
      <c r="Q3036" s="1">
        <f t="shared" si="382"/>
        <v>9</v>
      </c>
      <c r="R3036" s="1">
        <f t="shared" si="383"/>
        <v>18</v>
      </c>
      <c r="S3036" t="s">
        <v>72</v>
      </c>
      <c r="T3036" s="2">
        <v>21601812.010000002</v>
      </c>
      <c r="U3036">
        <v>17521812</v>
      </c>
      <c r="V3036" s="2">
        <v>8697696</v>
      </c>
      <c r="W3036" s="2">
        <v>6471861.2000000002</v>
      </c>
      <c r="X3036" s="2">
        <v>0</v>
      </c>
      <c r="Y3036" s="2">
        <v>3532467.54</v>
      </c>
      <c r="Z3036" s="2">
        <v>2899787.27</v>
      </c>
      <c r="AA3036">
        <v>8</v>
      </c>
      <c r="AB3036">
        <v>0</v>
      </c>
      <c r="AC3036">
        <v>0</v>
      </c>
      <c r="AD3036">
        <v>0</v>
      </c>
      <c r="AE3036">
        <v>8</v>
      </c>
      <c r="AF3036">
        <v>8</v>
      </c>
      <c r="AG3036">
        <v>4</v>
      </c>
      <c r="AH3036" s="2">
        <v>2174424</v>
      </c>
    </row>
    <row r="3037" spans="1:34" x14ac:dyDescent="0.5">
      <c r="A3037">
        <v>22786</v>
      </c>
      <c r="B3037">
        <v>95505</v>
      </c>
      <c r="C3037" t="s">
        <v>2956</v>
      </c>
      <c r="D3037" s="25">
        <v>29279</v>
      </c>
      <c r="E3037" t="s">
        <v>138</v>
      </c>
      <c r="F3037" t="s">
        <v>75</v>
      </c>
      <c r="G3037" t="s">
        <v>1463</v>
      </c>
      <c r="H3037" s="25">
        <v>41864</v>
      </c>
      <c r="I3037" s="26" t="str">
        <f t="shared" si="376"/>
        <v>Wed</v>
      </c>
      <c r="J3037" s="1">
        <f t="shared" si="377"/>
        <v>57</v>
      </c>
      <c r="K3037" s="1" t="str">
        <f t="shared" si="378"/>
        <v>60D</v>
      </c>
      <c r="L3037" s="25">
        <v>41921</v>
      </c>
      <c r="M3037" s="26" t="str">
        <f t="shared" si="379"/>
        <v>Thu</v>
      </c>
      <c r="N3037" s="25">
        <v>41924</v>
      </c>
      <c r="O3037" s="1">
        <f t="shared" si="380"/>
        <v>3</v>
      </c>
      <c r="P3037" s="27">
        <f t="shared" si="381"/>
        <v>2014</v>
      </c>
      <c r="Q3037" s="1">
        <f t="shared" si="382"/>
        <v>10</v>
      </c>
      <c r="R3037" s="1">
        <f t="shared" si="383"/>
        <v>9</v>
      </c>
      <c r="S3037" t="s">
        <v>72</v>
      </c>
      <c r="T3037" s="2">
        <v>3142500.01</v>
      </c>
      <c r="U3037">
        <v>0</v>
      </c>
      <c r="V3037" s="2">
        <v>2500000</v>
      </c>
      <c r="W3037" s="2">
        <v>220779.22</v>
      </c>
      <c r="X3037" s="2">
        <v>0</v>
      </c>
      <c r="Y3037" s="2">
        <v>0</v>
      </c>
      <c r="Z3037" s="2">
        <v>421720.79</v>
      </c>
      <c r="AA3037">
        <v>6</v>
      </c>
      <c r="AB3037">
        <v>0</v>
      </c>
      <c r="AC3037">
        <v>0</v>
      </c>
      <c r="AD3037">
        <v>0</v>
      </c>
      <c r="AE3037">
        <v>6</v>
      </c>
      <c r="AF3037">
        <v>6</v>
      </c>
      <c r="AG3037">
        <v>3</v>
      </c>
      <c r="AH3037" s="2">
        <v>833333.33</v>
      </c>
    </row>
    <row r="3038" spans="1:34" x14ac:dyDescent="0.5">
      <c r="A3038">
        <v>18253</v>
      </c>
      <c r="B3038">
        <v>95735</v>
      </c>
      <c r="C3038" t="s">
        <v>2367</v>
      </c>
      <c r="D3038" s="25">
        <v>17000</v>
      </c>
      <c r="E3038" t="s">
        <v>79</v>
      </c>
      <c r="F3038" t="s">
        <v>105</v>
      </c>
      <c r="G3038" t="s">
        <v>106</v>
      </c>
      <c r="H3038" s="25">
        <v>41865</v>
      </c>
      <c r="I3038" s="26" t="str">
        <f t="shared" si="376"/>
        <v>Thu</v>
      </c>
      <c r="J3038" s="1">
        <f t="shared" si="377"/>
        <v>1</v>
      </c>
      <c r="K3038" s="1" t="str">
        <f t="shared" si="378"/>
        <v>7D</v>
      </c>
      <c r="L3038" s="25">
        <v>41866</v>
      </c>
      <c r="M3038" s="26" t="str">
        <f t="shared" si="379"/>
        <v>Fri</v>
      </c>
      <c r="N3038" s="25">
        <v>41871</v>
      </c>
      <c r="O3038" s="1">
        <f t="shared" si="380"/>
        <v>5</v>
      </c>
      <c r="P3038" s="27">
        <f t="shared" si="381"/>
        <v>2014</v>
      </c>
      <c r="Q3038" s="1">
        <f t="shared" si="382"/>
        <v>8</v>
      </c>
      <c r="R3038" s="1">
        <f t="shared" si="383"/>
        <v>15</v>
      </c>
      <c r="S3038" t="s">
        <v>72</v>
      </c>
      <c r="T3038" s="2">
        <v>18032396.300000001</v>
      </c>
      <c r="U3038">
        <v>0</v>
      </c>
      <c r="V3038" s="2">
        <v>2189594.4</v>
      </c>
      <c r="W3038" s="2">
        <v>5645018.4400000004</v>
      </c>
      <c r="X3038" s="2">
        <v>0</v>
      </c>
      <c r="Y3038" s="2">
        <v>7778354.9699999997</v>
      </c>
      <c r="Z3038" s="2">
        <v>2419428.4900000002</v>
      </c>
      <c r="AA3038">
        <v>12</v>
      </c>
      <c r="AB3038">
        <v>0</v>
      </c>
      <c r="AC3038">
        <v>0</v>
      </c>
      <c r="AD3038">
        <v>0</v>
      </c>
      <c r="AE3038">
        <v>12</v>
      </c>
      <c r="AF3038">
        <v>12</v>
      </c>
      <c r="AG3038">
        <v>6</v>
      </c>
      <c r="AH3038" s="2">
        <v>364932.4</v>
      </c>
    </row>
    <row r="3039" spans="1:34" x14ac:dyDescent="0.5">
      <c r="A3039">
        <v>22808</v>
      </c>
      <c r="B3039">
        <v>95597</v>
      </c>
      <c r="C3039" t="s">
        <v>2957</v>
      </c>
      <c r="D3039" s="25">
        <v>17246</v>
      </c>
      <c r="E3039" t="s">
        <v>138</v>
      </c>
      <c r="F3039" t="s">
        <v>75</v>
      </c>
      <c r="G3039" t="s">
        <v>1463</v>
      </c>
      <c r="H3039" s="25">
        <v>41865</v>
      </c>
      <c r="I3039" s="26" t="str">
        <f t="shared" si="376"/>
        <v>Thu</v>
      </c>
      <c r="J3039" s="1">
        <f t="shared" si="377"/>
        <v>27</v>
      </c>
      <c r="K3039" s="1" t="str">
        <f t="shared" si="378"/>
        <v>30D</v>
      </c>
      <c r="L3039" s="25">
        <v>41892</v>
      </c>
      <c r="M3039" s="26" t="str">
        <f t="shared" si="379"/>
        <v>Wed</v>
      </c>
      <c r="N3039" s="25">
        <v>41895</v>
      </c>
      <c r="O3039" s="1">
        <f t="shared" si="380"/>
        <v>3</v>
      </c>
      <c r="P3039" s="27">
        <f t="shared" si="381"/>
        <v>2014</v>
      </c>
      <c r="Q3039" s="1">
        <f t="shared" si="382"/>
        <v>9</v>
      </c>
      <c r="R3039" s="1">
        <f t="shared" si="383"/>
        <v>10</v>
      </c>
      <c r="S3039" t="s">
        <v>72</v>
      </c>
      <c r="T3039" s="2">
        <v>2355226.5</v>
      </c>
      <c r="U3039">
        <v>0</v>
      </c>
      <c r="V3039" s="2">
        <v>1896300</v>
      </c>
      <c r="W3039" s="2">
        <v>142857.14000000001</v>
      </c>
      <c r="X3039" s="2">
        <v>0</v>
      </c>
      <c r="Y3039" s="2">
        <v>0</v>
      </c>
      <c r="Z3039" s="2">
        <v>316069.36</v>
      </c>
      <c r="AA3039">
        <v>6</v>
      </c>
      <c r="AB3039">
        <v>3</v>
      </c>
      <c r="AC3039">
        <v>0</v>
      </c>
      <c r="AD3039">
        <v>0</v>
      </c>
      <c r="AE3039">
        <v>9</v>
      </c>
      <c r="AF3039">
        <v>9</v>
      </c>
      <c r="AG3039">
        <v>3</v>
      </c>
      <c r="AH3039" s="2">
        <v>632100</v>
      </c>
    </row>
    <row r="3040" spans="1:34" x14ac:dyDescent="0.5">
      <c r="A3040">
        <v>22802</v>
      </c>
      <c r="B3040">
        <v>95586</v>
      </c>
      <c r="C3040" t="s">
        <v>2958</v>
      </c>
      <c r="D3040" s="25">
        <v>32139</v>
      </c>
      <c r="E3040" t="s">
        <v>138</v>
      </c>
      <c r="F3040" t="s">
        <v>80</v>
      </c>
      <c r="G3040" t="s">
        <v>89</v>
      </c>
      <c r="H3040" s="25">
        <v>41865</v>
      </c>
      <c r="I3040" s="26" t="str">
        <f t="shared" si="376"/>
        <v>Thu</v>
      </c>
      <c r="J3040" s="1">
        <f t="shared" si="377"/>
        <v>28</v>
      </c>
      <c r="K3040" s="1" t="str">
        <f t="shared" si="378"/>
        <v>30D</v>
      </c>
      <c r="L3040" s="25">
        <v>41893</v>
      </c>
      <c r="M3040" s="26" t="str">
        <f t="shared" si="379"/>
        <v>Thu</v>
      </c>
      <c r="N3040" s="25">
        <v>41896</v>
      </c>
      <c r="O3040" s="1">
        <f t="shared" si="380"/>
        <v>3</v>
      </c>
      <c r="P3040" s="27">
        <f t="shared" si="381"/>
        <v>2014</v>
      </c>
      <c r="Q3040" s="1">
        <f t="shared" si="382"/>
        <v>9</v>
      </c>
      <c r="R3040" s="1">
        <f t="shared" si="383"/>
        <v>11</v>
      </c>
      <c r="S3040" t="s">
        <v>72</v>
      </c>
      <c r="T3040" s="2">
        <v>10946687.49</v>
      </c>
      <c r="U3040">
        <v>10666687.5</v>
      </c>
      <c r="V3040" s="2">
        <v>4381085.0999999996</v>
      </c>
      <c r="W3040" s="2">
        <v>5096320.1399999997</v>
      </c>
      <c r="X3040" s="2">
        <v>0</v>
      </c>
      <c r="Y3040" s="2">
        <v>0</v>
      </c>
      <c r="Z3040" s="2">
        <v>1469282.25</v>
      </c>
      <c r="AA3040">
        <v>6</v>
      </c>
      <c r="AB3040">
        <v>0</v>
      </c>
      <c r="AC3040">
        <v>0</v>
      </c>
      <c r="AD3040">
        <v>0</v>
      </c>
      <c r="AE3040">
        <v>6</v>
      </c>
      <c r="AF3040">
        <v>6</v>
      </c>
      <c r="AG3040">
        <v>3</v>
      </c>
      <c r="AH3040" s="2">
        <v>1460361.7</v>
      </c>
    </row>
    <row r="3041" spans="1:34" x14ac:dyDescent="0.5">
      <c r="A3041">
        <v>22820</v>
      </c>
      <c r="B3041">
        <v>95638</v>
      </c>
      <c r="C3041" t="s">
        <v>2959</v>
      </c>
      <c r="D3041" s="25">
        <v>29422</v>
      </c>
      <c r="E3041" t="s">
        <v>138</v>
      </c>
      <c r="F3041" t="s">
        <v>80</v>
      </c>
      <c r="G3041" t="s">
        <v>89</v>
      </c>
      <c r="H3041" s="25">
        <v>41865</v>
      </c>
      <c r="I3041" s="26" t="str">
        <f t="shared" si="376"/>
        <v>Thu</v>
      </c>
      <c r="J3041" s="1">
        <f t="shared" si="377"/>
        <v>23</v>
      </c>
      <c r="K3041" s="1" t="str">
        <f t="shared" si="378"/>
        <v>30D</v>
      </c>
      <c r="L3041" s="25">
        <v>41888</v>
      </c>
      <c r="M3041" s="26" t="str">
        <f t="shared" si="379"/>
        <v>Sat</v>
      </c>
      <c r="N3041" s="25">
        <v>41890</v>
      </c>
      <c r="O3041" s="1">
        <f t="shared" si="380"/>
        <v>2</v>
      </c>
      <c r="P3041" s="27">
        <f t="shared" si="381"/>
        <v>2014</v>
      </c>
      <c r="Q3041" s="1">
        <f t="shared" si="382"/>
        <v>9</v>
      </c>
      <c r="R3041" s="1">
        <f t="shared" si="383"/>
        <v>6</v>
      </c>
      <c r="S3041" t="s">
        <v>72</v>
      </c>
      <c r="T3041" s="2">
        <v>4385499.75</v>
      </c>
      <c r="U3041">
        <v>0</v>
      </c>
      <c r="V3041" s="2">
        <v>3100000</v>
      </c>
      <c r="W3041" s="2">
        <v>696969.48</v>
      </c>
      <c r="X3041" s="2">
        <v>0</v>
      </c>
      <c r="Y3041" s="2">
        <v>0</v>
      </c>
      <c r="Z3041" s="2">
        <v>588530.27</v>
      </c>
      <c r="AA3041">
        <v>4</v>
      </c>
      <c r="AB3041">
        <v>0</v>
      </c>
      <c r="AC3041">
        <v>0</v>
      </c>
      <c r="AD3041">
        <v>0</v>
      </c>
      <c r="AE3041">
        <v>4</v>
      </c>
      <c r="AF3041">
        <v>4</v>
      </c>
      <c r="AG3041">
        <v>2</v>
      </c>
      <c r="AH3041" s="2">
        <v>1550000</v>
      </c>
    </row>
    <row r="3042" spans="1:34" x14ac:dyDescent="0.5">
      <c r="A3042">
        <v>22835</v>
      </c>
      <c r="B3042">
        <v>95827</v>
      </c>
      <c r="C3042" t="s">
        <v>2960</v>
      </c>
      <c r="D3042" s="25">
        <v>29366</v>
      </c>
      <c r="E3042" t="s">
        <v>69</v>
      </c>
      <c r="F3042" t="s">
        <v>70</v>
      </c>
      <c r="G3042" t="s">
        <v>74</v>
      </c>
      <c r="H3042" s="25">
        <v>41866</v>
      </c>
      <c r="I3042" s="26" t="str">
        <f t="shared" si="376"/>
        <v>Fri</v>
      </c>
      <c r="J3042" s="1">
        <f t="shared" si="377"/>
        <v>2</v>
      </c>
      <c r="K3042" s="1" t="str">
        <f t="shared" si="378"/>
        <v>7D</v>
      </c>
      <c r="L3042" s="25">
        <v>41868</v>
      </c>
      <c r="M3042" s="26" t="str">
        <f t="shared" si="379"/>
        <v>Sun</v>
      </c>
      <c r="N3042" s="25">
        <v>41870</v>
      </c>
      <c r="O3042" s="1">
        <f t="shared" si="380"/>
        <v>2</v>
      </c>
      <c r="P3042" s="27">
        <f t="shared" si="381"/>
        <v>2014</v>
      </c>
      <c r="Q3042" s="1">
        <f t="shared" si="382"/>
        <v>8</v>
      </c>
      <c r="R3042" s="1">
        <f t="shared" si="383"/>
        <v>17</v>
      </c>
      <c r="S3042" t="s">
        <v>72</v>
      </c>
      <c r="T3042" s="2">
        <v>13489499.52</v>
      </c>
      <c r="U3042">
        <v>11434500</v>
      </c>
      <c r="V3042" s="2">
        <v>9051516</v>
      </c>
      <c r="W3042" s="2">
        <v>1978353.35</v>
      </c>
      <c r="X3042" s="2">
        <v>0</v>
      </c>
      <c r="Y3042" s="2">
        <v>649351</v>
      </c>
      <c r="Z3042" s="2">
        <v>1810279.17</v>
      </c>
      <c r="AA3042">
        <v>4</v>
      </c>
      <c r="AB3042">
        <v>0</v>
      </c>
      <c r="AC3042">
        <v>0</v>
      </c>
      <c r="AD3042">
        <v>0</v>
      </c>
      <c r="AE3042">
        <v>4</v>
      </c>
      <c r="AF3042">
        <v>4</v>
      </c>
      <c r="AG3042">
        <v>2</v>
      </c>
      <c r="AH3042" s="2">
        <v>4525758</v>
      </c>
    </row>
    <row r="3043" spans="1:34" x14ac:dyDescent="0.5">
      <c r="A3043">
        <v>22834</v>
      </c>
      <c r="B3043">
        <v>95828</v>
      </c>
      <c r="C3043" t="s">
        <v>2961</v>
      </c>
      <c r="D3043" s="25">
        <v>25795</v>
      </c>
      <c r="E3043" t="s">
        <v>79</v>
      </c>
      <c r="F3043" t="s">
        <v>80</v>
      </c>
      <c r="G3043" t="s">
        <v>89</v>
      </c>
      <c r="H3043" s="25">
        <v>41866</v>
      </c>
      <c r="I3043" s="26" t="str">
        <f t="shared" si="376"/>
        <v>Fri</v>
      </c>
      <c r="J3043" s="1">
        <f t="shared" si="377"/>
        <v>52</v>
      </c>
      <c r="K3043" s="1" t="str">
        <f t="shared" si="378"/>
        <v>60D</v>
      </c>
      <c r="L3043" s="25">
        <v>41918</v>
      </c>
      <c r="M3043" s="26" t="str">
        <f t="shared" si="379"/>
        <v>Mon</v>
      </c>
      <c r="N3043" s="25">
        <v>41921</v>
      </c>
      <c r="O3043" s="1">
        <f t="shared" si="380"/>
        <v>3</v>
      </c>
      <c r="P3043" s="27">
        <f t="shared" si="381"/>
        <v>2014</v>
      </c>
      <c r="Q3043" s="1">
        <f t="shared" si="382"/>
        <v>10</v>
      </c>
      <c r="R3043" s="1">
        <f t="shared" si="383"/>
        <v>6</v>
      </c>
      <c r="S3043" t="s">
        <v>72</v>
      </c>
      <c r="T3043" s="2">
        <v>14926032.09</v>
      </c>
      <c r="U3043">
        <v>13136032.5</v>
      </c>
      <c r="V3043" s="2">
        <v>6517116.0999999996</v>
      </c>
      <c r="W3043" s="2">
        <v>6405214.9199999999</v>
      </c>
      <c r="X3043" s="2">
        <v>0</v>
      </c>
      <c r="Y3043" s="2">
        <v>0</v>
      </c>
      <c r="Z3043" s="2">
        <v>2003701.07</v>
      </c>
      <c r="AA3043">
        <v>6</v>
      </c>
      <c r="AB3043">
        <v>0</v>
      </c>
      <c r="AC3043">
        <v>0</v>
      </c>
      <c r="AD3043">
        <v>0</v>
      </c>
      <c r="AE3043">
        <v>6</v>
      </c>
      <c r="AF3043">
        <v>6</v>
      </c>
      <c r="AG3043">
        <v>3</v>
      </c>
      <c r="AH3043" s="2">
        <v>2172372.0299999998</v>
      </c>
    </row>
    <row r="3044" spans="1:34" x14ac:dyDescent="0.5">
      <c r="A3044">
        <v>22865</v>
      </c>
      <c r="B3044">
        <v>96011</v>
      </c>
      <c r="C3044" t="s">
        <v>2962</v>
      </c>
      <c r="D3044" s="25">
        <v>32609</v>
      </c>
      <c r="E3044" t="s">
        <v>79</v>
      </c>
      <c r="F3044" t="s">
        <v>105</v>
      </c>
      <c r="G3044" t="s">
        <v>106</v>
      </c>
      <c r="H3044" s="25">
        <v>41867</v>
      </c>
      <c r="I3044" s="26" t="str">
        <f t="shared" si="376"/>
        <v>Sat</v>
      </c>
      <c r="J3044" s="1">
        <f t="shared" si="377"/>
        <v>75</v>
      </c>
      <c r="K3044" s="1" t="str">
        <f t="shared" si="378"/>
        <v>90D</v>
      </c>
      <c r="L3044" s="25">
        <v>41942</v>
      </c>
      <c r="M3044" s="26" t="str">
        <f t="shared" si="379"/>
        <v>Thu</v>
      </c>
      <c r="N3044" s="25">
        <v>41948</v>
      </c>
      <c r="O3044" s="1">
        <f t="shared" si="380"/>
        <v>6</v>
      </c>
      <c r="P3044" s="27">
        <f t="shared" si="381"/>
        <v>2014</v>
      </c>
      <c r="Q3044" s="1">
        <f t="shared" si="382"/>
        <v>10</v>
      </c>
      <c r="R3044" s="1">
        <f t="shared" si="383"/>
        <v>30</v>
      </c>
      <c r="S3044" t="s">
        <v>72</v>
      </c>
      <c r="T3044" s="2">
        <v>9000439.5600000005</v>
      </c>
      <c r="U3044">
        <v>0</v>
      </c>
      <c r="V3044" s="2">
        <v>4502820</v>
      </c>
      <c r="W3044" s="2">
        <v>848484.5</v>
      </c>
      <c r="X3044" s="2">
        <v>0</v>
      </c>
      <c r="Y3044" s="2">
        <v>2441558.44</v>
      </c>
      <c r="Z3044" s="2">
        <v>1207576.6200000001</v>
      </c>
      <c r="AA3044">
        <v>12</v>
      </c>
      <c r="AB3044">
        <v>0</v>
      </c>
      <c r="AC3044">
        <v>0</v>
      </c>
      <c r="AD3044">
        <v>0</v>
      </c>
      <c r="AE3044">
        <v>12</v>
      </c>
      <c r="AF3044">
        <v>12</v>
      </c>
      <c r="AG3044">
        <v>6</v>
      </c>
      <c r="AH3044" s="2">
        <v>750470</v>
      </c>
    </row>
    <row r="3045" spans="1:34" x14ac:dyDescent="0.5">
      <c r="A3045">
        <v>22852</v>
      </c>
      <c r="B3045">
        <v>95939</v>
      </c>
      <c r="C3045" t="s">
        <v>2963</v>
      </c>
      <c r="D3045" s="25">
        <v>29381</v>
      </c>
      <c r="E3045" t="s">
        <v>69</v>
      </c>
      <c r="F3045" t="s">
        <v>70</v>
      </c>
      <c r="G3045" t="s">
        <v>74</v>
      </c>
      <c r="H3045" s="25">
        <v>41867</v>
      </c>
      <c r="I3045" s="26" t="str">
        <f t="shared" si="376"/>
        <v>Sat</v>
      </c>
      <c r="J3045" s="1">
        <f t="shared" si="377"/>
        <v>0</v>
      </c>
      <c r="K3045" s="1" t="str">
        <f t="shared" si="378"/>
        <v>7D</v>
      </c>
      <c r="L3045" s="25">
        <v>41867</v>
      </c>
      <c r="M3045" s="26" t="str">
        <f t="shared" si="379"/>
        <v>Sat</v>
      </c>
      <c r="N3045" s="25">
        <v>41868</v>
      </c>
      <c r="O3045" s="1">
        <f t="shared" si="380"/>
        <v>1</v>
      </c>
      <c r="P3045" s="27">
        <f t="shared" si="381"/>
        <v>2014</v>
      </c>
      <c r="Q3045" s="1">
        <f t="shared" si="382"/>
        <v>8</v>
      </c>
      <c r="R3045" s="1">
        <f t="shared" si="383"/>
        <v>16</v>
      </c>
      <c r="S3045" t="s">
        <v>72</v>
      </c>
      <c r="T3045" s="2">
        <v>40232000</v>
      </c>
      <c r="U3045">
        <v>26040000</v>
      </c>
      <c r="V3045" s="2">
        <v>31800000</v>
      </c>
      <c r="W3045" s="2">
        <v>3032899.61</v>
      </c>
      <c r="X3045" s="2">
        <v>0</v>
      </c>
      <c r="Y3045" s="2">
        <v>0</v>
      </c>
      <c r="Z3045" s="2">
        <v>5399100.3899999997</v>
      </c>
      <c r="AA3045">
        <v>6</v>
      </c>
      <c r="AB3045">
        <v>0</v>
      </c>
      <c r="AC3045">
        <v>0</v>
      </c>
      <c r="AD3045">
        <v>2</v>
      </c>
      <c r="AE3045">
        <v>6</v>
      </c>
      <c r="AF3045">
        <v>8</v>
      </c>
      <c r="AG3045">
        <v>1</v>
      </c>
      <c r="AH3045" s="2">
        <v>31800000</v>
      </c>
    </row>
    <row r="3046" spans="1:34" x14ac:dyDescent="0.5">
      <c r="A3046">
        <v>22854</v>
      </c>
      <c r="B3046">
        <v>95941</v>
      </c>
      <c r="C3046" t="s">
        <v>2964</v>
      </c>
      <c r="D3046" s="25">
        <v>29972</v>
      </c>
      <c r="E3046" t="s">
        <v>140</v>
      </c>
      <c r="F3046" t="s">
        <v>80</v>
      </c>
      <c r="G3046" t="s">
        <v>89</v>
      </c>
      <c r="H3046" s="25">
        <v>41867</v>
      </c>
      <c r="I3046" s="26" t="str">
        <f t="shared" si="376"/>
        <v>Sat</v>
      </c>
      <c r="J3046" s="1">
        <f t="shared" si="377"/>
        <v>47</v>
      </c>
      <c r="K3046" s="1" t="str">
        <f t="shared" si="378"/>
        <v>60D</v>
      </c>
      <c r="L3046" s="25">
        <v>41914</v>
      </c>
      <c r="M3046" s="26" t="str">
        <f t="shared" si="379"/>
        <v>Thu</v>
      </c>
      <c r="N3046" s="25">
        <v>41920</v>
      </c>
      <c r="O3046" s="1">
        <f t="shared" si="380"/>
        <v>6</v>
      </c>
      <c r="P3046" s="27">
        <f t="shared" si="381"/>
        <v>2014</v>
      </c>
      <c r="Q3046" s="1">
        <f t="shared" si="382"/>
        <v>10</v>
      </c>
      <c r="R3046" s="1">
        <f t="shared" si="383"/>
        <v>2</v>
      </c>
      <c r="S3046" t="s">
        <v>72</v>
      </c>
      <c r="T3046" s="2">
        <v>41031434.210000001</v>
      </c>
      <c r="U3046">
        <v>41031434.200000003</v>
      </c>
      <c r="V3046" s="2">
        <v>25815460.800000001</v>
      </c>
      <c r="W3046" s="2">
        <v>9708559.6999999993</v>
      </c>
      <c r="X3046" s="2">
        <v>0</v>
      </c>
      <c r="Y3046" s="2">
        <v>0</v>
      </c>
      <c r="Z3046" s="2">
        <v>5507413.71</v>
      </c>
      <c r="AA3046">
        <v>12</v>
      </c>
      <c r="AB3046">
        <v>0</v>
      </c>
      <c r="AC3046">
        <v>0</v>
      </c>
      <c r="AD3046">
        <v>12</v>
      </c>
      <c r="AE3046">
        <v>12</v>
      </c>
      <c r="AF3046">
        <v>24</v>
      </c>
      <c r="AG3046">
        <v>6</v>
      </c>
      <c r="AH3046" s="2">
        <v>4302576.8</v>
      </c>
    </row>
    <row r="3047" spans="1:34" x14ac:dyDescent="0.5">
      <c r="A3047">
        <v>22855</v>
      </c>
      <c r="B3047">
        <v>95972</v>
      </c>
      <c r="C3047" t="s">
        <v>2965</v>
      </c>
      <c r="D3047" s="25">
        <v>23169</v>
      </c>
      <c r="E3047" t="s">
        <v>140</v>
      </c>
      <c r="F3047" t="s">
        <v>80</v>
      </c>
      <c r="G3047" t="s">
        <v>89</v>
      </c>
      <c r="H3047" s="25">
        <v>41867</v>
      </c>
      <c r="I3047" s="26" t="str">
        <f t="shared" si="376"/>
        <v>Sat</v>
      </c>
      <c r="J3047" s="1">
        <f t="shared" si="377"/>
        <v>51</v>
      </c>
      <c r="K3047" s="1" t="str">
        <f t="shared" si="378"/>
        <v>60D</v>
      </c>
      <c r="L3047" s="25">
        <v>41918</v>
      </c>
      <c r="M3047" s="26" t="str">
        <f t="shared" si="379"/>
        <v>Mon</v>
      </c>
      <c r="N3047" s="25">
        <v>41919</v>
      </c>
      <c r="O3047" s="1">
        <f t="shared" si="380"/>
        <v>1</v>
      </c>
      <c r="P3047" s="27">
        <f t="shared" si="381"/>
        <v>2014</v>
      </c>
      <c r="Q3047" s="1">
        <f t="shared" si="382"/>
        <v>10</v>
      </c>
      <c r="R3047" s="1">
        <f t="shared" si="383"/>
        <v>6</v>
      </c>
      <c r="S3047" t="s">
        <v>72</v>
      </c>
      <c r="T3047" s="2">
        <v>3460747.5</v>
      </c>
      <c r="U3047">
        <v>3460747.5</v>
      </c>
      <c r="V3047" s="2">
        <v>569100.69999999995</v>
      </c>
      <c r="W3047" s="2">
        <v>2427053.2999999998</v>
      </c>
      <c r="X3047" s="2">
        <v>0</v>
      </c>
      <c r="Y3047" s="2">
        <v>0</v>
      </c>
      <c r="Z3047" s="2">
        <v>464593.5</v>
      </c>
      <c r="AA3047">
        <v>3</v>
      </c>
      <c r="AB3047">
        <v>0</v>
      </c>
      <c r="AC3047">
        <v>0</v>
      </c>
      <c r="AD3047">
        <v>0</v>
      </c>
      <c r="AE3047">
        <v>3</v>
      </c>
      <c r="AF3047">
        <v>3</v>
      </c>
      <c r="AG3047">
        <v>1</v>
      </c>
      <c r="AH3047" s="2">
        <v>569100.69999999995</v>
      </c>
    </row>
    <row r="3048" spans="1:34" x14ac:dyDescent="0.5">
      <c r="A3048">
        <v>22861</v>
      </c>
      <c r="B3048">
        <v>96005</v>
      </c>
      <c r="C3048" t="s">
        <v>2966</v>
      </c>
      <c r="D3048" s="25">
        <v>31105</v>
      </c>
      <c r="E3048" t="s">
        <v>138</v>
      </c>
      <c r="F3048" t="s">
        <v>80</v>
      </c>
      <c r="G3048" t="s">
        <v>89</v>
      </c>
      <c r="H3048" s="25">
        <v>41867</v>
      </c>
      <c r="I3048" s="26" t="str">
        <f t="shared" si="376"/>
        <v>Sat</v>
      </c>
      <c r="J3048" s="1">
        <f t="shared" si="377"/>
        <v>51</v>
      </c>
      <c r="K3048" s="1" t="str">
        <f t="shared" si="378"/>
        <v>60D</v>
      </c>
      <c r="L3048" s="25">
        <v>41918</v>
      </c>
      <c r="M3048" s="26" t="str">
        <f t="shared" si="379"/>
        <v>Mon</v>
      </c>
      <c r="N3048" s="25">
        <v>41920</v>
      </c>
      <c r="O3048" s="1">
        <f t="shared" si="380"/>
        <v>2</v>
      </c>
      <c r="P3048" s="27">
        <f t="shared" si="381"/>
        <v>2014</v>
      </c>
      <c r="Q3048" s="1">
        <f t="shared" si="382"/>
        <v>10</v>
      </c>
      <c r="R3048" s="1">
        <f t="shared" si="383"/>
        <v>6</v>
      </c>
      <c r="S3048" t="s">
        <v>72</v>
      </c>
      <c r="T3048" s="2">
        <v>6923137.5</v>
      </c>
      <c r="U3048">
        <v>6923137.5</v>
      </c>
      <c r="V3048" s="2">
        <v>2757031.5</v>
      </c>
      <c r="W3048" s="2">
        <v>3236698.5</v>
      </c>
      <c r="X3048" s="2">
        <v>0</v>
      </c>
      <c r="Y3048" s="2">
        <v>0</v>
      </c>
      <c r="Z3048" s="2">
        <v>929407.5</v>
      </c>
      <c r="AA3048">
        <v>4</v>
      </c>
      <c r="AB3048">
        <v>0</v>
      </c>
      <c r="AC3048">
        <v>0</v>
      </c>
      <c r="AD3048">
        <v>0</v>
      </c>
      <c r="AE3048">
        <v>4</v>
      </c>
      <c r="AF3048">
        <v>4</v>
      </c>
      <c r="AG3048">
        <v>2</v>
      </c>
      <c r="AH3048" s="2">
        <v>1378515.75</v>
      </c>
    </row>
    <row r="3049" spans="1:34" x14ac:dyDescent="0.5">
      <c r="A3049">
        <v>22849</v>
      </c>
      <c r="B3049">
        <v>95932</v>
      </c>
      <c r="C3049" t="s">
        <v>2967</v>
      </c>
      <c r="D3049" s="25">
        <v>29033</v>
      </c>
      <c r="E3049" t="s">
        <v>140</v>
      </c>
      <c r="F3049" t="s">
        <v>75</v>
      </c>
      <c r="G3049" t="s">
        <v>91</v>
      </c>
      <c r="H3049" s="25">
        <v>41867</v>
      </c>
      <c r="I3049" s="26" t="str">
        <f t="shared" si="376"/>
        <v>Sat</v>
      </c>
      <c r="J3049" s="1">
        <f t="shared" si="377"/>
        <v>44</v>
      </c>
      <c r="K3049" s="1" t="str">
        <f t="shared" si="378"/>
        <v>45D</v>
      </c>
      <c r="L3049" s="25">
        <v>41911</v>
      </c>
      <c r="M3049" s="26" t="str">
        <f t="shared" si="379"/>
        <v>Mon</v>
      </c>
      <c r="N3049" s="25">
        <v>41915</v>
      </c>
      <c r="O3049" s="1">
        <f t="shared" si="380"/>
        <v>4</v>
      </c>
      <c r="P3049" s="27">
        <f t="shared" si="381"/>
        <v>2014</v>
      </c>
      <c r="Q3049" s="1">
        <f t="shared" si="382"/>
        <v>9</v>
      </c>
      <c r="R3049" s="1">
        <f t="shared" si="383"/>
        <v>29</v>
      </c>
      <c r="S3049" t="s">
        <v>72</v>
      </c>
      <c r="T3049" s="2">
        <v>924000</v>
      </c>
      <c r="U3049">
        <v>0</v>
      </c>
      <c r="V3049" s="2">
        <v>800000</v>
      </c>
      <c r="W3049" s="2">
        <v>0</v>
      </c>
      <c r="X3049" s="2">
        <v>0</v>
      </c>
      <c r="Y3049" s="2">
        <v>0</v>
      </c>
      <c r="Z3049" s="2">
        <v>124000</v>
      </c>
      <c r="AA3049">
        <v>8</v>
      </c>
      <c r="AB3049">
        <v>0</v>
      </c>
      <c r="AC3049">
        <v>4</v>
      </c>
      <c r="AD3049">
        <v>0</v>
      </c>
      <c r="AE3049">
        <v>8</v>
      </c>
      <c r="AF3049">
        <v>12</v>
      </c>
      <c r="AG3049">
        <v>4</v>
      </c>
      <c r="AH3049" s="2">
        <v>200000</v>
      </c>
    </row>
    <row r="3050" spans="1:34" x14ac:dyDescent="0.5">
      <c r="A3050">
        <v>22869</v>
      </c>
      <c r="B3050">
        <v>96032</v>
      </c>
      <c r="C3050" t="s">
        <v>2968</v>
      </c>
      <c r="D3050" s="25">
        <v>28718</v>
      </c>
      <c r="E3050" t="s">
        <v>69</v>
      </c>
      <c r="F3050" t="s">
        <v>70</v>
      </c>
      <c r="G3050" t="s">
        <v>97</v>
      </c>
      <c r="H3050" s="25">
        <v>41868</v>
      </c>
      <c r="I3050" s="26" t="str">
        <f t="shared" si="376"/>
        <v>Sun</v>
      </c>
      <c r="J3050" s="1">
        <f t="shared" si="377"/>
        <v>0</v>
      </c>
      <c r="K3050" s="1" t="str">
        <f t="shared" si="378"/>
        <v>7D</v>
      </c>
      <c r="L3050" s="25">
        <v>41868</v>
      </c>
      <c r="M3050" s="26" t="str">
        <f t="shared" si="379"/>
        <v>Sun</v>
      </c>
      <c r="N3050" s="25">
        <v>41869</v>
      </c>
      <c r="O3050" s="1">
        <f t="shared" si="380"/>
        <v>1</v>
      </c>
      <c r="P3050" s="27">
        <f t="shared" si="381"/>
        <v>2014</v>
      </c>
      <c r="Q3050" s="1">
        <f t="shared" si="382"/>
        <v>8</v>
      </c>
      <c r="R3050" s="1">
        <f t="shared" si="383"/>
        <v>17</v>
      </c>
      <c r="S3050" t="s">
        <v>72</v>
      </c>
      <c r="T3050" s="2">
        <v>5544000</v>
      </c>
      <c r="U3050">
        <v>5313000</v>
      </c>
      <c r="V3050" s="2">
        <v>4227273</v>
      </c>
      <c r="W3050" s="2">
        <v>572727</v>
      </c>
      <c r="X3050" s="2">
        <v>0</v>
      </c>
      <c r="Y3050" s="2">
        <v>0</v>
      </c>
      <c r="Z3050" s="2">
        <v>744000</v>
      </c>
      <c r="AA3050">
        <v>2</v>
      </c>
      <c r="AB3050">
        <v>0</v>
      </c>
      <c r="AC3050">
        <v>1</v>
      </c>
      <c r="AD3050">
        <v>0</v>
      </c>
      <c r="AE3050">
        <v>2</v>
      </c>
      <c r="AF3050">
        <v>3</v>
      </c>
      <c r="AG3050">
        <v>1</v>
      </c>
      <c r="AH3050" s="2">
        <v>4227273</v>
      </c>
    </row>
    <row r="3051" spans="1:34" x14ac:dyDescent="0.5">
      <c r="A3051">
        <v>22885</v>
      </c>
      <c r="B3051">
        <v>96146</v>
      </c>
      <c r="C3051" t="s">
        <v>2969</v>
      </c>
      <c r="D3051" s="25">
        <v>29007</v>
      </c>
      <c r="E3051" t="s">
        <v>138</v>
      </c>
      <c r="F3051" t="s">
        <v>80</v>
      </c>
      <c r="G3051" t="s">
        <v>89</v>
      </c>
      <c r="H3051" s="25">
        <v>41869</v>
      </c>
      <c r="I3051" s="26" t="str">
        <f t="shared" si="376"/>
        <v>Mon</v>
      </c>
      <c r="J3051" s="1">
        <f t="shared" si="377"/>
        <v>23</v>
      </c>
      <c r="K3051" s="1" t="str">
        <f t="shared" si="378"/>
        <v>30D</v>
      </c>
      <c r="L3051" s="25">
        <v>41892</v>
      </c>
      <c r="M3051" s="26" t="str">
        <f t="shared" si="379"/>
        <v>Wed</v>
      </c>
      <c r="N3051" s="25">
        <v>41893</v>
      </c>
      <c r="O3051" s="1">
        <f t="shared" si="380"/>
        <v>1</v>
      </c>
      <c r="P3051" s="27">
        <f t="shared" si="381"/>
        <v>2014</v>
      </c>
      <c r="Q3051" s="1">
        <f t="shared" si="382"/>
        <v>9</v>
      </c>
      <c r="R3051" s="1">
        <f t="shared" si="383"/>
        <v>10</v>
      </c>
      <c r="S3051" t="s">
        <v>72</v>
      </c>
      <c r="T3051" s="2">
        <v>17630563.010000002</v>
      </c>
      <c r="U3051">
        <v>12495563.5</v>
      </c>
      <c r="V3051" s="2">
        <v>5964495.5999999996</v>
      </c>
      <c r="W3051" s="2">
        <v>7005410.6799999997</v>
      </c>
      <c r="X3051" s="2">
        <v>0</v>
      </c>
      <c r="Y3051" s="2">
        <v>1814851.82</v>
      </c>
      <c r="Z3051" s="2">
        <v>2845804.91</v>
      </c>
      <c r="AA3051">
        <v>6</v>
      </c>
      <c r="AB3051">
        <v>0</v>
      </c>
      <c r="AC3051">
        <v>0</v>
      </c>
      <c r="AD3051">
        <v>2</v>
      </c>
      <c r="AE3051">
        <v>6</v>
      </c>
      <c r="AF3051">
        <v>8</v>
      </c>
      <c r="AG3051">
        <v>3</v>
      </c>
      <c r="AH3051" s="2">
        <v>1988165.2</v>
      </c>
    </row>
    <row r="3052" spans="1:34" x14ac:dyDescent="0.5">
      <c r="A3052">
        <v>22886</v>
      </c>
      <c r="B3052">
        <v>96146</v>
      </c>
      <c r="C3052" t="s">
        <v>2969</v>
      </c>
      <c r="D3052" s="25">
        <v>29007</v>
      </c>
      <c r="E3052" t="s">
        <v>138</v>
      </c>
      <c r="F3052" t="s">
        <v>80</v>
      </c>
      <c r="G3052" t="s">
        <v>89</v>
      </c>
      <c r="H3052" s="25">
        <v>41869</v>
      </c>
      <c r="I3052" s="26" t="str">
        <f t="shared" si="376"/>
        <v>Mon</v>
      </c>
      <c r="J3052" s="1">
        <f t="shared" si="377"/>
        <v>21</v>
      </c>
      <c r="K3052" s="1" t="str">
        <f t="shared" si="378"/>
        <v>30D</v>
      </c>
      <c r="L3052" s="25">
        <v>41890</v>
      </c>
      <c r="M3052" s="26" t="str">
        <f t="shared" si="379"/>
        <v>Mon</v>
      </c>
      <c r="N3052" s="25">
        <v>41892</v>
      </c>
      <c r="O3052" s="1">
        <f t="shared" si="380"/>
        <v>2</v>
      </c>
      <c r="P3052" s="27">
        <f t="shared" si="381"/>
        <v>2014</v>
      </c>
      <c r="Q3052" s="1">
        <f t="shared" si="382"/>
        <v>9</v>
      </c>
      <c r="R3052" s="1">
        <f t="shared" si="383"/>
        <v>8</v>
      </c>
      <c r="S3052" t="s">
        <v>72</v>
      </c>
      <c r="T3052" s="2">
        <v>17630563.010000002</v>
      </c>
      <c r="U3052">
        <v>12495563.5</v>
      </c>
      <c r="V3052" s="2">
        <v>5964495.5999999996</v>
      </c>
      <c r="W3052" s="2">
        <v>7005410.6799999997</v>
      </c>
      <c r="X3052" s="2">
        <v>0</v>
      </c>
      <c r="Y3052" s="2">
        <v>1814851.82</v>
      </c>
      <c r="Z3052" s="2">
        <v>2845804.91</v>
      </c>
      <c r="AA3052">
        <v>6</v>
      </c>
      <c r="AB3052">
        <v>0</v>
      </c>
      <c r="AC3052">
        <v>0</v>
      </c>
      <c r="AD3052">
        <v>2</v>
      </c>
      <c r="AE3052">
        <v>6</v>
      </c>
      <c r="AF3052">
        <v>8</v>
      </c>
      <c r="AG3052">
        <v>3</v>
      </c>
      <c r="AH3052" s="2">
        <v>1988165.2</v>
      </c>
    </row>
    <row r="3053" spans="1:34" x14ac:dyDescent="0.5">
      <c r="A3053">
        <v>22875</v>
      </c>
      <c r="B3053">
        <v>96090</v>
      </c>
      <c r="C3053" t="s">
        <v>2970</v>
      </c>
      <c r="D3053" s="25">
        <v>25858</v>
      </c>
      <c r="E3053" t="s">
        <v>79</v>
      </c>
      <c r="F3053" t="s">
        <v>105</v>
      </c>
      <c r="G3053" t="s">
        <v>106</v>
      </c>
      <c r="H3053" s="25">
        <v>41869</v>
      </c>
      <c r="I3053" s="26" t="str">
        <f t="shared" si="376"/>
        <v>Mon</v>
      </c>
      <c r="J3053" s="1">
        <f t="shared" si="377"/>
        <v>24</v>
      </c>
      <c r="K3053" s="1" t="str">
        <f t="shared" si="378"/>
        <v>30D</v>
      </c>
      <c r="L3053" s="25">
        <v>41893</v>
      </c>
      <c r="M3053" s="26" t="str">
        <f t="shared" si="379"/>
        <v>Thu</v>
      </c>
      <c r="N3053" s="25">
        <v>41899</v>
      </c>
      <c r="O3053" s="1">
        <f t="shared" si="380"/>
        <v>6</v>
      </c>
      <c r="P3053" s="27">
        <f t="shared" si="381"/>
        <v>2014</v>
      </c>
      <c r="Q3053" s="1">
        <f t="shared" si="382"/>
        <v>9</v>
      </c>
      <c r="R3053" s="1">
        <f t="shared" si="383"/>
        <v>11</v>
      </c>
      <c r="S3053" t="s">
        <v>72</v>
      </c>
      <c r="T3053" s="2">
        <v>5018397.51</v>
      </c>
      <c r="U3053">
        <v>0</v>
      </c>
      <c r="V3053" s="2">
        <v>2189594.4</v>
      </c>
      <c r="W3053" s="2">
        <v>2155842</v>
      </c>
      <c r="X3053" s="2">
        <v>0</v>
      </c>
      <c r="Y3053" s="2">
        <v>0</v>
      </c>
      <c r="Z3053" s="2">
        <v>672961.11</v>
      </c>
      <c r="AA3053">
        <v>12</v>
      </c>
      <c r="AB3053">
        <v>0</v>
      </c>
      <c r="AC3053">
        <v>0</v>
      </c>
      <c r="AD3053">
        <v>0</v>
      </c>
      <c r="AE3053">
        <v>12</v>
      </c>
      <c r="AF3053">
        <v>12</v>
      </c>
      <c r="AG3053">
        <v>6</v>
      </c>
      <c r="AH3053" s="2">
        <v>364932.4</v>
      </c>
    </row>
    <row r="3054" spans="1:34" x14ac:dyDescent="0.5">
      <c r="A3054">
        <v>22888</v>
      </c>
      <c r="B3054">
        <v>96151</v>
      </c>
      <c r="C3054" t="s">
        <v>2971</v>
      </c>
      <c r="D3054" s="25">
        <v>30300</v>
      </c>
      <c r="E3054" t="s">
        <v>140</v>
      </c>
      <c r="F3054" t="s">
        <v>80</v>
      </c>
      <c r="G3054" t="s">
        <v>89</v>
      </c>
      <c r="H3054" s="25">
        <v>41869</v>
      </c>
      <c r="I3054" s="26" t="str">
        <f t="shared" si="376"/>
        <v>Mon</v>
      </c>
      <c r="J3054" s="1">
        <f t="shared" si="377"/>
        <v>45</v>
      </c>
      <c r="K3054" s="1" t="str">
        <f t="shared" si="378"/>
        <v>45D</v>
      </c>
      <c r="L3054" s="25">
        <v>41914</v>
      </c>
      <c r="M3054" s="26" t="str">
        <f t="shared" si="379"/>
        <v>Thu</v>
      </c>
      <c r="N3054" s="25">
        <v>41918</v>
      </c>
      <c r="O3054" s="1">
        <f t="shared" si="380"/>
        <v>4</v>
      </c>
      <c r="P3054" s="27">
        <f t="shared" si="381"/>
        <v>2014</v>
      </c>
      <c r="Q3054" s="1">
        <f t="shared" si="382"/>
        <v>10</v>
      </c>
      <c r="R3054" s="1">
        <f t="shared" si="383"/>
        <v>2</v>
      </c>
      <c r="S3054" t="s">
        <v>72</v>
      </c>
      <c r="T3054" s="2">
        <v>3700827.78</v>
      </c>
      <c r="U3054">
        <v>0</v>
      </c>
      <c r="V3054" s="2">
        <v>3200000</v>
      </c>
      <c r="W3054" s="2">
        <v>0</v>
      </c>
      <c r="X3054" s="2">
        <v>0</v>
      </c>
      <c r="Y3054" s="2">
        <v>4388.8900000000003</v>
      </c>
      <c r="Z3054" s="2">
        <v>496438.89</v>
      </c>
      <c r="AA3054">
        <v>8</v>
      </c>
      <c r="AB3054">
        <v>0</v>
      </c>
      <c r="AC3054">
        <v>3</v>
      </c>
      <c r="AD3054">
        <v>0</v>
      </c>
      <c r="AE3054">
        <v>8</v>
      </c>
      <c r="AF3054">
        <v>11</v>
      </c>
      <c r="AG3054">
        <v>4</v>
      </c>
      <c r="AH3054" s="2">
        <v>800000</v>
      </c>
    </row>
    <row r="3055" spans="1:34" x14ac:dyDescent="0.5">
      <c r="A3055">
        <v>22897</v>
      </c>
      <c r="B3055">
        <v>96170</v>
      </c>
      <c r="C3055" t="s">
        <v>2972</v>
      </c>
      <c r="D3055" s="25">
        <v>24923</v>
      </c>
      <c r="E3055" t="s">
        <v>87</v>
      </c>
      <c r="F3055" t="s">
        <v>80</v>
      </c>
      <c r="G3055" t="s">
        <v>89</v>
      </c>
      <c r="H3055" s="25">
        <v>41869</v>
      </c>
      <c r="I3055" s="26" t="str">
        <f t="shared" si="376"/>
        <v>Mon</v>
      </c>
      <c r="J3055" s="1">
        <f t="shared" si="377"/>
        <v>131</v>
      </c>
      <c r="K3055" s="1" t="str">
        <f t="shared" si="378"/>
        <v>120D</v>
      </c>
      <c r="L3055" s="25">
        <v>42000</v>
      </c>
      <c r="M3055" s="26" t="str">
        <f t="shared" si="379"/>
        <v>Sat</v>
      </c>
      <c r="N3055" s="25">
        <v>42005</v>
      </c>
      <c r="O3055" s="1">
        <f t="shared" si="380"/>
        <v>5</v>
      </c>
      <c r="P3055" s="27">
        <f t="shared" si="381"/>
        <v>2014</v>
      </c>
      <c r="Q3055" s="1">
        <f t="shared" si="382"/>
        <v>12</v>
      </c>
      <c r="R3055" s="1">
        <f t="shared" si="383"/>
        <v>27</v>
      </c>
      <c r="S3055" t="s">
        <v>72</v>
      </c>
      <c r="T3055" s="2">
        <v>53666249.049999997</v>
      </c>
      <c r="U3055">
        <v>51616250</v>
      </c>
      <c r="V3055" s="2">
        <v>28370875</v>
      </c>
      <c r="W3055" s="2">
        <v>17884973.739999998</v>
      </c>
      <c r="X3055" s="2">
        <v>0</v>
      </c>
      <c r="Y3055" s="2">
        <v>207792.2</v>
      </c>
      <c r="Z3055" s="2">
        <v>7202608.1100000003</v>
      </c>
      <c r="AA3055">
        <v>10</v>
      </c>
      <c r="AB3055">
        <v>0</v>
      </c>
      <c r="AC3055">
        <v>0</v>
      </c>
      <c r="AD3055">
        <v>0</v>
      </c>
      <c r="AE3055">
        <v>10</v>
      </c>
      <c r="AF3055">
        <v>10</v>
      </c>
      <c r="AG3055">
        <v>5</v>
      </c>
      <c r="AH3055" s="2">
        <v>5674175</v>
      </c>
    </row>
    <row r="3056" spans="1:34" x14ac:dyDescent="0.5">
      <c r="A3056">
        <v>22792</v>
      </c>
      <c r="B3056">
        <v>96147</v>
      </c>
      <c r="C3056" t="s">
        <v>2973</v>
      </c>
      <c r="D3056" s="25">
        <v>20099</v>
      </c>
      <c r="E3056" t="s">
        <v>69</v>
      </c>
      <c r="F3056" t="s">
        <v>75</v>
      </c>
      <c r="G3056" t="s">
        <v>91</v>
      </c>
      <c r="H3056" s="25">
        <v>41869</v>
      </c>
      <c r="I3056" s="26" t="str">
        <f t="shared" si="376"/>
        <v>Mon</v>
      </c>
      <c r="J3056" s="1">
        <f t="shared" si="377"/>
        <v>61</v>
      </c>
      <c r="K3056" s="1" t="str">
        <f t="shared" si="378"/>
        <v>90D</v>
      </c>
      <c r="L3056" s="25">
        <v>41930</v>
      </c>
      <c r="M3056" s="26" t="str">
        <f t="shared" si="379"/>
        <v>Sat</v>
      </c>
      <c r="N3056" s="25">
        <v>41932</v>
      </c>
      <c r="O3056" s="1">
        <f t="shared" si="380"/>
        <v>2</v>
      </c>
      <c r="P3056" s="27">
        <f t="shared" si="381"/>
        <v>2014</v>
      </c>
      <c r="Q3056" s="1">
        <f t="shared" si="382"/>
        <v>10</v>
      </c>
      <c r="R3056" s="1">
        <f t="shared" si="383"/>
        <v>18</v>
      </c>
      <c r="S3056" t="s">
        <v>72</v>
      </c>
      <c r="T3056" s="2">
        <v>1390000</v>
      </c>
      <c r="U3056">
        <v>0</v>
      </c>
      <c r="V3056" s="2">
        <v>1000000</v>
      </c>
      <c r="W3056" s="2">
        <v>203463.2</v>
      </c>
      <c r="X3056" s="2">
        <v>0</v>
      </c>
      <c r="Y3056" s="2">
        <v>0</v>
      </c>
      <c r="Z3056" s="2">
        <v>186536.8</v>
      </c>
      <c r="AA3056">
        <v>4</v>
      </c>
      <c r="AB3056">
        <v>0</v>
      </c>
      <c r="AC3056">
        <v>0</v>
      </c>
      <c r="AD3056">
        <v>0</v>
      </c>
      <c r="AE3056">
        <v>4</v>
      </c>
      <c r="AF3056">
        <v>4</v>
      </c>
      <c r="AG3056">
        <v>2</v>
      </c>
      <c r="AH3056" s="2">
        <v>500000</v>
      </c>
    </row>
    <row r="3057" spans="1:34" x14ac:dyDescent="0.5">
      <c r="A3057">
        <v>22878</v>
      </c>
      <c r="B3057">
        <v>96101</v>
      </c>
      <c r="C3057" t="s">
        <v>2974</v>
      </c>
      <c r="D3057" s="25">
        <v>32139</v>
      </c>
      <c r="E3057" t="s">
        <v>161</v>
      </c>
      <c r="F3057" t="s">
        <v>80</v>
      </c>
      <c r="G3057" t="s">
        <v>89</v>
      </c>
      <c r="H3057" s="25">
        <v>41869</v>
      </c>
      <c r="I3057" s="26" t="str">
        <f t="shared" si="376"/>
        <v>Mon</v>
      </c>
      <c r="J3057" s="1">
        <f t="shared" si="377"/>
        <v>0</v>
      </c>
      <c r="K3057" s="1" t="str">
        <f t="shared" si="378"/>
        <v>7D</v>
      </c>
      <c r="L3057" s="25">
        <v>41869</v>
      </c>
      <c r="M3057" s="26" t="str">
        <f t="shared" si="379"/>
        <v>Mon</v>
      </c>
      <c r="N3057" s="25">
        <v>41871</v>
      </c>
      <c r="O3057" s="1">
        <f t="shared" si="380"/>
        <v>2</v>
      </c>
      <c r="P3057" s="27">
        <f t="shared" si="381"/>
        <v>2014</v>
      </c>
      <c r="Q3057" s="1">
        <f t="shared" si="382"/>
        <v>8</v>
      </c>
      <c r="R3057" s="1">
        <f t="shared" si="383"/>
        <v>18</v>
      </c>
      <c r="S3057" t="s">
        <v>72</v>
      </c>
      <c r="T3057" s="2">
        <v>19656350.23</v>
      </c>
      <c r="U3057">
        <v>12706000</v>
      </c>
      <c r="V3057" s="2">
        <v>10152380</v>
      </c>
      <c r="W3057" s="2">
        <v>6212119.0599999996</v>
      </c>
      <c r="X3057" s="2">
        <v>0</v>
      </c>
      <c r="Y3057" s="2">
        <v>654215.85</v>
      </c>
      <c r="Z3057" s="2">
        <v>2637635.3199999998</v>
      </c>
      <c r="AA3057">
        <v>6</v>
      </c>
      <c r="AB3057">
        <v>0</v>
      </c>
      <c r="AC3057">
        <v>0</v>
      </c>
      <c r="AD3057">
        <v>0</v>
      </c>
      <c r="AE3057">
        <v>6</v>
      </c>
      <c r="AF3057">
        <v>6</v>
      </c>
      <c r="AG3057">
        <v>3</v>
      </c>
      <c r="AH3057" s="2">
        <v>3384126.67</v>
      </c>
    </row>
    <row r="3058" spans="1:34" x14ac:dyDescent="0.5">
      <c r="A3058">
        <v>22965</v>
      </c>
      <c r="B3058">
        <v>96425</v>
      </c>
      <c r="C3058" t="s">
        <v>2975</v>
      </c>
      <c r="D3058" s="25">
        <v>21525</v>
      </c>
      <c r="E3058" t="s">
        <v>110</v>
      </c>
      <c r="F3058" t="s">
        <v>80</v>
      </c>
      <c r="G3058" t="s">
        <v>89</v>
      </c>
      <c r="H3058" s="25">
        <v>41870</v>
      </c>
      <c r="I3058" s="26" t="str">
        <f t="shared" si="376"/>
        <v>Tue</v>
      </c>
      <c r="J3058" s="1">
        <f t="shared" si="377"/>
        <v>22</v>
      </c>
      <c r="K3058" s="1" t="str">
        <f t="shared" si="378"/>
        <v>30D</v>
      </c>
      <c r="L3058" s="25">
        <v>41892</v>
      </c>
      <c r="M3058" s="26" t="str">
        <f t="shared" si="379"/>
        <v>Wed</v>
      </c>
      <c r="N3058" s="25">
        <v>41899</v>
      </c>
      <c r="O3058" s="1">
        <f t="shared" si="380"/>
        <v>7</v>
      </c>
      <c r="P3058" s="27">
        <f t="shared" si="381"/>
        <v>2014</v>
      </c>
      <c r="Q3058" s="1">
        <f t="shared" si="382"/>
        <v>9</v>
      </c>
      <c r="R3058" s="1">
        <f t="shared" si="383"/>
        <v>10</v>
      </c>
      <c r="S3058" t="s">
        <v>72</v>
      </c>
      <c r="T3058" s="2">
        <v>35135067.799999997</v>
      </c>
      <c r="U3058">
        <v>35135067.799999997</v>
      </c>
      <c r="V3058" s="2">
        <v>19092580.5</v>
      </c>
      <c r="W3058" s="2">
        <v>11325757.1</v>
      </c>
      <c r="X3058" s="2">
        <v>0</v>
      </c>
      <c r="Y3058" s="2">
        <v>0</v>
      </c>
      <c r="Z3058" s="2">
        <v>4716730.2</v>
      </c>
      <c r="AA3058">
        <v>14</v>
      </c>
      <c r="AB3058">
        <v>0</v>
      </c>
      <c r="AC3058">
        <v>0</v>
      </c>
      <c r="AD3058">
        <v>0</v>
      </c>
      <c r="AE3058">
        <v>14</v>
      </c>
      <c r="AF3058">
        <v>14</v>
      </c>
      <c r="AG3058">
        <v>7</v>
      </c>
      <c r="AH3058" s="2">
        <v>2727511.5</v>
      </c>
    </row>
    <row r="3059" spans="1:34" x14ac:dyDescent="0.5">
      <c r="A3059">
        <v>22963</v>
      </c>
      <c r="B3059">
        <v>96422</v>
      </c>
      <c r="C3059" t="s">
        <v>2976</v>
      </c>
      <c r="D3059" s="25">
        <v>30147</v>
      </c>
      <c r="E3059" t="s">
        <v>69</v>
      </c>
      <c r="F3059" t="s">
        <v>70</v>
      </c>
      <c r="G3059" t="s">
        <v>74</v>
      </c>
      <c r="H3059" s="25">
        <v>41870</v>
      </c>
      <c r="I3059" s="26" t="str">
        <f t="shared" si="376"/>
        <v>Tue</v>
      </c>
      <c r="J3059" s="1">
        <f t="shared" si="377"/>
        <v>11</v>
      </c>
      <c r="K3059" s="1" t="str">
        <f t="shared" si="378"/>
        <v>14D</v>
      </c>
      <c r="L3059" s="25">
        <v>41881</v>
      </c>
      <c r="M3059" s="26" t="str">
        <f t="shared" si="379"/>
        <v>Sat</v>
      </c>
      <c r="N3059" s="25">
        <v>41884</v>
      </c>
      <c r="O3059" s="1">
        <f t="shared" si="380"/>
        <v>3</v>
      </c>
      <c r="P3059" s="27">
        <f t="shared" si="381"/>
        <v>2014</v>
      </c>
      <c r="Q3059" s="1">
        <f t="shared" si="382"/>
        <v>8</v>
      </c>
      <c r="R3059" s="1">
        <f t="shared" si="383"/>
        <v>30</v>
      </c>
      <c r="S3059" t="s">
        <v>72</v>
      </c>
      <c r="T3059" s="2">
        <v>95806498.790000007</v>
      </c>
      <c r="U3059">
        <v>90090000</v>
      </c>
      <c r="V3059" s="2">
        <v>75745455</v>
      </c>
      <c r="W3059" s="2">
        <v>6935496.3499999996</v>
      </c>
      <c r="X3059" s="2">
        <v>0</v>
      </c>
      <c r="Y3059" s="2">
        <v>268398.27</v>
      </c>
      <c r="Z3059" s="2">
        <v>12857149.17</v>
      </c>
      <c r="AA3059">
        <v>21</v>
      </c>
      <c r="AB3059">
        <v>0</v>
      </c>
      <c r="AC3059">
        <v>0</v>
      </c>
      <c r="AD3059">
        <v>0</v>
      </c>
      <c r="AE3059">
        <v>21</v>
      </c>
      <c r="AF3059">
        <v>21</v>
      </c>
      <c r="AG3059">
        <v>3</v>
      </c>
      <c r="AH3059" s="2">
        <v>25248485</v>
      </c>
    </row>
    <row r="3060" spans="1:34" x14ac:dyDescent="0.5">
      <c r="A3060">
        <v>22928</v>
      </c>
      <c r="B3060">
        <v>96285</v>
      </c>
      <c r="C3060" t="s">
        <v>2977</v>
      </c>
      <c r="D3060" s="25">
        <v>28550</v>
      </c>
      <c r="E3060" t="s">
        <v>138</v>
      </c>
      <c r="F3060" t="s">
        <v>80</v>
      </c>
      <c r="G3060" t="s">
        <v>89</v>
      </c>
      <c r="H3060" s="25">
        <v>41870</v>
      </c>
      <c r="I3060" s="26" t="str">
        <f t="shared" si="376"/>
        <v>Tue</v>
      </c>
      <c r="J3060" s="1">
        <f t="shared" si="377"/>
        <v>20</v>
      </c>
      <c r="K3060" s="1" t="str">
        <f t="shared" si="378"/>
        <v>30D</v>
      </c>
      <c r="L3060" s="25">
        <v>41890</v>
      </c>
      <c r="M3060" s="26" t="str">
        <f t="shared" si="379"/>
        <v>Mon</v>
      </c>
      <c r="N3060" s="25">
        <v>41892</v>
      </c>
      <c r="O3060" s="1">
        <f t="shared" si="380"/>
        <v>2</v>
      </c>
      <c r="P3060" s="27">
        <f t="shared" si="381"/>
        <v>2014</v>
      </c>
      <c r="Q3060" s="1">
        <f t="shared" si="382"/>
        <v>9</v>
      </c>
      <c r="R3060" s="1">
        <f t="shared" si="383"/>
        <v>8</v>
      </c>
      <c r="S3060" t="s">
        <v>72</v>
      </c>
      <c r="T3060" s="2">
        <v>8295999.5499999998</v>
      </c>
      <c r="U3060">
        <v>4736000</v>
      </c>
      <c r="V3060" s="2">
        <v>4100432.9</v>
      </c>
      <c r="W3060" s="2">
        <v>199134.2</v>
      </c>
      <c r="X3060" s="2">
        <v>0</v>
      </c>
      <c r="Y3060" s="2">
        <v>2403596.41</v>
      </c>
      <c r="Z3060" s="2">
        <v>1592836.04</v>
      </c>
      <c r="AA3060">
        <v>6</v>
      </c>
      <c r="AB3060">
        <v>0</v>
      </c>
      <c r="AC3060">
        <v>0</v>
      </c>
      <c r="AD3060">
        <v>2</v>
      </c>
      <c r="AE3060">
        <v>6</v>
      </c>
      <c r="AF3060">
        <v>8</v>
      </c>
      <c r="AG3060">
        <v>3</v>
      </c>
      <c r="AH3060" s="2">
        <v>1366810.97</v>
      </c>
    </row>
    <row r="3061" spans="1:34" x14ac:dyDescent="0.5">
      <c r="A3061">
        <v>22938</v>
      </c>
      <c r="B3061">
        <v>96363</v>
      </c>
      <c r="C3061" t="s">
        <v>2978</v>
      </c>
      <c r="D3061" s="25">
        <v>28198</v>
      </c>
      <c r="E3061" t="s">
        <v>69</v>
      </c>
      <c r="F3061" t="s">
        <v>84</v>
      </c>
      <c r="G3061" t="s">
        <v>112</v>
      </c>
      <c r="H3061" s="25">
        <v>41870</v>
      </c>
      <c r="I3061" s="26" t="str">
        <f t="shared" si="376"/>
        <v>Tue</v>
      </c>
      <c r="J3061" s="1">
        <f t="shared" si="377"/>
        <v>1</v>
      </c>
      <c r="K3061" s="1" t="str">
        <f t="shared" si="378"/>
        <v>7D</v>
      </c>
      <c r="L3061" s="25">
        <v>41871</v>
      </c>
      <c r="M3061" s="26" t="str">
        <f t="shared" si="379"/>
        <v>Wed</v>
      </c>
      <c r="N3061" s="25">
        <v>41875</v>
      </c>
      <c r="O3061" s="1">
        <f t="shared" si="380"/>
        <v>4</v>
      </c>
      <c r="P3061" s="27">
        <f t="shared" si="381"/>
        <v>2014</v>
      </c>
      <c r="Q3061" s="1">
        <f t="shared" si="382"/>
        <v>8</v>
      </c>
      <c r="R3061" s="1">
        <f t="shared" si="383"/>
        <v>20</v>
      </c>
      <c r="S3061" t="s">
        <v>72</v>
      </c>
      <c r="T3061" s="2">
        <v>24722000.780000001</v>
      </c>
      <c r="U3061">
        <v>20760000</v>
      </c>
      <c r="V3061" s="2">
        <v>18507358.489999998</v>
      </c>
      <c r="W3061" s="2">
        <v>2247618</v>
      </c>
      <c r="X3061" s="2">
        <v>0</v>
      </c>
      <c r="Y3061" s="2">
        <v>649351</v>
      </c>
      <c r="Z3061" s="2">
        <v>3317673.29</v>
      </c>
      <c r="AA3061">
        <v>8</v>
      </c>
      <c r="AB3061">
        <v>4</v>
      </c>
      <c r="AC3061">
        <v>2</v>
      </c>
      <c r="AD3061">
        <v>0</v>
      </c>
      <c r="AE3061">
        <v>12</v>
      </c>
      <c r="AF3061">
        <v>14</v>
      </c>
      <c r="AG3061">
        <v>4</v>
      </c>
      <c r="AH3061" s="2">
        <v>4626839.62</v>
      </c>
    </row>
    <row r="3062" spans="1:34" x14ac:dyDescent="0.5">
      <c r="A3062">
        <v>22951</v>
      </c>
      <c r="B3062">
        <v>97018</v>
      </c>
      <c r="C3062" t="s">
        <v>2979</v>
      </c>
      <c r="D3062" s="25">
        <v>21781</v>
      </c>
      <c r="E3062" t="s">
        <v>69</v>
      </c>
      <c r="F3062" t="s">
        <v>80</v>
      </c>
      <c r="G3062" t="s">
        <v>89</v>
      </c>
      <c r="H3062" s="25">
        <v>41870</v>
      </c>
      <c r="I3062" s="26" t="str">
        <f t="shared" si="376"/>
        <v>Tue</v>
      </c>
      <c r="J3062" s="1">
        <f t="shared" si="377"/>
        <v>12</v>
      </c>
      <c r="K3062" s="1" t="str">
        <f t="shared" si="378"/>
        <v>14D</v>
      </c>
      <c r="L3062" s="25">
        <v>41882</v>
      </c>
      <c r="M3062" s="26" t="str">
        <f t="shared" si="379"/>
        <v>Sun</v>
      </c>
      <c r="N3062" s="25">
        <v>41883</v>
      </c>
      <c r="O3062" s="1">
        <f t="shared" si="380"/>
        <v>1</v>
      </c>
      <c r="P3062" s="27">
        <f t="shared" si="381"/>
        <v>2014</v>
      </c>
      <c r="Q3062" s="1">
        <f t="shared" si="382"/>
        <v>8</v>
      </c>
      <c r="R3062" s="1">
        <f t="shared" si="383"/>
        <v>31</v>
      </c>
      <c r="S3062" t="s">
        <v>72</v>
      </c>
      <c r="T3062" s="2">
        <v>2626000</v>
      </c>
      <c r="U3062">
        <v>0</v>
      </c>
      <c r="V3062" s="2">
        <v>2200000</v>
      </c>
      <c r="W3062" s="2">
        <v>73593.070000000007</v>
      </c>
      <c r="X3062" s="2">
        <v>0</v>
      </c>
      <c r="Y3062" s="2">
        <v>0</v>
      </c>
      <c r="Z3062" s="2">
        <v>352406.93</v>
      </c>
      <c r="AA3062">
        <v>14</v>
      </c>
      <c r="AB3062">
        <v>0</v>
      </c>
      <c r="AC3062">
        <v>0</v>
      </c>
      <c r="AD3062">
        <v>0</v>
      </c>
      <c r="AE3062">
        <v>14</v>
      </c>
      <c r="AF3062">
        <v>14</v>
      </c>
      <c r="AG3062">
        <v>2</v>
      </c>
      <c r="AH3062" s="2">
        <v>1100000</v>
      </c>
    </row>
    <row r="3063" spans="1:34" x14ac:dyDescent="0.5">
      <c r="A3063">
        <v>22927</v>
      </c>
      <c r="B3063">
        <v>96284</v>
      </c>
      <c r="C3063" t="s">
        <v>2980</v>
      </c>
      <c r="D3063" s="25">
        <v>30337</v>
      </c>
      <c r="E3063" t="s">
        <v>79</v>
      </c>
      <c r="F3063" t="s">
        <v>80</v>
      </c>
      <c r="G3063" t="s">
        <v>89</v>
      </c>
      <c r="H3063" s="25">
        <v>41870</v>
      </c>
      <c r="I3063" s="26" t="str">
        <f t="shared" si="376"/>
        <v>Tue</v>
      </c>
      <c r="J3063" s="1">
        <f t="shared" si="377"/>
        <v>45</v>
      </c>
      <c r="K3063" s="1" t="str">
        <f t="shared" si="378"/>
        <v>45D</v>
      </c>
      <c r="L3063" s="25">
        <v>41915</v>
      </c>
      <c r="M3063" s="26" t="str">
        <f t="shared" si="379"/>
        <v>Fri</v>
      </c>
      <c r="N3063" s="25">
        <v>41919</v>
      </c>
      <c r="O3063" s="1">
        <f t="shared" si="380"/>
        <v>4</v>
      </c>
      <c r="P3063" s="27">
        <f t="shared" si="381"/>
        <v>2014</v>
      </c>
      <c r="Q3063" s="1">
        <f t="shared" si="382"/>
        <v>10</v>
      </c>
      <c r="R3063" s="1">
        <f t="shared" si="383"/>
        <v>3</v>
      </c>
      <c r="S3063" t="s">
        <v>72</v>
      </c>
      <c r="T3063" s="2">
        <v>17730940.949999999</v>
      </c>
      <c r="U3063">
        <v>17509170</v>
      </c>
      <c r="V3063" s="2">
        <v>8686739.5999999996</v>
      </c>
      <c r="W3063" s="2">
        <v>6497835.2300000004</v>
      </c>
      <c r="X3063" s="2">
        <v>0</v>
      </c>
      <c r="Y3063" s="2">
        <v>174337.23</v>
      </c>
      <c r="Z3063" s="2">
        <v>2372028.89</v>
      </c>
      <c r="AA3063">
        <v>8</v>
      </c>
      <c r="AB3063">
        <v>0</v>
      </c>
      <c r="AC3063">
        <v>0</v>
      </c>
      <c r="AD3063">
        <v>0</v>
      </c>
      <c r="AE3063">
        <v>8</v>
      </c>
      <c r="AF3063">
        <v>8</v>
      </c>
      <c r="AG3063">
        <v>4</v>
      </c>
      <c r="AH3063" s="2">
        <v>2171684.9</v>
      </c>
    </row>
    <row r="3064" spans="1:34" x14ac:dyDescent="0.5">
      <c r="A3064">
        <v>22962</v>
      </c>
      <c r="B3064">
        <v>96421</v>
      </c>
      <c r="C3064" t="s">
        <v>2981</v>
      </c>
      <c r="D3064" s="25">
        <v>30533</v>
      </c>
      <c r="E3064" t="s">
        <v>138</v>
      </c>
      <c r="F3064" t="s">
        <v>75</v>
      </c>
      <c r="G3064" t="s">
        <v>1463</v>
      </c>
      <c r="H3064" s="25">
        <v>41870</v>
      </c>
      <c r="I3064" s="26" t="str">
        <f t="shared" si="376"/>
        <v>Tue</v>
      </c>
      <c r="J3064" s="1">
        <f t="shared" si="377"/>
        <v>31</v>
      </c>
      <c r="K3064" s="1" t="str">
        <f t="shared" si="378"/>
        <v>45D</v>
      </c>
      <c r="L3064" s="25">
        <v>41901</v>
      </c>
      <c r="M3064" s="26" t="str">
        <f t="shared" si="379"/>
        <v>Fri</v>
      </c>
      <c r="N3064" s="25">
        <v>41904</v>
      </c>
      <c r="O3064" s="1">
        <f t="shared" si="380"/>
        <v>3</v>
      </c>
      <c r="P3064" s="27">
        <f t="shared" si="381"/>
        <v>2014</v>
      </c>
      <c r="Q3064" s="1">
        <f t="shared" si="382"/>
        <v>9</v>
      </c>
      <c r="R3064" s="1">
        <f t="shared" si="383"/>
        <v>19</v>
      </c>
      <c r="S3064" t="s">
        <v>72</v>
      </c>
      <c r="T3064" s="2">
        <v>1672814.48</v>
      </c>
      <c r="U3064">
        <v>0</v>
      </c>
      <c r="V3064" s="2">
        <v>1125108.23</v>
      </c>
      <c r="W3064" s="2">
        <v>320346.15000000002</v>
      </c>
      <c r="X3064" s="2">
        <v>0</v>
      </c>
      <c r="Y3064" s="2">
        <v>3013.35</v>
      </c>
      <c r="Z3064" s="2">
        <v>224346.75</v>
      </c>
      <c r="AA3064">
        <v>6</v>
      </c>
      <c r="AB3064">
        <v>0</v>
      </c>
      <c r="AC3064">
        <v>0</v>
      </c>
      <c r="AD3064">
        <v>0</v>
      </c>
      <c r="AE3064">
        <v>6</v>
      </c>
      <c r="AF3064">
        <v>6</v>
      </c>
      <c r="AG3064">
        <v>3</v>
      </c>
      <c r="AH3064" s="2">
        <v>375036.08</v>
      </c>
    </row>
    <row r="3065" spans="1:34" x14ac:dyDescent="0.5">
      <c r="A3065">
        <v>22921</v>
      </c>
      <c r="B3065">
        <v>96101</v>
      </c>
      <c r="C3065" t="s">
        <v>2974</v>
      </c>
      <c r="D3065" s="25">
        <v>32139</v>
      </c>
      <c r="E3065" t="s">
        <v>161</v>
      </c>
      <c r="F3065" t="s">
        <v>70</v>
      </c>
      <c r="G3065" t="s">
        <v>97</v>
      </c>
      <c r="H3065" s="25">
        <v>41870</v>
      </c>
      <c r="I3065" s="26" t="str">
        <f t="shared" si="376"/>
        <v>Tue</v>
      </c>
      <c r="J3065" s="1">
        <f t="shared" si="377"/>
        <v>1</v>
      </c>
      <c r="K3065" s="1" t="str">
        <f t="shared" si="378"/>
        <v>7D</v>
      </c>
      <c r="L3065" s="25">
        <v>41871</v>
      </c>
      <c r="M3065" s="26" t="str">
        <f t="shared" si="379"/>
        <v>Wed</v>
      </c>
      <c r="N3065" s="25">
        <v>41872</v>
      </c>
      <c r="O3065" s="1">
        <f t="shared" si="380"/>
        <v>1</v>
      </c>
      <c r="P3065" s="27">
        <f t="shared" si="381"/>
        <v>2014</v>
      </c>
      <c r="Q3065" s="1">
        <f t="shared" si="382"/>
        <v>8</v>
      </c>
      <c r="R3065" s="1">
        <f t="shared" si="383"/>
        <v>20</v>
      </c>
      <c r="S3065" t="s">
        <v>72</v>
      </c>
      <c r="T3065" s="2">
        <v>19656350.23</v>
      </c>
      <c r="U3065">
        <v>12706000</v>
      </c>
      <c r="V3065" s="2">
        <v>10152380</v>
      </c>
      <c r="W3065" s="2">
        <v>6212119.0599999996</v>
      </c>
      <c r="X3065" s="2">
        <v>0</v>
      </c>
      <c r="Y3065" s="2">
        <v>654215.85</v>
      </c>
      <c r="Z3065" s="2">
        <v>2637635.3199999998</v>
      </c>
      <c r="AA3065">
        <v>6</v>
      </c>
      <c r="AB3065">
        <v>0</v>
      </c>
      <c r="AC3065">
        <v>0</v>
      </c>
      <c r="AD3065">
        <v>0</v>
      </c>
      <c r="AE3065">
        <v>6</v>
      </c>
      <c r="AF3065">
        <v>6</v>
      </c>
      <c r="AG3065">
        <v>3</v>
      </c>
      <c r="AH3065" s="2">
        <v>3384126.67</v>
      </c>
    </row>
    <row r="3066" spans="1:34" x14ac:dyDescent="0.5">
      <c r="A3066">
        <v>22994</v>
      </c>
      <c r="B3066">
        <v>96548</v>
      </c>
      <c r="C3066" t="s">
        <v>2982</v>
      </c>
      <c r="D3066" s="25">
        <v>28445</v>
      </c>
      <c r="E3066" t="s">
        <v>138</v>
      </c>
      <c r="F3066" t="s">
        <v>84</v>
      </c>
      <c r="G3066" t="s">
        <v>112</v>
      </c>
      <c r="H3066" s="25">
        <v>41871</v>
      </c>
      <c r="I3066" s="26" t="str">
        <f t="shared" si="376"/>
        <v>Wed</v>
      </c>
      <c r="J3066" s="1">
        <f t="shared" si="377"/>
        <v>11</v>
      </c>
      <c r="K3066" s="1" t="str">
        <f t="shared" si="378"/>
        <v>14D</v>
      </c>
      <c r="L3066" s="25">
        <v>41882</v>
      </c>
      <c r="M3066" s="26" t="str">
        <f t="shared" si="379"/>
        <v>Sun</v>
      </c>
      <c r="N3066" s="25">
        <v>41883</v>
      </c>
      <c r="O3066" s="1">
        <f t="shared" si="380"/>
        <v>1</v>
      </c>
      <c r="P3066" s="27">
        <f t="shared" si="381"/>
        <v>2014</v>
      </c>
      <c r="Q3066" s="1">
        <f t="shared" si="382"/>
        <v>8</v>
      </c>
      <c r="R3066" s="1">
        <f t="shared" si="383"/>
        <v>31</v>
      </c>
      <c r="S3066" t="s">
        <v>72</v>
      </c>
      <c r="T3066" s="2">
        <v>7552500</v>
      </c>
      <c r="U3066">
        <v>6352500</v>
      </c>
      <c r="V3066" s="2">
        <v>5075758</v>
      </c>
      <c r="W3066" s="2">
        <v>424242</v>
      </c>
      <c r="X3066" s="2">
        <v>0</v>
      </c>
      <c r="Y3066" s="2">
        <v>799200.8</v>
      </c>
      <c r="Z3066" s="2">
        <v>1253299.2</v>
      </c>
      <c r="AA3066">
        <v>2</v>
      </c>
      <c r="AB3066">
        <v>0</v>
      </c>
      <c r="AC3066">
        <v>0</v>
      </c>
      <c r="AD3066">
        <v>1</v>
      </c>
      <c r="AE3066">
        <v>2</v>
      </c>
      <c r="AF3066">
        <v>3</v>
      </c>
      <c r="AG3066">
        <v>1</v>
      </c>
      <c r="AH3066" s="2">
        <v>5075758</v>
      </c>
    </row>
    <row r="3067" spans="1:34" x14ac:dyDescent="0.5">
      <c r="A3067">
        <v>22970</v>
      </c>
      <c r="B3067">
        <v>96449</v>
      </c>
      <c r="C3067" t="s">
        <v>2983</v>
      </c>
      <c r="D3067" s="25">
        <v>24271</v>
      </c>
      <c r="E3067" t="s">
        <v>140</v>
      </c>
      <c r="F3067" t="s">
        <v>75</v>
      </c>
      <c r="G3067" t="s">
        <v>91</v>
      </c>
      <c r="H3067" s="25">
        <v>41871</v>
      </c>
      <c r="I3067" s="26" t="str">
        <f t="shared" si="376"/>
        <v>Wed</v>
      </c>
      <c r="J3067" s="1">
        <f t="shared" si="377"/>
        <v>1</v>
      </c>
      <c r="K3067" s="1" t="str">
        <f t="shared" si="378"/>
        <v>7D</v>
      </c>
      <c r="L3067" s="25">
        <v>41872</v>
      </c>
      <c r="M3067" s="26" t="str">
        <f t="shared" si="379"/>
        <v>Thu</v>
      </c>
      <c r="N3067" s="25">
        <v>41877</v>
      </c>
      <c r="O3067" s="1">
        <f t="shared" si="380"/>
        <v>5</v>
      </c>
      <c r="P3067" s="27">
        <f t="shared" si="381"/>
        <v>2014</v>
      </c>
      <c r="Q3067" s="1">
        <f t="shared" si="382"/>
        <v>8</v>
      </c>
      <c r="R3067" s="1">
        <f t="shared" si="383"/>
        <v>21</v>
      </c>
      <c r="S3067" t="s">
        <v>72</v>
      </c>
      <c r="T3067" s="2">
        <v>2685000</v>
      </c>
      <c r="U3067">
        <v>0</v>
      </c>
      <c r="V3067" s="2">
        <v>1000000</v>
      </c>
      <c r="W3067" s="2">
        <v>991341.99</v>
      </c>
      <c r="X3067" s="2">
        <v>0</v>
      </c>
      <c r="Y3067" s="2">
        <v>333333.33</v>
      </c>
      <c r="Z3067" s="2">
        <v>360324.68</v>
      </c>
      <c r="AA3067">
        <v>30</v>
      </c>
      <c r="AB3067">
        <v>5</v>
      </c>
      <c r="AC3067">
        <v>0</v>
      </c>
      <c r="AD3067">
        <v>0</v>
      </c>
      <c r="AE3067">
        <v>35</v>
      </c>
      <c r="AF3067">
        <v>35</v>
      </c>
      <c r="AG3067">
        <v>5</v>
      </c>
      <c r="AH3067" s="2">
        <v>200000</v>
      </c>
    </row>
    <row r="3068" spans="1:34" x14ac:dyDescent="0.5">
      <c r="A3068">
        <v>22991</v>
      </c>
      <c r="B3068">
        <v>89308</v>
      </c>
      <c r="C3068" t="s">
        <v>2782</v>
      </c>
      <c r="D3068" s="25">
        <v>23110</v>
      </c>
      <c r="E3068" t="s">
        <v>161</v>
      </c>
      <c r="F3068" t="s">
        <v>70</v>
      </c>
      <c r="G3068" t="s">
        <v>97</v>
      </c>
      <c r="H3068" s="25">
        <v>41871</v>
      </c>
      <c r="I3068" s="26" t="str">
        <f t="shared" si="376"/>
        <v>Wed</v>
      </c>
      <c r="J3068" s="1">
        <f t="shared" si="377"/>
        <v>2</v>
      </c>
      <c r="K3068" s="1" t="str">
        <f t="shared" si="378"/>
        <v>7D</v>
      </c>
      <c r="L3068" s="25">
        <v>41873</v>
      </c>
      <c r="M3068" s="26" t="str">
        <f t="shared" si="379"/>
        <v>Fri</v>
      </c>
      <c r="N3068" s="25">
        <v>41874</v>
      </c>
      <c r="O3068" s="1">
        <f t="shared" si="380"/>
        <v>1</v>
      </c>
      <c r="P3068" s="27">
        <f t="shared" si="381"/>
        <v>2014</v>
      </c>
      <c r="Q3068" s="1">
        <f t="shared" si="382"/>
        <v>8</v>
      </c>
      <c r="R3068" s="1">
        <f t="shared" si="383"/>
        <v>22</v>
      </c>
      <c r="S3068" t="s">
        <v>72</v>
      </c>
      <c r="T3068" s="2">
        <v>47960501.280000001</v>
      </c>
      <c r="U3068">
        <v>40425500</v>
      </c>
      <c r="V3068" s="2">
        <v>33939828</v>
      </c>
      <c r="W3068" s="2">
        <v>6922077.9800000004</v>
      </c>
      <c r="X3068" s="2">
        <v>0</v>
      </c>
      <c r="Y3068" s="2">
        <v>662337.66</v>
      </c>
      <c r="Z3068" s="2">
        <v>6436257.6399999997</v>
      </c>
      <c r="AA3068">
        <v>5</v>
      </c>
      <c r="AB3068">
        <v>0</v>
      </c>
      <c r="AC3068">
        <v>0</v>
      </c>
      <c r="AD3068">
        <v>0</v>
      </c>
      <c r="AE3068">
        <v>5</v>
      </c>
      <c r="AF3068">
        <v>5</v>
      </c>
      <c r="AG3068">
        <v>5</v>
      </c>
      <c r="AH3068" s="2">
        <v>6787965.5999999996</v>
      </c>
    </row>
    <row r="3069" spans="1:34" x14ac:dyDescent="0.5">
      <c r="A3069">
        <v>23012</v>
      </c>
      <c r="B3069">
        <v>96670</v>
      </c>
      <c r="C3069" t="s">
        <v>2984</v>
      </c>
      <c r="D3069" s="25">
        <v>28228</v>
      </c>
      <c r="E3069" t="s">
        <v>69</v>
      </c>
      <c r="F3069" t="s">
        <v>75</v>
      </c>
      <c r="G3069" t="s">
        <v>91</v>
      </c>
      <c r="H3069" s="25">
        <v>41872</v>
      </c>
      <c r="I3069" s="26" t="str">
        <f t="shared" si="376"/>
        <v>Thu</v>
      </c>
      <c r="J3069" s="1">
        <f t="shared" si="377"/>
        <v>11</v>
      </c>
      <c r="K3069" s="1" t="str">
        <f t="shared" si="378"/>
        <v>14D</v>
      </c>
      <c r="L3069" s="25">
        <v>41883</v>
      </c>
      <c r="M3069" s="26" t="str">
        <f t="shared" si="379"/>
        <v>Mon</v>
      </c>
      <c r="N3069" s="25">
        <v>41884</v>
      </c>
      <c r="O3069" s="1">
        <f t="shared" si="380"/>
        <v>1</v>
      </c>
      <c r="P3069" s="27">
        <f t="shared" si="381"/>
        <v>2014</v>
      </c>
      <c r="Q3069" s="1">
        <f t="shared" si="382"/>
        <v>9</v>
      </c>
      <c r="R3069" s="1">
        <f t="shared" si="383"/>
        <v>1</v>
      </c>
      <c r="S3069" t="s">
        <v>72</v>
      </c>
      <c r="T3069" s="2">
        <v>231000</v>
      </c>
      <c r="U3069">
        <v>0</v>
      </c>
      <c r="V3069" s="2">
        <v>200000</v>
      </c>
      <c r="W3069" s="2">
        <v>0</v>
      </c>
      <c r="X3069" s="2">
        <v>0</v>
      </c>
      <c r="Y3069" s="2">
        <v>0</v>
      </c>
      <c r="Z3069" s="2">
        <v>31000</v>
      </c>
      <c r="AA3069">
        <v>2</v>
      </c>
      <c r="AB3069">
        <v>0</v>
      </c>
      <c r="AC3069">
        <v>0</v>
      </c>
      <c r="AD3069">
        <v>2</v>
      </c>
      <c r="AE3069">
        <v>2</v>
      </c>
      <c r="AF3069">
        <v>4</v>
      </c>
      <c r="AG3069">
        <v>1</v>
      </c>
      <c r="AH3069" s="2">
        <v>200000</v>
      </c>
    </row>
    <row r="3070" spans="1:34" x14ac:dyDescent="0.5">
      <c r="A3070">
        <v>22998</v>
      </c>
      <c r="B3070">
        <v>96568</v>
      </c>
      <c r="C3070" t="s">
        <v>2985</v>
      </c>
      <c r="D3070" s="25">
        <v>23641</v>
      </c>
      <c r="E3070" t="s">
        <v>122</v>
      </c>
      <c r="F3070" t="s">
        <v>80</v>
      </c>
      <c r="G3070" t="s">
        <v>89</v>
      </c>
      <c r="H3070" s="25">
        <v>41872</v>
      </c>
      <c r="I3070" s="26" t="str">
        <f t="shared" si="376"/>
        <v>Thu</v>
      </c>
      <c r="J3070" s="1">
        <f t="shared" si="377"/>
        <v>40</v>
      </c>
      <c r="K3070" s="1" t="str">
        <f t="shared" si="378"/>
        <v>45D</v>
      </c>
      <c r="L3070" s="25">
        <v>41912</v>
      </c>
      <c r="M3070" s="26" t="str">
        <f t="shared" si="379"/>
        <v>Tue</v>
      </c>
      <c r="N3070" s="25">
        <v>41913</v>
      </c>
      <c r="O3070" s="1">
        <f t="shared" si="380"/>
        <v>1</v>
      </c>
      <c r="P3070" s="27">
        <f t="shared" si="381"/>
        <v>2014</v>
      </c>
      <c r="Q3070" s="1">
        <f t="shared" si="382"/>
        <v>9</v>
      </c>
      <c r="R3070" s="1">
        <f t="shared" si="383"/>
        <v>30</v>
      </c>
      <c r="S3070" t="s">
        <v>72</v>
      </c>
      <c r="T3070" s="2">
        <v>4409637.3099999996</v>
      </c>
      <c r="U3070">
        <v>4029637.5</v>
      </c>
      <c r="V3070" s="2">
        <v>1870805.3</v>
      </c>
      <c r="W3070" s="2">
        <v>1946969.46</v>
      </c>
      <c r="X3070" s="2">
        <v>0</v>
      </c>
      <c r="Y3070" s="2">
        <v>0</v>
      </c>
      <c r="Z3070" s="2">
        <v>591862.55000000005</v>
      </c>
      <c r="AA3070">
        <v>2</v>
      </c>
      <c r="AB3070">
        <v>0</v>
      </c>
      <c r="AC3070">
        <v>0</v>
      </c>
      <c r="AD3070">
        <v>0</v>
      </c>
      <c r="AE3070">
        <v>2</v>
      </c>
      <c r="AF3070">
        <v>2</v>
      </c>
      <c r="AG3070">
        <v>1</v>
      </c>
      <c r="AH3070" s="2">
        <v>1870805.3</v>
      </c>
    </row>
    <row r="3071" spans="1:34" x14ac:dyDescent="0.5">
      <c r="A3071">
        <v>23014</v>
      </c>
      <c r="B3071">
        <v>96677</v>
      </c>
      <c r="C3071" t="s">
        <v>2986</v>
      </c>
      <c r="D3071" s="25">
        <v>32094</v>
      </c>
      <c r="E3071" t="s">
        <v>69</v>
      </c>
      <c r="F3071" t="s">
        <v>70</v>
      </c>
      <c r="G3071" t="s">
        <v>74</v>
      </c>
      <c r="H3071" s="25">
        <v>41873</v>
      </c>
      <c r="I3071" s="26" t="str">
        <f t="shared" si="376"/>
        <v>Fri</v>
      </c>
      <c r="J3071" s="1">
        <f t="shared" si="377"/>
        <v>8</v>
      </c>
      <c r="K3071" s="1" t="str">
        <f t="shared" si="378"/>
        <v>14D</v>
      </c>
      <c r="L3071" s="25">
        <v>41881</v>
      </c>
      <c r="M3071" s="26" t="str">
        <f t="shared" si="379"/>
        <v>Sat</v>
      </c>
      <c r="N3071" s="25">
        <v>41884</v>
      </c>
      <c r="O3071" s="1">
        <f t="shared" si="380"/>
        <v>3</v>
      </c>
      <c r="P3071" s="27">
        <f t="shared" si="381"/>
        <v>2014</v>
      </c>
      <c r="Q3071" s="1">
        <f t="shared" si="382"/>
        <v>8</v>
      </c>
      <c r="R3071" s="1">
        <f t="shared" si="383"/>
        <v>30</v>
      </c>
      <c r="S3071" t="s">
        <v>72</v>
      </c>
      <c r="T3071" s="2">
        <v>34225999.75</v>
      </c>
      <c r="U3071">
        <v>30723000</v>
      </c>
      <c r="V3071" s="2">
        <v>26104764.449999999</v>
      </c>
      <c r="W3071" s="2">
        <v>3528135.77</v>
      </c>
      <c r="X3071" s="2">
        <v>0</v>
      </c>
      <c r="Y3071" s="2">
        <v>0</v>
      </c>
      <c r="Z3071" s="2">
        <v>4593099.53</v>
      </c>
      <c r="AA3071">
        <v>6</v>
      </c>
      <c r="AB3071">
        <v>0</v>
      </c>
      <c r="AC3071">
        <v>0</v>
      </c>
      <c r="AD3071">
        <v>0</v>
      </c>
      <c r="AE3071">
        <v>6</v>
      </c>
      <c r="AF3071">
        <v>6</v>
      </c>
      <c r="AG3071">
        <v>3</v>
      </c>
      <c r="AH3071" s="2">
        <v>8701588.1500000004</v>
      </c>
    </row>
    <row r="3072" spans="1:34" x14ac:dyDescent="0.5">
      <c r="A3072">
        <v>23035</v>
      </c>
      <c r="B3072">
        <v>96767</v>
      </c>
      <c r="C3072" t="s">
        <v>2987</v>
      </c>
      <c r="D3072" s="25">
        <v>23912</v>
      </c>
      <c r="E3072" t="s">
        <v>144</v>
      </c>
      <c r="F3072" t="s">
        <v>70</v>
      </c>
      <c r="G3072" t="s">
        <v>74</v>
      </c>
      <c r="H3072" s="25">
        <v>41873</v>
      </c>
      <c r="I3072" s="26" t="str">
        <f t="shared" ref="I3072:I3135" si="384">TEXT(H3072,"ddd")</f>
        <v>Fri</v>
      </c>
      <c r="J3072" s="1">
        <f t="shared" ref="J3072:J3135" si="385">L3072-H3072</f>
        <v>61</v>
      </c>
      <c r="K3072" s="1" t="str">
        <f t="shared" ref="K3072:K3135" si="386">IF(J3072&lt;=7,"7D",IF(J3072&lt;=14,"14D",IF(J3072&lt;=30,"30D",IF(J3072&lt;=45,"45D",IF(J3072&lt;=60,"60D",IF(J3072&lt;=90,"90D","120D"))))))</f>
        <v>90D</v>
      </c>
      <c r="L3072" s="25">
        <v>41934</v>
      </c>
      <c r="M3072" s="26" t="str">
        <f t="shared" ref="M3072:M3135" si="387">TEXT(L3072,"ddd")</f>
        <v>Wed</v>
      </c>
      <c r="N3072" s="25">
        <v>41938</v>
      </c>
      <c r="O3072" s="1">
        <f t="shared" ref="O3072:O3135" si="388">N3072-L3072</f>
        <v>4</v>
      </c>
      <c r="P3072" s="27">
        <f t="shared" ref="P3072:P3135" si="389">YEAR(L3072)</f>
        <v>2014</v>
      </c>
      <c r="Q3072" s="1">
        <f t="shared" ref="Q3072:Q3135" si="390">MONTH(L3072)</f>
        <v>10</v>
      </c>
      <c r="R3072" s="1">
        <f t="shared" ref="R3072:R3135" si="391">DAY(L3072)</f>
        <v>22</v>
      </c>
      <c r="S3072" t="s">
        <v>72</v>
      </c>
      <c r="T3072" s="2">
        <v>25544999.789999999</v>
      </c>
      <c r="U3072">
        <v>17325000</v>
      </c>
      <c r="V3072" s="2">
        <v>10716364</v>
      </c>
      <c r="W3072" s="2">
        <v>9322596.8599999994</v>
      </c>
      <c r="X3072" s="2">
        <v>0</v>
      </c>
      <c r="Y3072" s="2">
        <v>1598401.6</v>
      </c>
      <c r="Z3072" s="2">
        <v>3907637.33</v>
      </c>
      <c r="AA3072">
        <v>8</v>
      </c>
      <c r="AB3072">
        <v>4</v>
      </c>
      <c r="AC3072">
        <v>4</v>
      </c>
      <c r="AD3072">
        <v>0</v>
      </c>
      <c r="AE3072">
        <v>12</v>
      </c>
      <c r="AF3072">
        <v>16</v>
      </c>
      <c r="AG3072">
        <v>4</v>
      </c>
      <c r="AH3072" s="2">
        <v>2679091</v>
      </c>
    </row>
    <row r="3073" spans="1:34" x14ac:dyDescent="0.5">
      <c r="A3073">
        <v>23035</v>
      </c>
      <c r="B3073">
        <v>96768</v>
      </c>
      <c r="C3073" t="s">
        <v>2988</v>
      </c>
      <c r="D3073" s="25">
        <v>17055</v>
      </c>
      <c r="E3073" t="s">
        <v>1371</v>
      </c>
      <c r="F3073" t="s">
        <v>70</v>
      </c>
      <c r="G3073" t="s">
        <v>74</v>
      </c>
      <c r="H3073" s="25">
        <v>41873</v>
      </c>
      <c r="I3073" s="26" t="str">
        <f t="shared" si="384"/>
        <v>Fri</v>
      </c>
      <c r="J3073" s="1">
        <f t="shared" si="385"/>
        <v>61</v>
      </c>
      <c r="K3073" s="1" t="str">
        <f t="shared" si="386"/>
        <v>90D</v>
      </c>
      <c r="L3073" s="25">
        <v>41934</v>
      </c>
      <c r="M3073" s="26" t="str">
        <f t="shared" si="387"/>
        <v>Wed</v>
      </c>
      <c r="N3073" s="25">
        <v>41938</v>
      </c>
      <c r="O3073" s="1">
        <f t="shared" si="388"/>
        <v>4</v>
      </c>
      <c r="P3073" s="27">
        <f t="shared" si="389"/>
        <v>2014</v>
      </c>
      <c r="Q3073" s="1">
        <f t="shared" si="390"/>
        <v>10</v>
      </c>
      <c r="R3073" s="1">
        <f t="shared" si="391"/>
        <v>22</v>
      </c>
      <c r="S3073" t="s">
        <v>72</v>
      </c>
      <c r="T3073" s="2">
        <v>17325000</v>
      </c>
      <c r="U3073">
        <v>17325000</v>
      </c>
      <c r="V3073" s="2">
        <v>10127274</v>
      </c>
      <c r="W3073" s="2">
        <v>4872726</v>
      </c>
      <c r="X3073" s="2">
        <v>0</v>
      </c>
      <c r="Y3073" s="2">
        <v>0</v>
      </c>
      <c r="Z3073" s="2">
        <v>2325000</v>
      </c>
      <c r="AA3073">
        <v>8</v>
      </c>
      <c r="AB3073">
        <v>0</v>
      </c>
      <c r="AC3073">
        <v>0</v>
      </c>
      <c r="AD3073">
        <v>0</v>
      </c>
      <c r="AE3073">
        <v>8</v>
      </c>
      <c r="AF3073">
        <v>8</v>
      </c>
      <c r="AG3073">
        <v>4</v>
      </c>
      <c r="AH3073" s="2">
        <v>2531818.5</v>
      </c>
    </row>
    <row r="3074" spans="1:34" x14ac:dyDescent="0.5">
      <c r="A3074">
        <v>23049</v>
      </c>
      <c r="B3074">
        <v>49792</v>
      </c>
      <c r="C3074" t="s">
        <v>1597</v>
      </c>
      <c r="D3074" s="25">
        <v>25924</v>
      </c>
      <c r="E3074" t="s">
        <v>69</v>
      </c>
      <c r="F3074" t="s">
        <v>80</v>
      </c>
      <c r="G3074" t="s">
        <v>89</v>
      </c>
      <c r="H3074" s="25">
        <v>41873</v>
      </c>
      <c r="I3074" s="26" t="str">
        <f t="shared" si="384"/>
        <v>Fri</v>
      </c>
      <c r="J3074" s="1">
        <f t="shared" si="385"/>
        <v>14</v>
      </c>
      <c r="K3074" s="1" t="str">
        <f t="shared" si="386"/>
        <v>14D</v>
      </c>
      <c r="L3074" s="25">
        <v>41887</v>
      </c>
      <c r="M3074" s="26" t="str">
        <f t="shared" si="387"/>
        <v>Fri</v>
      </c>
      <c r="N3074" s="25">
        <v>41888</v>
      </c>
      <c r="O3074" s="1">
        <f t="shared" si="388"/>
        <v>1</v>
      </c>
      <c r="P3074" s="27">
        <f t="shared" si="389"/>
        <v>2014</v>
      </c>
      <c r="Q3074" s="1">
        <f t="shared" si="390"/>
        <v>9</v>
      </c>
      <c r="R3074" s="1">
        <f t="shared" si="391"/>
        <v>5</v>
      </c>
      <c r="S3074" t="s">
        <v>72</v>
      </c>
      <c r="T3074" s="2">
        <v>6536674.9100000001</v>
      </c>
      <c r="U3074">
        <v>4266675</v>
      </c>
      <c r="V3074" s="2">
        <v>2076027.1</v>
      </c>
      <c r="W3074" s="2">
        <v>1721861.33</v>
      </c>
      <c r="X3074" s="2">
        <v>0</v>
      </c>
      <c r="Y3074" s="2">
        <v>1861471.86</v>
      </c>
      <c r="Z3074" s="2">
        <v>877314.62</v>
      </c>
      <c r="AA3074">
        <v>2</v>
      </c>
      <c r="AB3074">
        <v>0</v>
      </c>
      <c r="AC3074">
        <v>0</v>
      </c>
      <c r="AD3074">
        <v>0</v>
      </c>
      <c r="AE3074">
        <v>2</v>
      </c>
      <c r="AF3074">
        <v>2</v>
      </c>
      <c r="AG3074">
        <v>1</v>
      </c>
      <c r="AH3074" s="2">
        <v>2076027.1</v>
      </c>
    </row>
    <row r="3075" spans="1:34" x14ac:dyDescent="0.5">
      <c r="A3075">
        <v>22062</v>
      </c>
      <c r="B3075">
        <v>100158</v>
      </c>
      <c r="C3075" t="s">
        <v>2989</v>
      </c>
      <c r="D3075" s="25">
        <v>29872</v>
      </c>
      <c r="E3075" t="s">
        <v>69</v>
      </c>
      <c r="F3075" t="s">
        <v>94</v>
      </c>
      <c r="G3075" t="s">
        <v>141</v>
      </c>
      <c r="H3075" s="25">
        <v>41873</v>
      </c>
      <c r="I3075" s="26" t="str">
        <f t="shared" si="384"/>
        <v>Fri</v>
      </c>
      <c r="J3075" s="1">
        <f t="shared" si="385"/>
        <v>30</v>
      </c>
      <c r="K3075" s="1" t="str">
        <f t="shared" si="386"/>
        <v>30D</v>
      </c>
      <c r="L3075" s="25">
        <v>41903</v>
      </c>
      <c r="M3075" s="26" t="str">
        <f t="shared" si="387"/>
        <v>Sun</v>
      </c>
      <c r="N3075" s="25">
        <v>41916</v>
      </c>
      <c r="O3075" s="1">
        <f t="shared" si="388"/>
        <v>13</v>
      </c>
      <c r="P3075" s="27">
        <f t="shared" si="389"/>
        <v>2014</v>
      </c>
      <c r="Q3075" s="1">
        <f t="shared" si="390"/>
        <v>9</v>
      </c>
      <c r="R3075" s="1">
        <f t="shared" si="391"/>
        <v>21</v>
      </c>
      <c r="S3075" t="s">
        <v>72</v>
      </c>
      <c r="T3075" s="2">
        <v>1204999.95</v>
      </c>
      <c r="U3075">
        <v>0</v>
      </c>
      <c r="V3075" s="2">
        <v>1000000</v>
      </c>
      <c r="W3075" s="2">
        <v>0</v>
      </c>
      <c r="X3075" s="2">
        <v>0</v>
      </c>
      <c r="Y3075" s="2">
        <v>43290</v>
      </c>
      <c r="Z3075" s="2">
        <v>161709.95000000001</v>
      </c>
      <c r="AA3075">
        <v>18</v>
      </c>
      <c r="AB3075">
        <v>0</v>
      </c>
      <c r="AC3075">
        <v>5</v>
      </c>
      <c r="AD3075">
        <v>0</v>
      </c>
      <c r="AE3075">
        <v>18</v>
      </c>
      <c r="AF3075">
        <v>23</v>
      </c>
      <c r="AG3075">
        <v>13</v>
      </c>
      <c r="AH3075" s="2">
        <v>76923.08</v>
      </c>
    </row>
    <row r="3076" spans="1:34" x14ac:dyDescent="0.5">
      <c r="A3076">
        <v>23028</v>
      </c>
      <c r="B3076">
        <v>96755</v>
      </c>
      <c r="C3076" t="s">
        <v>2990</v>
      </c>
      <c r="D3076" s="25">
        <v>30147</v>
      </c>
      <c r="E3076" t="s">
        <v>69</v>
      </c>
      <c r="F3076" t="s">
        <v>70</v>
      </c>
      <c r="G3076" t="s">
        <v>74</v>
      </c>
      <c r="H3076" s="25">
        <v>41873</v>
      </c>
      <c r="I3076" s="26" t="str">
        <f t="shared" si="384"/>
        <v>Fri</v>
      </c>
      <c r="J3076" s="1">
        <f t="shared" si="385"/>
        <v>9</v>
      </c>
      <c r="K3076" s="1" t="str">
        <f t="shared" si="386"/>
        <v>14D</v>
      </c>
      <c r="L3076" s="25">
        <v>41882</v>
      </c>
      <c r="M3076" s="26" t="str">
        <f t="shared" si="387"/>
        <v>Sun</v>
      </c>
      <c r="N3076" s="25">
        <v>41884</v>
      </c>
      <c r="O3076" s="1">
        <f t="shared" si="388"/>
        <v>2</v>
      </c>
      <c r="P3076" s="27">
        <f t="shared" si="389"/>
        <v>2014</v>
      </c>
      <c r="Q3076" s="1">
        <f t="shared" si="390"/>
        <v>8</v>
      </c>
      <c r="R3076" s="1">
        <f t="shared" si="391"/>
        <v>31</v>
      </c>
      <c r="S3076" t="s">
        <v>72</v>
      </c>
      <c r="T3076" s="2">
        <v>12356548.390000001</v>
      </c>
      <c r="U3076">
        <v>6375600</v>
      </c>
      <c r="V3076" s="2">
        <v>7457576</v>
      </c>
      <c r="W3076" s="2">
        <v>3240734.3</v>
      </c>
      <c r="X3076" s="2">
        <v>0</v>
      </c>
      <c r="Y3076" s="2">
        <v>0</v>
      </c>
      <c r="Z3076" s="2">
        <v>1658238.09</v>
      </c>
      <c r="AA3076">
        <v>4</v>
      </c>
      <c r="AB3076">
        <v>2</v>
      </c>
      <c r="AC3076">
        <v>2</v>
      </c>
      <c r="AD3076">
        <v>0</v>
      </c>
      <c r="AE3076">
        <v>6</v>
      </c>
      <c r="AF3076">
        <v>8</v>
      </c>
      <c r="AG3076">
        <v>2</v>
      </c>
      <c r="AH3076" s="2">
        <v>3728788</v>
      </c>
    </row>
    <row r="3077" spans="1:34" x14ac:dyDescent="0.5">
      <c r="A3077">
        <v>22062</v>
      </c>
      <c r="B3077">
        <v>96852</v>
      </c>
      <c r="C3077" t="s">
        <v>2991</v>
      </c>
      <c r="D3077" s="25">
        <v>25318</v>
      </c>
      <c r="E3077" t="s">
        <v>113</v>
      </c>
      <c r="F3077" t="s">
        <v>94</v>
      </c>
      <c r="G3077" t="s">
        <v>141</v>
      </c>
      <c r="H3077" s="25">
        <v>41873</v>
      </c>
      <c r="I3077" s="26" t="str">
        <f t="shared" si="384"/>
        <v>Fri</v>
      </c>
      <c r="J3077" s="1">
        <f t="shared" si="385"/>
        <v>30</v>
      </c>
      <c r="K3077" s="1" t="str">
        <f t="shared" si="386"/>
        <v>30D</v>
      </c>
      <c r="L3077" s="25">
        <v>41903</v>
      </c>
      <c r="M3077" s="26" t="str">
        <f t="shared" si="387"/>
        <v>Sun</v>
      </c>
      <c r="N3077" s="25">
        <v>41916</v>
      </c>
      <c r="O3077" s="1">
        <f t="shared" si="388"/>
        <v>13</v>
      </c>
      <c r="P3077" s="27">
        <f t="shared" si="389"/>
        <v>2014</v>
      </c>
      <c r="Q3077" s="1">
        <f t="shared" si="390"/>
        <v>9</v>
      </c>
      <c r="R3077" s="1">
        <f t="shared" si="391"/>
        <v>21</v>
      </c>
      <c r="S3077" t="s">
        <v>72</v>
      </c>
      <c r="T3077" s="2">
        <v>53146754.490000002</v>
      </c>
      <c r="U3077">
        <v>44291247</v>
      </c>
      <c r="V3077" s="2">
        <v>37497646.469999999</v>
      </c>
      <c r="W3077" s="2">
        <v>7073569.5700000003</v>
      </c>
      <c r="X3077" s="2">
        <v>0</v>
      </c>
      <c r="Y3077" s="2">
        <v>1203529.8</v>
      </c>
      <c r="Z3077" s="2">
        <v>7372008.6500000004</v>
      </c>
      <c r="AA3077">
        <v>13</v>
      </c>
      <c r="AB3077">
        <v>0</v>
      </c>
      <c r="AC3077">
        <v>0</v>
      </c>
      <c r="AD3077">
        <v>0</v>
      </c>
      <c r="AE3077">
        <v>13</v>
      </c>
      <c r="AF3077">
        <v>13</v>
      </c>
      <c r="AG3077">
        <v>13</v>
      </c>
      <c r="AH3077" s="2">
        <v>2884434.34</v>
      </c>
    </row>
    <row r="3078" spans="1:34" x14ac:dyDescent="0.5">
      <c r="A3078">
        <v>23029</v>
      </c>
      <c r="B3078">
        <v>96757</v>
      </c>
      <c r="C3078" t="s">
        <v>2992</v>
      </c>
      <c r="D3078" s="25">
        <v>23588</v>
      </c>
      <c r="E3078" t="s">
        <v>161</v>
      </c>
      <c r="F3078" t="s">
        <v>105</v>
      </c>
      <c r="G3078" t="s">
        <v>106</v>
      </c>
      <c r="H3078" s="25">
        <v>41873</v>
      </c>
      <c r="I3078" s="26" t="str">
        <f t="shared" si="384"/>
        <v>Fri</v>
      </c>
      <c r="J3078" s="1">
        <f t="shared" si="385"/>
        <v>104</v>
      </c>
      <c r="K3078" s="1" t="str">
        <f t="shared" si="386"/>
        <v>120D</v>
      </c>
      <c r="L3078" s="25">
        <v>41977</v>
      </c>
      <c r="M3078" s="26" t="str">
        <f t="shared" si="387"/>
        <v>Thu</v>
      </c>
      <c r="N3078" s="25">
        <v>41983</v>
      </c>
      <c r="O3078" s="1">
        <f t="shared" si="388"/>
        <v>6</v>
      </c>
      <c r="P3078" s="27">
        <f t="shared" si="389"/>
        <v>2014</v>
      </c>
      <c r="Q3078" s="1">
        <f t="shared" si="390"/>
        <v>12</v>
      </c>
      <c r="R3078" s="1">
        <f t="shared" si="391"/>
        <v>4</v>
      </c>
      <c r="S3078" t="s">
        <v>72</v>
      </c>
      <c r="T3078" s="2">
        <v>7431998.4299999997</v>
      </c>
      <c r="U3078">
        <v>0</v>
      </c>
      <c r="V3078" s="2">
        <v>1284932</v>
      </c>
      <c r="W3078" s="2">
        <v>3541124.21</v>
      </c>
      <c r="X3078" s="2">
        <v>0</v>
      </c>
      <c r="Y3078" s="2">
        <v>1249017.6499999999</v>
      </c>
      <c r="Z3078" s="2">
        <v>1356924.57</v>
      </c>
      <c r="AA3078">
        <v>13</v>
      </c>
      <c r="AB3078">
        <v>0</v>
      </c>
      <c r="AC3078">
        <v>0</v>
      </c>
      <c r="AD3078">
        <v>0</v>
      </c>
      <c r="AE3078">
        <v>13</v>
      </c>
      <c r="AF3078">
        <v>13</v>
      </c>
      <c r="AG3078">
        <v>6</v>
      </c>
      <c r="AH3078" s="2">
        <v>214155.33</v>
      </c>
    </row>
    <row r="3079" spans="1:34" x14ac:dyDescent="0.5">
      <c r="A3079">
        <v>23050</v>
      </c>
      <c r="B3079">
        <v>96826</v>
      </c>
      <c r="C3079" t="s">
        <v>2993</v>
      </c>
      <c r="D3079" s="25">
        <v>31747</v>
      </c>
      <c r="E3079" t="s">
        <v>122</v>
      </c>
      <c r="F3079" t="s">
        <v>80</v>
      </c>
      <c r="G3079" t="s">
        <v>89</v>
      </c>
      <c r="H3079" s="25">
        <v>41873</v>
      </c>
      <c r="I3079" s="26" t="str">
        <f t="shared" si="384"/>
        <v>Fri</v>
      </c>
      <c r="J3079" s="1">
        <f t="shared" si="385"/>
        <v>86</v>
      </c>
      <c r="K3079" s="1" t="str">
        <f t="shared" si="386"/>
        <v>90D</v>
      </c>
      <c r="L3079" s="25">
        <v>41959</v>
      </c>
      <c r="M3079" s="26" t="str">
        <f t="shared" si="387"/>
        <v>Sun</v>
      </c>
      <c r="N3079" s="25">
        <v>41961</v>
      </c>
      <c r="O3079" s="1">
        <f t="shared" si="388"/>
        <v>2</v>
      </c>
      <c r="P3079" s="27">
        <f t="shared" si="389"/>
        <v>2014</v>
      </c>
      <c r="Q3079" s="1">
        <f t="shared" si="390"/>
        <v>11</v>
      </c>
      <c r="R3079" s="1">
        <f t="shared" si="391"/>
        <v>16</v>
      </c>
      <c r="S3079" t="s">
        <v>72</v>
      </c>
      <c r="T3079" s="2">
        <v>10084750</v>
      </c>
      <c r="U3079">
        <v>7134750</v>
      </c>
      <c r="V3079" s="2">
        <v>2930426.8</v>
      </c>
      <c r="W3079" s="2">
        <v>3428499.38</v>
      </c>
      <c r="X3079" s="2">
        <v>0</v>
      </c>
      <c r="Y3079" s="2">
        <v>2372294.37</v>
      </c>
      <c r="Z3079" s="2">
        <v>1353529.45</v>
      </c>
      <c r="AA3079">
        <v>4</v>
      </c>
      <c r="AB3079">
        <v>0</v>
      </c>
      <c r="AC3079">
        <v>0</v>
      </c>
      <c r="AD3079">
        <v>0</v>
      </c>
      <c r="AE3079">
        <v>4</v>
      </c>
      <c r="AF3079">
        <v>4</v>
      </c>
      <c r="AG3079">
        <v>2</v>
      </c>
      <c r="AH3079" s="2">
        <v>1465213.4</v>
      </c>
    </row>
    <row r="3080" spans="1:34" x14ac:dyDescent="0.5">
      <c r="A3080">
        <v>23070</v>
      </c>
      <c r="B3080">
        <v>96898</v>
      </c>
      <c r="C3080" t="s">
        <v>2994</v>
      </c>
      <c r="D3080" s="25">
        <v>25636</v>
      </c>
      <c r="E3080" t="s">
        <v>138</v>
      </c>
      <c r="F3080" t="s">
        <v>80</v>
      </c>
      <c r="G3080" t="s">
        <v>89</v>
      </c>
      <c r="H3080" s="25">
        <v>41874</v>
      </c>
      <c r="I3080" s="26" t="str">
        <f t="shared" si="384"/>
        <v>Sat</v>
      </c>
      <c r="J3080" s="1">
        <f t="shared" si="385"/>
        <v>5</v>
      </c>
      <c r="K3080" s="1" t="str">
        <f t="shared" si="386"/>
        <v>7D</v>
      </c>
      <c r="L3080" s="25">
        <v>41879</v>
      </c>
      <c r="M3080" s="26" t="str">
        <f t="shared" si="387"/>
        <v>Thu</v>
      </c>
      <c r="N3080" s="25">
        <v>41881</v>
      </c>
      <c r="O3080" s="1">
        <f t="shared" si="388"/>
        <v>2</v>
      </c>
      <c r="P3080" s="27">
        <f t="shared" si="389"/>
        <v>2014</v>
      </c>
      <c r="Q3080" s="1">
        <f t="shared" si="390"/>
        <v>8</v>
      </c>
      <c r="R3080" s="1">
        <f t="shared" si="391"/>
        <v>28</v>
      </c>
      <c r="S3080" t="s">
        <v>72</v>
      </c>
      <c r="T3080" s="2">
        <v>861999.98</v>
      </c>
      <c r="U3080">
        <v>0</v>
      </c>
      <c r="V3080" s="2">
        <v>400000</v>
      </c>
      <c r="W3080" s="2">
        <v>346320.34</v>
      </c>
      <c r="X3080" s="2">
        <v>0</v>
      </c>
      <c r="Y3080" s="2">
        <v>0</v>
      </c>
      <c r="Z3080" s="2">
        <v>115679.64</v>
      </c>
      <c r="AA3080">
        <v>4</v>
      </c>
      <c r="AB3080">
        <v>0</v>
      </c>
      <c r="AC3080">
        <v>2</v>
      </c>
      <c r="AD3080">
        <v>0</v>
      </c>
      <c r="AE3080">
        <v>4</v>
      </c>
      <c r="AF3080">
        <v>6</v>
      </c>
      <c r="AG3080">
        <v>2</v>
      </c>
      <c r="AH3080" s="2">
        <v>200000</v>
      </c>
    </row>
    <row r="3081" spans="1:34" x14ac:dyDescent="0.5">
      <c r="A3081">
        <v>23078</v>
      </c>
      <c r="B3081">
        <v>96966</v>
      </c>
      <c r="C3081" t="s">
        <v>2965</v>
      </c>
      <c r="D3081" s="25">
        <v>23169</v>
      </c>
      <c r="E3081" t="s">
        <v>140</v>
      </c>
      <c r="F3081" t="s">
        <v>80</v>
      </c>
      <c r="G3081" t="s">
        <v>89</v>
      </c>
      <c r="H3081" s="25">
        <v>41874</v>
      </c>
      <c r="I3081" s="26" t="str">
        <f t="shared" si="384"/>
        <v>Sat</v>
      </c>
      <c r="J3081" s="1">
        <f t="shared" si="385"/>
        <v>45</v>
      </c>
      <c r="K3081" s="1" t="str">
        <f t="shared" si="386"/>
        <v>45D</v>
      </c>
      <c r="L3081" s="25">
        <v>41919</v>
      </c>
      <c r="M3081" s="26" t="str">
        <f t="shared" si="387"/>
        <v>Tue</v>
      </c>
      <c r="N3081" s="25">
        <v>41921</v>
      </c>
      <c r="O3081" s="1">
        <f t="shared" si="388"/>
        <v>2</v>
      </c>
      <c r="P3081" s="27">
        <f t="shared" si="389"/>
        <v>2014</v>
      </c>
      <c r="Q3081" s="1">
        <f t="shared" si="390"/>
        <v>10</v>
      </c>
      <c r="R3081" s="1">
        <f t="shared" si="391"/>
        <v>7</v>
      </c>
      <c r="S3081" t="s">
        <v>72</v>
      </c>
      <c r="T3081" s="2">
        <v>12570240</v>
      </c>
      <c r="U3081">
        <v>8758740</v>
      </c>
      <c r="V3081" s="2">
        <v>6026908.7999999998</v>
      </c>
      <c r="W3081" s="2">
        <v>4856410.4000000004</v>
      </c>
      <c r="X3081" s="2">
        <v>0</v>
      </c>
      <c r="Y3081" s="2">
        <v>0</v>
      </c>
      <c r="Z3081" s="2">
        <v>1686920.8</v>
      </c>
      <c r="AA3081">
        <v>6</v>
      </c>
      <c r="AB3081">
        <v>0</v>
      </c>
      <c r="AC3081">
        <v>0</v>
      </c>
      <c r="AD3081">
        <v>0</v>
      </c>
      <c r="AE3081">
        <v>6</v>
      </c>
      <c r="AF3081">
        <v>6</v>
      </c>
      <c r="AG3081">
        <v>2</v>
      </c>
      <c r="AH3081" s="2">
        <v>3013454.4</v>
      </c>
    </row>
    <row r="3082" spans="1:34" x14ac:dyDescent="0.5">
      <c r="A3082">
        <v>23077</v>
      </c>
      <c r="B3082">
        <v>96960</v>
      </c>
      <c r="C3082" t="s">
        <v>2995</v>
      </c>
      <c r="D3082" s="25">
        <v>33239</v>
      </c>
      <c r="E3082" t="s">
        <v>69</v>
      </c>
      <c r="F3082" t="s">
        <v>70</v>
      </c>
      <c r="G3082" t="s">
        <v>97</v>
      </c>
      <c r="H3082" s="25">
        <v>41874</v>
      </c>
      <c r="I3082" s="26" t="str">
        <f t="shared" si="384"/>
        <v>Sat</v>
      </c>
      <c r="J3082" s="1">
        <f t="shared" si="385"/>
        <v>0</v>
      </c>
      <c r="K3082" s="1" t="str">
        <f t="shared" si="386"/>
        <v>7D</v>
      </c>
      <c r="L3082" s="25">
        <v>41874</v>
      </c>
      <c r="M3082" s="26" t="str">
        <f t="shared" si="387"/>
        <v>Sat</v>
      </c>
      <c r="N3082" s="25">
        <v>41875</v>
      </c>
      <c r="O3082" s="1">
        <f t="shared" si="388"/>
        <v>1</v>
      </c>
      <c r="P3082" s="27">
        <f t="shared" si="389"/>
        <v>2014</v>
      </c>
      <c r="Q3082" s="1">
        <f t="shared" si="390"/>
        <v>8</v>
      </c>
      <c r="R3082" s="1">
        <f t="shared" si="391"/>
        <v>23</v>
      </c>
      <c r="S3082" t="s">
        <v>72</v>
      </c>
      <c r="T3082" s="2">
        <v>13167000</v>
      </c>
      <c r="U3082">
        <v>10626000</v>
      </c>
      <c r="V3082" s="2">
        <v>10127272</v>
      </c>
      <c r="W3082" s="2">
        <v>1272728</v>
      </c>
      <c r="X3082" s="2">
        <v>0</v>
      </c>
      <c r="Y3082" s="2">
        <v>0</v>
      </c>
      <c r="Z3082" s="2">
        <v>1767000</v>
      </c>
      <c r="AA3082">
        <v>3</v>
      </c>
      <c r="AB3082">
        <v>0</v>
      </c>
      <c r="AC3082">
        <v>0</v>
      </c>
      <c r="AD3082">
        <v>0</v>
      </c>
      <c r="AE3082">
        <v>3</v>
      </c>
      <c r="AF3082">
        <v>3</v>
      </c>
      <c r="AG3082">
        <v>1</v>
      </c>
      <c r="AH3082" s="2">
        <v>10127272</v>
      </c>
    </row>
    <row r="3083" spans="1:34" x14ac:dyDescent="0.5">
      <c r="A3083">
        <v>23111</v>
      </c>
      <c r="B3083">
        <v>97073</v>
      </c>
      <c r="C3083" t="s">
        <v>2996</v>
      </c>
      <c r="D3083" s="25">
        <v>11845</v>
      </c>
      <c r="E3083" t="s">
        <v>87</v>
      </c>
      <c r="F3083" t="s">
        <v>80</v>
      </c>
      <c r="G3083" t="s">
        <v>89</v>
      </c>
      <c r="H3083" s="25">
        <v>41876</v>
      </c>
      <c r="I3083" s="26" t="str">
        <f t="shared" si="384"/>
        <v>Mon</v>
      </c>
      <c r="J3083" s="1">
        <f t="shared" si="385"/>
        <v>85</v>
      </c>
      <c r="K3083" s="1" t="str">
        <f t="shared" si="386"/>
        <v>90D</v>
      </c>
      <c r="L3083" s="25">
        <v>41961</v>
      </c>
      <c r="M3083" s="26" t="str">
        <f t="shared" si="387"/>
        <v>Tue</v>
      </c>
      <c r="N3083" s="25">
        <v>41975</v>
      </c>
      <c r="O3083" s="1">
        <f t="shared" si="388"/>
        <v>14</v>
      </c>
      <c r="P3083" s="27">
        <f t="shared" si="389"/>
        <v>2014</v>
      </c>
      <c r="Q3083" s="1">
        <f t="shared" si="390"/>
        <v>11</v>
      </c>
      <c r="R3083" s="1">
        <f t="shared" si="391"/>
        <v>18</v>
      </c>
      <c r="S3083" t="s">
        <v>72</v>
      </c>
      <c r="T3083" s="2">
        <v>60724704.390000001</v>
      </c>
      <c r="U3083">
        <v>54024704.399999999</v>
      </c>
      <c r="V3083" s="2">
        <v>23991422.800000001</v>
      </c>
      <c r="W3083" s="2">
        <v>22834005.25</v>
      </c>
      <c r="X3083" s="2">
        <v>0</v>
      </c>
      <c r="Y3083" s="2">
        <v>5748917.75</v>
      </c>
      <c r="Z3083" s="2">
        <v>8150358.5899999999</v>
      </c>
      <c r="AA3083">
        <v>28</v>
      </c>
      <c r="AB3083">
        <v>0</v>
      </c>
      <c r="AC3083">
        <v>0</v>
      </c>
      <c r="AD3083">
        <v>0</v>
      </c>
      <c r="AE3083">
        <v>28</v>
      </c>
      <c r="AF3083">
        <v>28</v>
      </c>
      <c r="AG3083">
        <v>14</v>
      </c>
      <c r="AH3083" s="2">
        <v>1713673.06</v>
      </c>
    </row>
    <row r="3084" spans="1:34" x14ac:dyDescent="0.5">
      <c r="A3084">
        <v>23122</v>
      </c>
      <c r="B3084">
        <v>97115</v>
      </c>
      <c r="C3084" t="s">
        <v>2997</v>
      </c>
      <c r="D3084" s="25">
        <v>27977</v>
      </c>
      <c r="E3084" t="s">
        <v>138</v>
      </c>
      <c r="F3084" t="s">
        <v>80</v>
      </c>
      <c r="G3084" t="s">
        <v>89</v>
      </c>
      <c r="H3084" s="25">
        <v>41876</v>
      </c>
      <c r="I3084" s="26" t="str">
        <f t="shared" si="384"/>
        <v>Mon</v>
      </c>
      <c r="J3084" s="1">
        <f t="shared" si="385"/>
        <v>41</v>
      </c>
      <c r="K3084" s="1" t="str">
        <f t="shared" si="386"/>
        <v>45D</v>
      </c>
      <c r="L3084" s="25">
        <v>41917</v>
      </c>
      <c r="M3084" s="26" t="str">
        <f t="shared" si="387"/>
        <v>Sun</v>
      </c>
      <c r="N3084" s="25">
        <v>41921</v>
      </c>
      <c r="O3084" s="1">
        <f t="shared" si="388"/>
        <v>4</v>
      </c>
      <c r="P3084" s="27">
        <f t="shared" si="389"/>
        <v>2014</v>
      </c>
      <c r="Q3084" s="1">
        <f t="shared" si="390"/>
        <v>10</v>
      </c>
      <c r="R3084" s="1">
        <f t="shared" si="391"/>
        <v>5</v>
      </c>
      <c r="S3084" t="s">
        <v>72</v>
      </c>
      <c r="T3084" s="2">
        <v>14086274.99</v>
      </c>
      <c r="U3084">
        <v>13846275</v>
      </c>
      <c r="V3084" s="2">
        <v>5514063</v>
      </c>
      <c r="W3084" s="2">
        <v>6681189.2000000002</v>
      </c>
      <c r="X3084" s="2">
        <v>0</v>
      </c>
      <c r="Y3084" s="2">
        <v>0</v>
      </c>
      <c r="Z3084" s="2">
        <v>1891022.79</v>
      </c>
      <c r="AA3084">
        <v>8</v>
      </c>
      <c r="AB3084">
        <v>0</v>
      </c>
      <c r="AC3084">
        <v>0</v>
      </c>
      <c r="AD3084">
        <v>0</v>
      </c>
      <c r="AE3084">
        <v>8</v>
      </c>
      <c r="AF3084">
        <v>8</v>
      </c>
      <c r="AG3084">
        <v>4</v>
      </c>
      <c r="AH3084" s="2">
        <v>1378515.75</v>
      </c>
    </row>
    <row r="3085" spans="1:34" x14ac:dyDescent="0.5">
      <c r="A3085">
        <v>23097</v>
      </c>
      <c r="B3085">
        <v>97051</v>
      </c>
      <c r="C3085" t="s">
        <v>2998</v>
      </c>
      <c r="D3085" s="25">
        <v>27614</v>
      </c>
      <c r="E3085" t="s">
        <v>138</v>
      </c>
      <c r="F3085" t="s">
        <v>80</v>
      </c>
      <c r="G3085" t="s">
        <v>89</v>
      </c>
      <c r="H3085" s="25">
        <v>41876</v>
      </c>
      <c r="I3085" s="26" t="str">
        <f t="shared" si="384"/>
        <v>Mon</v>
      </c>
      <c r="J3085" s="1">
        <f t="shared" si="385"/>
        <v>37</v>
      </c>
      <c r="K3085" s="1" t="str">
        <f t="shared" si="386"/>
        <v>45D</v>
      </c>
      <c r="L3085" s="25">
        <v>41913</v>
      </c>
      <c r="M3085" s="26" t="str">
        <f t="shared" si="387"/>
        <v>Wed</v>
      </c>
      <c r="N3085" s="25">
        <v>41915</v>
      </c>
      <c r="O3085" s="1">
        <f t="shared" si="388"/>
        <v>2</v>
      </c>
      <c r="P3085" s="27">
        <f t="shared" si="389"/>
        <v>2014</v>
      </c>
      <c r="Q3085" s="1">
        <f t="shared" si="390"/>
        <v>10</v>
      </c>
      <c r="R3085" s="1">
        <f t="shared" si="391"/>
        <v>1</v>
      </c>
      <c r="S3085" t="s">
        <v>72</v>
      </c>
      <c r="T3085" s="2">
        <v>10041862.99</v>
      </c>
      <c r="U3085">
        <v>9921863</v>
      </c>
      <c r="V3085" s="2">
        <v>5354308.4000000004</v>
      </c>
      <c r="W3085" s="2">
        <v>3339826.7</v>
      </c>
      <c r="X3085" s="2">
        <v>0</v>
      </c>
      <c r="Y3085" s="2">
        <v>0</v>
      </c>
      <c r="Z3085" s="2">
        <v>1347727.89</v>
      </c>
      <c r="AA3085">
        <v>4</v>
      </c>
      <c r="AB3085">
        <v>0</v>
      </c>
      <c r="AC3085">
        <v>0</v>
      </c>
      <c r="AD3085">
        <v>2</v>
      </c>
      <c r="AE3085">
        <v>4</v>
      </c>
      <c r="AF3085">
        <v>6</v>
      </c>
      <c r="AG3085">
        <v>2</v>
      </c>
      <c r="AH3085" s="2">
        <v>2677154.2000000002</v>
      </c>
    </row>
    <row r="3086" spans="1:34" x14ac:dyDescent="0.5">
      <c r="A3086">
        <v>23096</v>
      </c>
      <c r="B3086">
        <v>97050</v>
      </c>
      <c r="C3086" t="s">
        <v>2999</v>
      </c>
      <c r="D3086" s="25">
        <v>28800</v>
      </c>
      <c r="E3086" t="s">
        <v>138</v>
      </c>
      <c r="F3086" t="s">
        <v>80</v>
      </c>
      <c r="G3086" t="s">
        <v>89</v>
      </c>
      <c r="H3086" s="25">
        <v>41876</v>
      </c>
      <c r="I3086" s="26" t="str">
        <f t="shared" si="384"/>
        <v>Mon</v>
      </c>
      <c r="J3086" s="1">
        <f t="shared" si="385"/>
        <v>41</v>
      </c>
      <c r="K3086" s="1" t="str">
        <f t="shared" si="386"/>
        <v>45D</v>
      </c>
      <c r="L3086" s="25">
        <v>41917</v>
      </c>
      <c r="M3086" s="26" t="str">
        <f t="shared" si="387"/>
        <v>Sun</v>
      </c>
      <c r="N3086" s="25">
        <v>41920</v>
      </c>
      <c r="O3086" s="1">
        <f t="shared" si="388"/>
        <v>3</v>
      </c>
      <c r="P3086" s="27">
        <f t="shared" si="389"/>
        <v>2014</v>
      </c>
      <c r="Q3086" s="1">
        <f t="shared" si="390"/>
        <v>10</v>
      </c>
      <c r="R3086" s="1">
        <f t="shared" si="391"/>
        <v>5</v>
      </c>
      <c r="S3086" t="s">
        <v>72</v>
      </c>
      <c r="T3086" s="2">
        <v>12093351.18</v>
      </c>
      <c r="U3086">
        <v>12090825</v>
      </c>
      <c r="V3086" s="2">
        <v>8040951.7999999998</v>
      </c>
      <c r="W3086" s="2">
        <v>2427648</v>
      </c>
      <c r="X3086" s="2">
        <v>0</v>
      </c>
      <c r="Y3086" s="2">
        <v>2296.5300000000002</v>
      </c>
      <c r="Z3086" s="2">
        <v>1622454.85</v>
      </c>
      <c r="AA3086">
        <v>3</v>
      </c>
      <c r="AB3086">
        <v>0</v>
      </c>
      <c r="AC3086">
        <v>0</v>
      </c>
      <c r="AD3086">
        <v>0</v>
      </c>
      <c r="AE3086">
        <v>3</v>
      </c>
      <c r="AF3086">
        <v>3</v>
      </c>
      <c r="AG3086">
        <v>3</v>
      </c>
      <c r="AH3086" s="2">
        <v>2680317.27</v>
      </c>
    </row>
    <row r="3087" spans="1:34" x14ac:dyDescent="0.5">
      <c r="A3087">
        <v>23088</v>
      </c>
      <c r="B3087">
        <v>97018</v>
      </c>
      <c r="C3087" t="s">
        <v>2979</v>
      </c>
      <c r="D3087" s="25">
        <v>21781</v>
      </c>
      <c r="E3087" t="s">
        <v>69</v>
      </c>
      <c r="F3087" t="s">
        <v>80</v>
      </c>
      <c r="G3087" t="s">
        <v>89</v>
      </c>
      <c r="H3087" s="25">
        <v>41876</v>
      </c>
      <c r="I3087" s="26" t="str">
        <f t="shared" si="384"/>
        <v>Mon</v>
      </c>
      <c r="J3087" s="1">
        <f t="shared" si="385"/>
        <v>5</v>
      </c>
      <c r="K3087" s="1" t="str">
        <f t="shared" si="386"/>
        <v>7D</v>
      </c>
      <c r="L3087" s="25">
        <v>41881</v>
      </c>
      <c r="M3087" s="26" t="str">
        <f t="shared" si="387"/>
        <v>Sat</v>
      </c>
      <c r="N3087" s="25">
        <v>41882</v>
      </c>
      <c r="O3087" s="1">
        <f t="shared" si="388"/>
        <v>1</v>
      </c>
      <c r="P3087" s="27">
        <f t="shared" si="389"/>
        <v>2014</v>
      </c>
      <c r="Q3087" s="1">
        <f t="shared" si="390"/>
        <v>8</v>
      </c>
      <c r="R3087" s="1">
        <f t="shared" si="391"/>
        <v>30</v>
      </c>
      <c r="S3087" t="s">
        <v>72</v>
      </c>
      <c r="T3087" s="2">
        <v>2626000</v>
      </c>
      <c r="U3087">
        <v>0</v>
      </c>
      <c r="V3087" s="2">
        <v>2200000</v>
      </c>
      <c r="W3087" s="2">
        <v>73593.070000000007</v>
      </c>
      <c r="X3087" s="2">
        <v>0</v>
      </c>
      <c r="Y3087" s="2">
        <v>0</v>
      </c>
      <c r="Z3087" s="2">
        <v>352406.93</v>
      </c>
      <c r="AA3087">
        <v>14</v>
      </c>
      <c r="AB3087">
        <v>0</v>
      </c>
      <c r="AC3087">
        <v>0</v>
      </c>
      <c r="AD3087">
        <v>0</v>
      </c>
      <c r="AE3087">
        <v>14</v>
      </c>
      <c r="AF3087">
        <v>14</v>
      </c>
      <c r="AG3087">
        <v>2</v>
      </c>
      <c r="AH3087" s="2">
        <v>1100000</v>
      </c>
    </row>
    <row r="3088" spans="1:34" x14ac:dyDescent="0.5">
      <c r="A3088">
        <v>22063</v>
      </c>
      <c r="B3088">
        <v>97121</v>
      </c>
      <c r="C3088" t="s">
        <v>3000</v>
      </c>
      <c r="D3088" s="25">
        <v>29373</v>
      </c>
      <c r="E3088" t="s">
        <v>69</v>
      </c>
      <c r="F3088" t="s">
        <v>94</v>
      </c>
      <c r="G3088" t="s">
        <v>141</v>
      </c>
      <c r="H3088" s="25">
        <v>41876</v>
      </c>
      <c r="I3088" s="26" t="str">
        <f t="shared" si="384"/>
        <v>Mon</v>
      </c>
      <c r="J3088" s="1">
        <f t="shared" si="385"/>
        <v>1</v>
      </c>
      <c r="K3088" s="1" t="str">
        <f t="shared" si="386"/>
        <v>7D</v>
      </c>
      <c r="L3088" s="25">
        <v>41877</v>
      </c>
      <c r="M3088" s="26" t="str">
        <f t="shared" si="387"/>
        <v>Tue</v>
      </c>
      <c r="N3088" s="25">
        <v>41879</v>
      </c>
      <c r="O3088" s="1">
        <f t="shared" si="388"/>
        <v>2</v>
      </c>
      <c r="P3088" s="27">
        <f t="shared" si="389"/>
        <v>2014</v>
      </c>
      <c r="Q3088" s="1">
        <f t="shared" si="390"/>
        <v>8</v>
      </c>
      <c r="R3088" s="1">
        <f t="shared" si="391"/>
        <v>26</v>
      </c>
      <c r="S3088" t="s">
        <v>72</v>
      </c>
      <c r="T3088" s="2">
        <v>6720000</v>
      </c>
      <c r="U3088">
        <v>0</v>
      </c>
      <c r="V3088" s="2">
        <v>5818181.8200000003</v>
      </c>
      <c r="W3088" s="2">
        <v>0</v>
      </c>
      <c r="X3088" s="2">
        <v>0</v>
      </c>
      <c r="Y3088" s="2">
        <v>0</v>
      </c>
      <c r="Z3088" s="2">
        <v>901818.18</v>
      </c>
      <c r="AA3088">
        <v>2</v>
      </c>
      <c r="AB3088">
        <v>0</v>
      </c>
      <c r="AC3088">
        <v>0</v>
      </c>
      <c r="AD3088">
        <v>0</v>
      </c>
      <c r="AE3088">
        <v>2</v>
      </c>
      <c r="AF3088">
        <v>2</v>
      </c>
      <c r="AG3088">
        <v>2</v>
      </c>
      <c r="AH3088" s="2">
        <v>2909090.91</v>
      </c>
    </row>
    <row r="3089" spans="1:34" x14ac:dyDescent="0.5">
      <c r="A3089">
        <v>23098</v>
      </c>
      <c r="B3089">
        <v>97052</v>
      </c>
      <c r="C3089" t="s">
        <v>3001</v>
      </c>
      <c r="D3089" s="25">
        <v>27010</v>
      </c>
      <c r="E3089" t="s">
        <v>138</v>
      </c>
      <c r="F3089" t="s">
        <v>75</v>
      </c>
      <c r="G3089" t="s">
        <v>1463</v>
      </c>
      <c r="H3089" s="25">
        <v>41876</v>
      </c>
      <c r="I3089" s="26" t="str">
        <f t="shared" si="384"/>
        <v>Mon</v>
      </c>
      <c r="J3089" s="1">
        <f t="shared" si="385"/>
        <v>40</v>
      </c>
      <c r="K3089" s="1" t="str">
        <f t="shared" si="386"/>
        <v>45D</v>
      </c>
      <c r="L3089" s="25">
        <v>41916</v>
      </c>
      <c r="M3089" s="26" t="str">
        <f t="shared" si="387"/>
        <v>Sat</v>
      </c>
      <c r="N3089" s="25">
        <v>41920</v>
      </c>
      <c r="O3089" s="1">
        <f t="shared" si="388"/>
        <v>4</v>
      </c>
      <c r="P3089" s="27">
        <f t="shared" si="389"/>
        <v>2014</v>
      </c>
      <c r="Q3089" s="1">
        <f t="shared" si="390"/>
        <v>10</v>
      </c>
      <c r="R3089" s="1">
        <f t="shared" si="391"/>
        <v>4</v>
      </c>
      <c r="S3089" t="s">
        <v>72</v>
      </c>
      <c r="T3089" s="2">
        <v>1693999.31</v>
      </c>
      <c r="U3089">
        <v>0</v>
      </c>
      <c r="V3089" s="2">
        <v>800000</v>
      </c>
      <c r="W3089" s="2">
        <v>666666.06999999995</v>
      </c>
      <c r="X3089" s="2">
        <v>0</v>
      </c>
      <c r="Y3089" s="2">
        <v>0</v>
      </c>
      <c r="Z3089" s="2">
        <v>227333.24</v>
      </c>
      <c r="AA3089">
        <v>8</v>
      </c>
      <c r="AB3089">
        <v>0</v>
      </c>
      <c r="AC3089">
        <v>4</v>
      </c>
      <c r="AD3089">
        <v>0</v>
      </c>
      <c r="AE3089">
        <v>8</v>
      </c>
      <c r="AF3089">
        <v>12</v>
      </c>
      <c r="AG3089">
        <v>4</v>
      </c>
      <c r="AH3089" s="2">
        <v>200000</v>
      </c>
    </row>
    <row r="3090" spans="1:34" x14ac:dyDescent="0.5">
      <c r="A3090">
        <v>23125</v>
      </c>
      <c r="B3090">
        <v>97144</v>
      </c>
      <c r="C3090" t="s">
        <v>3002</v>
      </c>
      <c r="D3090" s="25">
        <v>31979</v>
      </c>
      <c r="E3090" t="s">
        <v>138</v>
      </c>
      <c r="F3090" t="s">
        <v>75</v>
      </c>
      <c r="G3090" t="s">
        <v>1463</v>
      </c>
      <c r="H3090" s="25">
        <v>41877</v>
      </c>
      <c r="I3090" s="26" t="str">
        <f t="shared" si="384"/>
        <v>Tue</v>
      </c>
      <c r="J3090" s="1">
        <f t="shared" si="385"/>
        <v>36</v>
      </c>
      <c r="K3090" s="1" t="str">
        <f t="shared" si="386"/>
        <v>45D</v>
      </c>
      <c r="L3090" s="25">
        <v>41913</v>
      </c>
      <c r="M3090" s="26" t="str">
        <f t="shared" si="387"/>
        <v>Wed</v>
      </c>
      <c r="N3090" s="25">
        <v>41916</v>
      </c>
      <c r="O3090" s="1">
        <f t="shared" si="388"/>
        <v>3</v>
      </c>
      <c r="P3090" s="27">
        <f t="shared" si="389"/>
        <v>2014</v>
      </c>
      <c r="Q3090" s="1">
        <f t="shared" si="390"/>
        <v>10</v>
      </c>
      <c r="R3090" s="1">
        <f t="shared" si="391"/>
        <v>1</v>
      </c>
      <c r="S3090" t="s">
        <v>72</v>
      </c>
      <c r="T3090" s="2">
        <v>5227998.29</v>
      </c>
      <c r="U3090">
        <v>0</v>
      </c>
      <c r="V3090" s="2">
        <v>2050216.45</v>
      </c>
      <c r="W3090" s="2">
        <v>2406925</v>
      </c>
      <c r="X3090" s="2">
        <v>0</v>
      </c>
      <c r="Y3090" s="2">
        <v>69264</v>
      </c>
      <c r="Z3090" s="2">
        <v>701592.84</v>
      </c>
      <c r="AA3090">
        <v>6</v>
      </c>
      <c r="AB3090">
        <v>0</v>
      </c>
      <c r="AC3090">
        <v>0</v>
      </c>
      <c r="AD3090">
        <v>3</v>
      </c>
      <c r="AE3090">
        <v>6</v>
      </c>
      <c r="AF3090">
        <v>9</v>
      </c>
      <c r="AG3090">
        <v>3</v>
      </c>
      <c r="AH3090" s="2">
        <v>683405.48</v>
      </c>
    </row>
    <row r="3091" spans="1:34" x14ac:dyDescent="0.5">
      <c r="A3091">
        <v>23150</v>
      </c>
      <c r="B3091">
        <v>97251</v>
      </c>
      <c r="C3091" t="s">
        <v>3003</v>
      </c>
      <c r="D3091" s="25">
        <v>29242</v>
      </c>
      <c r="E3091" t="s">
        <v>138</v>
      </c>
      <c r="F3091" t="s">
        <v>80</v>
      </c>
      <c r="G3091" t="s">
        <v>89</v>
      </c>
      <c r="H3091" s="25">
        <v>41877</v>
      </c>
      <c r="I3091" s="26" t="str">
        <f t="shared" si="384"/>
        <v>Tue</v>
      </c>
      <c r="J3091" s="1">
        <f t="shared" si="385"/>
        <v>0</v>
      </c>
      <c r="K3091" s="1" t="str">
        <f t="shared" si="386"/>
        <v>7D</v>
      </c>
      <c r="L3091" s="25">
        <v>41877</v>
      </c>
      <c r="M3091" s="26" t="str">
        <f t="shared" si="387"/>
        <v>Tue</v>
      </c>
      <c r="N3091" s="25">
        <v>41881</v>
      </c>
      <c r="O3091" s="1">
        <f t="shared" si="388"/>
        <v>4</v>
      </c>
      <c r="P3091" s="27">
        <f t="shared" si="389"/>
        <v>2014</v>
      </c>
      <c r="Q3091" s="1">
        <f t="shared" si="390"/>
        <v>8</v>
      </c>
      <c r="R3091" s="1">
        <f t="shared" si="391"/>
        <v>26</v>
      </c>
      <c r="S3091" t="s">
        <v>72</v>
      </c>
      <c r="T3091" s="2">
        <v>14956561.66</v>
      </c>
      <c r="U3091">
        <v>21252000</v>
      </c>
      <c r="V3091" s="2">
        <v>8732892.6999999993</v>
      </c>
      <c r="W3091" s="2">
        <v>3177487.36</v>
      </c>
      <c r="X3091" s="2">
        <v>0</v>
      </c>
      <c r="Y3091" s="2">
        <v>799200.8</v>
      </c>
      <c r="Z3091" s="2">
        <v>2246980.7999999998</v>
      </c>
      <c r="AA3091">
        <v>8</v>
      </c>
      <c r="AB3091">
        <v>0</v>
      </c>
      <c r="AC3091">
        <v>0</v>
      </c>
      <c r="AD3091">
        <v>4</v>
      </c>
      <c r="AE3091">
        <v>8</v>
      </c>
      <c r="AF3091">
        <v>12</v>
      </c>
      <c r="AG3091">
        <v>4</v>
      </c>
      <c r="AH3091" s="2">
        <v>2183223.1800000002</v>
      </c>
    </row>
    <row r="3092" spans="1:34" x14ac:dyDescent="0.5">
      <c r="A3092">
        <v>23139</v>
      </c>
      <c r="B3092">
        <v>97199</v>
      </c>
      <c r="C3092" t="s">
        <v>125</v>
      </c>
      <c r="D3092" s="25">
        <v>27705</v>
      </c>
      <c r="E3092" t="s">
        <v>69</v>
      </c>
      <c r="F3092" t="s">
        <v>75</v>
      </c>
      <c r="G3092" t="s">
        <v>91</v>
      </c>
      <c r="H3092" s="25">
        <v>41877</v>
      </c>
      <c r="I3092" s="26" t="str">
        <f t="shared" si="384"/>
        <v>Tue</v>
      </c>
      <c r="J3092" s="1">
        <f t="shared" si="385"/>
        <v>6</v>
      </c>
      <c r="K3092" s="1" t="str">
        <f t="shared" si="386"/>
        <v>7D</v>
      </c>
      <c r="L3092" s="25">
        <v>41883</v>
      </c>
      <c r="M3092" s="26" t="str">
        <f t="shared" si="387"/>
        <v>Mon</v>
      </c>
      <c r="N3092" s="25">
        <v>41884</v>
      </c>
      <c r="O3092" s="1">
        <f t="shared" si="388"/>
        <v>1</v>
      </c>
      <c r="P3092" s="27">
        <f t="shared" si="389"/>
        <v>2014</v>
      </c>
      <c r="Q3092" s="1">
        <f t="shared" si="390"/>
        <v>9</v>
      </c>
      <c r="R3092" s="1">
        <f t="shared" si="391"/>
        <v>1</v>
      </c>
      <c r="S3092" t="s">
        <v>72</v>
      </c>
      <c r="T3092" s="2">
        <v>4570000</v>
      </c>
      <c r="U3092">
        <v>4570000</v>
      </c>
      <c r="V3092" s="2">
        <v>3383983</v>
      </c>
      <c r="W3092" s="2">
        <v>572727</v>
      </c>
      <c r="X3092" s="2">
        <v>0</v>
      </c>
      <c r="Y3092" s="2">
        <v>0</v>
      </c>
      <c r="Z3092" s="2">
        <v>613290</v>
      </c>
      <c r="AA3092">
        <v>2</v>
      </c>
      <c r="AB3092">
        <v>1</v>
      </c>
      <c r="AC3092">
        <v>0</v>
      </c>
      <c r="AD3092">
        <v>1</v>
      </c>
      <c r="AE3092">
        <v>3</v>
      </c>
      <c r="AF3092">
        <v>4</v>
      </c>
      <c r="AG3092">
        <v>1</v>
      </c>
      <c r="AH3092" s="2">
        <v>3383983</v>
      </c>
    </row>
    <row r="3093" spans="1:34" x14ac:dyDescent="0.5">
      <c r="A3093">
        <v>23152</v>
      </c>
      <c r="B3093">
        <v>97257</v>
      </c>
      <c r="C3093" t="s">
        <v>3004</v>
      </c>
      <c r="D3093" s="25">
        <v>24951</v>
      </c>
      <c r="E3093" t="s">
        <v>140</v>
      </c>
      <c r="F3093" t="s">
        <v>75</v>
      </c>
      <c r="G3093" t="s">
        <v>1463</v>
      </c>
      <c r="H3093" s="25">
        <v>41878</v>
      </c>
      <c r="I3093" s="26" t="str">
        <f t="shared" si="384"/>
        <v>Wed</v>
      </c>
      <c r="J3093" s="1">
        <f t="shared" si="385"/>
        <v>1</v>
      </c>
      <c r="K3093" s="1" t="str">
        <f t="shared" si="386"/>
        <v>7D</v>
      </c>
      <c r="L3093" s="25">
        <v>41879</v>
      </c>
      <c r="M3093" s="26" t="str">
        <f t="shared" si="387"/>
        <v>Thu</v>
      </c>
      <c r="N3093" s="25">
        <v>41883</v>
      </c>
      <c r="O3093" s="1">
        <f t="shared" si="388"/>
        <v>4</v>
      </c>
      <c r="P3093" s="27">
        <f t="shared" si="389"/>
        <v>2014</v>
      </c>
      <c r="Q3093" s="1">
        <f t="shared" si="390"/>
        <v>8</v>
      </c>
      <c r="R3093" s="1">
        <f t="shared" si="391"/>
        <v>28</v>
      </c>
      <c r="S3093" t="s">
        <v>72</v>
      </c>
      <c r="T3093" s="2">
        <v>10027999.800000001</v>
      </c>
      <c r="U3093">
        <v>0</v>
      </c>
      <c r="V3093" s="2">
        <v>1998268</v>
      </c>
      <c r="W3093" s="2">
        <v>4415584.24</v>
      </c>
      <c r="X3093" s="2">
        <v>0</v>
      </c>
      <c r="Y3093" s="2">
        <v>2268398.27</v>
      </c>
      <c r="Z3093" s="2">
        <v>1345749.29</v>
      </c>
      <c r="AA3093">
        <v>8</v>
      </c>
      <c r="AB3093">
        <v>0</v>
      </c>
      <c r="AC3093">
        <v>0</v>
      </c>
      <c r="AD3093">
        <v>0</v>
      </c>
      <c r="AE3093">
        <v>8</v>
      </c>
      <c r="AF3093">
        <v>8</v>
      </c>
      <c r="AG3093">
        <v>4</v>
      </c>
      <c r="AH3093" s="2">
        <v>499567</v>
      </c>
    </row>
    <row r="3094" spans="1:34" x14ac:dyDescent="0.5">
      <c r="A3094">
        <v>23154</v>
      </c>
      <c r="B3094">
        <v>97259</v>
      </c>
      <c r="C3094" t="s">
        <v>119</v>
      </c>
      <c r="D3094" s="25">
        <v>27359</v>
      </c>
      <c r="E3094" t="s">
        <v>69</v>
      </c>
      <c r="F3094" t="s">
        <v>75</v>
      </c>
      <c r="G3094" t="s">
        <v>91</v>
      </c>
      <c r="H3094" s="25">
        <v>41878</v>
      </c>
      <c r="I3094" s="26" t="str">
        <f t="shared" si="384"/>
        <v>Wed</v>
      </c>
      <c r="J3094" s="1">
        <f t="shared" si="385"/>
        <v>9</v>
      </c>
      <c r="K3094" s="1" t="str">
        <f t="shared" si="386"/>
        <v>14D</v>
      </c>
      <c r="L3094" s="25">
        <v>41887</v>
      </c>
      <c r="M3094" s="26" t="str">
        <f t="shared" si="387"/>
        <v>Fri</v>
      </c>
      <c r="N3094" s="25">
        <v>41890</v>
      </c>
      <c r="O3094" s="1">
        <f t="shared" si="388"/>
        <v>3</v>
      </c>
      <c r="P3094" s="27">
        <f t="shared" si="389"/>
        <v>2014</v>
      </c>
      <c r="Q3094" s="1">
        <f t="shared" si="390"/>
        <v>9</v>
      </c>
      <c r="R3094" s="1">
        <f t="shared" si="391"/>
        <v>5</v>
      </c>
      <c r="S3094" t="s">
        <v>72</v>
      </c>
      <c r="T3094" s="2">
        <v>18243483.600000001</v>
      </c>
      <c r="U3094">
        <v>16215183.6</v>
      </c>
      <c r="V3094" s="2">
        <v>12395010</v>
      </c>
      <c r="W3094" s="2">
        <v>3360387.06</v>
      </c>
      <c r="X3094" s="2">
        <v>0</v>
      </c>
      <c r="Y3094" s="2">
        <v>39826.839999999997</v>
      </c>
      <c r="Z3094" s="2">
        <v>2448259.7000000002</v>
      </c>
      <c r="AA3094">
        <v>12</v>
      </c>
      <c r="AB3094">
        <v>3</v>
      </c>
      <c r="AC3094">
        <v>6</v>
      </c>
      <c r="AD3094">
        <v>3</v>
      </c>
      <c r="AE3094">
        <v>15</v>
      </c>
      <c r="AF3094">
        <v>24</v>
      </c>
      <c r="AG3094">
        <v>6</v>
      </c>
      <c r="AH3094" s="2">
        <v>2065835</v>
      </c>
    </row>
    <row r="3095" spans="1:34" x14ac:dyDescent="0.5">
      <c r="A3095">
        <v>23158</v>
      </c>
      <c r="B3095">
        <v>97271</v>
      </c>
      <c r="C3095" t="s">
        <v>3005</v>
      </c>
      <c r="D3095" s="25">
        <v>24703</v>
      </c>
      <c r="E3095" t="s">
        <v>122</v>
      </c>
      <c r="F3095" t="s">
        <v>80</v>
      </c>
      <c r="G3095" t="s">
        <v>89</v>
      </c>
      <c r="H3095" s="25">
        <v>41878</v>
      </c>
      <c r="I3095" s="26" t="str">
        <f t="shared" si="384"/>
        <v>Wed</v>
      </c>
      <c r="J3095" s="1">
        <f t="shared" si="385"/>
        <v>1</v>
      </c>
      <c r="K3095" s="1" t="str">
        <f t="shared" si="386"/>
        <v>7D</v>
      </c>
      <c r="L3095" s="25">
        <v>41879</v>
      </c>
      <c r="M3095" s="26" t="str">
        <f t="shared" si="387"/>
        <v>Thu</v>
      </c>
      <c r="N3095" s="25">
        <v>41881</v>
      </c>
      <c r="O3095" s="1">
        <f t="shared" si="388"/>
        <v>2</v>
      </c>
      <c r="P3095" s="27">
        <f t="shared" si="389"/>
        <v>2014</v>
      </c>
      <c r="Q3095" s="1">
        <f t="shared" si="390"/>
        <v>8</v>
      </c>
      <c r="R3095" s="1">
        <f t="shared" si="391"/>
        <v>28</v>
      </c>
      <c r="S3095" t="s">
        <v>72</v>
      </c>
      <c r="T3095" s="2">
        <v>3831998.72</v>
      </c>
      <c r="U3095">
        <v>0</v>
      </c>
      <c r="V3095" s="2">
        <v>400000</v>
      </c>
      <c r="W3095" s="2">
        <v>2255410.16</v>
      </c>
      <c r="X3095" s="2">
        <v>0</v>
      </c>
      <c r="Y3095" s="2">
        <v>662337.34</v>
      </c>
      <c r="Z3095" s="2">
        <v>514251.22</v>
      </c>
      <c r="AA3095">
        <v>4</v>
      </c>
      <c r="AB3095">
        <v>2</v>
      </c>
      <c r="AC3095">
        <v>2</v>
      </c>
      <c r="AD3095">
        <v>0</v>
      </c>
      <c r="AE3095">
        <v>6</v>
      </c>
      <c r="AF3095">
        <v>8</v>
      </c>
      <c r="AG3095">
        <v>2</v>
      </c>
      <c r="AH3095" s="2">
        <v>200000</v>
      </c>
    </row>
    <row r="3096" spans="1:34" x14ac:dyDescent="0.5">
      <c r="A3096">
        <v>22742</v>
      </c>
      <c r="B3096">
        <v>82587</v>
      </c>
      <c r="C3096" t="s">
        <v>3006</v>
      </c>
      <c r="D3096" s="25">
        <v>23997</v>
      </c>
      <c r="E3096" t="s">
        <v>69</v>
      </c>
      <c r="F3096" t="s">
        <v>84</v>
      </c>
      <c r="G3096" t="s">
        <v>112</v>
      </c>
      <c r="H3096" s="25">
        <v>41879</v>
      </c>
      <c r="I3096" s="26" t="str">
        <f t="shared" si="384"/>
        <v>Thu</v>
      </c>
      <c r="J3096" s="1">
        <f t="shared" si="385"/>
        <v>1</v>
      </c>
      <c r="K3096" s="1" t="str">
        <f t="shared" si="386"/>
        <v>7D</v>
      </c>
      <c r="L3096" s="25">
        <v>41880</v>
      </c>
      <c r="M3096" s="26" t="str">
        <f t="shared" si="387"/>
        <v>Fri</v>
      </c>
      <c r="N3096" s="25">
        <v>41883</v>
      </c>
      <c r="O3096" s="1">
        <f t="shared" si="388"/>
        <v>3</v>
      </c>
      <c r="P3096" s="27">
        <f t="shared" si="389"/>
        <v>2014</v>
      </c>
      <c r="Q3096" s="1">
        <f t="shared" si="390"/>
        <v>8</v>
      </c>
      <c r="R3096" s="1">
        <f t="shared" si="391"/>
        <v>29</v>
      </c>
      <c r="S3096" t="s">
        <v>72</v>
      </c>
      <c r="T3096" s="2">
        <v>13948500</v>
      </c>
      <c r="U3096">
        <v>0</v>
      </c>
      <c r="V3096" s="2">
        <v>7700000.8200000003</v>
      </c>
      <c r="W3096" s="2">
        <v>0</v>
      </c>
      <c r="X3096" s="2">
        <v>0</v>
      </c>
      <c r="Y3096" s="2">
        <v>4376623.4000000004</v>
      </c>
      <c r="Z3096" s="2">
        <v>1871875.78</v>
      </c>
      <c r="AA3096">
        <v>39</v>
      </c>
      <c r="AB3096">
        <v>0</v>
      </c>
      <c r="AC3096">
        <v>4</v>
      </c>
      <c r="AD3096">
        <v>4</v>
      </c>
      <c r="AE3096">
        <v>39</v>
      </c>
      <c r="AF3096">
        <v>47</v>
      </c>
      <c r="AG3096">
        <v>4</v>
      </c>
      <c r="AH3096" s="2">
        <v>1925000.21</v>
      </c>
    </row>
    <row r="3097" spans="1:34" x14ac:dyDescent="0.5">
      <c r="A3097">
        <v>23195</v>
      </c>
      <c r="B3097">
        <v>97445</v>
      </c>
      <c r="C3097" t="s">
        <v>3007</v>
      </c>
      <c r="D3097" s="25">
        <v>26176</v>
      </c>
      <c r="E3097" t="s">
        <v>69</v>
      </c>
      <c r="F3097" t="s">
        <v>80</v>
      </c>
      <c r="G3097" t="s">
        <v>89</v>
      </c>
      <c r="H3097" s="25">
        <v>41879</v>
      </c>
      <c r="I3097" s="26" t="str">
        <f t="shared" si="384"/>
        <v>Thu</v>
      </c>
      <c r="J3097" s="1">
        <f t="shared" si="385"/>
        <v>3</v>
      </c>
      <c r="K3097" s="1" t="str">
        <f t="shared" si="386"/>
        <v>7D</v>
      </c>
      <c r="L3097" s="25">
        <v>41882</v>
      </c>
      <c r="M3097" s="26" t="str">
        <f t="shared" si="387"/>
        <v>Sun</v>
      </c>
      <c r="N3097" s="25">
        <v>41884</v>
      </c>
      <c r="O3097" s="1">
        <f t="shared" si="388"/>
        <v>2</v>
      </c>
      <c r="P3097" s="27">
        <f t="shared" si="389"/>
        <v>2014</v>
      </c>
      <c r="Q3097" s="1">
        <f t="shared" si="390"/>
        <v>8</v>
      </c>
      <c r="R3097" s="1">
        <f t="shared" si="391"/>
        <v>31</v>
      </c>
      <c r="S3097" t="s">
        <v>72</v>
      </c>
      <c r="T3097" s="2">
        <v>462000</v>
      </c>
      <c r="U3097">
        <v>0</v>
      </c>
      <c r="V3097" s="2">
        <v>400000</v>
      </c>
      <c r="W3097" s="2">
        <v>0</v>
      </c>
      <c r="X3097" s="2">
        <v>0</v>
      </c>
      <c r="Y3097" s="2">
        <v>0</v>
      </c>
      <c r="Z3097" s="2">
        <v>62000</v>
      </c>
      <c r="AA3097">
        <v>6</v>
      </c>
      <c r="AB3097">
        <v>2</v>
      </c>
      <c r="AC3097">
        <v>0</v>
      </c>
      <c r="AD3097">
        <v>0</v>
      </c>
      <c r="AE3097">
        <v>8</v>
      </c>
      <c r="AF3097">
        <v>8</v>
      </c>
      <c r="AG3097">
        <v>2</v>
      </c>
      <c r="AH3097" s="2">
        <v>200000</v>
      </c>
    </row>
    <row r="3098" spans="1:34" x14ac:dyDescent="0.5">
      <c r="A3098">
        <v>23239</v>
      </c>
      <c r="B3098">
        <v>97644</v>
      </c>
      <c r="C3098" t="s">
        <v>3008</v>
      </c>
      <c r="D3098" s="25">
        <v>29827</v>
      </c>
      <c r="E3098" t="s">
        <v>138</v>
      </c>
      <c r="F3098" t="s">
        <v>80</v>
      </c>
      <c r="G3098" t="s">
        <v>89</v>
      </c>
      <c r="H3098" s="25">
        <v>41880</v>
      </c>
      <c r="I3098" s="26" t="str">
        <f t="shared" si="384"/>
        <v>Fri</v>
      </c>
      <c r="J3098" s="1">
        <f t="shared" si="385"/>
        <v>27</v>
      </c>
      <c r="K3098" s="1" t="str">
        <f t="shared" si="386"/>
        <v>30D</v>
      </c>
      <c r="L3098" s="25">
        <v>41907</v>
      </c>
      <c r="M3098" s="26" t="str">
        <f t="shared" si="387"/>
        <v>Thu</v>
      </c>
      <c r="N3098" s="25">
        <v>41910</v>
      </c>
      <c r="O3098" s="1">
        <f t="shared" si="388"/>
        <v>3</v>
      </c>
      <c r="P3098" s="27">
        <f t="shared" si="389"/>
        <v>2014</v>
      </c>
      <c r="Q3098" s="1">
        <f t="shared" si="390"/>
        <v>9</v>
      </c>
      <c r="R3098" s="1">
        <f t="shared" si="391"/>
        <v>25</v>
      </c>
      <c r="S3098" t="s">
        <v>72</v>
      </c>
      <c r="T3098" s="2">
        <v>35736624</v>
      </c>
      <c r="U3098">
        <v>35043624</v>
      </c>
      <c r="V3098" s="2">
        <v>19533291.300000001</v>
      </c>
      <c r="W3098" s="2">
        <v>11406244.5</v>
      </c>
      <c r="X3098" s="2">
        <v>0</v>
      </c>
      <c r="Y3098" s="2">
        <v>0</v>
      </c>
      <c r="Z3098" s="2">
        <v>4797088.2</v>
      </c>
      <c r="AA3098">
        <v>6</v>
      </c>
      <c r="AB3098">
        <v>0</v>
      </c>
      <c r="AC3098">
        <v>3</v>
      </c>
      <c r="AD3098">
        <v>0</v>
      </c>
      <c r="AE3098">
        <v>6</v>
      </c>
      <c r="AF3098">
        <v>9</v>
      </c>
      <c r="AG3098">
        <v>3</v>
      </c>
      <c r="AH3098" s="2">
        <v>6511097.0999999996</v>
      </c>
    </row>
    <row r="3099" spans="1:34" x14ac:dyDescent="0.5">
      <c r="A3099">
        <v>23240</v>
      </c>
      <c r="B3099">
        <v>97650</v>
      </c>
      <c r="C3099" t="s">
        <v>3009</v>
      </c>
      <c r="D3099" s="25">
        <v>30266</v>
      </c>
      <c r="E3099" t="s">
        <v>138</v>
      </c>
      <c r="F3099" t="s">
        <v>80</v>
      </c>
      <c r="G3099" t="s">
        <v>89</v>
      </c>
      <c r="H3099" s="25">
        <v>41880</v>
      </c>
      <c r="I3099" s="26" t="str">
        <f t="shared" si="384"/>
        <v>Fri</v>
      </c>
      <c r="J3099" s="1">
        <f t="shared" si="385"/>
        <v>62</v>
      </c>
      <c r="K3099" s="1" t="str">
        <f t="shared" si="386"/>
        <v>90D</v>
      </c>
      <c r="L3099" s="25">
        <v>41942</v>
      </c>
      <c r="M3099" s="26" t="str">
        <f t="shared" si="387"/>
        <v>Thu</v>
      </c>
      <c r="N3099" s="25">
        <v>41944</v>
      </c>
      <c r="O3099" s="1">
        <f t="shared" si="388"/>
        <v>2</v>
      </c>
      <c r="P3099" s="27">
        <f t="shared" si="389"/>
        <v>2014</v>
      </c>
      <c r="Q3099" s="1">
        <f t="shared" si="390"/>
        <v>10</v>
      </c>
      <c r="R3099" s="1">
        <f t="shared" si="391"/>
        <v>30</v>
      </c>
      <c r="S3099" t="s">
        <v>72</v>
      </c>
      <c r="T3099" s="2">
        <v>5401999.9900000002</v>
      </c>
      <c r="U3099">
        <v>0</v>
      </c>
      <c r="V3099" s="2">
        <v>4400000</v>
      </c>
      <c r="W3099" s="2">
        <v>259740.25</v>
      </c>
      <c r="X3099" s="2">
        <v>0</v>
      </c>
      <c r="Y3099" s="2">
        <v>17316.02</v>
      </c>
      <c r="Z3099" s="2">
        <v>724943.72</v>
      </c>
      <c r="AA3099">
        <v>4</v>
      </c>
      <c r="AB3099">
        <v>0</v>
      </c>
      <c r="AC3099">
        <v>0</v>
      </c>
      <c r="AD3099">
        <v>0</v>
      </c>
      <c r="AE3099">
        <v>4</v>
      </c>
      <c r="AF3099">
        <v>4</v>
      </c>
      <c r="AG3099">
        <v>2</v>
      </c>
      <c r="AH3099" s="2">
        <v>2200000</v>
      </c>
    </row>
    <row r="3100" spans="1:34" x14ac:dyDescent="0.5">
      <c r="A3100">
        <v>23227</v>
      </c>
      <c r="B3100">
        <v>97597</v>
      </c>
      <c r="C3100" t="s">
        <v>3010</v>
      </c>
      <c r="D3100" s="25">
        <v>28832</v>
      </c>
      <c r="E3100" t="s">
        <v>138</v>
      </c>
      <c r="F3100" t="s">
        <v>75</v>
      </c>
      <c r="G3100" t="s">
        <v>91</v>
      </c>
      <c r="H3100" s="25">
        <v>41880</v>
      </c>
      <c r="I3100" s="26" t="str">
        <f t="shared" si="384"/>
        <v>Fri</v>
      </c>
      <c r="J3100" s="1">
        <f t="shared" si="385"/>
        <v>8</v>
      </c>
      <c r="K3100" s="1" t="str">
        <f t="shared" si="386"/>
        <v>14D</v>
      </c>
      <c r="L3100" s="25">
        <v>41888</v>
      </c>
      <c r="M3100" s="26" t="str">
        <f t="shared" si="387"/>
        <v>Sat</v>
      </c>
      <c r="N3100" s="25">
        <v>41889</v>
      </c>
      <c r="O3100" s="1">
        <f t="shared" si="388"/>
        <v>1</v>
      </c>
      <c r="P3100" s="27">
        <f t="shared" si="389"/>
        <v>2014</v>
      </c>
      <c r="Q3100" s="1">
        <f t="shared" si="390"/>
        <v>9</v>
      </c>
      <c r="R3100" s="1">
        <f t="shared" si="391"/>
        <v>6</v>
      </c>
      <c r="S3100" t="s">
        <v>72</v>
      </c>
      <c r="T3100" s="2">
        <v>9896192.1999999993</v>
      </c>
      <c r="U3100">
        <v>9491192.1999999993</v>
      </c>
      <c r="V3100" s="2">
        <v>4981369.4000000004</v>
      </c>
      <c r="W3100" s="2">
        <v>3235930.6</v>
      </c>
      <c r="X3100" s="2">
        <v>0</v>
      </c>
      <c r="Y3100" s="2">
        <v>350649.35</v>
      </c>
      <c r="Z3100" s="2">
        <v>1328242.8500000001</v>
      </c>
      <c r="AA3100">
        <v>2</v>
      </c>
      <c r="AB3100">
        <v>0</v>
      </c>
      <c r="AC3100">
        <v>0</v>
      </c>
      <c r="AD3100">
        <v>1</v>
      </c>
      <c r="AE3100">
        <v>2</v>
      </c>
      <c r="AF3100">
        <v>3</v>
      </c>
      <c r="AG3100">
        <v>1</v>
      </c>
      <c r="AH3100" s="2">
        <v>4981369.4000000004</v>
      </c>
    </row>
    <row r="3101" spans="1:34" x14ac:dyDescent="0.5">
      <c r="A3101">
        <v>23243</v>
      </c>
      <c r="B3101">
        <v>97654</v>
      </c>
      <c r="C3101" t="s">
        <v>3011</v>
      </c>
      <c r="D3101" s="25">
        <v>31453</v>
      </c>
      <c r="E3101" t="s">
        <v>129</v>
      </c>
      <c r="F3101" t="s">
        <v>80</v>
      </c>
      <c r="G3101" t="s">
        <v>89</v>
      </c>
      <c r="H3101" s="25">
        <v>41880</v>
      </c>
      <c r="I3101" s="26" t="str">
        <f t="shared" si="384"/>
        <v>Fri</v>
      </c>
      <c r="J3101" s="1">
        <f t="shared" si="385"/>
        <v>66</v>
      </c>
      <c r="K3101" s="1" t="str">
        <f t="shared" si="386"/>
        <v>90D</v>
      </c>
      <c r="L3101" s="25">
        <v>41946</v>
      </c>
      <c r="M3101" s="26" t="str">
        <f t="shared" si="387"/>
        <v>Mon</v>
      </c>
      <c r="N3101" s="25">
        <v>41948</v>
      </c>
      <c r="O3101" s="1">
        <f t="shared" si="388"/>
        <v>2</v>
      </c>
      <c r="P3101" s="27">
        <f t="shared" si="389"/>
        <v>2014</v>
      </c>
      <c r="Q3101" s="1">
        <f t="shared" si="390"/>
        <v>11</v>
      </c>
      <c r="R3101" s="1">
        <f t="shared" si="391"/>
        <v>3</v>
      </c>
      <c r="S3101" t="s">
        <v>72</v>
      </c>
      <c r="T3101" s="2">
        <v>8788488</v>
      </c>
      <c r="U3101">
        <v>8662500</v>
      </c>
      <c r="V3101" s="2">
        <v>4251516</v>
      </c>
      <c r="W3101" s="2">
        <v>3357564.45</v>
      </c>
      <c r="X3101" s="2">
        <v>0</v>
      </c>
      <c r="Y3101" s="2">
        <v>0</v>
      </c>
      <c r="Z3101" s="2">
        <v>1179407.55</v>
      </c>
      <c r="AA3101">
        <v>4</v>
      </c>
      <c r="AB3101">
        <v>0</v>
      </c>
      <c r="AC3101">
        <v>0</v>
      </c>
      <c r="AD3101">
        <v>0</v>
      </c>
      <c r="AE3101">
        <v>4</v>
      </c>
      <c r="AF3101">
        <v>4</v>
      </c>
      <c r="AG3101">
        <v>2</v>
      </c>
      <c r="AH3101" s="2">
        <v>2125758</v>
      </c>
    </row>
    <row r="3102" spans="1:34" x14ac:dyDescent="0.5">
      <c r="A3102">
        <v>23245</v>
      </c>
      <c r="B3102">
        <v>97695</v>
      </c>
      <c r="C3102" t="s">
        <v>3012</v>
      </c>
      <c r="D3102" s="25">
        <v>26606</v>
      </c>
      <c r="E3102" t="s">
        <v>69</v>
      </c>
      <c r="F3102" t="s">
        <v>70</v>
      </c>
      <c r="G3102" t="s">
        <v>74</v>
      </c>
      <c r="H3102" s="25">
        <v>41881</v>
      </c>
      <c r="I3102" s="26" t="str">
        <f t="shared" si="384"/>
        <v>Sat</v>
      </c>
      <c r="J3102" s="1">
        <f t="shared" si="385"/>
        <v>1</v>
      </c>
      <c r="K3102" s="1" t="str">
        <f t="shared" si="386"/>
        <v>7D</v>
      </c>
      <c r="L3102" s="25">
        <v>41882</v>
      </c>
      <c r="M3102" s="26" t="str">
        <f t="shared" si="387"/>
        <v>Sun</v>
      </c>
      <c r="N3102" s="25">
        <v>41884</v>
      </c>
      <c r="O3102" s="1">
        <f t="shared" si="388"/>
        <v>2</v>
      </c>
      <c r="P3102" s="27">
        <f t="shared" si="389"/>
        <v>2014</v>
      </c>
      <c r="Q3102" s="1">
        <f t="shared" si="390"/>
        <v>8</v>
      </c>
      <c r="R3102" s="1">
        <f t="shared" si="391"/>
        <v>31</v>
      </c>
      <c r="S3102" t="s">
        <v>72</v>
      </c>
      <c r="T3102" s="2">
        <v>19028375.059999999</v>
      </c>
      <c r="U3102">
        <v>14899500</v>
      </c>
      <c r="V3102" s="2">
        <v>12051516</v>
      </c>
      <c r="W3102" s="2">
        <v>4423267.6100000003</v>
      </c>
      <c r="X3102" s="2">
        <v>0</v>
      </c>
      <c r="Y3102" s="2">
        <v>0</v>
      </c>
      <c r="Z3102" s="2">
        <v>2553591.4500000002</v>
      </c>
      <c r="AA3102">
        <v>4</v>
      </c>
      <c r="AB3102">
        <v>0</v>
      </c>
      <c r="AC3102">
        <v>0</v>
      </c>
      <c r="AD3102">
        <v>0</v>
      </c>
      <c r="AE3102">
        <v>4</v>
      </c>
      <c r="AF3102">
        <v>4</v>
      </c>
      <c r="AG3102">
        <v>2</v>
      </c>
      <c r="AH3102" s="2">
        <v>6025758</v>
      </c>
    </row>
    <row r="3103" spans="1:34" x14ac:dyDescent="0.5">
      <c r="A3103">
        <v>23248</v>
      </c>
      <c r="B3103">
        <v>97715</v>
      </c>
      <c r="C3103" t="s">
        <v>3013</v>
      </c>
      <c r="D3103" s="25">
        <v>26748</v>
      </c>
      <c r="E3103" t="s">
        <v>69</v>
      </c>
      <c r="F3103" t="s">
        <v>75</v>
      </c>
      <c r="G3103" t="s">
        <v>91</v>
      </c>
      <c r="H3103" s="25">
        <v>41881</v>
      </c>
      <c r="I3103" s="26" t="str">
        <f t="shared" si="384"/>
        <v>Sat</v>
      </c>
      <c r="J3103" s="1">
        <f t="shared" si="385"/>
        <v>0</v>
      </c>
      <c r="K3103" s="1" t="str">
        <f t="shared" si="386"/>
        <v>7D</v>
      </c>
      <c r="L3103" s="25">
        <v>41881</v>
      </c>
      <c r="M3103" s="26" t="str">
        <f t="shared" si="387"/>
        <v>Sat</v>
      </c>
      <c r="N3103" s="25">
        <v>41882</v>
      </c>
      <c r="O3103" s="1">
        <f t="shared" si="388"/>
        <v>1</v>
      </c>
      <c r="P3103" s="27">
        <f t="shared" si="389"/>
        <v>2014</v>
      </c>
      <c r="Q3103" s="1">
        <f t="shared" si="390"/>
        <v>8</v>
      </c>
      <c r="R3103" s="1">
        <f t="shared" si="391"/>
        <v>30</v>
      </c>
      <c r="S3103" t="s">
        <v>72</v>
      </c>
      <c r="T3103" s="2">
        <v>1510500</v>
      </c>
      <c r="U3103">
        <v>0</v>
      </c>
      <c r="V3103" s="2">
        <v>1100000</v>
      </c>
      <c r="W3103" s="2">
        <v>0</v>
      </c>
      <c r="X3103" s="2">
        <v>0</v>
      </c>
      <c r="Y3103" s="2">
        <v>207792.2</v>
      </c>
      <c r="Z3103" s="2">
        <v>202707.8</v>
      </c>
      <c r="AA3103">
        <v>3</v>
      </c>
      <c r="AB3103">
        <v>0</v>
      </c>
      <c r="AC3103">
        <v>0</v>
      </c>
      <c r="AD3103">
        <v>0</v>
      </c>
      <c r="AE3103">
        <v>3</v>
      </c>
      <c r="AF3103">
        <v>3</v>
      </c>
      <c r="AG3103">
        <v>1</v>
      </c>
      <c r="AH3103" s="2">
        <v>1100000</v>
      </c>
    </row>
    <row r="3104" spans="1:34" x14ac:dyDescent="0.5">
      <c r="A3104">
        <v>23257</v>
      </c>
      <c r="B3104">
        <v>97794</v>
      </c>
      <c r="C3104" t="s">
        <v>3014</v>
      </c>
      <c r="D3104" s="25">
        <v>28290</v>
      </c>
      <c r="E3104" t="s">
        <v>69</v>
      </c>
      <c r="F3104" t="s">
        <v>70</v>
      </c>
      <c r="G3104" t="s">
        <v>97</v>
      </c>
      <c r="H3104" s="25">
        <v>41881</v>
      </c>
      <c r="I3104" s="26" t="str">
        <f t="shared" si="384"/>
        <v>Sat</v>
      </c>
      <c r="J3104" s="1">
        <f t="shared" si="385"/>
        <v>1</v>
      </c>
      <c r="K3104" s="1" t="str">
        <f t="shared" si="386"/>
        <v>7D</v>
      </c>
      <c r="L3104" s="25">
        <v>41882</v>
      </c>
      <c r="M3104" s="26" t="str">
        <f t="shared" si="387"/>
        <v>Sun</v>
      </c>
      <c r="N3104" s="25">
        <v>41883</v>
      </c>
      <c r="O3104" s="1">
        <f t="shared" si="388"/>
        <v>1</v>
      </c>
      <c r="P3104" s="27">
        <f t="shared" si="389"/>
        <v>2014</v>
      </c>
      <c r="Q3104" s="1">
        <f t="shared" si="390"/>
        <v>8</v>
      </c>
      <c r="R3104" s="1">
        <f t="shared" si="391"/>
        <v>31</v>
      </c>
      <c r="S3104" t="s">
        <v>72</v>
      </c>
      <c r="T3104" s="2">
        <v>6699000</v>
      </c>
      <c r="U3104">
        <v>5775000</v>
      </c>
      <c r="V3104" s="2">
        <v>5227273</v>
      </c>
      <c r="W3104" s="2">
        <v>572727</v>
      </c>
      <c r="X3104" s="2">
        <v>0</v>
      </c>
      <c r="Y3104" s="2">
        <v>0</v>
      </c>
      <c r="Z3104" s="2">
        <v>899000</v>
      </c>
      <c r="AA3104">
        <v>2</v>
      </c>
      <c r="AB3104">
        <v>1</v>
      </c>
      <c r="AC3104">
        <v>0</v>
      </c>
      <c r="AD3104">
        <v>1</v>
      </c>
      <c r="AE3104">
        <v>3</v>
      </c>
      <c r="AF3104">
        <v>4</v>
      </c>
      <c r="AG3104">
        <v>1</v>
      </c>
      <c r="AH3104" s="2">
        <v>5227273</v>
      </c>
    </row>
    <row r="3105" spans="1:34" x14ac:dyDescent="0.5">
      <c r="A3105">
        <v>23258</v>
      </c>
      <c r="B3105">
        <v>97802</v>
      </c>
      <c r="C3105" t="s">
        <v>3015</v>
      </c>
      <c r="D3105" s="25">
        <v>26611</v>
      </c>
      <c r="E3105" t="s">
        <v>69</v>
      </c>
      <c r="F3105" t="s">
        <v>70</v>
      </c>
      <c r="G3105" t="s">
        <v>97</v>
      </c>
      <c r="H3105" s="25">
        <v>41882</v>
      </c>
      <c r="I3105" s="26" t="str">
        <f t="shared" si="384"/>
        <v>Sun</v>
      </c>
      <c r="J3105" s="1">
        <f t="shared" si="385"/>
        <v>0</v>
      </c>
      <c r="K3105" s="1" t="str">
        <f t="shared" si="386"/>
        <v>7D</v>
      </c>
      <c r="L3105" s="25">
        <v>41882</v>
      </c>
      <c r="M3105" s="26" t="str">
        <f t="shared" si="387"/>
        <v>Sun</v>
      </c>
      <c r="N3105" s="25">
        <v>41883</v>
      </c>
      <c r="O3105" s="1">
        <f t="shared" si="388"/>
        <v>1</v>
      </c>
      <c r="P3105" s="27">
        <f t="shared" si="389"/>
        <v>2014</v>
      </c>
      <c r="Q3105" s="1">
        <f t="shared" si="390"/>
        <v>8</v>
      </c>
      <c r="R3105" s="1">
        <f t="shared" si="391"/>
        <v>31</v>
      </c>
      <c r="S3105" t="s">
        <v>72</v>
      </c>
      <c r="T3105" s="2">
        <v>14664998.52</v>
      </c>
      <c r="U3105">
        <v>12128000</v>
      </c>
      <c r="V3105" s="2">
        <v>9754979</v>
      </c>
      <c r="W3105" s="2">
        <v>2941989.52</v>
      </c>
      <c r="X3105" s="2">
        <v>0</v>
      </c>
      <c r="Y3105" s="2">
        <v>0</v>
      </c>
      <c r="Z3105" s="2">
        <v>1968030</v>
      </c>
      <c r="AA3105">
        <v>2</v>
      </c>
      <c r="AB3105">
        <v>1</v>
      </c>
      <c r="AC3105">
        <v>0</v>
      </c>
      <c r="AD3105">
        <v>1</v>
      </c>
      <c r="AE3105">
        <v>3</v>
      </c>
      <c r="AF3105">
        <v>4</v>
      </c>
      <c r="AG3105">
        <v>1</v>
      </c>
      <c r="AH3105" s="2">
        <v>9754979</v>
      </c>
    </row>
    <row r="3106" spans="1:34" x14ac:dyDescent="0.5">
      <c r="A3106">
        <v>23260</v>
      </c>
      <c r="B3106">
        <v>97816</v>
      </c>
      <c r="C3106" t="s">
        <v>3016</v>
      </c>
      <c r="D3106" s="25">
        <v>25254</v>
      </c>
      <c r="E3106" t="s">
        <v>69</v>
      </c>
      <c r="F3106" t="s">
        <v>70</v>
      </c>
      <c r="G3106" t="s">
        <v>97</v>
      </c>
      <c r="H3106" s="25">
        <v>41882</v>
      </c>
      <c r="I3106" s="26" t="str">
        <f t="shared" si="384"/>
        <v>Sun</v>
      </c>
      <c r="J3106" s="1">
        <f t="shared" si="385"/>
        <v>0</v>
      </c>
      <c r="K3106" s="1" t="str">
        <f t="shared" si="386"/>
        <v>7D</v>
      </c>
      <c r="L3106" s="25">
        <v>41882</v>
      </c>
      <c r="M3106" s="26" t="str">
        <f t="shared" si="387"/>
        <v>Sun</v>
      </c>
      <c r="N3106" s="25">
        <v>41883</v>
      </c>
      <c r="O3106" s="1">
        <f t="shared" si="388"/>
        <v>1</v>
      </c>
      <c r="P3106" s="27">
        <f t="shared" si="389"/>
        <v>2014</v>
      </c>
      <c r="Q3106" s="1">
        <f t="shared" si="390"/>
        <v>8</v>
      </c>
      <c r="R3106" s="1">
        <f t="shared" si="391"/>
        <v>31</v>
      </c>
      <c r="S3106" t="s">
        <v>72</v>
      </c>
      <c r="T3106" s="2">
        <v>5429000</v>
      </c>
      <c r="U3106">
        <v>5198000</v>
      </c>
      <c r="V3106" s="2">
        <v>4127706</v>
      </c>
      <c r="W3106" s="2">
        <v>572727</v>
      </c>
      <c r="X3106" s="2">
        <v>0</v>
      </c>
      <c r="Y3106" s="2">
        <v>0</v>
      </c>
      <c r="Z3106" s="2">
        <v>728567</v>
      </c>
      <c r="AA3106">
        <v>2</v>
      </c>
      <c r="AB3106">
        <v>0</v>
      </c>
      <c r="AC3106">
        <v>1</v>
      </c>
      <c r="AD3106">
        <v>0</v>
      </c>
      <c r="AE3106">
        <v>2</v>
      </c>
      <c r="AF3106">
        <v>3</v>
      </c>
      <c r="AG3106">
        <v>1</v>
      </c>
      <c r="AH3106" s="2">
        <v>4127706</v>
      </c>
    </row>
    <row r="3107" spans="1:34" x14ac:dyDescent="0.5">
      <c r="A3107">
        <v>23259</v>
      </c>
      <c r="B3107">
        <v>5202</v>
      </c>
      <c r="C3107" t="s">
        <v>124</v>
      </c>
      <c r="D3107" s="25">
        <v>23419</v>
      </c>
      <c r="E3107" t="s">
        <v>69</v>
      </c>
      <c r="F3107" t="s">
        <v>70</v>
      </c>
      <c r="G3107" t="s">
        <v>97</v>
      </c>
      <c r="H3107" s="25">
        <v>41882</v>
      </c>
      <c r="I3107" s="26" t="str">
        <f t="shared" si="384"/>
        <v>Sun</v>
      </c>
      <c r="J3107" s="1">
        <f t="shared" si="385"/>
        <v>0</v>
      </c>
      <c r="K3107" s="1" t="str">
        <f t="shared" si="386"/>
        <v>7D</v>
      </c>
      <c r="L3107" s="25">
        <v>41882</v>
      </c>
      <c r="M3107" s="26" t="str">
        <f t="shared" si="387"/>
        <v>Sun</v>
      </c>
      <c r="N3107" s="25">
        <v>41884</v>
      </c>
      <c r="O3107" s="1">
        <f t="shared" si="388"/>
        <v>2</v>
      </c>
      <c r="P3107" s="27">
        <f t="shared" si="389"/>
        <v>2014</v>
      </c>
      <c r="Q3107" s="1">
        <f t="shared" si="390"/>
        <v>8</v>
      </c>
      <c r="R3107" s="1">
        <f t="shared" si="391"/>
        <v>31</v>
      </c>
      <c r="S3107" t="s">
        <v>72</v>
      </c>
      <c r="T3107" s="2">
        <v>14170999.779999999</v>
      </c>
      <c r="U3107">
        <v>14454000</v>
      </c>
      <c r="V3107" s="2">
        <v>11208657.279999999</v>
      </c>
      <c r="W3107" s="2">
        <v>1060605.02</v>
      </c>
      <c r="X3107" s="2">
        <v>0</v>
      </c>
      <c r="Y3107" s="2">
        <v>0</v>
      </c>
      <c r="Z3107" s="2">
        <v>1901737.48</v>
      </c>
      <c r="AA3107">
        <v>8</v>
      </c>
      <c r="AB3107">
        <v>0</v>
      </c>
      <c r="AC3107">
        <v>0</v>
      </c>
      <c r="AD3107">
        <v>0</v>
      </c>
      <c r="AE3107">
        <v>8</v>
      </c>
      <c r="AF3107">
        <v>8</v>
      </c>
      <c r="AG3107">
        <v>4</v>
      </c>
      <c r="AH3107" s="2">
        <v>2802164.32</v>
      </c>
    </row>
    <row r="3108" spans="1:34" x14ac:dyDescent="0.5">
      <c r="A3108">
        <v>23279</v>
      </c>
      <c r="B3108">
        <v>97887</v>
      </c>
      <c r="C3108" t="s">
        <v>3017</v>
      </c>
      <c r="D3108" s="25">
        <v>22865</v>
      </c>
      <c r="E3108" t="s">
        <v>110</v>
      </c>
      <c r="F3108" t="s">
        <v>80</v>
      </c>
      <c r="G3108" t="s">
        <v>89</v>
      </c>
      <c r="H3108" s="25">
        <v>41883</v>
      </c>
      <c r="I3108" s="26" t="str">
        <f t="shared" si="384"/>
        <v>Mon</v>
      </c>
      <c r="J3108" s="1">
        <f t="shared" si="385"/>
        <v>20</v>
      </c>
      <c r="K3108" s="1" t="str">
        <f t="shared" si="386"/>
        <v>30D</v>
      </c>
      <c r="L3108" s="25">
        <v>41903</v>
      </c>
      <c r="M3108" s="26" t="str">
        <f t="shared" si="387"/>
        <v>Sun</v>
      </c>
      <c r="N3108" s="25">
        <v>41912</v>
      </c>
      <c r="O3108" s="1">
        <f t="shared" si="388"/>
        <v>9</v>
      </c>
      <c r="P3108" s="27">
        <f t="shared" si="389"/>
        <v>2014</v>
      </c>
      <c r="Q3108" s="1">
        <f t="shared" si="390"/>
        <v>9</v>
      </c>
      <c r="R3108" s="1">
        <f t="shared" si="391"/>
        <v>21</v>
      </c>
      <c r="S3108" t="s">
        <v>72</v>
      </c>
      <c r="T3108" s="2">
        <v>74357629.219999999</v>
      </c>
      <c r="U3108">
        <v>64612629.899999999</v>
      </c>
      <c r="V3108" s="2">
        <v>42997127.600000001</v>
      </c>
      <c r="W3108" s="2">
        <v>19701297.559999999</v>
      </c>
      <c r="X3108" s="2">
        <v>0</v>
      </c>
      <c r="Y3108" s="2">
        <v>1679653.68</v>
      </c>
      <c r="Z3108" s="2">
        <v>9979550.3800000008</v>
      </c>
      <c r="AA3108">
        <v>18</v>
      </c>
      <c r="AB3108">
        <v>0</v>
      </c>
      <c r="AC3108">
        <v>0</v>
      </c>
      <c r="AD3108">
        <v>0</v>
      </c>
      <c r="AE3108">
        <v>18</v>
      </c>
      <c r="AF3108">
        <v>18</v>
      </c>
      <c r="AG3108">
        <v>9</v>
      </c>
      <c r="AH3108" s="2">
        <v>4777458.62</v>
      </c>
    </row>
    <row r="3109" spans="1:34" x14ac:dyDescent="0.5">
      <c r="A3109">
        <v>23277</v>
      </c>
      <c r="B3109">
        <v>97885</v>
      </c>
      <c r="C3109" t="s">
        <v>3018</v>
      </c>
      <c r="D3109" s="25">
        <v>26336</v>
      </c>
      <c r="E3109" t="s">
        <v>87</v>
      </c>
      <c r="F3109" t="s">
        <v>80</v>
      </c>
      <c r="G3109" t="s">
        <v>89</v>
      </c>
      <c r="H3109" s="25">
        <v>41883</v>
      </c>
      <c r="I3109" s="26" t="str">
        <f t="shared" si="384"/>
        <v>Mon</v>
      </c>
      <c r="J3109" s="1">
        <f t="shared" si="385"/>
        <v>25</v>
      </c>
      <c r="K3109" s="1" t="str">
        <f t="shared" si="386"/>
        <v>30D</v>
      </c>
      <c r="L3109" s="25">
        <v>41908</v>
      </c>
      <c r="M3109" s="26" t="str">
        <f t="shared" si="387"/>
        <v>Fri</v>
      </c>
      <c r="N3109" s="25">
        <v>41913</v>
      </c>
      <c r="O3109" s="1">
        <f t="shared" si="388"/>
        <v>5</v>
      </c>
      <c r="P3109" s="27">
        <f t="shared" si="389"/>
        <v>2014</v>
      </c>
      <c r="Q3109" s="1">
        <f t="shared" si="390"/>
        <v>9</v>
      </c>
      <c r="R3109" s="1">
        <f t="shared" si="391"/>
        <v>26</v>
      </c>
      <c r="S3109" t="s">
        <v>72</v>
      </c>
      <c r="T3109" s="2">
        <v>30417499.289999999</v>
      </c>
      <c r="U3109">
        <v>25987500</v>
      </c>
      <c r="V3109" s="2">
        <v>14378790</v>
      </c>
      <c r="W3109" s="2">
        <v>9489174.7400000002</v>
      </c>
      <c r="X3109" s="2">
        <v>0</v>
      </c>
      <c r="Y3109" s="2">
        <v>2227772.23</v>
      </c>
      <c r="Z3109" s="2">
        <v>4321762.32</v>
      </c>
      <c r="AA3109">
        <v>10</v>
      </c>
      <c r="AB3109">
        <v>0</v>
      </c>
      <c r="AC3109">
        <v>0</v>
      </c>
      <c r="AD3109">
        <v>0</v>
      </c>
      <c r="AE3109">
        <v>10</v>
      </c>
      <c r="AF3109">
        <v>10</v>
      </c>
      <c r="AG3109">
        <v>5</v>
      </c>
      <c r="AH3109" s="2">
        <v>2875758</v>
      </c>
    </row>
    <row r="3110" spans="1:34" x14ac:dyDescent="0.5">
      <c r="A3110">
        <v>19434</v>
      </c>
      <c r="B3110">
        <v>79616</v>
      </c>
      <c r="C3110" t="s">
        <v>2503</v>
      </c>
      <c r="D3110" s="25">
        <v>25864</v>
      </c>
      <c r="E3110" t="s">
        <v>79</v>
      </c>
      <c r="F3110" t="s">
        <v>80</v>
      </c>
      <c r="G3110" t="s">
        <v>89</v>
      </c>
      <c r="H3110" s="25">
        <v>41883</v>
      </c>
      <c r="I3110" s="26" t="str">
        <f t="shared" si="384"/>
        <v>Mon</v>
      </c>
      <c r="J3110" s="1">
        <f t="shared" si="385"/>
        <v>3</v>
      </c>
      <c r="K3110" s="1" t="str">
        <f t="shared" si="386"/>
        <v>7D</v>
      </c>
      <c r="L3110" s="25">
        <v>41886</v>
      </c>
      <c r="M3110" s="26" t="str">
        <f t="shared" si="387"/>
        <v>Thu</v>
      </c>
      <c r="N3110" s="25">
        <v>41887</v>
      </c>
      <c r="O3110" s="1">
        <f t="shared" si="388"/>
        <v>1</v>
      </c>
      <c r="P3110" s="27">
        <f t="shared" si="389"/>
        <v>2014</v>
      </c>
      <c r="Q3110" s="1">
        <f t="shared" si="390"/>
        <v>9</v>
      </c>
      <c r="R3110" s="1">
        <f t="shared" si="391"/>
        <v>4</v>
      </c>
      <c r="S3110" t="s">
        <v>72</v>
      </c>
      <c r="T3110" s="2">
        <v>27131600.5</v>
      </c>
      <c r="U3110">
        <v>18618600</v>
      </c>
      <c r="V3110" s="2">
        <v>15001819</v>
      </c>
      <c r="W3110" s="2">
        <v>6644588.3700000001</v>
      </c>
      <c r="X3110" s="2">
        <v>0</v>
      </c>
      <c r="Y3110" s="2">
        <v>1844155.85</v>
      </c>
      <c r="Z3110" s="2">
        <v>3641037.28</v>
      </c>
      <c r="AA3110">
        <v>6</v>
      </c>
      <c r="AB3110">
        <v>0</v>
      </c>
      <c r="AC3110">
        <v>3</v>
      </c>
      <c r="AD3110">
        <v>0</v>
      </c>
      <c r="AE3110">
        <v>6</v>
      </c>
      <c r="AF3110">
        <v>9</v>
      </c>
      <c r="AG3110">
        <v>3</v>
      </c>
      <c r="AH3110" s="2">
        <v>5000606.33</v>
      </c>
    </row>
    <row r="3111" spans="1:34" x14ac:dyDescent="0.5">
      <c r="A3111">
        <v>23278</v>
      </c>
      <c r="B3111">
        <v>97886</v>
      </c>
      <c r="C3111" t="s">
        <v>3019</v>
      </c>
      <c r="D3111" s="25">
        <v>28797</v>
      </c>
      <c r="E3111" t="s">
        <v>138</v>
      </c>
      <c r="F3111" t="s">
        <v>80</v>
      </c>
      <c r="G3111" t="s">
        <v>89</v>
      </c>
      <c r="H3111" s="25">
        <v>41883</v>
      </c>
      <c r="I3111" s="26" t="str">
        <f t="shared" si="384"/>
        <v>Mon</v>
      </c>
      <c r="J3111" s="1">
        <f t="shared" si="385"/>
        <v>2</v>
      </c>
      <c r="K3111" s="1" t="str">
        <f t="shared" si="386"/>
        <v>7D</v>
      </c>
      <c r="L3111" s="25">
        <v>41885</v>
      </c>
      <c r="M3111" s="26" t="str">
        <f t="shared" si="387"/>
        <v>Wed</v>
      </c>
      <c r="N3111" s="25">
        <v>41886</v>
      </c>
      <c r="O3111" s="1">
        <f t="shared" si="388"/>
        <v>1</v>
      </c>
      <c r="P3111" s="27">
        <f t="shared" si="389"/>
        <v>2014</v>
      </c>
      <c r="Q3111" s="1">
        <f t="shared" si="390"/>
        <v>9</v>
      </c>
      <c r="R3111" s="1">
        <f t="shared" si="391"/>
        <v>3</v>
      </c>
      <c r="S3111" t="s">
        <v>72</v>
      </c>
      <c r="T3111" s="2">
        <v>5197500</v>
      </c>
      <c r="U3111">
        <v>5197500</v>
      </c>
      <c r="V3111" s="2">
        <v>4287879</v>
      </c>
      <c r="W3111" s="2">
        <v>212121</v>
      </c>
      <c r="X3111" s="2">
        <v>0</v>
      </c>
      <c r="Y3111" s="2">
        <v>0</v>
      </c>
      <c r="Z3111" s="2">
        <v>697500</v>
      </c>
      <c r="AA3111">
        <v>1</v>
      </c>
      <c r="AB3111">
        <v>0</v>
      </c>
      <c r="AC3111">
        <v>0</v>
      </c>
      <c r="AD3111">
        <v>0</v>
      </c>
      <c r="AE3111">
        <v>1</v>
      </c>
      <c r="AF3111">
        <v>1</v>
      </c>
      <c r="AG3111">
        <v>1</v>
      </c>
      <c r="AH3111" s="2">
        <v>4287879</v>
      </c>
    </row>
    <row r="3112" spans="1:34" x14ac:dyDescent="0.5">
      <c r="A3112">
        <v>23273</v>
      </c>
      <c r="B3112">
        <v>97874</v>
      </c>
      <c r="C3112" t="s">
        <v>3020</v>
      </c>
      <c r="D3112" s="25">
        <v>28028</v>
      </c>
      <c r="E3112" t="s">
        <v>138</v>
      </c>
      <c r="F3112" t="s">
        <v>80</v>
      </c>
      <c r="G3112" t="s">
        <v>89</v>
      </c>
      <c r="H3112" s="25">
        <v>41883</v>
      </c>
      <c r="I3112" s="26" t="str">
        <f t="shared" si="384"/>
        <v>Mon</v>
      </c>
      <c r="J3112" s="1">
        <f t="shared" si="385"/>
        <v>4</v>
      </c>
      <c r="K3112" s="1" t="str">
        <f t="shared" si="386"/>
        <v>7D</v>
      </c>
      <c r="L3112" s="25">
        <v>41887</v>
      </c>
      <c r="M3112" s="26" t="str">
        <f t="shared" si="387"/>
        <v>Fri</v>
      </c>
      <c r="N3112" s="25">
        <v>41888</v>
      </c>
      <c r="O3112" s="1">
        <f t="shared" si="388"/>
        <v>1</v>
      </c>
      <c r="P3112" s="27">
        <f t="shared" si="389"/>
        <v>2014</v>
      </c>
      <c r="Q3112" s="1">
        <f t="shared" si="390"/>
        <v>9</v>
      </c>
      <c r="R3112" s="1">
        <f t="shared" si="391"/>
        <v>5</v>
      </c>
      <c r="S3112" t="s">
        <v>72</v>
      </c>
      <c r="T3112" s="2">
        <v>6002245.4100000001</v>
      </c>
      <c r="U3112">
        <v>4623811.5</v>
      </c>
      <c r="V3112" s="2">
        <v>2661773.1</v>
      </c>
      <c r="W3112" s="2">
        <v>2534765.48</v>
      </c>
      <c r="X3112" s="2">
        <v>0</v>
      </c>
      <c r="Y3112" s="2">
        <v>0</v>
      </c>
      <c r="Z3112" s="2">
        <v>805706.83</v>
      </c>
      <c r="AA3112">
        <v>2</v>
      </c>
      <c r="AB3112">
        <v>0</v>
      </c>
      <c r="AC3112">
        <v>1</v>
      </c>
      <c r="AD3112">
        <v>1</v>
      </c>
      <c r="AE3112">
        <v>2</v>
      </c>
      <c r="AF3112">
        <v>4</v>
      </c>
      <c r="AG3112">
        <v>1</v>
      </c>
      <c r="AH3112" s="2">
        <v>2661773.1</v>
      </c>
    </row>
    <row r="3113" spans="1:34" x14ac:dyDescent="0.5">
      <c r="A3113">
        <v>23267</v>
      </c>
      <c r="B3113">
        <v>97855</v>
      </c>
      <c r="C3113" t="s">
        <v>3021</v>
      </c>
      <c r="D3113" s="25">
        <v>27990</v>
      </c>
      <c r="E3113" t="s">
        <v>69</v>
      </c>
      <c r="F3113" t="s">
        <v>70</v>
      </c>
      <c r="G3113" t="s">
        <v>74</v>
      </c>
      <c r="H3113" s="25">
        <v>41883</v>
      </c>
      <c r="I3113" s="26" t="str">
        <f t="shared" si="384"/>
        <v>Mon</v>
      </c>
      <c r="J3113" s="1">
        <f t="shared" si="385"/>
        <v>0</v>
      </c>
      <c r="K3113" s="1" t="str">
        <f t="shared" si="386"/>
        <v>7D</v>
      </c>
      <c r="L3113" s="25">
        <v>41883</v>
      </c>
      <c r="M3113" s="26" t="str">
        <f t="shared" si="387"/>
        <v>Mon</v>
      </c>
      <c r="N3113" s="25">
        <v>41884</v>
      </c>
      <c r="O3113" s="1">
        <f t="shared" si="388"/>
        <v>1</v>
      </c>
      <c r="P3113" s="27">
        <f t="shared" si="389"/>
        <v>2014</v>
      </c>
      <c r="Q3113" s="1">
        <f t="shared" si="390"/>
        <v>9</v>
      </c>
      <c r="R3113" s="1">
        <f t="shared" si="391"/>
        <v>1</v>
      </c>
      <c r="S3113" t="s">
        <v>72</v>
      </c>
      <c r="T3113" s="2">
        <v>4966500</v>
      </c>
      <c r="U3113">
        <v>4735500</v>
      </c>
      <c r="V3113" s="2">
        <v>3727273</v>
      </c>
      <c r="W3113" s="2">
        <v>572727</v>
      </c>
      <c r="X3113" s="2">
        <v>0</v>
      </c>
      <c r="Y3113" s="2">
        <v>0</v>
      </c>
      <c r="Z3113" s="2">
        <v>666500</v>
      </c>
      <c r="AA3113">
        <v>2</v>
      </c>
      <c r="AB3113">
        <v>0</v>
      </c>
      <c r="AC3113">
        <v>1</v>
      </c>
      <c r="AD3113">
        <v>1</v>
      </c>
      <c r="AE3113">
        <v>2</v>
      </c>
      <c r="AF3113">
        <v>4</v>
      </c>
      <c r="AG3113">
        <v>1</v>
      </c>
      <c r="AH3113" s="2">
        <v>3727273</v>
      </c>
    </row>
    <row r="3114" spans="1:34" x14ac:dyDescent="0.5">
      <c r="A3114">
        <v>23269</v>
      </c>
      <c r="B3114">
        <v>97861</v>
      </c>
      <c r="C3114" t="s">
        <v>3022</v>
      </c>
      <c r="D3114" s="25">
        <v>29384</v>
      </c>
      <c r="E3114" t="s">
        <v>110</v>
      </c>
      <c r="F3114" t="s">
        <v>80</v>
      </c>
      <c r="G3114" t="s">
        <v>89</v>
      </c>
      <c r="H3114" s="25">
        <v>41883</v>
      </c>
      <c r="I3114" s="26" t="str">
        <f t="shared" si="384"/>
        <v>Mon</v>
      </c>
      <c r="J3114" s="1">
        <f t="shared" si="385"/>
        <v>65</v>
      </c>
      <c r="K3114" s="1" t="str">
        <f t="shared" si="386"/>
        <v>90D</v>
      </c>
      <c r="L3114" s="25">
        <v>41948</v>
      </c>
      <c r="M3114" s="26" t="str">
        <f t="shared" si="387"/>
        <v>Wed</v>
      </c>
      <c r="N3114" s="25">
        <v>41960</v>
      </c>
      <c r="O3114" s="1">
        <f t="shared" si="388"/>
        <v>12</v>
      </c>
      <c r="P3114" s="27">
        <f t="shared" si="389"/>
        <v>2014</v>
      </c>
      <c r="Q3114" s="1">
        <f t="shared" si="390"/>
        <v>11</v>
      </c>
      <c r="R3114" s="1">
        <f t="shared" si="391"/>
        <v>5</v>
      </c>
      <c r="S3114" t="s">
        <v>72</v>
      </c>
      <c r="T3114" s="2">
        <v>59122497.829999998</v>
      </c>
      <c r="U3114">
        <v>42619500</v>
      </c>
      <c r="V3114" s="2">
        <v>20187276</v>
      </c>
      <c r="W3114" s="2">
        <v>29269432.079999998</v>
      </c>
      <c r="X3114" s="2">
        <v>0</v>
      </c>
      <c r="Y3114" s="2">
        <v>1731601.74</v>
      </c>
      <c r="Z3114" s="2">
        <v>7934188.0099999998</v>
      </c>
      <c r="AA3114">
        <v>24</v>
      </c>
      <c r="AB3114">
        <v>12</v>
      </c>
      <c r="AC3114">
        <v>0</v>
      </c>
      <c r="AD3114">
        <v>0</v>
      </c>
      <c r="AE3114">
        <v>36</v>
      </c>
      <c r="AF3114">
        <v>36</v>
      </c>
      <c r="AG3114">
        <v>12</v>
      </c>
      <c r="AH3114" s="2">
        <v>1682273</v>
      </c>
    </row>
    <row r="3115" spans="1:34" x14ac:dyDescent="0.5">
      <c r="A3115">
        <v>23297</v>
      </c>
      <c r="B3115">
        <v>98011</v>
      </c>
      <c r="C3115" t="s">
        <v>3023</v>
      </c>
      <c r="D3115" s="25">
        <v>29847</v>
      </c>
      <c r="E3115" t="s">
        <v>138</v>
      </c>
      <c r="F3115" t="s">
        <v>80</v>
      </c>
      <c r="G3115" t="s">
        <v>89</v>
      </c>
      <c r="H3115" s="25">
        <v>41885</v>
      </c>
      <c r="I3115" s="26" t="str">
        <f t="shared" si="384"/>
        <v>Wed</v>
      </c>
      <c r="J3115" s="1">
        <f t="shared" si="385"/>
        <v>73</v>
      </c>
      <c r="K3115" s="1" t="str">
        <f t="shared" si="386"/>
        <v>90D</v>
      </c>
      <c r="L3115" s="25">
        <v>41958</v>
      </c>
      <c r="M3115" s="26" t="str">
        <f t="shared" si="387"/>
        <v>Sat</v>
      </c>
      <c r="N3115" s="25">
        <v>41960</v>
      </c>
      <c r="O3115" s="1">
        <f t="shared" si="388"/>
        <v>2</v>
      </c>
      <c r="P3115" s="27">
        <f t="shared" si="389"/>
        <v>2014</v>
      </c>
      <c r="Q3115" s="1">
        <f t="shared" si="390"/>
        <v>11</v>
      </c>
      <c r="R3115" s="1">
        <f t="shared" si="391"/>
        <v>15</v>
      </c>
      <c r="S3115" t="s">
        <v>72</v>
      </c>
      <c r="T3115" s="2">
        <v>10536419.390000001</v>
      </c>
      <c r="U3115">
        <v>7134750</v>
      </c>
      <c r="V3115" s="2">
        <v>3420874.8</v>
      </c>
      <c r="W3115" s="2">
        <v>5701401.5</v>
      </c>
      <c r="X3115" s="2">
        <v>0</v>
      </c>
      <c r="Y3115" s="2">
        <v>0</v>
      </c>
      <c r="Z3115" s="2">
        <v>1414143.09</v>
      </c>
      <c r="AA3115">
        <v>6</v>
      </c>
      <c r="AB3115">
        <v>0</v>
      </c>
      <c r="AC3115">
        <v>0</v>
      </c>
      <c r="AD3115">
        <v>0</v>
      </c>
      <c r="AE3115">
        <v>6</v>
      </c>
      <c r="AF3115">
        <v>6</v>
      </c>
      <c r="AG3115">
        <v>2</v>
      </c>
      <c r="AH3115" s="2">
        <v>1710437.4</v>
      </c>
    </row>
    <row r="3116" spans="1:34" x14ac:dyDescent="0.5">
      <c r="A3116">
        <v>22529</v>
      </c>
      <c r="B3116">
        <v>93933</v>
      </c>
      <c r="C3116" t="s">
        <v>2919</v>
      </c>
      <c r="D3116" s="25">
        <v>26239</v>
      </c>
      <c r="E3116" t="s">
        <v>138</v>
      </c>
      <c r="F3116" t="s">
        <v>75</v>
      </c>
      <c r="G3116" t="s">
        <v>91</v>
      </c>
      <c r="H3116" s="25">
        <v>41885</v>
      </c>
      <c r="I3116" s="26" t="str">
        <f t="shared" si="384"/>
        <v>Wed</v>
      </c>
      <c r="J3116" s="1">
        <f t="shared" si="385"/>
        <v>4</v>
      </c>
      <c r="K3116" s="1" t="str">
        <f t="shared" si="386"/>
        <v>7D</v>
      </c>
      <c r="L3116" s="25">
        <v>41889</v>
      </c>
      <c r="M3116" s="26" t="str">
        <f t="shared" si="387"/>
        <v>Sun</v>
      </c>
      <c r="N3116" s="25">
        <v>41890</v>
      </c>
      <c r="O3116" s="1">
        <f t="shared" si="388"/>
        <v>1</v>
      </c>
      <c r="P3116" s="27">
        <f t="shared" si="389"/>
        <v>2014</v>
      </c>
      <c r="Q3116" s="1">
        <f t="shared" si="390"/>
        <v>9</v>
      </c>
      <c r="R3116" s="1">
        <f t="shared" si="391"/>
        <v>7</v>
      </c>
      <c r="S3116" t="s">
        <v>72</v>
      </c>
      <c r="T3116" s="2">
        <v>1647999.86</v>
      </c>
      <c r="U3116">
        <v>0</v>
      </c>
      <c r="V3116" s="2">
        <v>600000</v>
      </c>
      <c r="W3116" s="2">
        <v>826839.7</v>
      </c>
      <c r="X3116" s="2">
        <v>0</v>
      </c>
      <c r="Y3116" s="2">
        <v>0</v>
      </c>
      <c r="Z3116" s="2">
        <v>221160.16</v>
      </c>
      <c r="AA3116">
        <v>4</v>
      </c>
      <c r="AB3116">
        <v>2</v>
      </c>
      <c r="AC3116">
        <v>0</v>
      </c>
      <c r="AD3116">
        <v>0</v>
      </c>
      <c r="AE3116">
        <v>6</v>
      </c>
      <c r="AF3116">
        <v>6</v>
      </c>
      <c r="AG3116">
        <v>2</v>
      </c>
      <c r="AH3116" s="2">
        <v>300000</v>
      </c>
    </row>
    <row r="3117" spans="1:34" x14ac:dyDescent="0.5">
      <c r="A3117">
        <v>23293</v>
      </c>
      <c r="B3117">
        <v>98002</v>
      </c>
      <c r="C3117" t="s">
        <v>3024</v>
      </c>
      <c r="D3117" s="25">
        <v>29253</v>
      </c>
      <c r="E3117" t="s">
        <v>161</v>
      </c>
      <c r="F3117" t="s">
        <v>80</v>
      </c>
      <c r="G3117" t="s">
        <v>89</v>
      </c>
      <c r="H3117" s="25">
        <v>41885</v>
      </c>
      <c r="I3117" s="26" t="str">
        <f t="shared" si="384"/>
        <v>Wed</v>
      </c>
      <c r="J3117" s="1">
        <f t="shared" si="385"/>
        <v>27</v>
      </c>
      <c r="K3117" s="1" t="str">
        <f t="shared" si="386"/>
        <v>30D</v>
      </c>
      <c r="L3117" s="25">
        <v>41912</v>
      </c>
      <c r="M3117" s="26" t="str">
        <f t="shared" si="387"/>
        <v>Tue</v>
      </c>
      <c r="N3117" s="25">
        <v>41915</v>
      </c>
      <c r="O3117" s="1">
        <f t="shared" si="388"/>
        <v>3</v>
      </c>
      <c r="P3117" s="27">
        <f t="shared" si="389"/>
        <v>2014</v>
      </c>
      <c r="Q3117" s="1">
        <f t="shared" si="390"/>
        <v>9</v>
      </c>
      <c r="R3117" s="1">
        <f t="shared" si="391"/>
        <v>30</v>
      </c>
      <c r="S3117" t="s">
        <v>72</v>
      </c>
      <c r="T3117" s="2">
        <v>17451433.449999999</v>
      </c>
      <c r="U3117">
        <v>15466433.5</v>
      </c>
      <c r="V3117" s="2">
        <v>8536721.1999999993</v>
      </c>
      <c r="W3117" s="2">
        <v>5143939.1500000004</v>
      </c>
      <c r="X3117" s="2">
        <v>0</v>
      </c>
      <c r="Y3117" s="2">
        <v>1098901.1000000001</v>
      </c>
      <c r="Z3117" s="2">
        <v>2671872</v>
      </c>
      <c r="AA3117">
        <v>6</v>
      </c>
      <c r="AB3117">
        <v>0</v>
      </c>
      <c r="AC3117">
        <v>0</v>
      </c>
      <c r="AD3117">
        <v>3</v>
      </c>
      <c r="AE3117">
        <v>6</v>
      </c>
      <c r="AF3117">
        <v>9</v>
      </c>
      <c r="AG3117">
        <v>3</v>
      </c>
      <c r="AH3117" s="2">
        <v>2845573.73</v>
      </c>
    </row>
    <row r="3118" spans="1:34" x14ac:dyDescent="0.5">
      <c r="A3118">
        <v>23309</v>
      </c>
      <c r="B3118">
        <v>98053</v>
      </c>
      <c r="C3118" t="s">
        <v>3025</v>
      </c>
      <c r="D3118" s="25">
        <v>24239</v>
      </c>
      <c r="E3118" t="s">
        <v>138</v>
      </c>
      <c r="F3118" t="s">
        <v>80</v>
      </c>
      <c r="G3118" t="s">
        <v>89</v>
      </c>
      <c r="H3118" s="25">
        <v>41885</v>
      </c>
      <c r="I3118" s="26" t="str">
        <f t="shared" si="384"/>
        <v>Wed</v>
      </c>
      <c r="J3118" s="1">
        <f t="shared" si="385"/>
        <v>8</v>
      </c>
      <c r="K3118" s="1" t="str">
        <f t="shared" si="386"/>
        <v>14D</v>
      </c>
      <c r="L3118" s="25">
        <v>41893</v>
      </c>
      <c r="M3118" s="26" t="str">
        <f t="shared" si="387"/>
        <v>Thu</v>
      </c>
      <c r="N3118" s="25">
        <v>41897</v>
      </c>
      <c r="O3118" s="1">
        <f t="shared" si="388"/>
        <v>4</v>
      </c>
      <c r="P3118" s="27">
        <f t="shared" si="389"/>
        <v>2014</v>
      </c>
      <c r="Q3118" s="1">
        <f t="shared" si="390"/>
        <v>9</v>
      </c>
      <c r="R3118" s="1">
        <f t="shared" si="391"/>
        <v>11</v>
      </c>
      <c r="S3118" t="s">
        <v>72</v>
      </c>
      <c r="T3118" s="2">
        <v>8100855.6799999997</v>
      </c>
      <c r="U3118">
        <v>0</v>
      </c>
      <c r="V3118" s="2">
        <v>3900000</v>
      </c>
      <c r="W3118" s="2">
        <v>238095.14</v>
      </c>
      <c r="X3118" s="2">
        <v>0</v>
      </c>
      <c r="Y3118" s="2">
        <v>2216567.2200000002</v>
      </c>
      <c r="Z3118" s="2">
        <v>1746193.32</v>
      </c>
      <c r="AA3118">
        <v>8</v>
      </c>
      <c r="AB3118">
        <v>4</v>
      </c>
      <c r="AC3118">
        <v>0</v>
      </c>
      <c r="AD3118">
        <v>0</v>
      </c>
      <c r="AE3118">
        <v>12</v>
      </c>
      <c r="AF3118">
        <v>12</v>
      </c>
      <c r="AG3118">
        <v>4</v>
      </c>
      <c r="AH3118" s="2">
        <v>975000</v>
      </c>
    </row>
    <row r="3119" spans="1:34" x14ac:dyDescent="0.5">
      <c r="A3119">
        <v>23294</v>
      </c>
      <c r="B3119">
        <v>98005</v>
      </c>
      <c r="C3119" t="s">
        <v>3026</v>
      </c>
      <c r="D3119" s="25">
        <v>29599</v>
      </c>
      <c r="E3119" t="s">
        <v>138</v>
      </c>
      <c r="F3119" t="s">
        <v>80</v>
      </c>
      <c r="G3119" t="s">
        <v>89</v>
      </c>
      <c r="H3119" s="25">
        <v>41885</v>
      </c>
      <c r="I3119" s="26" t="str">
        <f t="shared" si="384"/>
        <v>Wed</v>
      </c>
      <c r="J3119" s="1">
        <f t="shared" si="385"/>
        <v>5</v>
      </c>
      <c r="K3119" s="1" t="str">
        <f t="shared" si="386"/>
        <v>7D</v>
      </c>
      <c r="L3119" s="25">
        <v>41890</v>
      </c>
      <c r="M3119" s="26" t="str">
        <f t="shared" si="387"/>
        <v>Mon</v>
      </c>
      <c r="N3119" s="25">
        <v>41892</v>
      </c>
      <c r="O3119" s="1">
        <f t="shared" si="388"/>
        <v>2</v>
      </c>
      <c r="P3119" s="27">
        <f t="shared" si="389"/>
        <v>2014</v>
      </c>
      <c r="Q3119" s="1">
        <f t="shared" si="390"/>
        <v>9</v>
      </c>
      <c r="R3119" s="1">
        <f t="shared" si="391"/>
        <v>8</v>
      </c>
      <c r="S3119" t="s">
        <v>72</v>
      </c>
      <c r="T3119" s="2">
        <v>13539191.08</v>
      </c>
      <c r="U3119">
        <v>9491192.1999999993</v>
      </c>
      <c r="V3119" s="2">
        <v>4981369.4000000004</v>
      </c>
      <c r="W3119" s="2">
        <v>3796968.6</v>
      </c>
      <c r="X3119" s="2">
        <v>0</v>
      </c>
      <c r="Y3119" s="2">
        <v>2264402.2599999998</v>
      </c>
      <c r="Z3119" s="2">
        <v>2496450.8199999998</v>
      </c>
      <c r="AA3119">
        <v>4</v>
      </c>
      <c r="AB3119">
        <v>0</v>
      </c>
      <c r="AC3119">
        <v>0</v>
      </c>
      <c r="AD3119">
        <v>0</v>
      </c>
      <c r="AE3119">
        <v>4</v>
      </c>
      <c r="AF3119">
        <v>4</v>
      </c>
      <c r="AG3119">
        <v>2</v>
      </c>
      <c r="AH3119" s="2">
        <v>2490684.7000000002</v>
      </c>
    </row>
    <row r="3120" spans="1:34" x14ac:dyDescent="0.5">
      <c r="A3120">
        <v>23298</v>
      </c>
      <c r="B3120">
        <v>98019</v>
      </c>
      <c r="C3120" t="s">
        <v>3027</v>
      </c>
      <c r="D3120" s="25">
        <v>22344</v>
      </c>
      <c r="E3120" t="s">
        <v>138</v>
      </c>
      <c r="F3120" t="s">
        <v>80</v>
      </c>
      <c r="G3120" t="s">
        <v>89</v>
      </c>
      <c r="H3120" s="25">
        <v>41885</v>
      </c>
      <c r="I3120" s="26" t="str">
        <f t="shared" si="384"/>
        <v>Wed</v>
      </c>
      <c r="J3120" s="1">
        <f t="shared" si="385"/>
        <v>10</v>
      </c>
      <c r="K3120" s="1" t="str">
        <f t="shared" si="386"/>
        <v>14D</v>
      </c>
      <c r="L3120" s="25">
        <v>41895</v>
      </c>
      <c r="M3120" s="26" t="str">
        <f t="shared" si="387"/>
        <v>Sat</v>
      </c>
      <c r="N3120" s="25">
        <v>41898</v>
      </c>
      <c r="O3120" s="1">
        <f t="shared" si="388"/>
        <v>3</v>
      </c>
      <c r="P3120" s="27">
        <f t="shared" si="389"/>
        <v>2014</v>
      </c>
      <c r="Q3120" s="1">
        <f t="shared" si="390"/>
        <v>9</v>
      </c>
      <c r="R3120" s="1">
        <f t="shared" si="391"/>
        <v>13</v>
      </c>
      <c r="S3120" t="s">
        <v>72</v>
      </c>
      <c r="T3120" s="2">
        <v>21521811.989999998</v>
      </c>
      <c r="U3120">
        <v>17521812</v>
      </c>
      <c r="V3120" s="2">
        <v>10315872</v>
      </c>
      <c r="W3120" s="2">
        <v>5061688.0999999996</v>
      </c>
      <c r="X3120" s="2">
        <v>0</v>
      </c>
      <c r="Y3120" s="2">
        <v>3255411.26</v>
      </c>
      <c r="Z3120" s="2">
        <v>2888840.63</v>
      </c>
      <c r="AA3120">
        <v>6</v>
      </c>
      <c r="AB3120">
        <v>0</v>
      </c>
      <c r="AC3120">
        <v>0</v>
      </c>
      <c r="AD3120">
        <v>0</v>
      </c>
      <c r="AE3120">
        <v>6</v>
      </c>
      <c r="AF3120">
        <v>6</v>
      </c>
      <c r="AG3120">
        <v>3</v>
      </c>
      <c r="AH3120" s="2">
        <v>3438624</v>
      </c>
    </row>
    <row r="3121" spans="1:34" x14ac:dyDescent="0.5">
      <c r="A3121">
        <v>23310</v>
      </c>
      <c r="B3121">
        <v>98054</v>
      </c>
      <c r="C3121" t="s">
        <v>3028</v>
      </c>
      <c r="D3121" s="25">
        <v>30017</v>
      </c>
      <c r="E3121" t="s">
        <v>138</v>
      </c>
      <c r="F3121" t="s">
        <v>75</v>
      </c>
      <c r="G3121" t="s">
        <v>1463</v>
      </c>
      <c r="H3121" s="25">
        <v>41885</v>
      </c>
      <c r="I3121" s="26" t="str">
        <f t="shared" si="384"/>
        <v>Wed</v>
      </c>
      <c r="J3121" s="1">
        <f t="shared" si="385"/>
        <v>15</v>
      </c>
      <c r="K3121" s="1" t="str">
        <f t="shared" si="386"/>
        <v>30D</v>
      </c>
      <c r="L3121" s="25">
        <v>41900</v>
      </c>
      <c r="M3121" s="26" t="str">
        <f t="shared" si="387"/>
        <v>Thu</v>
      </c>
      <c r="N3121" s="25">
        <v>41904</v>
      </c>
      <c r="O3121" s="1">
        <f t="shared" si="388"/>
        <v>4</v>
      </c>
      <c r="P3121" s="27">
        <f t="shared" si="389"/>
        <v>2014</v>
      </c>
      <c r="Q3121" s="1">
        <f t="shared" si="390"/>
        <v>9</v>
      </c>
      <c r="R3121" s="1">
        <f t="shared" si="391"/>
        <v>18</v>
      </c>
      <c r="S3121" t="s">
        <v>72</v>
      </c>
      <c r="T3121" s="2">
        <v>5763999.7199999997</v>
      </c>
      <c r="U3121">
        <v>0</v>
      </c>
      <c r="V3121" s="2">
        <v>2250216.4500000002</v>
      </c>
      <c r="W3121" s="2">
        <v>1008657.78</v>
      </c>
      <c r="X3121" s="2">
        <v>0</v>
      </c>
      <c r="Y3121" s="2">
        <v>1332001.3400000001</v>
      </c>
      <c r="Z3121" s="2">
        <v>1173124.1499999999</v>
      </c>
      <c r="AA3121">
        <v>8</v>
      </c>
      <c r="AB3121">
        <v>0</v>
      </c>
      <c r="AC3121">
        <v>0</v>
      </c>
      <c r="AD3121">
        <v>4</v>
      </c>
      <c r="AE3121">
        <v>8</v>
      </c>
      <c r="AF3121">
        <v>12</v>
      </c>
      <c r="AG3121">
        <v>4</v>
      </c>
      <c r="AH3121" s="2">
        <v>562554.11</v>
      </c>
    </row>
    <row r="3122" spans="1:34" x14ac:dyDescent="0.5">
      <c r="A3122">
        <v>23305</v>
      </c>
      <c r="B3122">
        <v>98041</v>
      </c>
      <c r="C3122" t="s">
        <v>3029</v>
      </c>
      <c r="D3122" s="25">
        <v>27975</v>
      </c>
      <c r="E3122" t="s">
        <v>113</v>
      </c>
      <c r="F3122" t="s">
        <v>70</v>
      </c>
      <c r="G3122" t="s">
        <v>74</v>
      </c>
      <c r="H3122" s="25">
        <v>41885</v>
      </c>
      <c r="I3122" s="26" t="str">
        <f t="shared" si="384"/>
        <v>Wed</v>
      </c>
      <c r="J3122" s="1">
        <f t="shared" si="385"/>
        <v>84</v>
      </c>
      <c r="K3122" s="1" t="str">
        <f t="shared" si="386"/>
        <v>90D</v>
      </c>
      <c r="L3122" s="25">
        <v>41969</v>
      </c>
      <c r="M3122" s="26" t="str">
        <f t="shared" si="387"/>
        <v>Wed</v>
      </c>
      <c r="N3122" s="25">
        <v>41978</v>
      </c>
      <c r="O3122" s="1">
        <f t="shared" si="388"/>
        <v>9</v>
      </c>
      <c r="P3122" s="27">
        <f t="shared" si="389"/>
        <v>2014</v>
      </c>
      <c r="Q3122" s="1">
        <f t="shared" si="390"/>
        <v>11</v>
      </c>
      <c r="R3122" s="1">
        <f t="shared" si="391"/>
        <v>26</v>
      </c>
      <c r="S3122" t="s">
        <v>72</v>
      </c>
      <c r="T3122" s="2">
        <v>34321999.229999997</v>
      </c>
      <c r="U3122">
        <v>31512000</v>
      </c>
      <c r="V3122" s="2">
        <v>15913420</v>
      </c>
      <c r="W3122" s="2">
        <v>13620775.6</v>
      </c>
      <c r="X3122" s="2">
        <v>0</v>
      </c>
      <c r="Y3122" s="2">
        <v>181818.18</v>
      </c>
      <c r="Z3122" s="2">
        <v>4605985.45</v>
      </c>
      <c r="AA3122">
        <v>18</v>
      </c>
      <c r="AB3122">
        <v>0</v>
      </c>
      <c r="AC3122">
        <v>0</v>
      </c>
      <c r="AD3122">
        <v>0</v>
      </c>
      <c r="AE3122">
        <v>18</v>
      </c>
      <c r="AF3122">
        <v>18</v>
      </c>
      <c r="AG3122">
        <v>9</v>
      </c>
      <c r="AH3122" s="2">
        <v>1768157.78</v>
      </c>
    </row>
    <row r="3123" spans="1:34" x14ac:dyDescent="0.5">
      <c r="A3123">
        <v>23311</v>
      </c>
      <c r="B3123">
        <v>98055</v>
      </c>
      <c r="C3123" t="s">
        <v>3030</v>
      </c>
      <c r="D3123" s="25">
        <v>27609</v>
      </c>
      <c r="E3123" t="s">
        <v>100</v>
      </c>
      <c r="F3123" t="s">
        <v>80</v>
      </c>
      <c r="G3123" t="s">
        <v>89</v>
      </c>
      <c r="H3123" s="25">
        <v>41885</v>
      </c>
      <c r="I3123" s="26" t="str">
        <f t="shared" si="384"/>
        <v>Wed</v>
      </c>
      <c r="J3123" s="1">
        <f t="shared" si="385"/>
        <v>82</v>
      </c>
      <c r="K3123" s="1" t="str">
        <f t="shared" si="386"/>
        <v>90D</v>
      </c>
      <c r="L3123" s="25">
        <v>41967</v>
      </c>
      <c r="M3123" s="26" t="str">
        <f t="shared" si="387"/>
        <v>Mon</v>
      </c>
      <c r="N3123" s="25">
        <v>41970</v>
      </c>
      <c r="O3123" s="1">
        <f t="shared" si="388"/>
        <v>3</v>
      </c>
      <c r="P3123" s="27">
        <f t="shared" si="389"/>
        <v>2014</v>
      </c>
      <c r="Q3123" s="1">
        <f t="shared" si="390"/>
        <v>11</v>
      </c>
      <c r="R3123" s="1">
        <f t="shared" si="391"/>
        <v>24</v>
      </c>
      <c r="S3123" t="s">
        <v>72</v>
      </c>
      <c r="T3123" s="2">
        <v>4156999.74</v>
      </c>
      <c r="U3123">
        <v>0</v>
      </c>
      <c r="V3123" s="2">
        <v>800000</v>
      </c>
      <c r="W3123" s="2">
        <v>1584415.38</v>
      </c>
      <c r="X3123" s="2">
        <v>0</v>
      </c>
      <c r="Y3123" s="2">
        <v>1214718.6100000001</v>
      </c>
      <c r="Z3123" s="2">
        <v>557865.75</v>
      </c>
      <c r="AA3123">
        <v>6</v>
      </c>
      <c r="AB3123">
        <v>0</v>
      </c>
      <c r="AC3123">
        <v>3</v>
      </c>
      <c r="AD3123">
        <v>3</v>
      </c>
      <c r="AE3123">
        <v>6</v>
      </c>
      <c r="AF3123">
        <v>12</v>
      </c>
      <c r="AG3123">
        <v>3</v>
      </c>
      <c r="AH3123" s="2">
        <v>266666.67</v>
      </c>
    </row>
    <row r="3124" spans="1:34" x14ac:dyDescent="0.5">
      <c r="A3124">
        <v>23351</v>
      </c>
      <c r="B3124">
        <v>98226</v>
      </c>
      <c r="C3124" t="s">
        <v>3031</v>
      </c>
      <c r="D3124" s="25">
        <v>25916</v>
      </c>
      <c r="E3124" t="s">
        <v>138</v>
      </c>
      <c r="F3124" t="s">
        <v>80</v>
      </c>
      <c r="G3124" t="s">
        <v>89</v>
      </c>
      <c r="H3124" s="25">
        <v>41886</v>
      </c>
      <c r="I3124" s="26" t="str">
        <f t="shared" si="384"/>
        <v>Thu</v>
      </c>
      <c r="J3124" s="1">
        <f t="shared" si="385"/>
        <v>2</v>
      </c>
      <c r="K3124" s="1" t="str">
        <f t="shared" si="386"/>
        <v>7D</v>
      </c>
      <c r="L3124" s="25">
        <v>41888</v>
      </c>
      <c r="M3124" s="26" t="str">
        <f t="shared" si="387"/>
        <v>Sat</v>
      </c>
      <c r="N3124" s="25">
        <v>41892</v>
      </c>
      <c r="O3124" s="1">
        <f t="shared" si="388"/>
        <v>4</v>
      </c>
      <c r="P3124" s="27">
        <f t="shared" si="389"/>
        <v>2014</v>
      </c>
      <c r="Q3124" s="1">
        <f t="shared" si="390"/>
        <v>9</v>
      </c>
      <c r="R3124" s="1">
        <f t="shared" si="391"/>
        <v>6</v>
      </c>
      <c r="S3124" t="s">
        <v>72</v>
      </c>
      <c r="T3124" s="2">
        <v>3452499.99</v>
      </c>
      <c r="U3124">
        <v>0</v>
      </c>
      <c r="V3124" s="2">
        <v>2500000</v>
      </c>
      <c r="W3124" s="2">
        <v>489177.49</v>
      </c>
      <c r="X3124" s="2">
        <v>0</v>
      </c>
      <c r="Y3124" s="2">
        <v>0</v>
      </c>
      <c r="Z3124" s="2">
        <v>463322.5</v>
      </c>
      <c r="AA3124">
        <v>8</v>
      </c>
      <c r="AB3124">
        <v>0</v>
      </c>
      <c r="AC3124">
        <v>0</v>
      </c>
      <c r="AD3124">
        <v>0</v>
      </c>
      <c r="AE3124">
        <v>8</v>
      </c>
      <c r="AF3124">
        <v>8</v>
      </c>
      <c r="AG3124">
        <v>4</v>
      </c>
      <c r="AH3124" s="2">
        <v>625000</v>
      </c>
    </row>
    <row r="3125" spans="1:34" x14ac:dyDescent="0.5">
      <c r="A3125">
        <v>23344</v>
      </c>
      <c r="B3125">
        <v>98200</v>
      </c>
      <c r="C3125" t="s">
        <v>3032</v>
      </c>
      <c r="D3125" s="25">
        <v>26949</v>
      </c>
      <c r="E3125" t="s">
        <v>138</v>
      </c>
      <c r="F3125" t="s">
        <v>75</v>
      </c>
      <c r="G3125" t="s">
        <v>91</v>
      </c>
      <c r="H3125" s="25">
        <v>41886</v>
      </c>
      <c r="I3125" s="26" t="str">
        <f t="shared" si="384"/>
        <v>Thu</v>
      </c>
      <c r="J3125" s="1">
        <f t="shared" si="385"/>
        <v>2</v>
      </c>
      <c r="K3125" s="1" t="str">
        <f t="shared" si="386"/>
        <v>7D</v>
      </c>
      <c r="L3125" s="25">
        <v>41888</v>
      </c>
      <c r="M3125" s="26" t="str">
        <f t="shared" si="387"/>
        <v>Sat</v>
      </c>
      <c r="N3125" s="25">
        <v>41890</v>
      </c>
      <c r="O3125" s="1">
        <f t="shared" si="388"/>
        <v>2</v>
      </c>
      <c r="P3125" s="27">
        <f t="shared" si="389"/>
        <v>2014</v>
      </c>
      <c r="Q3125" s="1">
        <f t="shared" si="390"/>
        <v>9</v>
      </c>
      <c r="R3125" s="1">
        <f t="shared" si="391"/>
        <v>6</v>
      </c>
      <c r="S3125" t="s">
        <v>72</v>
      </c>
      <c r="T3125" s="2">
        <v>2459999.9900000002</v>
      </c>
      <c r="U3125">
        <v>0</v>
      </c>
      <c r="V3125" s="2">
        <v>2000000</v>
      </c>
      <c r="W3125" s="2">
        <v>129870.13</v>
      </c>
      <c r="X3125" s="2">
        <v>0</v>
      </c>
      <c r="Y3125" s="2">
        <v>0</v>
      </c>
      <c r="Z3125" s="2">
        <v>330129.86</v>
      </c>
      <c r="AA3125">
        <v>4</v>
      </c>
      <c r="AB3125">
        <v>0</v>
      </c>
      <c r="AC3125">
        <v>4</v>
      </c>
      <c r="AD3125">
        <v>0</v>
      </c>
      <c r="AE3125">
        <v>4</v>
      </c>
      <c r="AF3125">
        <v>8</v>
      </c>
      <c r="AG3125">
        <v>2</v>
      </c>
      <c r="AH3125" s="2">
        <v>1000000</v>
      </c>
    </row>
    <row r="3126" spans="1:34" x14ac:dyDescent="0.5">
      <c r="A3126">
        <v>23342</v>
      </c>
      <c r="B3126">
        <v>98195</v>
      </c>
      <c r="C3126" t="s">
        <v>3033</v>
      </c>
      <c r="D3126" s="25">
        <v>29778</v>
      </c>
      <c r="E3126" t="s">
        <v>138</v>
      </c>
      <c r="F3126" t="s">
        <v>80</v>
      </c>
      <c r="G3126" t="s">
        <v>89</v>
      </c>
      <c r="H3126" s="25">
        <v>41886</v>
      </c>
      <c r="I3126" s="26" t="str">
        <f t="shared" si="384"/>
        <v>Thu</v>
      </c>
      <c r="J3126" s="1">
        <f t="shared" si="385"/>
        <v>53</v>
      </c>
      <c r="K3126" s="1" t="str">
        <f t="shared" si="386"/>
        <v>60D</v>
      </c>
      <c r="L3126" s="25">
        <v>41939</v>
      </c>
      <c r="M3126" s="26" t="str">
        <f t="shared" si="387"/>
        <v>Mon</v>
      </c>
      <c r="N3126" s="25">
        <v>41940</v>
      </c>
      <c r="O3126" s="1">
        <f t="shared" si="388"/>
        <v>1</v>
      </c>
      <c r="P3126" s="27">
        <f t="shared" si="389"/>
        <v>2014</v>
      </c>
      <c r="Q3126" s="1">
        <f t="shared" si="390"/>
        <v>10</v>
      </c>
      <c r="R3126" s="1">
        <f t="shared" si="391"/>
        <v>27</v>
      </c>
      <c r="S3126" t="s">
        <v>72</v>
      </c>
      <c r="T3126" s="2">
        <v>276000</v>
      </c>
      <c r="U3126">
        <v>0</v>
      </c>
      <c r="V3126" s="2">
        <v>200000</v>
      </c>
      <c r="W3126" s="2">
        <v>0</v>
      </c>
      <c r="X3126" s="2">
        <v>0</v>
      </c>
      <c r="Y3126" s="2">
        <v>38961.040000000001</v>
      </c>
      <c r="Z3126" s="2">
        <v>37038.959999999999</v>
      </c>
      <c r="AA3126">
        <v>2</v>
      </c>
      <c r="AB3126">
        <v>0</v>
      </c>
      <c r="AC3126">
        <v>0</v>
      </c>
      <c r="AD3126">
        <v>0</v>
      </c>
      <c r="AE3126">
        <v>2</v>
      </c>
      <c r="AF3126">
        <v>2</v>
      </c>
      <c r="AG3126">
        <v>1</v>
      </c>
      <c r="AH3126" s="2">
        <v>200000</v>
      </c>
    </row>
    <row r="3127" spans="1:34" x14ac:dyDescent="0.5">
      <c r="A3127">
        <v>23336</v>
      </c>
      <c r="B3127">
        <v>98180</v>
      </c>
      <c r="C3127" t="s">
        <v>714</v>
      </c>
      <c r="D3127" s="25">
        <v>29649</v>
      </c>
      <c r="E3127" t="s">
        <v>69</v>
      </c>
      <c r="F3127" t="s">
        <v>75</v>
      </c>
      <c r="G3127" t="s">
        <v>91</v>
      </c>
      <c r="H3127" s="25">
        <v>41886</v>
      </c>
      <c r="I3127" s="26" t="str">
        <f t="shared" si="384"/>
        <v>Thu</v>
      </c>
      <c r="J3127" s="1">
        <f t="shared" si="385"/>
        <v>48</v>
      </c>
      <c r="K3127" s="1" t="str">
        <f t="shared" si="386"/>
        <v>60D</v>
      </c>
      <c r="L3127" s="25">
        <v>41934</v>
      </c>
      <c r="M3127" s="26" t="str">
        <f t="shared" si="387"/>
        <v>Wed</v>
      </c>
      <c r="N3127" s="25">
        <v>41937</v>
      </c>
      <c r="O3127" s="1">
        <f t="shared" si="388"/>
        <v>3</v>
      </c>
      <c r="P3127" s="27">
        <f t="shared" si="389"/>
        <v>2014</v>
      </c>
      <c r="Q3127" s="1">
        <f t="shared" si="390"/>
        <v>10</v>
      </c>
      <c r="R3127" s="1">
        <f t="shared" si="391"/>
        <v>22</v>
      </c>
      <c r="S3127" t="s">
        <v>72</v>
      </c>
      <c r="T3127" s="2">
        <v>8861000</v>
      </c>
      <c r="U3127">
        <v>0</v>
      </c>
      <c r="V3127" s="2">
        <v>7498701</v>
      </c>
      <c r="W3127" s="2">
        <v>0</v>
      </c>
      <c r="X3127" s="2">
        <v>0</v>
      </c>
      <c r="Y3127" s="2">
        <v>173160.17</v>
      </c>
      <c r="Z3127" s="2">
        <v>1189138.83</v>
      </c>
      <c r="AA3127">
        <v>6</v>
      </c>
      <c r="AB3127">
        <v>3</v>
      </c>
      <c r="AC3127">
        <v>6</v>
      </c>
      <c r="AD3127">
        <v>0</v>
      </c>
      <c r="AE3127">
        <v>9</v>
      </c>
      <c r="AF3127">
        <v>15</v>
      </c>
      <c r="AG3127">
        <v>3</v>
      </c>
      <c r="AH3127" s="2">
        <v>2499567</v>
      </c>
    </row>
    <row r="3128" spans="1:34" x14ac:dyDescent="0.5">
      <c r="A3128">
        <v>23349</v>
      </c>
      <c r="B3128">
        <v>98222</v>
      </c>
      <c r="C3128" t="s">
        <v>1567</v>
      </c>
      <c r="D3128" s="25">
        <v>25398</v>
      </c>
      <c r="E3128" t="s">
        <v>69</v>
      </c>
      <c r="F3128" t="s">
        <v>75</v>
      </c>
      <c r="G3128" t="s">
        <v>91</v>
      </c>
      <c r="H3128" s="25">
        <v>41886</v>
      </c>
      <c r="I3128" s="26" t="str">
        <f t="shared" si="384"/>
        <v>Thu</v>
      </c>
      <c r="J3128" s="1">
        <f t="shared" si="385"/>
        <v>56</v>
      </c>
      <c r="K3128" s="1" t="str">
        <f t="shared" si="386"/>
        <v>60D</v>
      </c>
      <c r="L3128" s="25">
        <v>41942</v>
      </c>
      <c r="M3128" s="26" t="str">
        <f t="shared" si="387"/>
        <v>Thu</v>
      </c>
      <c r="N3128" s="25">
        <v>41946</v>
      </c>
      <c r="O3128" s="1">
        <f t="shared" si="388"/>
        <v>4</v>
      </c>
      <c r="P3128" s="27">
        <f t="shared" si="389"/>
        <v>2014</v>
      </c>
      <c r="Q3128" s="1">
        <f t="shared" si="390"/>
        <v>10</v>
      </c>
      <c r="R3128" s="1">
        <f t="shared" si="391"/>
        <v>30</v>
      </c>
      <c r="S3128" t="s">
        <v>72</v>
      </c>
      <c r="T3128" s="2">
        <v>11793557.699999999</v>
      </c>
      <c r="U3128">
        <v>0</v>
      </c>
      <c r="V3128" s="2">
        <v>800000</v>
      </c>
      <c r="W3128" s="2">
        <v>2743506.43</v>
      </c>
      <c r="X3128" s="2">
        <v>0</v>
      </c>
      <c r="Y3128" s="2">
        <v>6667400.9900000002</v>
      </c>
      <c r="Z3128" s="2">
        <v>1582650.28</v>
      </c>
      <c r="AA3128">
        <v>20</v>
      </c>
      <c r="AB3128">
        <v>0</v>
      </c>
      <c r="AC3128">
        <v>4</v>
      </c>
      <c r="AD3128">
        <v>0</v>
      </c>
      <c r="AE3128">
        <v>20</v>
      </c>
      <c r="AF3128">
        <v>24</v>
      </c>
      <c r="AG3128">
        <v>8</v>
      </c>
      <c r="AH3128" s="2">
        <v>100000</v>
      </c>
    </row>
    <row r="3129" spans="1:34" x14ac:dyDescent="0.5">
      <c r="A3129">
        <v>23367</v>
      </c>
      <c r="B3129">
        <v>98297</v>
      </c>
      <c r="C3129" t="s">
        <v>3034</v>
      </c>
      <c r="D3129" s="25">
        <v>27516</v>
      </c>
      <c r="E3129" t="s">
        <v>138</v>
      </c>
      <c r="F3129" t="s">
        <v>75</v>
      </c>
      <c r="G3129" t="s">
        <v>91</v>
      </c>
      <c r="H3129" s="25">
        <v>41887</v>
      </c>
      <c r="I3129" s="26" t="str">
        <f t="shared" si="384"/>
        <v>Fri</v>
      </c>
      <c r="J3129" s="1">
        <f t="shared" si="385"/>
        <v>29</v>
      </c>
      <c r="K3129" s="1" t="str">
        <f t="shared" si="386"/>
        <v>30D</v>
      </c>
      <c r="L3129" s="25">
        <v>41916</v>
      </c>
      <c r="M3129" s="26" t="str">
        <f t="shared" si="387"/>
        <v>Sat</v>
      </c>
      <c r="N3129" s="25">
        <v>41920</v>
      </c>
      <c r="O3129" s="1">
        <f t="shared" si="388"/>
        <v>4</v>
      </c>
      <c r="P3129" s="27">
        <f t="shared" si="389"/>
        <v>2014</v>
      </c>
      <c r="Q3129" s="1">
        <f t="shared" si="390"/>
        <v>10</v>
      </c>
      <c r="R3129" s="1">
        <f t="shared" si="391"/>
        <v>4</v>
      </c>
      <c r="S3129" t="s">
        <v>72</v>
      </c>
      <c r="T3129" s="2">
        <v>2623000</v>
      </c>
      <c r="U3129">
        <v>0</v>
      </c>
      <c r="V3129" s="2">
        <v>2050216</v>
      </c>
      <c r="W3129" s="2">
        <v>0</v>
      </c>
      <c r="X3129" s="2">
        <v>0</v>
      </c>
      <c r="Y3129" s="2">
        <v>220779.22</v>
      </c>
      <c r="Z3129" s="2">
        <v>352004.78</v>
      </c>
      <c r="AA3129">
        <v>8</v>
      </c>
      <c r="AB3129">
        <v>4</v>
      </c>
      <c r="AC3129">
        <v>0</v>
      </c>
      <c r="AD3129">
        <v>4</v>
      </c>
      <c r="AE3129">
        <v>12</v>
      </c>
      <c r="AF3129">
        <v>16</v>
      </c>
      <c r="AG3129">
        <v>4</v>
      </c>
      <c r="AH3129" s="2">
        <v>512554</v>
      </c>
    </row>
    <row r="3130" spans="1:34" x14ac:dyDescent="0.5">
      <c r="A3130">
        <v>23375</v>
      </c>
      <c r="B3130">
        <v>98337</v>
      </c>
      <c r="C3130" t="s">
        <v>3035</v>
      </c>
      <c r="D3130" s="25">
        <v>22748</v>
      </c>
      <c r="E3130" t="s">
        <v>79</v>
      </c>
      <c r="F3130" t="s">
        <v>70</v>
      </c>
      <c r="G3130" t="s">
        <v>97</v>
      </c>
      <c r="H3130" s="25">
        <v>41887</v>
      </c>
      <c r="I3130" s="26" t="str">
        <f t="shared" si="384"/>
        <v>Fri</v>
      </c>
      <c r="J3130" s="1">
        <f t="shared" si="385"/>
        <v>0</v>
      </c>
      <c r="K3130" s="1" t="str">
        <f t="shared" si="386"/>
        <v>7D</v>
      </c>
      <c r="L3130" s="25">
        <v>41887</v>
      </c>
      <c r="M3130" s="26" t="str">
        <f t="shared" si="387"/>
        <v>Fri</v>
      </c>
      <c r="N3130" s="25">
        <v>41888</v>
      </c>
      <c r="O3130" s="1">
        <f t="shared" si="388"/>
        <v>1</v>
      </c>
      <c r="P3130" s="27">
        <f t="shared" si="389"/>
        <v>2014</v>
      </c>
      <c r="Q3130" s="1">
        <f t="shared" si="390"/>
        <v>9</v>
      </c>
      <c r="R3130" s="1">
        <f t="shared" si="391"/>
        <v>5</v>
      </c>
      <c r="S3130" t="s">
        <v>72</v>
      </c>
      <c r="T3130" s="2">
        <v>7133027.0999999996</v>
      </c>
      <c r="U3130">
        <v>4620000</v>
      </c>
      <c r="V3130" s="2">
        <v>2375758</v>
      </c>
      <c r="W3130" s="2">
        <v>3797400.82</v>
      </c>
      <c r="X3130" s="2">
        <v>0</v>
      </c>
      <c r="Y3130" s="2">
        <v>2753.33</v>
      </c>
      <c r="Z3130" s="2">
        <v>957114.95</v>
      </c>
      <c r="AA3130">
        <v>2</v>
      </c>
      <c r="AB3130">
        <v>0</v>
      </c>
      <c r="AC3130">
        <v>0</v>
      </c>
      <c r="AD3130">
        <v>0</v>
      </c>
      <c r="AE3130">
        <v>2</v>
      </c>
      <c r="AF3130">
        <v>2</v>
      </c>
      <c r="AG3130">
        <v>1</v>
      </c>
      <c r="AH3130" s="2">
        <v>2375758</v>
      </c>
    </row>
    <row r="3131" spans="1:34" x14ac:dyDescent="0.5">
      <c r="A3131">
        <v>23371</v>
      </c>
      <c r="B3131">
        <v>98306</v>
      </c>
      <c r="C3131" t="s">
        <v>3036</v>
      </c>
      <c r="D3131" s="25">
        <v>22309</v>
      </c>
      <c r="E3131" t="s">
        <v>69</v>
      </c>
      <c r="F3131" t="s">
        <v>70</v>
      </c>
      <c r="G3131" t="s">
        <v>74</v>
      </c>
      <c r="H3131" s="25">
        <v>41887</v>
      </c>
      <c r="I3131" s="26" t="str">
        <f t="shared" si="384"/>
        <v>Fri</v>
      </c>
      <c r="J3131" s="1">
        <f t="shared" si="385"/>
        <v>6</v>
      </c>
      <c r="K3131" s="1" t="str">
        <f t="shared" si="386"/>
        <v>7D</v>
      </c>
      <c r="L3131" s="25">
        <v>41893</v>
      </c>
      <c r="M3131" s="26" t="str">
        <f t="shared" si="387"/>
        <v>Thu</v>
      </c>
      <c r="N3131" s="25">
        <v>41897</v>
      </c>
      <c r="O3131" s="1">
        <f t="shared" si="388"/>
        <v>4</v>
      </c>
      <c r="P3131" s="27">
        <f t="shared" si="389"/>
        <v>2014</v>
      </c>
      <c r="Q3131" s="1">
        <f t="shared" si="390"/>
        <v>9</v>
      </c>
      <c r="R3131" s="1">
        <f t="shared" si="391"/>
        <v>11</v>
      </c>
      <c r="S3131" t="s">
        <v>72</v>
      </c>
      <c r="T3131" s="2">
        <v>14206500</v>
      </c>
      <c r="U3131">
        <v>14206500</v>
      </c>
      <c r="V3131" s="2">
        <v>7427274</v>
      </c>
      <c r="W3131" s="2">
        <v>4872726</v>
      </c>
      <c r="X3131" s="2">
        <v>0</v>
      </c>
      <c r="Y3131" s="2">
        <v>0</v>
      </c>
      <c r="Z3131" s="2">
        <v>1906500</v>
      </c>
      <c r="AA3131">
        <v>8</v>
      </c>
      <c r="AB3131">
        <v>0</v>
      </c>
      <c r="AC3131">
        <v>0</v>
      </c>
      <c r="AD3131">
        <v>0</v>
      </c>
      <c r="AE3131">
        <v>8</v>
      </c>
      <c r="AF3131">
        <v>8</v>
      </c>
      <c r="AG3131">
        <v>4</v>
      </c>
      <c r="AH3131" s="2">
        <v>1856818.5</v>
      </c>
    </row>
    <row r="3132" spans="1:34" x14ac:dyDescent="0.5">
      <c r="A3132">
        <v>23373</v>
      </c>
      <c r="B3132">
        <v>98313</v>
      </c>
      <c r="C3132" t="s">
        <v>3037</v>
      </c>
      <c r="D3132" s="25">
        <v>27280</v>
      </c>
      <c r="E3132" t="s">
        <v>79</v>
      </c>
      <c r="F3132" t="s">
        <v>70</v>
      </c>
      <c r="G3132" t="s">
        <v>74</v>
      </c>
      <c r="H3132" s="25">
        <v>41887</v>
      </c>
      <c r="I3132" s="26" t="str">
        <f t="shared" si="384"/>
        <v>Fri</v>
      </c>
      <c r="J3132" s="1">
        <f t="shared" si="385"/>
        <v>55</v>
      </c>
      <c r="K3132" s="1" t="str">
        <f t="shared" si="386"/>
        <v>60D</v>
      </c>
      <c r="L3132" s="25">
        <v>41942</v>
      </c>
      <c r="M3132" s="26" t="str">
        <f t="shared" si="387"/>
        <v>Thu</v>
      </c>
      <c r="N3132" s="25">
        <v>41946</v>
      </c>
      <c r="O3132" s="1">
        <f t="shared" si="388"/>
        <v>4</v>
      </c>
      <c r="P3132" s="27">
        <f t="shared" si="389"/>
        <v>2014</v>
      </c>
      <c r="Q3132" s="1">
        <f t="shared" si="390"/>
        <v>10</v>
      </c>
      <c r="R3132" s="1">
        <f t="shared" si="391"/>
        <v>30</v>
      </c>
      <c r="S3132" t="s">
        <v>72</v>
      </c>
      <c r="T3132" s="2">
        <v>15985200</v>
      </c>
      <c r="U3132">
        <v>11365200</v>
      </c>
      <c r="V3132" s="2">
        <v>5556364</v>
      </c>
      <c r="W3132" s="2">
        <v>8283636</v>
      </c>
      <c r="X3132" s="2">
        <v>0</v>
      </c>
      <c r="Y3132" s="2">
        <v>0</v>
      </c>
      <c r="Z3132" s="2">
        <v>2145200</v>
      </c>
      <c r="AA3132">
        <v>8</v>
      </c>
      <c r="AB3132">
        <v>4</v>
      </c>
      <c r="AC3132">
        <v>4</v>
      </c>
      <c r="AD3132">
        <v>0</v>
      </c>
      <c r="AE3132">
        <v>12</v>
      </c>
      <c r="AF3132">
        <v>16</v>
      </c>
      <c r="AG3132">
        <v>4</v>
      </c>
      <c r="AH3132" s="2">
        <v>1389091</v>
      </c>
    </row>
    <row r="3133" spans="1:34" x14ac:dyDescent="0.5">
      <c r="A3133">
        <v>23377</v>
      </c>
      <c r="B3133">
        <v>98351</v>
      </c>
      <c r="C3133" t="s">
        <v>3038</v>
      </c>
      <c r="D3133" s="25">
        <v>28844</v>
      </c>
      <c r="E3133" t="s">
        <v>69</v>
      </c>
      <c r="F3133" t="s">
        <v>70</v>
      </c>
      <c r="G3133" t="s">
        <v>97</v>
      </c>
      <c r="H3133" s="25">
        <v>41887</v>
      </c>
      <c r="I3133" s="26" t="str">
        <f t="shared" si="384"/>
        <v>Fri</v>
      </c>
      <c r="J3133" s="1">
        <f t="shared" si="385"/>
        <v>0</v>
      </c>
      <c r="K3133" s="1" t="str">
        <f t="shared" si="386"/>
        <v>7D</v>
      </c>
      <c r="L3133" s="25">
        <v>41887</v>
      </c>
      <c r="M3133" s="26" t="str">
        <f t="shared" si="387"/>
        <v>Fri</v>
      </c>
      <c r="N3133" s="25">
        <v>41889</v>
      </c>
      <c r="O3133" s="1">
        <f t="shared" si="388"/>
        <v>2</v>
      </c>
      <c r="P3133" s="27">
        <f t="shared" si="389"/>
        <v>2014</v>
      </c>
      <c r="Q3133" s="1">
        <f t="shared" si="390"/>
        <v>9</v>
      </c>
      <c r="R3133" s="1">
        <f t="shared" si="391"/>
        <v>5</v>
      </c>
      <c r="S3133" t="s">
        <v>72</v>
      </c>
      <c r="T3133" s="2">
        <v>40230999.979999997</v>
      </c>
      <c r="U3133">
        <v>37888000</v>
      </c>
      <c r="V3133" s="2">
        <v>16861648</v>
      </c>
      <c r="W3133" s="2">
        <v>17831859.280000001</v>
      </c>
      <c r="X3133" s="2">
        <v>0</v>
      </c>
      <c r="Y3133" s="2">
        <v>138528.14000000001</v>
      </c>
      <c r="Z3133" s="2">
        <v>5398964.5599999996</v>
      </c>
      <c r="AA3133">
        <v>4</v>
      </c>
      <c r="AB3133">
        <v>0</v>
      </c>
      <c r="AC3133">
        <v>2</v>
      </c>
      <c r="AD3133">
        <v>0</v>
      </c>
      <c r="AE3133">
        <v>4</v>
      </c>
      <c r="AF3133">
        <v>6</v>
      </c>
      <c r="AG3133">
        <v>2</v>
      </c>
      <c r="AH3133" s="2">
        <v>8430824</v>
      </c>
    </row>
    <row r="3134" spans="1:34" x14ac:dyDescent="0.5">
      <c r="A3134">
        <v>23388</v>
      </c>
      <c r="B3134">
        <v>98440</v>
      </c>
      <c r="C3134" t="s">
        <v>804</v>
      </c>
      <c r="D3134" s="25">
        <v>23289</v>
      </c>
      <c r="E3134" t="s">
        <v>69</v>
      </c>
      <c r="F3134" t="s">
        <v>75</v>
      </c>
      <c r="G3134" t="s">
        <v>91</v>
      </c>
      <c r="H3134" s="25">
        <v>41887</v>
      </c>
      <c r="I3134" s="26" t="str">
        <f t="shared" si="384"/>
        <v>Fri</v>
      </c>
      <c r="J3134" s="1">
        <f t="shared" si="385"/>
        <v>7</v>
      </c>
      <c r="K3134" s="1" t="str">
        <f t="shared" si="386"/>
        <v>7D</v>
      </c>
      <c r="L3134" s="25">
        <v>41894</v>
      </c>
      <c r="M3134" s="26" t="str">
        <f t="shared" si="387"/>
        <v>Fri</v>
      </c>
      <c r="N3134" s="25">
        <v>41897</v>
      </c>
      <c r="O3134" s="1">
        <f t="shared" si="388"/>
        <v>3</v>
      </c>
      <c r="P3134" s="27">
        <f t="shared" si="389"/>
        <v>2014</v>
      </c>
      <c r="Q3134" s="1">
        <f t="shared" si="390"/>
        <v>9</v>
      </c>
      <c r="R3134" s="1">
        <f t="shared" si="391"/>
        <v>12</v>
      </c>
      <c r="S3134" t="s">
        <v>72</v>
      </c>
      <c r="T3134" s="2">
        <v>18052650</v>
      </c>
      <c r="U3134">
        <v>17960250</v>
      </c>
      <c r="V3134" s="2">
        <v>13887661</v>
      </c>
      <c r="W3134" s="2">
        <v>1742336</v>
      </c>
      <c r="X3134" s="2">
        <v>0</v>
      </c>
      <c r="Y3134" s="2">
        <v>0</v>
      </c>
      <c r="Z3134" s="2">
        <v>2422653</v>
      </c>
      <c r="AA3134">
        <v>8</v>
      </c>
      <c r="AB3134">
        <v>0</v>
      </c>
      <c r="AC3134">
        <v>0</v>
      </c>
      <c r="AD3134">
        <v>0</v>
      </c>
      <c r="AE3134">
        <v>8</v>
      </c>
      <c r="AF3134">
        <v>8</v>
      </c>
      <c r="AG3134">
        <v>5</v>
      </c>
      <c r="AH3134" s="2">
        <v>2777532.2</v>
      </c>
    </row>
    <row r="3135" spans="1:34" x14ac:dyDescent="0.5">
      <c r="A3135">
        <v>23404</v>
      </c>
      <c r="B3135">
        <v>98517</v>
      </c>
      <c r="C3135" t="s">
        <v>3039</v>
      </c>
      <c r="D3135" s="25">
        <v>26460</v>
      </c>
      <c r="E3135" t="s">
        <v>87</v>
      </c>
      <c r="F3135" t="s">
        <v>80</v>
      </c>
      <c r="G3135" t="s">
        <v>89</v>
      </c>
      <c r="H3135" s="25">
        <v>41888</v>
      </c>
      <c r="I3135" s="26" t="str">
        <f t="shared" si="384"/>
        <v>Sat</v>
      </c>
      <c r="J3135" s="1">
        <f t="shared" si="385"/>
        <v>49</v>
      </c>
      <c r="K3135" s="1" t="str">
        <f t="shared" si="386"/>
        <v>60D</v>
      </c>
      <c r="L3135" s="25">
        <v>41937</v>
      </c>
      <c r="M3135" s="26" t="str">
        <f t="shared" si="387"/>
        <v>Sat</v>
      </c>
      <c r="N3135" s="25">
        <v>41940</v>
      </c>
      <c r="O3135" s="1">
        <f t="shared" si="388"/>
        <v>3</v>
      </c>
      <c r="P3135" s="27">
        <f t="shared" si="389"/>
        <v>2014</v>
      </c>
      <c r="Q3135" s="1">
        <f t="shared" si="390"/>
        <v>10</v>
      </c>
      <c r="R3135" s="1">
        <f t="shared" si="391"/>
        <v>25</v>
      </c>
      <c r="S3135" t="s">
        <v>72</v>
      </c>
      <c r="T3135" s="2">
        <v>18148266.390000001</v>
      </c>
      <c r="U3135">
        <v>16623266.4</v>
      </c>
      <c r="V3135" s="2">
        <v>9535748.8000000007</v>
      </c>
      <c r="W3135" s="2">
        <v>5137584.88</v>
      </c>
      <c r="X3135" s="2">
        <v>0</v>
      </c>
      <c r="Y3135" s="2">
        <v>799200.8</v>
      </c>
      <c r="Z3135" s="2">
        <v>2675731.91</v>
      </c>
      <c r="AA3135">
        <v>6</v>
      </c>
      <c r="AB3135">
        <v>0</v>
      </c>
      <c r="AC3135">
        <v>0</v>
      </c>
      <c r="AD3135">
        <v>0</v>
      </c>
      <c r="AE3135">
        <v>6</v>
      </c>
      <c r="AF3135">
        <v>6</v>
      </c>
      <c r="AG3135">
        <v>3</v>
      </c>
      <c r="AH3135" s="2">
        <v>3178582.93</v>
      </c>
    </row>
    <row r="3136" spans="1:34" x14ac:dyDescent="0.5">
      <c r="A3136">
        <v>23394</v>
      </c>
      <c r="B3136">
        <v>98481</v>
      </c>
      <c r="C3136" t="s">
        <v>3040</v>
      </c>
      <c r="D3136" s="25">
        <v>28792</v>
      </c>
      <c r="E3136" t="s">
        <v>138</v>
      </c>
      <c r="F3136" t="s">
        <v>80</v>
      </c>
      <c r="G3136" t="s">
        <v>89</v>
      </c>
      <c r="H3136" s="25">
        <v>41888</v>
      </c>
      <c r="I3136" s="26" t="str">
        <f t="shared" ref="I3136:I3199" si="392">TEXT(H3136,"ddd")</f>
        <v>Sat</v>
      </c>
      <c r="J3136" s="1">
        <f t="shared" ref="J3136:J3199" si="393">L3136-H3136</f>
        <v>35</v>
      </c>
      <c r="K3136" s="1" t="str">
        <f t="shared" ref="K3136:K3199" si="394">IF(J3136&lt;=7,"7D",IF(J3136&lt;=14,"14D",IF(J3136&lt;=30,"30D",IF(J3136&lt;=45,"45D",IF(J3136&lt;=60,"60D",IF(J3136&lt;=90,"90D","120D"))))))</f>
        <v>45D</v>
      </c>
      <c r="L3136" s="25">
        <v>41923</v>
      </c>
      <c r="M3136" s="26" t="str">
        <f t="shared" ref="M3136:M3199" si="395">TEXT(L3136,"ddd")</f>
        <v>Sat</v>
      </c>
      <c r="N3136" s="25">
        <v>41927</v>
      </c>
      <c r="O3136" s="1">
        <f t="shared" ref="O3136:O3199" si="396">N3136-L3136</f>
        <v>4</v>
      </c>
      <c r="P3136" s="27">
        <f t="shared" ref="P3136:P3199" si="397">YEAR(L3136)</f>
        <v>2014</v>
      </c>
      <c r="Q3136" s="1">
        <f t="shared" ref="Q3136:Q3199" si="398">MONTH(L3136)</f>
        <v>10</v>
      </c>
      <c r="R3136" s="1">
        <f t="shared" ref="R3136:R3199" si="399">DAY(L3136)</f>
        <v>11</v>
      </c>
      <c r="S3136" t="s">
        <v>72</v>
      </c>
      <c r="T3136" s="2">
        <v>2927999.76</v>
      </c>
      <c r="U3136">
        <v>0</v>
      </c>
      <c r="V3136" s="2">
        <v>2050216.45</v>
      </c>
      <c r="W3136" s="2">
        <v>484848.3</v>
      </c>
      <c r="X3136" s="2">
        <v>0</v>
      </c>
      <c r="Y3136" s="2">
        <v>0</v>
      </c>
      <c r="Z3136" s="2">
        <v>392935.01</v>
      </c>
      <c r="AA3136">
        <v>8</v>
      </c>
      <c r="AB3136">
        <v>0</v>
      </c>
      <c r="AC3136">
        <v>0</v>
      </c>
      <c r="AD3136">
        <v>0</v>
      </c>
      <c r="AE3136">
        <v>8</v>
      </c>
      <c r="AF3136">
        <v>8</v>
      </c>
      <c r="AG3136">
        <v>4</v>
      </c>
      <c r="AH3136" s="2">
        <v>512554.11</v>
      </c>
    </row>
    <row r="3137" spans="1:34" x14ac:dyDescent="0.5">
      <c r="A3137">
        <v>23409</v>
      </c>
      <c r="B3137">
        <v>98533</v>
      </c>
      <c r="C3137" t="s">
        <v>3041</v>
      </c>
      <c r="D3137" s="25">
        <v>30360</v>
      </c>
      <c r="E3137" t="s">
        <v>138</v>
      </c>
      <c r="F3137" t="s">
        <v>70</v>
      </c>
      <c r="G3137" t="s">
        <v>74</v>
      </c>
      <c r="H3137" s="25">
        <v>41888</v>
      </c>
      <c r="I3137" s="26" t="str">
        <f t="shared" si="392"/>
        <v>Sat</v>
      </c>
      <c r="J3137" s="1">
        <f t="shared" si="393"/>
        <v>30</v>
      </c>
      <c r="K3137" s="1" t="str">
        <f t="shared" si="394"/>
        <v>30D</v>
      </c>
      <c r="L3137" s="25">
        <v>41918</v>
      </c>
      <c r="M3137" s="26" t="str">
        <f t="shared" si="395"/>
        <v>Mon</v>
      </c>
      <c r="N3137" s="25">
        <v>41919</v>
      </c>
      <c r="O3137" s="1">
        <f t="shared" si="396"/>
        <v>1</v>
      </c>
      <c r="P3137" s="27">
        <f t="shared" si="397"/>
        <v>2014</v>
      </c>
      <c r="Q3137" s="1">
        <f t="shared" si="398"/>
        <v>10</v>
      </c>
      <c r="R3137" s="1">
        <f t="shared" si="399"/>
        <v>6</v>
      </c>
      <c r="S3137" t="s">
        <v>72</v>
      </c>
      <c r="T3137" s="2">
        <v>4740750</v>
      </c>
      <c r="U3137">
        <v>4740750</v>
      </c>
      <c r="V3137" s="2">
        <v>2486470.7000000002</v>
      </c>
      <c r="W3137" s="2">
        <v>1617965.3</v>
      </c>
      <c r="X3137" s="2">
        <v>0</v>
      </c>
      <c r="Y3137" s="2">
        <v>0</v>
      </c>
      <c r="Z3137" s="2">
        <v>636314</v>
      </c>
      <c r="AA3137">
        <v>2</v>
      </c>
      <c r="AB3137">
        <v>0</v>
      </c>
      <c r="AC3137">
        <v>0</v>
      </c>
      <c r="AD3137">
        <v>0</v>
      </c>
      <c r="AE3137">
        <v>2</v>
      </c>
      <c r="AF3137">
        <v>2</v>
      </c>
      <c r="AG3137">
        <v>1</v>
      </c>
      <c r="AH3137" s="2">
        <v>2486470.7000000002</v>
      </c>
    </row>
    <row r="3138" spans="1:34" x14ac:dyDescent="0.5">
      <c r="A3138">
        <v>23400</v>
      </c>
      <c r="B3138">
        <v>98492</v>
      </c>
      <c r="C3138" t="s">
        <v>3042</v>
      </c>
      <c r="D3138" s="25">
        <v>29860</v>
      </c>
      <c r="E3138" t="s">
        <v>138</v>
      </c>
      <c r="F3138" t="s">
        <v>80</v>
      </c>
      <c r="G3138" t="s">
        <v>89</v>
      </c>
      <c r="H3138" s="25">
        <v>41888</v>
      </c>
      <c r="I3138" s="26" t="str">
        <f t="shared" si="392"/>
        <v>Sat</v>
      </c>
      <c r="J3138" s="1">
        <f t="shared" si="393"/>
        <v>30</v>
      </c>
      <c r="K3138" s="1" t="str">
        <f t="shared" si="394"/>
        <v>30D</v>
      </c>
      <c r="L3138" s="25">
        <v>41918</v>
      </c>
      <c r="M3138" s="26" t="str">
        <f t="shared" si="395"/>
        <v>Mon</v>
      </c>
      <c r="N3138" s="25">
        <v>41920</v>
      </c>
      <c r="O3138" s="1">
        <f t="shared" si="396"/>
        <v>2</v>
      </c>
      <c r="P3138" s="27">
        <f t="shared" si="397"/>
        <v>2014</v>
      </c>
      <c r="Q3138" s="1">
        <f t="shared" si="398"/>
        <v>10</v>
      </c>
      <c r="R3138" s="1">
        <f t="shared" si="399"/>
        <v>6</v>
      </c>
      <c r="S3138" t="s">
        <v>72</v>
      </c>
      <c r="T3138" s="2">
        <v>11380500</v>
      </c>
      <c r="U3138">
        <v>11380500</v>
      </c>
      <c r="V3138" s="2">
        <v>6616285.5</v>
      </c>
      <c r="W3138" s="2">
        <v>3236698.5</v>
      </c>
      <c r="X3138" s="2">
        <v>0</v>
      </c>
      <c r="Y3138" s="2">
        <v>0</v>
      </c>
      <c r="Z3138" s="2">
        <v>1527516</v>
      </c>
      <c r="AA3138">
        <v>4</v>
      </c>
      <c r="AB3138">
        <v>0</v>
      </c>
      <c r="AC3138">
        <v>0</v>
      </c>
      <c r="AD3138">
        <v>0</v>
      </c>
      <c r="AE3138">
        <v>4</v>
      </c>
      <c r="AF3138">
        <v>4</v>
      </c>
      <c r="AG3138">
        <v>2</v>
      </c>
      <c r="AH3138" s="2">
        <v>3308142.75</v>
      </c>
    </row>
    <row r="3139" spans="1:34" x14ac:dyDescent="0.5">
      <c r="A3139">
        <v>23424</v>
      </c>
      <c r="B3139">
        <v>98638</v>
      </c>
      <c r="C3139" t="s">
        <v>3043</v>
      </c>
      <c r="D3139" s="25">
        <v>29271</v>
      </c>
      <c r="E3139" t="s">
        <v>138</v>
      </c>
      <c r="F3139" t="s">
        <v>80</v>
      </c>
      <c r="G3139" t="s">
        <v>89</v>
      </c>
      <c r="H3139" s="25">
        <v>41890</v>
      </c>
      <c r="I3139" s="26" t="str">
        <f t="shared" si="392"/>
        <v>Mon</v>
      </c>
      <c r="J3139" s="1">
        <f t="shared" si="393"/>
        <v>6</v>
      </c>
      <c r="K3139" s="1" t="str">
        <f t="shared" si="394"/>
        <v>7D</v>
      </c>
      <c r="L3139" s="25">
        <v>41896</v>
      </c>
      <c r="M3139" s="26" t="str">
        <f t="shared" si="395"/>
        <v>Sun</v>
      </c>
      <c r="N3139" s="25">
        <v>41898</v>
      </c>
      <c r="O3139" s="1">
        <f t="shared" si="396"/>
        <v>2</v>
      </c>
      <c r="P3139" s="27">
        <f t="shared" si="397"/>
        <v>2014</v>
      </c>
      <c r="Q3139" s="1">
        <f t="shared" si="398"/>
        <v>9</v>
      </c>
      <c r="R3139" s="1">
        <f t="shared" si="399"/>
        <v>14</v>
      </c>
      <c r="S3139" t="s">
        <v>72</v>
      </c>
      <c r="T3139" s="2">
        <v>9694191.6300000008</v>
      </c>
      <c r="U3139">
        <v>9491192.1999999993</v>
      </c>
      <c r="V3139" s="2">
        <v>4981369.4000000004</v>
      </c>
      <c r="W3139" s="2">
        <v>3411687.69</v>
      </c>
      <c r="X3139" s="2">
        <v>0</v>
      </c>
      <c r="Y3139" s="2">
        <v>0</v>
      </c>
      <c r="Z3139" s="2">
        <v>1301134.54</v>
      </c>
      <c r="AA3139">
        <v>4</v>
      </c>
      <c r="AB3139">
        <v>0</v>
      </c>
      <c r="AC3139">
        <v>0</v>
      </c>
      <c r="AD3139">
        <v>0</v>
      </c>
      <c r="AE3139">
        <v>4</v>
      </c>
      <c r="AF3139">
        <v>4</v>
      </c>
      <c r="AG3139">
        <v>2</v>
      </c>
      <c r="AH3139" s="2">
        <v>2490684.7000000002</v>
      </c>
    </row>
    <row r="3140" spans="1:34" x14ac:dyDescent="0.5">
      <c r="A3140">
        <v>23433</v>
      </c>
      <c r="B3140">
        <v>127580</v>
      </c>
      <c r="C3140" t="s">
        <v>890</v>
      </c>
      <c r="D3140" s="25">
        <v>17443</v>
      </c>
      <c r="E3140" t="s">
        <v>69</v>
      </c>
      <c r="F3140" t="s">
        <v>75</v>
      </c>
      <c r="G3140" t="s">
        <v>91</v>
      </c>
      <c r="H3140" s="25">
        <v>41890</v>
      </c>
      <c r="I3140" s="26" t="str">
        <f t="shared" si="392"/>
        <v>Mon</v>
      </c>
      <c r="J3140" s="1">
        <f t="shared" si="393"/>
        <v>86</v>
      </c>
      <c r="K3140" s="1" t="str">
        <f t="shared" si="394"/>
        <v>90D</v>
      </c>
      <c r="L3140" s="25">
        <v>41976</v>
      </c>
      <c r="M3140" s="26" t="str">
        <f t="shared" si="395"/>
        <v>Wed</v>
      </c>
      <c r="N3140" s="25">
        <v>41979</v>
      </c>
      <c r="O3140" s="1">
        <f t="shared" si="396"/>
        <v>3</v>
      </c>
      <c r="P3140" s="27">
        <f t="shared" si="397"/>
        <v>2014</v>
      </c>
      <c r="Q3140" s="1">
        <f t="shared" si="398"/>
        <v>12</v>
      </c>
      <c r="R3140" s="1">
        <f t="shared" si="399"/>
        <v>3</v>
      </c>
      <c r="S3140" t="s">
        <v>72</v>
      </c>
      <c r="T3140" s="2">
        <v>56857185</v>
      </c>
      <c r="U3140">
        <v>53130000</v>
      </c>
      <c r="V3140" s="2">
        <v>44891774</v>
      </c>
      <c r="W3140" s="2">
        <v>4335226</v>
      </c>
      <c r="X3140" s="2">
        <v>0</v>
      </c>
      <c r="Y3140" s="2">
        <v>0</v>
      </c>
      <c r="Z3140" s="2">
        <v>7630185</v>
      </c>
      <c r="AA3140">
        <v>11</v>
      </c>
      <c r="AB3140">
        <v>0</v>
      </c>
      <c r="AC3140">
        <v>0</v>
      </c>
      <c r="AD3140">
        <v>0</v>
      </c>
      <c r="AE3140">
        <v>11</v>
      </c>
      <c r="AF3140">
        <v>11</v>
      </c>
      <c r="AG3140">
        <v>5</v>
      </c>
      <c r="AH3140" s="2">
        <v>8978354.8000000007</v>
      </c>
    </row>
    <row r="3141" spans="1:34" x14ac:dyDescent="0.5">
      <c r="A3141">
        <v>23413</v>
      </c>
      <c r="B3141">
        <v>98600</v>
      </c>
      <c r="C3141" t="s">
        <v>3044</v>
      </c>
      <c r="D3141" s="25">
        <v>25655</v>
      </c>
      <c r="E3141" t="s">
        <v>87</v>
      </c>
      <c r="F3141" t="s">
        <v>80</v>
      </c>
      <c r="G3141" t="s">
        <v>81</v>
      </c>
      <c r="H3141" s="25">
        <v>41890</v>
      </c>
      <c r="I3141" s="26" t="str">
        <f t="shared" si="392"/>
        <v>Mon</v>
      </c>
      <c r="J3141" s="1">
        <f t="shared" si="393"/>
        <v>33</v>
      </c>
      <c r="K3141" s="1" t="str">
        <f t="shared" si="394"/>
        <v>45D</v>
      </c>
      <c r="L3141" s="25">
        <v>41923</v>
      </c>
      <c r="M3141" s="26" t="str">
        <f t="shared" si="395"/>
        <v>Sat</v>
      </c>
      <c r="N3141" s="25">
        <v>41926</v>
      </c>
      <c r="O3141" s="1">
        <f t="shared" si="396"/>
        <v>3</v>
      </c>
      <c r="P3141" s="27">
        <f t="shared" si="397"/>
        <v>2014</v>
      </c>
      <c r="Q3141" s="1">
        <f t="shared" si="398"/>
        <v>10</v>
      </c>
      <c r="R3141" s="1">
        <f t="shared" si="399"/>
        <v>11</v>
      </c>
      <c r="S3141" t="s">
        <v>72</v>
      </c>
      <c r="T3141" s="2">
        <v>18080249.969999999</v>
      </c>
      <c r="U3141">
        <v>14726250</v>
      </c>
      <c r="V3141" s="2">
        <v>8571819</v>
      </c>
      <c r="W3141" s="2">
        <v>7015410.4199999999</v>
      </c>
      <c r="X3141" s="2">
        <v>0</v>
      </c>
      <c r="Y3141" s="2">
        <v>66666.67</v>
      </c>
      <c r="Z3141" s="2">
        <v>2426353.88</v>
      </c>
      <c r="AA3141">
        <v>6</v>
      </c>
      <c r="AB3141">
        <v>3</v>
      </c>
      <c r="AC3141">
        <v>0</v>
      </c>
      <c r="AD3141">
        <v>0</v>
      </c>
      <c r="AE3141">
        <v>9</v>
      </c>
      <c r="AF3141">
        <v>9</v>
      </c>
      <c r="AG3141">
        <v>3</v>
      </c>
      <c r="AH3141" s="2">
        <v>2857273</v>
      </c>
    </row>
    <row r="3142" spans="1:34" x14ac:dyDescent="0.5">
      <c r="A3142">
        <v>23438</v>
      </c>
      <c r="B3142">
        <v>98689</v>
      </c>
      <c r="C3142" t="s">
        <v>3045</v>
      </c>
      <c r="D3142" s="25">
        <v>23601</v>
      </c>
      <c r="E3142" t="s">
        <v>73</v>
      </c>
      <c r="F3142" t="s">
        <v>80</v>
      </c>
      <c r="G3142" t="s">
        <v>81</v>
      </c>
      <c r="H3142" s="25">
        <v>41890</v>
      </c>
      <c r="I3142" s="26" t="str">
        <f t="shared" si="392"/>
        <v>Mon</v>
      </c>
      <c r="J3142" s="1">
        <f t="shared" si="393"/>
        <v>6</v>
      </c>
      <c r="K3142" s="1" t="str">
        <f t="shared" si="394"/>
        <v>7D</v>
      </c>
      <c r="L3142" s="25">
        <v>41896</v>
      </c>
      <c r="M3142" s="26" t="str">
        <f t="shared" si="395"/>
        <v>Sun</v>
      </c>
      <c r="N3142" s="25">
        <v>41899</v>
      </c>
      <c r="O3142" s="1">
        <f t="shared" si="396"/>
        <v>3</v>
      </c>
      <c r="P3142" s="27">
        <f t="shared" si="397"/>
        <v>2014</v>
      </c>
      <c r="Q3142" s="1">
        <f t="shared" si="398"/>
        <v>9</v>
      </c>
      <c r="R3142" s="1">
        <f t="shared" si="399"/>
        <v>14</v>
      </c>
      <c r="S3142" t="s">
        <v>72</v>
      </c>
      <c r="T3142" s="2">
        <v>17917500.010000002</v>
      </c>
      <c r="U3142">
        <v>15592500</v>
      </c>
      <c r="V3142" s="2">
        <v>11063637</v>
      </c>
      <c r="W3142" s="2">
        <v>2579220.14</v>
      </c>
      <c r="X3142" s="2">
        <v>0</v>
      </c>
      <c r="Y3142" s="2">
        <v>1540459.54</v>
      </c>
      <c r="Z3142" s="2">
        <v>2734183.33</v>
      </c>
      <c r="AA3142">
        <v>3</v>
      </c>
      <c r="AB3142">
        <v>0</v>
      </c>
      <c r="AC3142">
        <v>0</v>
      </c>
      <c r="AD3142">
        <v>0</v>
      </c>
      <c r="AE3142">
        <v>3</v>
      </c>
      <c r="AF3142">
        <v>3</v>
      </c>
      <c r="AG3142">
        <v>3</v>
      </c>
      <c r="AH3142" s="2">
        <v>3687879</v>
      </c>
    </row>
    <row r="3143" spans="1:34" x14ac:dyDescent="0.5">
      <c r="A3143">
        <v>23425</v>
      </c>
      <c r="B3143">
        <v>114182</v>
      </c>
      <c r="C3143" t="s">
        <v>3046</v>
      </c>
      <c r="D3143" s="25">
        <v>28565</v>
      </c>
      <c r="E3143" t="s">
        <v>140</v>
      </c>
      <c r="F3143" t="s">
        <v>84</v>
      </c>
      <c r="G3143" t="s">
        <v>112</v>
      </c>
      <c r="H3143" s="25">
        <v>41890</v>
      </c>
      <c r="I3143" s="26" t="str">
        <f t="shared" si="392"/>
        <v>Mon</v>
      </c>
      <c r="J3143" s="1">
        <f t="shared" si="393"/>
        <v>5</v>
      </c>
      <c r="K3143" s="1" t="str">
        <f t="shared" si="394"/>
        <v>7D</v>
      </c>
      <c r="L3143" s="25">
        <v>41895</v>
      </c>
      <c r="M3143" s="26" t="str">
        <f t="shared" si="395"/>
        <v>Sat</v>
      </c>
      <c r="N3143" s="25">
        <v>41898</v>
      </c>
      <c r="O3143" s="1">
        <f t="shared" si="396"/>
        <v>3</v>
      </c>
      <c r="P3143" s="27">
        <f t="shared" si="397"/>
        <v>2014</v>
      </c>
      <c r="Q3143" s="1">
        <f t="shared" si="398"/>
        <v>9</v>
      </c>
      <c r="R3143" s="1">
        <f t="shared" si="399"/>
        <v>13</v>
      </c>
      <c r="S3143" t="s">
        <v>72</v>
      </c>
      <c r="T3143" s="2">
        <v>4730000</v>
      </c>
      <c r="U3143">
        <v>4730000</v>
      </c>
      <c r="V3143" s="2">
        <v>2470996</v>
      </c>
      <c r="W3143" s="2">
        <v>1624242</v>
      </c>
      <c r="X3143" s="2">
        <v>0</v>
      </c>
      <c r="Y3143" s="2">
        <v>0</v>
      </c>
      <c r="Z3143" s="2">
        <v>634762</v>
      </c>
      <c r="AA3143">
        <v>8</v>
      </c>
      <c r="AB3143">
        <v>0</v>
      </c>
      <c r="AC3143">
        <v>0</v>
      </c>
      <c r="AD3143">
        <v>0</v>
      </c>
      <c r="AE3143">
        <v>8</v>
      </c>
      <c r="AF3143">
        <v>8</v>
      </c>
      <c r="AG3143">
        <v>5</v>
      </c>
      <c r="AH3143" s="2">
        <v>494199.2</v>
      </c>
    </row>
    <row r="3144" spans="1:34" x14ac:dyDescent="0.5">
      <c r="A3144">
        <v>23446</v>
      </c>
      <c r="B3144">
        <v>99406</v>
      </c>
      <c r="C3144" t="s">
        <v>3047</v>
      </c>
      <c r="D3144" s="25">
        <v>27073</v>
      </c>
      <c r="E3144" t="s">
        <v>1049</v>
      </c>
      <c r="F3144" t="s">
        <v>94</v>
      </c>
      <c r="G3144" t="s">
        <v>95</v>
      </c>
      <c r="H3144" s="25">
        <v>41891</v>
      </c>
      <c r="I3144" s="26" t="str">
        <f t="shared" si="392"/>
        <v>Tue</v>
      </c>
      <c r="J3144" s="1">
        <f t="shared" si="393"/>
        <v>8</v>
      </c>
      <c r="K3144" s="1" t="str">
        <f t="shared" si="394"/>
        <v>14D</v>
      </c>
      <c r="L3144" s="25">
        <v>41899</v>
      </c>
      <c r="M3144" s="26" t="str">
        <f t="shared" si="395"/>
        <v>Wed</v>
      </c>
      <c r="N3144" s="25">
        <v>41902</v>
      </c>
      <c r="O3144" s="1">
        <f t="shared" si="396"/>
        <v>3</v>
      </c>
      <c r="P3144" s="27">
        <f t="shared" si="397"/>
        <v>2014</v>
      </c>
      <c r="Q3144" s="1">
        <f t="shared" si="398"/>
        <v>9</v>
      </c>
      <c r="R3144" s="1">
        <f t="shared" si="399"/>
        <v>17</v>
      </c>
      <c r="S3144" t="s">
        <v>72</v>
      </c>
      <c r="T3144" s="2">
        <v>2947500</v>
      </c>
      <c r="U3144">
        <v>0</v>
      </c>
      <c r="V3144" s="2">
        <v>2500000</v>
      </c>
      <c r="W3144" s="2">
        <v>0</v>
      </c>
      <c r="X3144" s="2">
        <v>0</v>
      </c>
      <c r="Y3144" s="2">
        <v>51948.05</v>
      </c>
      <c r="Z3144" s="2">
        <v>395551.95</v>
      </c>
      <c r="AA3144">
        <v>3</v>
      </c>
      <c r="AB3144">
        <v>0</v>
      </c>
      <c r="AC3144">
        <v>0</v>
      </c>
      <c r="AD3144">
        <v>0</v>
      </c>
      <c r="AE3144">
        <v>3</v>
      </c>
      <c r="AF3144">
        <v>3</v>
      </c>
      <c r="AG3144">
        <v>3</v>
      </c>
      <c r="AH3144" s="2">
        <v>833333.33</v>
      </c>
    </row>
    <row r="3145" spans="1:34" x14ac:dyDescent="0.5">
      <c r="A3145">
        <v>23443</v>
      </c>
      <c r="B3145">
        <v>98707</v>
      </c>
      <c r="C3145" t="s">
        <v>3048</v>
      </c>
      <c r="D3145" s="25">
        <v>29515</v>
      </c>
      <c r="E3145" t="s">
        <v>79</v>
      </c>
      <c r="F3145" t="s">
        <v>70</v>
      </c>
      <c r="G3145" t="s">
        <v>74</v>
      </c>
      <c r="H3145" s="25">
        <v>41891</v>
      </c>
      <c r="I3145" s="26" t="str">
        <f t="shared" si="392"/>
        <v>Tue</v>
      </c>
      <c r="J3145" s="1">
        <f t="shared" si="393"/>
        <v>9</v>
      </c>
      <c r="K3145" s="1" t="str">
        <f t="shared" si="394"/>
        <v>14D</v>
      </c>
      <c r="L3145" s="25">
        <v>41900</v>
      </c>
      <c r="M3145" s="26" t="str">
        <f t="shared" si="395"/>
        <v>Thu</v>
      </c>
      <c r="N3145" s="25">
        <v>41902</v>
      </c>
      <c r="O3145" s="1">
        <f t="shared" si="396"/>
        <v>2</v>
      </c>
      <c r="P3145" s="27">
        <f t="shared" si="397"/>
        <v>2014</v>
      </c>
      <c r="Q3145" s="1">
        <f t="shared" si="398"/>
        <v>9</v>
      </c>
      <c r="R3145" s="1">
        <f t="shared" si="399"/>
        <v>18</v>
      </c>
      <c r="S3145" t="s">
        <v>72</v>
      </c>
      <c r="T3145" s="2">
        <v>12253999.779999999</v>
      </c>
      <c r="U3145">
        <v>9471000</v>
      </c>
      <c r="V3145" s="2">
        <v>6551516</v>
      </c>
      <c r="W3145" s="2">
        <v>3954111.53</v>
      </c>
      <c r="X3145" s="2">
        <v>0</v>
      </c>
      <c r="Y3145" s="2">
        <v>103896.1</v>
      </c>
      <c r="Z3145" s="2">
        <v>1644476.15</v>
      </c>
      <c r="AA3145">
        <v>4</v>
      </c>
      <c r="AB3145">
        <v>0</v>
      </c>
      <c r="AC3145">
        <v>0</v>
      </c>
      <c r="AD3145">
        <v>4</v>
      </c>
      <c r="AE3145">
        <v>4</v>
      </c>
      <c r="AF3145">
        <v>8</v>
      </c>
      <c r="AG3145">
        <v>2</v>
      </c>
      <c r="AH3145" s="2">
        <v>3275758</v>
      </c>
    </row>
    <row r="3146" spans="1:34" x14ac:dyDescent="0.5">
      <c r="A3146">
        <v>21184</v>
      </c>
      <c r="B3146">
        <v>98933</v>
      </c>
      <c r="C3146" t="s">
        <v>2727</v>
      </c>
      <c r="D3146" s="25">
        <v>26807</v>
      </c>
      <c r="E3146" t="s">
        <v>69</v>
      </c>
      <c r="F3146" t="s">
        <v>80</v>
      </c>
      <c r="G3146" t="s">
        <v>81</v>
      </c>
      <c r="H3146" s="25">
        <v>41892</v>
      </c>
      <c r="I3146" s="26" t="str">
        <f t="shared" si="392"/>
        <v>Wed</v>
      </c>
      <c r="J3146" s="1">
        <f t="shared" si="393"/>
        <v>1</v>
      </c>
      <c r="K3146" s="1" t="str">
        <f t="shared" si="394"/>
        <v>7D</v>
      </c>
      <c r="L3146" s="25">
        <v>41893</v>
      </c>
      <c r="M3146" s="26" t="str">
        <f t="shared" si="395"/>
        <v>Thu</v>
      </c>
      <c r="N3146" s="25">
        <v>41895</v>
      </c>
      <c r="O3146" s="1">
        <f t="shared" si="396"/>
        <v>2</v>
      </c>
      <c r="P3146" s="27">
        <f t="shared" si="397"/>
        <v>2014</v>
      </c>
      <c r="Q3146" s="1">
        <f t="shared" si="398"/>
        <v>9</v>
      </c>
      <c r="R3146" s="1">
        <f t="shared" si="399"/>
        <v>11</v>
      </c>
      <c r="S3146" t="s">
        <v>72</v>
      </c>
      <c r="T3146" s="2">
        <v>57386496.130000003</v>
      </c>
      <c r="U3146">
        <v>39721000</v>
      </c>
      <c r="V3146" s="2">
        <v>21396534</v>
      </c>
      <c r="W3146" s="2">
        <v>25535491.079999998</v>
      </c>
      <c r="X3146" s="2">
        <v>0</v>
      </c>
      <c r="Y3146" s="2">
        <v>2753246.75</v>
      </c>
      <c r="Z3146" s="2">
        <v>7701224.2999999998</v>
      </c>
      <c r="AA3146">
        <v>16</v>
      </c>
      <c r="AB3146">
        <v>0</v>
      </c>
      <c r="AC3146">
        <v>0</v>
      </c>
      <c r="AD3146">
        <v>8</v>
      </c>
      <c r="AE3146">
        <v>16</v>
      </c>
      <c r="AF3146">
        <v>24</v>
      </c>
      <c r="AG3146">
        <v>8</v>
      </c>
      <c r="AH3146" s="2">
        <v>2674566.75</v>
      </c>
    </row>
    <row r="3147" spans="1:34" x14ac:dyDescent="0.5">
      <c r="A3147">
        <v>23474</v>
      </c>
      <c r="B3147">
        <v>98911</v>
      </c>
      <c r="C3147" t="s">
        <v>3049</v>
      </c>
      <c r="D3147" s="25">
        <v>28908</v>
      </c>
      <c r="E3147" t="s">
        <v>69</v>
      </c>
      <c r="F3147" t="s">
        <v>70</v>
      </c>
      <c r="G3147" t="s">
        <v>74</v>
      </c>
      <c r="H3147" s="25">
        <v>41892</v>
      </c>
      <c r="I3147" s="26" t="str">
        <f t="shared" si="392"/>
        <v>Wed</v>
      </c>
      <c r="J3147" s="1">
        <f t="shared" si="393"/>
        <v>2</v>
      </c>
      <c r="K3147" s="1" t="str">
        <f t="shared" si="394"/>
        <v>7D</v>
      </c>
      <c r="L3147" s="25">
        <v>41894</v>
      </c>
      <c r="M3147" s="26" t="str">
        <f t="shared" si="395"/>
        <v>Fri</v>
      </c>
      <c r="N3147" s="25">
        <v>41896</v>
      </c>
      <c r="O3147" s="1">
        <f t="shared" si="396"/>
        <v>2</v>
      </c>
      <c r="P3147" s="27">
        <f t="shared" si="397"/>
        <v>2014</v>
      </c>
      <c r="Q3147" s="1">
        <f t="shared" si="398"/>
        <v>9</v>
      </c>
      <c r="R3147" s="1">
        <f t="shared" si="399"/>
        <v>12</v>
      </c>
      <c r="S3147" t="s">
        <v>72</v>
      </c>
      <c r="T3147" s="2">
        <v>14522500</v>
      </c>
      <c r="U3147">
        <v>11550000</v>
      </c>
      <c r="V3147" s="2">
        <v>9251516</v>
      </c>
      <c r="W3147" s="2">
        <v>3322077.07</v>
      </c>
      <c r="X3147" s="2">
        <v>0</v>
      </c>
      <c r="Y3147" s="2">
        <v>0</v>
      </c>
      <c r="Z3147" s="2">
        <v>1948906.93</v>
      </c>
      <c r="AA3147">
        <v>4</v>
      </c>
      <c r="AB3147">
        <v>0</v>
      </c>
      <c r="AC3147">
        <v>0</v>
      </c>
      <c r="AD3147">
        <v>0</v>
      </c>
      <c r="AE3147">
        <v>4</v>
      </c>
      <c r="AF3147">
        <v>4</v>
      </c>
      <c r="AG3147">
        <v>2</v>
      </c>
      <c r="AH3147" s="2">
        <v>4625758</v>
      </c>
    </row>
    <row r="3148" spans="1:34" x14ac:dyDescent="0.5">
      <c r="A3148">
        <v>23460</v>
      </c>
      <c r="B3148">
        <v>90809</v>
      </c>
      <c r="C3148" t="s">
        <v>2837</v>
      </c>
      <c r="D3148" s="25">
        <v>27470</v>
      </c>
      <c r="E3148" t="s">
        <v>138</v>
      </c>
      <c r="F3148" t="s">
        <v>70</v>
      </c>
      <c r="G3148" t="s">
        <v>97</v>
      </c>
      <c r="H3148" s="25">
        <v>41892</v>
      </c>
      <c r="I3148" s="26" t="str">
        <f t="shared" si="392"/>
        <v>Wed</v>
      </c>
      <c r="J3148" s="1">
        <f t="shared" si="393"/>
        <v>0</v>
      </c>
      <c r="K3148" s="1" t="str">
        <f t="shared" si="394"/>
        <v>7D</v>
      </c>
      <c r="L3148" s="25">
        <v>41892</v>
      </c>
      <c r="M3148" s="26" t="str">
        <f t="shared" si="395"/>
        <v>Wed</v>
      </c>
      <c r="N3148" s="25">
        <v>41893</v>
      </c>
      <c r="O3148" s="1">
        <f t="shared" si="396"/>
        <v>1</v>
      </c>
      <c r="P3148" s="27">
        <f t="shared" si="397"/>
        <v>2014</v>
      </c>
      <c r="Q3148" s="1">
        <f t="shared" si="398"/>
        <v>9</v>
      </c>
      <c r="R3148" s="1">
        <f t="shared" si="399"/>
        <v>10</v>
      </c>
      <c r="S3148" t="s">
        <v>72</v>
      </c>
      <c r="T3148" s="2">
        <v>4620000</v>
      </c>
      <c r="U3148">
        <v>4620000</v>
      </c>
      <c r="V3148" s="2">
        <v>2375758</v>
      </c>
      <c r="W3148" s="2">
        <v>1624242</v>
      </c>
      <c r="X3148" s="2">
        <v>0</v>
      </c>
      <c r="Y3148" s="2">
        <v>0</v>
      </c>
      <c r="Z3148" s="2">
        <v>620000</v>
      </c>
      <c r="AA3148">
        <v>6</v>
      </c>
      <c r="AB3148">
        <v>0</v>
      </c>
      <c r="AC3148">
        <v>0</v>
      </c>
      <c r="AD3148">
        <v>0</v>
      </c>
      <c r="AE3148">
        <v>6</v>
      </c>
      <c r="AF3148">
        <v>6</v>
      </c>
      <c r="AG3148">
        <v>3</v>
      </c>
      <c r="AH3148" s="2">
        <v>791919.33</v>
      </c>
    </row>
    <row r="3149" spans="1:34" x14ac:dyDescent="0.5">
      <c r="A3149">
        <v>23481</v>
      </c>
      <c r="B3149">
        <v>98935</v>
      </c>
      <c r="C3149" t="s">
        <v>3050</v>
      </c>
      <c r="D3149" s="25">
        <v>27314</v>
      </c>
      <c r="E3149" t="s">
        <v>69</v>
      </c>
      <c r="F3149" t="s">
        <v>70</v>
      </c>
      <c r="G3149" t="s">
        <v>74</v>
      </c>
      <c r="H3149" s="25">
        <v>41892</v>
      </c>
      <c r="I3149" s="26" t="str">
        <f t="shared" si="392"/>
        <v>Wed</v>
      </c>
      <c r="J3149" s="1">
        <f t="shared" si="393"/>
        <v>17</v>
      </c>
      <c r="K3149" s="1" t="str">
        <f t="shared" si="394"/>
        <v>30D</v>
      </c>
      <c r="L3149" s="25">
        <v>41909</v>
      </c>
      <c r="M3149" s="26" t="str">
        <f t="shared" si="395"/>
        <v>Sat</v>
      </c>
      <c r="N3149" s="25">
        <v>41910</v>
      </c>
      <c r="O3149" s="1">
        <f t="shared" si="396"/>
        <v>1</v>
      </c>
      <c r="P3149" s="27">
        <f t="shared" si="397"/>
        <v>2014</v>
      </c>
      <c r="Q3149" s="1">
        <f t="shared" si="398"/>
        <v>9</v>
      </c>
      <c r="R3149" s="1">
        <f t="shared" si="399"/>
        <v>27</v>
      </c>
      <c r="S3149" t="s">
        <v>72</v>
      </c>
      <c r="T3149" s="2">
        <v>4158000</v>
      </c>
      <c r="U3149">
        <v>3927000</v>
      </c>
      <c r="V3149" s="2">
        <v>1407273</v>
      </c>
      <c r="W3149" s="2">
        <v>2192727</v>
      </c>
      <c r="X3149" s="2">
        <v>0</v>
      </c>
      <c r="Y3149" s="2">
        <v>0</v>
      </c>
      <c r="Z3149" s="2">
        <v>558000</v>
      </c>
      <c r="AA3149">
        <v>2</v>
      </c>
      <c r="AB3149">
        <v>0</v>
      </c>
      <c r="AC3149">
        <v>1</v>
      </c>
      <c r="AD3149">
        <v>0</v>
      </c>
      <c r="AE3149">
        <v>2</v>
      </c>
      <c r="AF3149">
        <v>3</v>
      </c>
      <c r="AG3149">
        <v>1</v>
      </c>
      <c r="AH3149" s="2">
        <v>1407273</v>
      </c>
    </row>
    <row r="3150" spans="1:34" x14ac:dyDescent="0.5">
      <c r="A3150">
        <v>23492</v>
      </c>
      <c r="B3150">
        <v>98983</v>
      </c>
      <c r="C3150" t="s">
        <v>3051</v>
      </c>
      <c r="D3150" s="25">
        <v>21650</v>
      </c>
      <c r="E3150" t="s">
        <v>961</v>
      </c>
      <c r="F3150" t="s">
        <v>80</v>
      </c>
      <c r="G3150" t="s">
        <v>89</v>
      </c>
      <c r="H3150" s="25">
        <v>41892</v>
      </c>
      <c r="I3150" s="26" t="str">
        <f t="shared" si="392"/>
        <v>Wed</v>
      </c>
      <c r="J3150" s="1">
        <f t="shared" si="393"/>
        <v>49</v>
      </c>
      <c r="K3150" s="1" t="str">
        <f t="shared" si="394"/>
        <v>60D</v>
      </c>
      <c r="L3150" s="25">
        <v>41941</v>
      </c>
      <c r="M3150" s="26" t="str">
        <f t="shared" si="395"/>
        <v>Wed</v>
      </c>
      <c r="N3150" s="25">
        <v>41943</v>
      </c>
      <c r="O3150" s="1">
        <f t="shared" si="396"/>
        <v>2</v>
      </c>
      <c r="P3150" s="27">
        <f t="shared" si="397"/>
        <v>2014</v>
      </c>
      <c r="Q3150" s="1">
        <f t="shared" si="398"/>
        <v>10</v>
      </c>
      <c r="R3150" s="1">
        <f t="shared" si="399"/>
        <v>29</v>
      </c>
      <c r="S3150" t="s">
        <v>72</v>
      </c>
      <c r="T3150" s="2">
        <v>8217455.9900000002</v>
      </c>
      <c r="U3150">
        <v>7407456</v>
      </c>
      <c r="V3150" s="2">
        <v>3166349.2</v>
      </c>
      <c r="W3150" s="2">
        <v>3506421.45</v>
      </c>
      <c r="X3150" s="2">
        <v>0</v>
      </c>
      <c r="Y3150" s="2">
        <v>441558.44</v>
      </c>
      <c r="Z3150" s="2">
        <v>1103126.8999999999</v>
      </c>
      <c r="AA3150">
        <v>4</v>
      </c>
      <c r="AB3150">
        <v>0</v>
      </c>
      <c r="AC3150">
        <v>0</v>
      </c>
      <c r="AD3150">
        <v>0</v>
      </c>
      <c r="AE3150">
        <v>4</v>
      </c>
      <c r="AF3150">
        <v>4</v>
      </c>
      <c r="AG3150">
        <v>2</v>
      </c>
      <c r="AH3150" s="2">
        <v>1583174.6</v>
      </c>
    </row>
    <row r="3151" spans="1:34" x14ac:dyDescent="0.5">
      <c r="A3151">
        <v>23467</v>
      </c>
      <c r="B3151">
        <v>98893</v>
      </c>
      <c r="C3151" t="s">
        <v>3052</v>
      </c>
      <c r="D3151" s="25">
        <v>31079</v>
      </c>
      <c r="E3151" t="s">
        <v>113</v>
      </c>
      <c r="F3151" t="s">
        <v>80</v>
      </c>
      <c r="G3151" t="s">
        <v>81</v>
      </c>
      <c r="H3151" s="25">
        <v>41892</v>
      </c>
      <c r="I3151" s="26" t="str">
        <f t="shared" si="392"/>
        <v>Wed</v>
      </c>
      <c r="J3151" s="1">
        <f t="shared" si="393"/>
        <v>17</v>
      </c>
      <c r="K3151" s="1" t="str">
        <f t="shared" si="394"/>
        <v>30D</v>
      </c>
      <c r="L3151" s="25">
        <v>41909</v>
      </c>
      <c r="M3151" s="26" t="str">
        <f t="shared" si="395"/>
        <v>Sat</v>
      </c>
      <c r="N3151" s="25">
        <v>41910</v>
      </c>
      <c r="O3151" s="1">
        <f t="shared" si="396"/>
        <v>1</v>
      </c>
      <c r="P3151" s="27">
        <f t="shared" si="397"/>
        <v>2014</v>
      </c>
      <c r="Q3151" s="1">
        <f t="shared" si="398"/>
        <v>9</v>
      </c>
      <c r="R3151" s="1">
        <f t="shared" si="399"/>
        <v>27</v>
      </c>
      <c r="S3151" t="s">
        <v>72</v>
      </c>
      <c r="T3151" s="2">
        <v>5197500</v>
      </c>
      <c r="U3151">
        <v>5197500</v>
      </c>
      <c r="V3151" s="2">
        <v>2875758</v>
      </c>
      <c r="W3151" s="2">
        <v>1624242</v>
      </c>
      <c r="X3151" s="2">
        <v>0</v>
      </c>
      <c r="Y3151" s="2">
        <v>0</v>
      </c>
      <c r="Z3151" s="2">
        <v>697500</v>
      </c>
      <c r="AA3151">
        <v>2</v>
      </c>
      <c r="AB3151">
        <v>0</v>
      </c>
      <c r="AC3151">
        <v>0</v>
      </c>
      <c r="AD3151">
        <v>0</v>
      </c>
      <c r="AE3151">
        <v>2</v>
      </c>
      <c r="AF3151">
        <v>2</v>
      </c>
      <c r="AG3151">
        <v>1</v>
      </c>
      <c r="AH3151" s="2">
        <v>2875758</v>
      </c>
    </row>
    <row r="3152" spans="1:34" x14ac:dyDescent="0.5">
      <c r="A3152">
        <v>23486</v>
      </c>
      <c r="B3152">
        <v>98953</v>
      </c>
      <c r="C3152" t="s">
        <v>3053</v>
      </c>
      <c r="D3152" s="25">
        <v>28384</v>
      </c>
      <c r="E3152" t="s">
        <v>1049</v>
      </c>
      <c r="F3152" t="s">
        <v>80</v>
      </c>
      <c r="G3152" t="s">
        <v>81</v>
      </c>
      <c r="H3152" s="25">
        <v>41892</v>
      </c>
      <c r="I3152" s="26" t="str">
        <f t="shared" si="392"/>
        <v>Wed</v>
      </c>
      <c r="J3152" s="1">
        <f t="shared" si="393"/>
        <v>103</v>
      </c>
      <c r="K3152" s="1" t="str">
        <f t="shared" si="394"/>
        <v>120D</v>
      </c>
      <c r="L3152" s="25">
        <v>41995</v>
      </c>
      <c r="M3152" s="26" t="str">
        <f t="shared" si="395"/>
        <v>Mon</v>
      </c>
      <c r="N3152" s="25">
        <v>41998</v>
      </c>
      <c r="O3152" s="1">
        <f t="shared" si="396"/>
        <v>3</v>
      </c>
      <c r="P3152" s="27">
        <f t="shared" si="397"/>
        <v>2014</v>
      </c>
      <c r="Q3152" s="1">
        <f t="shared" si="398"/>
        <v>12</v>
      </c>
      <c r="R3152" s="1">
        <f t="shared" si="399"/>
        <v>22</v>
      </c>
      <c r="S3152" t="s">
        <v>72</v>
      </c>
      <c r="T3152" s="2">
        <v>19407415.050000001</v>
      </c>
      <c r="U3152">
        <v>15006915</v>
      </c>
      <c r="V3152" s="2">
        <v>8514819</v>
      </c>
      <c r="W3152" s="2">
        <v>7747012.2199999997</v>
      </c>
      <c r="X3152" s="2">
        <v>0</v>
      </c>
      <c r="Y3152" s="2">
        <v>541125.54</v>
      </c>
      <c r="Z3152" s="2">
        <v>2604458.29</v>
      </c>
      <c r="AA3152">
        <v>6</v>
      </c>
      <c r="AB3152">
        <v>0</v>
      </c>
      <c r="AC3152">
        <v>3</v>
      </c>
      <c r="AD3152">
        <v>3</v>
      </c>
      <c r="AE3152">
        <v>6</v>
      </c>
      <c r="AF3152">
        <v>12</v>
      </c>
      <c r="AG3152">
        <v>3</v>
      </c>
      <c r="AH3152" s="2">
        <v>2838273</v>
      </c>
    </row>
    <row r="3153" spans="1:34" x14ac:dyDescent="0.5">
      <c r="A3153">
        <v>23502</v>
      </c>
      <c r="B3153">
        <v>99003</v>
      </c>
      <c r="C3153" t="s">
        <v>3054</v>
      </c>
      <c r="D3153" s="25">
        <v>26838</v>
      </c>
      <c r="E3153" t="s">
        <v>161</v>
      </c>
      <c r="F3153" t="s">
        <v>80</v>
      </c>
      <c r="G3153" t="s">
        <v>89</v>
      </c>
      <c r="H3153" s="25">
        <v>41893</v>
      </c>
      <c r="I3153" s="26" t="str">
        <f t="shared" si="392"/>
        <v>Thu</v>
      </c>
      <c r="J3153" s="1">
        <f t="shared" si="393"/>
        <v>69</v>
      </c>
      <c r="K3153" s="1" t="str">
        <f t="shared" si="394"/>
        <v>90D</v>
      </c>
      <c r="L3153" s="25">
        <v>41962</v>
      </c>
      <c r="M3153" s="26" t="str">
        <f t="shared" si="395"/>
        <v>Wed</v>
      </c>
      <c r="N3153" s="25">
        <v>41967</v>
      </c>
      <c r="O3153" s="1">
        <f t="shared" si="396"/>
        <v>5</v>
      </c>
      <c r="P3153" s="27">
        <f t="shared" si="397"/>
        <v>2014</v>
      </c>
      <c r="Q3153" s="1">
        <f t="shared" si="398"/>
        <v>11</v>
      </c>
      <c r="R3153" s="1">
        <f t="shared" si="399"/>
        <v>19</v>
      </c>
      <c r="S3153" t="s">
        <v>72</v>
      </c>
      <c r="T3153" s="2">
        <v>51662144.43</v>
      </c>
      <c r="U3153">
        <v>49887146</v>
      </c>
      <c r="V3153" s="2">
        <v>26921472.800000001</v>
      </c>
      <c r="W3153" s="2">
        <v>17807060.390000001</v>
      </c>
      <c r="X3153" s="2">
        <v>0</v>
      </c>
      <c r="Y3153" s="2">
        <v>0</v>
      </c>
      <c r="Z3153" s="2">
        <v>6933611.2400000002</v>
      </c>
      <c r="AA3153">
        <v>10</v>
      </c>
      <c r="AB3153">
        <v>0</v>
      </c>
      <c r="AC3153">
        <v>0</v>
      </c>
      <c r="AD3153">
        <v>0</v>
      </c>
      <c r="AE3153">
        <v>10</v>
      </c>
      <c r="AF3153">
        <v>10</v>
      </c>
      <c r="AG3153">
        <v>5</v>
      </c>
      <c r="AH3153" s="2">
        <v>5384294.5599999996</v>
      </c>
    </row>
    <row r="3154" spans="1:34" x14ac:dyDescent="0.5">
      <c r="A3154">
        <v>23498</v>
      </c>
      <c r="B3154">
        <v>98999</v>
      </c>
      <c r="C3154" t="s">
        <v>3055</v>
      </c>
      <c r="D3154" s="25">
        <v>30891</v>
      </c>
      <c r="E3154" t="s">
        <v>161</v>
      </c>
      <c r="F3154" t="s">
        <v>80</v>
      </c>
      <c r="G3154" t="s">
        <v>89</v>
      </c>
      <c r="H3154" s="25">
        <v>41893</v>
      </c>
      <c r="I3154" s="26" t="str">
        <f t="shared" si="392"/>
        <v>Thu</v>
      </c>
      <c r="J3154" s="1">
        <f t="shared" si="393"/>
        <v>69</v>
      </c>
      <c r="K3154" s="1" t="str">
        <f t="shared" si="394"/>
        <v>90D</v>
      </c>
      <c r="L3154" s="25">
        <v>41962</v>
      </c>
      <c r="M3154" s="26" t="str">
        <f t="shared" si="395"/>
        <v>Wed</v>
      </c>
      <c r="N3154" s="25">
        <v>41965</v>
      </c>
      <c r="O3154" s="1">
        <f t="shared" si="396"/>
        <v>3</v>
      </c>
      <c r="P3154" s="27">
        <f t="shared" si="397"/>
        <v>2014</v>
      </c>
      <c r="Q3154" s="1">
        <f t="shared" si="398"/>
        <v>11</v>
      </c>
      <c r="R3154" s="1">
        <f t="shared" si="399"/>
        <v>19</v>
      </c>
      <c r="S3154" t="s">
        <v>72</v>
      </c>
      <c r="T3154" s="2">
        <v>17415490.870000001</v>
      </c>
      <c r="U3154">
        <v>14960493</v>
      </c>
      <c r="V3154" s="2">
        <v>8073392.4000000004</v>
      </c>
      <c r="W3154" s="2">
        <v>7004775.9000000004</v>
      </c>
      <c r="X3154" s="2">
        <v>0</v>
      </c>
      <c r="Y3154" s="2">
        <v>0</v>
      </c>
      <c r="Z3154" s="2">
        <v>2337322.5699999998</v>
      </c>
      <c r="AA3154">
        <v>6</v>
      </c>
      <c r="AB3154">
        <v>0</v>
      </c>
      <c r="AC3154">
        <v>0</v>
      </c>
      <c r="AD3154">
        <v>0</v>
      </c>
      <c r="AE3154">
        <v>6</v>
      </c>
      <c r="AF3154">
        <v>6</v>
      </c>
      <c r="AG3154">
        <v>3</v>
      </c>
      <c r="AH3154" s="2">
        <v>2691130.8</v>
      </c>
    </row>
    <row r="3155" spans="1:34" x14ac:dyDescent="0.5">
      <c r="A3155">
        <v>23506</v>
      </c>
      <c r="B3155">
        <v>99045</v>
      </c>
      <c r="C3155" t="s">
        <v>3056</v>
      </c>
      <c r="D3155" s="25">
        <v>27037</v>
      </c>
      <c r="E3155" t="s">
        <v>138</v>
      </c>
      <c r="F3155" t="s">
        <v>70</v>
      </c>
      <c r="G3155" t="s">
        <v>97</v>
      </c>
      <c r="H3155" s="25">
        <v>41893</v>
      </c>
      <c r="I3155" s="26" t="str">
        <f t="shared" si="392"/>
        <v>Thu</v>
      </c>
      <c r="J3155" s="1">
        <f t="shared" si="393"/>
        <v>0</v>
      </c>
      <c r="K3155" s="1" t="str">
        <f t="shared" si="394"/>
        <v>7D</v>
      </c>
      <c r="L3155" s="25">
        <v>41893</v>
      </c>
      <c r="M3155" s="26" t="str">
        <f t="shared" si="395"/>
        <v>Thu</v>
      </c>
      <c r="N3155" s="25">
        <v>41894</v>
      </c>
      <c r="O3155" s="1">
        <f t="shared" si="396"/>
        <v>1</v>
      </c>
      <c r="P3155" s="27">
        <f t="shared" si="397"/>
        <v>2014</v>
      </c>
      <c r="Q3155" s="1">
        <f t="shared" si="398"/>
        <v>9</v>
      </c>
      <c r="R3155" s="1">
        <f t="shared" si="399"/>
        <v>11</v>
      </c>
      <c r="S3155" t="s">
        <v>72</v>
      </c>
      <c r="T3155" s="2">
        <v>11795999.99</v>
      </c>
      <c r="U3155">
        <v>5775000</v>
      </c>
      <c r="V3155" s="2">
        <v>3007273</v>
      </c>
      <c r="W3155" s="2">
        <v>2919999.72</v>
      </c>
      <c r="X3155" s="2">
        <v>0</v>
      </c>
      <c r="Y3155" s="2">
        <v>3296703.3</v>
      </c>
      <c r="Z3155" s="2">
        <v>2572023.9700000002</v>
      </c>
      <c r="AA3155">
        <v>2</v>
      </c>
      <c r="AB3155">
        <v>0</v>
      </c>
      <c r="AC3155">
        <v>1</v>
      </c>
      <c r="AD3155">
        <v>1</v>
      </c>
      <c r="AE3155">
        <v>2</v>
      </c>
      <c r="AF3155">
        <v>4</v>
      </c>
      <c r="AG3155">
        <v>1</v>
      </c>
      <c r="AH3155" s="2">
        <v>3007273</v>
      </c>
    </row>
    <row r="3156" spans="1:34" x14ac:dyDescent="0.5">
      <c r="A3156">
        <v>23494</v>
      </c>
      <c r="B3156">
        <v>98987</v>
      </c>
      <c r="C3156" t="s">
        <v>3057</v>
      </c>
      <c r="D3156" s="25">
        <v>29055</v>
      </c>
      <c r="E3156" t="s">
        <v>69</v>
      </c>
      <c r="F3156" t="s">
        <v>75</v>
      </c>
      <c r="G3156" t="s">
        <v>91</v>
      </c>
      <c r="H3156" s="25">
        <v>41893</v>
      </c>
      <c r="I3156" s="26" t="str">
        <f t="shared" si="392"/>
        <v>Thu</v>
      </c>
      <c r="J3156" s="1">
        <f t="shared" si="393"/>
        <v>1</v>
      </c>
      <c r="K3156" s="1" t="str">
        <f t="shared" si="394"/>
        <v>7D</v>
      </c>
      <c r="L3156" s="25">
        <v>41894</v>
      </c>
      <c r="M3156" s="26" t="str">
        <f t="shared" si="395"/>
        <v>Fri</v>
      </c>
      <c r="N3156" s="25">
        <v>41895</v>
      </c>
      <c r="O3156" s="1">
        <f t="shared" si="396"/>
        <v>1</v>
      </c>
      <c r="P3156" s="27">
        <f t="shared" si="397"/>
        <v>2014</v>
      </c>
      <c r="Q3156" s="1">
        <f t="shared" si="398"/>
        <v>9</v>
      </c>
      <c r="R3156" s="1">
        <f t="shared" si="399"/>
        <v>12</v>
      </c>
      <c r="S3156" t="s">
        <v>72</v>
      </c>
      <c r="T3156" s="2">
        <v>231000</v>
      </c>
      <c r="U3156">
        <v>0</v>
      </c>
      <c r="V3156" s="2">
        <v>200000</v>
      </c>
      <c r="W3156" s="2">
        <v>0</v>
      </c>
      <c r="X3156" s="2">
        <v>0</v>
      </c>
      <c r="Y3156" s="2">
        <v>0</v>
      </c>
      <c r="Z3156" s="2">
        <v>31000</v>
      </c>
      <c r="AA3156">
        <v>2</v>
      </c>
      <c r="AB3156">
        <v>1</v>
      </c>
      <c r="AC3156">
        <v>1</v>
      </c>
      <c r="AD3156">
        <v>0</v>
      </c>
      <c r="AE3156">
        <v>3</v>
      </c>
      <c r="AF3156">
        <v>4</v>
      </c>
      <c r="AG3156">
        <v>1</v>
      </c>
      <c r="AH3156" s="2">
        <v>200000</v>
      </c>
    </row>
    <row r="3157" spans="1:34" x14ac:dyDescent="0.5">
      <c r="A3157">
        <v>23521</v>
      </c>
      <c r="B3157">
        <v>72067</v>
      </c>
      <c r="C3157" t="s">
        <v>2273</v>
      </c>
      <c r="D3157" s="25">
        <v>22876</v>
      </c>
      <c r="E3157" t="s">
        <v>161</v>
      </c>
      <c r="F3157" t="s">
        <v>70</v>
      </c>
      <c r="G3157" t="s">
        <v>97</v>
      </c>
      <c r="H3157" s="25">
        <v>41893</v>
      </c>
      <c r="I3157" s="26" t="str">
        <f t="shared" si="392"/>
        <v>Thu</v>
      </c>
      <c r="J3157" s="1">
        <f t="shared" si="393"/>
        <v>1</v>
      </c>
      <c r="K3157" s="1" t="str">
        <f t="shared" si="394"/>
        <v>7D</v>
      </c>
      <c r="L3157" s="25">
        <v>41894</v>
      </c>
      <c r="M3157" s="26" t="str">
        <f t="shared" si="395"/>
        <v>Fri</v>
      </c>
      <c r="N3157" s="25">
        <v>41895</v>
      </c>
      <c r="O3157" s="1">
        <f t="shared" si="396"/>
        <v>1</v>
      </c>
      <c r="P3157" s="27">
        <f t="shared" si="397"/>
        <v>2014</v>
      </c>
      <c r="Q3157" s="1">
        <f t="shared" si="398"/>
        <v>9</v>
      </c>
      <c r="R3157" s="1">
        <f t="shared" si="399"/>
        <v>12</v>
      </c>
      <c r="S3157" t="s">
        <v>72</v>
      </c>
      <c r="T3157" s="2">
        <v>13274998.460000001</v>
      </c>
      <c r="U3157">
        <v>5775000</v>
      </c>
      <c r="V3157" s="2">
        <v>3375758</v>
      </c>
      <c r="W3157" s="2">
        <v>5814716.8799999999</v>
      </c>
      <c r="X3157" s="2">
        <v>0</v>
      </c>
      <c r="Y3157" s="2">
        <v>2303030.2999999998</v>
      </c>
      <c r="Z3157" s="2">
        <v>1781493.28</v>
      </c>
      <c r="AA3157">
        <v>14</v>
      </c>
      <c r="AB3157">
        <v>0</v>
      </c>
      <c r="AC3157">
        <v>0</v>
      </c>
      <c r="AD3157">
        <v>0</v>
      </c>
      <c r="AE3157">
        <v>14</v>
      </c>
      <c r="AF3157">
        <v>14</v>
      </c>
      <c r="AG3157">
        <v>7</v>
      </c>
      <c r="AH3157" s="2">
        <v>482251.14</v>
      </c>
    </row>
    <row r="3158" spans="1:34" x14ac:dyDescent="0.5">
      <c r="A3158">
        <v>23446</v>
      </c>
      <c r="B3158">
        <v>99411</v>
      </c>
      <c r="C3158" t="s">
        <v>3058</v>
      </c>
      <c r="D3158" s="25">
        <v>24719</v>
      </c>
      <c r="E3158" t="s">
        <v>1049</v>
      </c>
      <c r="F3158" t="s">
        <v>94</v>
      </c>
      <c r="G3158" t="s">
        <v>95</v>
      </c>
      <c r="H3158" s="25">
        <v>41894</v>
      </c>
      <c r="I3158" s="26" t="str">
        <f t="shared" si="392"/>
        <v>Fri</v>
      </c>
      <c r="J3158" s="1">
        <f t="shared" si="393"/>
        <v>5</v>
      </c>
      <c r="K3158" s="1" t="str">
        <f t="shared" si="394"/>
        <v>7D</v>
      </c>
      <c r="L3158" s="25">
        <v>41899</v>
      </c>
      <c r="M3158" s="26" t="str">
        <f t="shared" si="395"/>
        <v>Wed</v>
      </c>
      <c r="N3158" s="25">
        <v>41902</v>
      </c>
      <c r="O3158" s="1">
        <f t="shared" si="396"/>
        <v>3</v>
      </c>
      <c r="P3158" s="27">
        <f t="shared" si="397"/>
        <v>2014</v>
      </c>
      <c r="Q3158" s="1">
        <f t="shared" si="398"/>
        <v>9</v>
      </c>
      <c r="R3158" s="1">
        <f t="shared" si="399"/>
        <v>17</v>
      </c>
      <c r="S3158" t="s">
        <v>72</v>
      </c>
      <c r="T3158" s="2">
        <v>3605500</v>
      </c>
      <c r="U3158">
        <v>0</v>
      </c>
      <c r="V3158" s="2">
        <v>3100000</v>
      </c>
      <c r="W3158" s="2">
        <v>21645.02</v>
      </c>
      <c r="X3158" s="2">
        <v>0</v>
      </c>
      <c r="Y3158" s="2">
        <v>0</v>
      </c>
      <c r="Z3158" s="2">
        <v>483854.98</v>
      </c>
      <c r="AA3158">
        <v>3</v>
      </c>
      <c r="AB3158">
        <v>0</v>
      </c>
      <c r="AC3158">
        <v>0</v>
      </c>
      <c r="AD3158">
        <v>0</v>
      </c>
      <c r="AE3158">
        <v>3</v>
      </c>
      <c r="AF3158">
        <v>3</v>
      </c>
      <c r="AG3158">
        <v>3</v>
      </c>
      <c r="AH3158" s="2">
        <v>1033333.33</v>
      </c>
    </row>
    <row r="3159" spans="1:34" x14ac:dyDescent="0.5">
      <c r="A3159">
        <v>23534</v>
      </c>
      <c r="B3159">
        <v>99205</v>
      </c>
      <c r="C3159" t="s">
        <v>3059</v>
      </c>
      <c r="D3159" s="25">
        <v>28912</v>
      </c>
      <c r="E3159" t="s">
        <v>138</v>
      </c>
      <c r="F3159" t="s">
        <v>80</v>
      </c>
      <c r="G3159" t="s">
        <v>89</v>
      </c>
      <c r="H3159" s="25">
        <v>41894</v>
      </c>
      <c r="I3159" s="26" t="str">
        <f t="shared" si="392"/>
        <v>Fri</v>
      </c>
      <c r="J3159" s="1">
        <f t="shared" si="393"/>
        <v>38</v>
      </c>
      <c r="K3159" s="1" t="str">
        <f t="shared" si="394"/>
        <v>45D</v>
      </c>
      <c r="L3159" s="25">
        <v>41932</v>
      </c>
      <c r="M3159" s="26" t="str">
        <f t="shared" si="395"/>
        <v>Mon</v>
      </c>
      <c r="N3159" s="25">
        <v>41933</v>
      </c>
      <c r="O3159" s="1">
        <f t="shared" si="396"/>
        <v>1</v>
      </c>
      <c r="P3159" s="27">
        <f t="shared" si="397"/>
        <v>2014</v>
      </c>
      <c r="Q3159" s="1">
        <f t="shared" si="398"/>
        <v>10</v>
      </c>
      <c r="R3159" s="1">
        <f t="shared" si="399"/>
        <v>20</v>
      </c>
      <c r="S3159" t="s">
        <v>72</v>
      </c>
      <c r="T3159" s="2">
        <v>231000</v>
      </c>
      <c r="U3159">
        <v>0</v>
      </c>
      <c r="V3159" s="2">
        <v>200000</v>
      </c>
      <c r="W3159" s="2">
        <v>0</v>
      </c>
      <c r="X3159" s="2">
        <v>0</v>
      </c>
      <c r="Y3159" s="2">
        <v>0</v>
      </c>
      <c r="Z3159" s="2">
        <v>31000</v>
      </c>
      <c r="AA3159">
        <v>2</v>
      </c>
      <c r="AB3159">
        <v>0</v>
      </c>
      <c r="AC3159">
        <v>1</v>
      </c>
      <c r="AD3159">
        <v>1</v>
      </c>
      <c r="AE3159">
        <v>2</v>
      </c>
      <c r="AF3159">
        <v>4</v>
      </c>
      <c r="AG3159">
        <v>1</v>
      </c>
      <c r="AH3159" s="2">
        <v>200000</v>
      </c>
    </row>
    <row r="3160" spans="1:34" x14ac:dyDescent="0.5">
      <c r="A3160">
        <v>23531</v>
      </c>
      <c r="B3160">
        <v>99195</v>
      </c>
      <c r="C3160" t="s">
        <v>3060</v>
      </c>
      <c r="D3160" s="25">
        <v>18820</v>
      </c>
      <c r="E3160" t="s">
        <v>138</v>
      </c>
      <c r="F3160" t="s">
        <v>80</v>
      </c>
      <c r="G3160" t="s">
        <v>89</v>
      </c>
      <c r="H3160" s="25">
        <v>41894</v>
      </c>
      <c r="I3160" s="26" t="str">
        <f t="shared" si="392"/>
        <v>Fri</v>
      </c>
      <c r="J3160" s="1">
        <f t="shared" si="393"/>
        <v>38</v>
      </c>
      <c r="K3160" s="1" t="str">
        <f t="shared" si="394"/>
        <v>45D</v>
      </c>
      <c r="L3160" s="25">
        <v>41932</v>
      </c>
      <c r="M3160" s="26" t="str">
        <f t="shared" si="395"/>
        <v>Mon</v>
      </c>
      <c r="N3160" s="25">
        <v>41933</v>
      </c>
      <c r="O3160" s="1">
        <f t="shared" si="396"/>
        <v>1</v>
      </c>
      <c r="P3160" s="27">
        <f t="shared" si="397"/>
        <v>2014</v>
      </c>
      <c r="Q3160" s="1">
        <f t="shared" si="398"/>
        <v>10</v>
      </c>
      <c r="R3160" s="1">
        <f t="shared" si="399"/>
        <v>20</v>
      </c>
      <c r="S3160" t="s">
        <v>72</v>
      </c>
      <c r="T3160" s="2">
        <v>201000</v>
      </c>
      <c r="U3160">
        <v>0</v>
      </c>
      <c r="V3160" s="2">
        <v>100433</v>
      </c>
      <c r="W3160" s="2">
        <v>73593.070000000007</v>
      </c>
      <c r="X3160" s="2">
        <v>0</v>
      </c>
      <c r="Y3160" s="2">
        <v>0</v>
      </c>
      <c r="Z3160" s="2">
        <v>26973.93</v>
      </c>
      <c r="AA3160">
        <v>2</v>
      </c>
      <c r="AB3160">
        <v>0</v>
      </c>
      <c r="AC3160">
        <v>0</v>
      </c>
      <c r="AD3160">
        <v>0</v>
      </c>
      <c r="AE3160">
        <v>2</v>
      </c>
      <c r="AF3160">
        <v>2</v>
      </c>
      <c r="AG3160">
        <v>1</v>
      </c>
      <c r="AH3160" s="2">
        <v>100433</v>
      </c>
    </row>
    <row r="3161" spans="1:34" x14ac:dyDescent="0.5">
      <c r="A3161">
        <v>23557</v>
      </c>
      <c r="B3161">
        <v>99307</v>
      </c>
      <c r="C3161" t="s">
        <v>3061</v>
      </c>
      <c r="D3161" s="25">
        <v>32718</v>
      </c>
      <c r="E3161" t="s">
        <v>69</v>
      </c>
      <c r="F3161" t="s">
        <v>75</v>
      </c>
      <c r="G3161" t="s">
        <v>91</v>
      </c>
      <c r="H3161" s="25">
        <v>41894</v>
      </c>
      <c r="I3161" s="26" t="str">
        <f t="shared" si="392"/>
        <v>Fri</v>
      </c>
      <c r="J3161" s="1">
        <f t="shared" si="393"/>
        <v>3</v>
      </c>
      <c r="K3161" s="1" t="str">
        <f t="shared" si="394"/>
        <v>7D</v>
      </c>
      <c r="L3161" s="25">
        <v>41897</v>
      </c>
      <c r="M3161" s="26" t="str">
        <f t="shared" si="395"/>
        <v>Mon</v>
      </c>
      <c r="N3161" s="25">
        <v>41901</v>
      </c>
      <c r="O3161" s="1">
        <f t="shared" si="396"/>
        <v>4</v>
      </c>
      <c r="P3161" s="27">
        <f t="shared" si="397"/>
        <v>2014</v>
      </c>
      <c r="Q3161" s="1">
        <f t="shared" si="398"/>
        <v>9</v>
      </c>
      <c r="R3161" s="1">
        <f t="shared" si="399"/>
        <v>15</v>
      </c>
      <c r="S3161" t="s">
        <v>72</v>
      </c>
      <c r="T3161" s="2">
        <v>5082000</v>
      </c>
      <c r="U3161">
        <v>0</v>
      </c>
      <c r="V3161" s="2">
        <v>4400000</v>
      </c>
      <c r="W3161" s="2">
        <v>0</v>
      </c>
      <c r="X3161" s="2">
        <v>0</v>
      </c>
      <c r="Y3161" s="2">
        <v>0</v>
      </c>
      <c r="Z3161" s="2">
        <v>682000</v>
      </c>
      <c r="AA3161">
        <v>12</v>
      </c>
      <c r="AB3161">
        <v>0</v>
      </c>
      <c r="AC3161">
        <v>0</v>
      </c>
      <c r="AD3161">
        <v>0</v>
      </c>
      <c r="AE3161">
        <v>12</v>
      </c>
      <c r="AF3161">
        <v>12</v>
      </c>
      <c r="AG3161">
        <v>4</v>
      </c>
      <c r="AH3161" s="2">
        <v>1100000</v>
      </c>
    </row>
    <row r="3162" spans="1:34" x14ac:dyDescent="0.5">
      <c r="A3162">
        <v>23546</v>
      </c>
      <c r="B3162">
        <v>99263</v>
      </c>
      <c r="C3162" t="s">
        <v>3062</v>
      </c>
      <c r="D3162" s="25">
        <v>28282</v>
      </c>
      <c r="E3162" t="s">
        <v>138</v>
      </c>
      <c r="F3162" t="s">
        <v>80</v>
      </c>
      <c r="G3162" t="s">
        <v>89</v>
      </c>
      <c r="H3162" s="25">
        <v>41894</v>
      </c>
      <c r="I3162" s="26" t="str">
        <f t="shared" si="392"/>
        <v>Fri</v>
      </c>
      <c r="J3162" s="1">
        <f t="shared" si="393"/>
        <v>36</v>
      </c>
      <c r="K3162" s="1" t="str">
        <f t="shared" si="394"/>
        <v>45D</v>
      </c>
      <c r="L3162" s="25">
        <v>41930</v>
      </c>
      <c r="M3162" s="26" t="str">
        <f t="shared" si="395"/>
        <v>Sat</v>
      </c>
      <c r="N3162" s="25">
        <v>41933</v>
      </c>
      <c r="O3162" s="1">
        <f t="shared" si="396"/>
        <v>3</v>
      </c>
      <c r="P3162" s="27">
        <f t="shared" si="397"/>
        <v>2014</v>
      </c>
      <c r="Q3162" s="1">
        <f t="shared" si="398"/>
        <v>10</v>
      </c>
      <c r="R3162" s="1">
        <f t="shared" si="399"/>
        <v>18</v>
      </c>
      <c r="S3162" t="s">
        <v>72</v>
      </c>
      <c r="T3162" s="2">
        <v>793000</v>
      </c>
      <c r="U3162">
        <v>0</v>
      </c>
      <c r="V3162" s="2">
        <v>600000</v>
      </c>
      <c r="W3162" s="2">
        <v>0</v>
      </c>
      <c r="X3162" s="2">
        <v>0</v>
      </c>
      <c r="Y3162" s="2">
        <v>86580.09</v>
      </c>
      <c r="Z3162" s="2">
        <v>106419.91</v>
      </c>
      <c r="AA3162">
        <v>6</v>
      </c>
      <c r="AB3162">
        <v>3</v>
      </c>
      <c r="AC3162">
        <v>3</v>
      </c>
      <c r="AD3162">
        <v>0</v>
      </c>
      <c r="AE3162">
        <v>9</v>
      </c>
      <c r="AF3162">
        <v>12</v>
      </c>
      <c r="AG3162">
        <v>3</v>
      </c>
      <c r="AH3162" s="2">
        <v>200000</v>
      </c>
    </row>
    <row r="3163" spans="1:34" x14ac:dyDescent="0.5">
      <c r="A3163">
        <v>23538</v>
      </c>
      <c r="B3163">
        <v>99233</v>
      </c>
      <c r="C3163" t="s">
        <v>3063</v>
      </c>
      <c r="D3163" s="25">
        <v>16869</v>
      </c>
      <c r="E3163" t="s">
        <v>138</v>
      </c>
      <c r="F3163" t="s">
        <v>80</v>
      </c>
      <c r="G3163" t="s">
        <v>89</v>
      </c>
      <c r="H3163" s="25">
        <v>41894</v>
      </c>
      <c r="I3163" s="26" t="str">
        <f t="shared" si="392"/>
        <v>Fri</v>
      </c>
      <c r="J3163" s="1">
        <f t="shared" si="393"/>
        <v>44</v>
      </c>
      <c r="K3163" s="1" t="str">
        <f t="shared" si="394"/>
        <v>45D</v>
      </c>
      <c r="L3163" s="25">
        <v>41938</v>
      </c>
      <c r="M3163" s="26" t="str">
        <f t="shared" si="395"/>
        <v>Sun</v>
      </c>
      <c r="N3163" s="25">
        <v>41942</v>
      </c>
      <c r="O3163" s="1">
        <f t="shared" si="396"/>
        <v>4</v>
      </c>
      <c r="P3163" s="27">
        <f t="shared" si="397"/>
        <v>2014</v>
      </c>
      <c r="Q3163" s="1">
        <f t="shared" si="398"/>
        <v>10</v>
      </c>
      <c r="R3163" s="1">
        <f t="shared" si="399"/>
        <v>26</v>
      </c>
      <c r="S3163" t="s">
        <v>72</v>
      </c>
      <c r="T3163" s="2">
        <v>1488119.8</v>
      </c>
      <c r="U3163">
        <v>0</v>
      </c>
      <c r="V3163" s="2">
        <v>547648.80000000005</v>
      </c>
      <c r="W3163" s="2">
        <v>740259.56</v>
      </c>
      <c r="X3163" s="2">
        <v>0</v>
      </c>
      <c r="Y3163" s="2">
        <v>0</v>
      </c>
      <c r="Z3163" s="2">
        <v>200211.44</v>
      </c>
      <c r="AA3163">
        <v>8</v>
      </c>
      <c r="AB3163">
        <v>0</v>
      </c>
      <c r="AC3163">
        <v>0</v>
      </c>
      <c r="AD3163">
        <v>0</v>
      </c>
      <c r="AE3163">
        <v>8</v>
      </c>
      <c r="AF3163">
        <v>8</v>
      </c>
      <c r="AG3163">
        <v>4</v>
      </c>
      <c r="AH3163" s="2">
        <v>136912.20000000001</v>
      </c>
    </row>
    <row r="3164" spans="1:34" x14ac:dyDescent="0.5">
      <c r="A3164">
        <v>23543</v>
      </c>
      <c r="B3164">
        <v>99252</v>
      </c>
      <c r="C3164" t="s">
        <v>3064</v>
      </c>
      <c r="D3164" s="25">
        <v>26802</v>
      </c>
      <c r="E3164" t="s">
        <v>138</v>
      </c>
      <c r="F3164" t="s">
        <v>80</v>
      </c>
      <c r="G3164" t="s">
        <v>89</v>
      </c>
      <c r="H3164" s="25">
        <v>41894</v>
      </c>
      <c r="I3164" s="26" t="str">
        <f t="shared" si="392"/>
        <v>Fri</v>
      </c>
      <c r="J3164" s="1">
        <f t="shared" si="393"/>
        <v>57</v>
      </c>
      <c r="K3164" s="1" t="str">
        <f t="shared" si="394"/>
        <v>60D</v>
      </c>
      <c r="L3164" s="25">
        <v>41951</v>
      </c>
      <c r="M3164" s="26" t="str">
        <f t="shared" si="395"/>
        <v>Sat</v>
      </c>
      <c r="N3164" s="25">
        <v>41955</v>
      </c>
      <c r="O3164" s="1">
        <f t="shared" si="396"/>
        <v>4</v>
      </c>
      <c r="P3164" s="27">
        <f t="shared" si="397"/>
        <v>2014</v>
      </c>
      <c r="Q3164" s="1">
        <f t="shared" si="398"/>
        <v>11</v>
      </c>
      <c r="R3164" s="1">
        <f t="shared" si="399"/>
        <v>8</v>
      </c>
      <c r="S3164" t="s">
        <v>72</v>
      </c>
      <c r="T3164" s="2">
        <v>32708215.710000001</v>
      </c>
      <c r="U3164">
        <v>28539000</v>
      </c>
      <c r="V3164" s="2">
        <v>13266407</v>
      </c>
      <c r="W3164" s="2">
        <v>15051659.640000001</v>
      </c>
      <c r="X3164" s="2">
        <v>0</v>
      </c>
      <c r="Y3164" s="2">
        <v>0</v>
      </c>
      <c r="Z3164" s="2">
        <v>4390149.07</v>
      </c>
      <c r="AA3164">
        <v>8</v>
      </c>
      <c r="AB3164">
        <v>0</v>
      </c>
      <c r="AC3164">
        <v>0</v>
      </c>
      <c r="AD3164">
        <v>0</v>
      </c>
      <c r="AE3164">
        <v>8</v>
      </c>
      <c r="AF3164">
        <v>8</v>
      </c>
      <c r="AG3164">
        <v>4</v>
      </c>
      <c r="AH3164" s="2">
        <v>3316601.75</v>
      </c>
    </row>
    <row r="3165" spans="1:34" x14ac:dyDescent="0.5">
      <c r="A3165">
        <v>23530</v>
      </c>
      <c r="B3165">
        <v>99194</v>
      </c>
      <c r="C3165" t="s">
        <v>3065</v>
      </c>
      <c r="D3165" s="25">
        <v>29222</v>
      </c>
      <c r="E3165" t="s">
        <v>138</v>
      </c>
      <c r="F3165" t="s">
        <v>80</v>
      </c>
      <c r="G3165" t="s">
        <v>89</v>
      </c>
      <c r="H3165" s="25">
        <v>41894</v>
      </c>
      <c r="I3165" s="26" t="str">
        <f t="shared" si="392"/>
        <v>Fri</v>
      </c>
      <c r="J3165" s="1">
        <f t="shared" si="393"/>
        <v>38</v>
      </c>
      <c r="K3165" s="1" t="str">
        <f t="shared" si="394"/>
        <v>45D</v>
      </c>
      <c r="L3165" s="25">
        <v>41932</v>
      </c>
      <c r="M3165" s="26" t="str">
        <f t="shared" si="395"/>
        <v>Mon</v>
      </c>
      <c r="N3165" s="25">
        <v>41933</v>
      </c>
      <c r="O3165" s="1">
        <f t="shared" si="396"/>
        <v>1</v>
      </c>
      <c r="P3165" s="27">
        <f t="shared" si="397"/>
        <v>2014</v>
      </c>
      <c r="Q3165" s="1">
        <f t="shared" si="398"/>
        <v>10</v>
      </c>
      <c r="R3165" s="1">
        <f t="shared" si="399"/>
        <v>20</v>
      </c>
      <c r="S3165" t="s">
        <v>72</v>
      </c>
      <c r="T3165" s="2">
        <v>231000</v>
      </c>
      <c r="U3165">
        <v>0</v>
      </c>
      <c r="V3165" s="2">
        <v>200000</v>
      </c>
      <c r="W3165" s="2">
        <v>0</v>
      </c>
      <c r="X3165" s="2">
        <v>0</v>
      </c>
      <c r="Y3165" s="2">
        <v>0</v>
      </c>
      <c r="Z3165" s="2">
        <v>31000</v>
      </c>
      <c r="AA3165">
        <v>2</v>
      </c>
      <c r="AB3165">
        <v>0</v>
      </c>
      <c r="AC3165">
        <v>1</v>
      </c>
      <c r="AD3165">
        <v>1</v>
      </c>
      <c r="AE3165">
        <v>2</v>
      </c>
      <c r="AF3165">
        <v>4</v>
      </c>
      <c r="AG3165">
        <v>1</v>
      </c>
      <c r="AH3165" s="2">
        <v>200000</v>
      </c>
    </row>
    <row r="3166" spans="1:34" x14ac:dyDescent="0.5">
      <c r="A3166">
        <v>23446</v>
      </c>
      <c r="B3166">
        <v>99412</v>
      </c>
      <c r="C3166" t="s">
        <v>3066</v>
      </c>
      <c r="D3166" s="25">
        <v>28022</v>
      </c>
      <c r="E3166" t="s">
        <v>140</v>
      </c>
      <c r="F3166" t="s">
        <v>94</v>
      </c>
      <c r="G3166" t="s">
        <v>95</v>
      </c>
      <c r="H3166" s="25">
        <v>41894</v>
      </c>
      <c r="I3166" s="26" t="str">
        <f t="shared" si="392"/>
        <v>Fri</v>
      </c>
      <c r="J3166" s="1">
        <f t="shared" si="393"/>
        <v>5</v>
      </c>
      <c r="K3166" s="1" t="str">
        <f t="shared" si="394"/>
        <v>7D</v>
      </c>
      <c r="L3166" s="25">
        <v>41899</v>
      </c>
      <c r="M3166" s="26" t="str">
        <f t="shared" si="395"/>
        <v>Wed</v>
      </c>
      <c r="N3166" s="25">
        <v>41902</v>
      </c>
      <c r="O3166" s="1">
        <f t="shared" si="396"/>
        <v>3</v>
      </c>
      <c r="P3166" s="27">
        <f t="shared" si="397"/>
        <v>2014</v>
      </c>
      <c r="Q3166" s="1">
        <f t="shared" si="398"/>
        <v>9</v>
      </c>
      <c r="R3166" s="1">
        <f t="shared" si="399"/>
        <v>17</v>
      </c>
      <c r="S3166" t="s">
        <v>72</v>
      </c>
      <c r="T3166" s="2">
        <v>3580500</v>
      </c>
      <c r="U3166">
        <v>0</v>
      </c>
      <c r="V3166" s="2">
        <v>3100000</v>
      </c>
      <c r="W3166" s="2">
        <v>0</v>
      </c>
      <c r="X3166" s="2">
        <v>0</v>
      </c>
      <c r="Y3166" s="2">
        <v>0</v>
      </c>
      <c r="Z3166" s="2">
        <v>480500</v>
      </c>
      <c r="AA3166">
        <v>3</v>
      </c>
      <c r="AB3166">
        <v>0</v>
      </c>
      <c r="AC3166">
        <v>0</v>
      </c>
      <c r="AD3166">
        <v>0</v>
      </c>
      <c r="AE3166">
        <v>3</v>
      </c>
      <c r="AF3166">
        <v>3</v>
      </c>
      <c r="AG3166">
        <v>3</v>
      </c>
      <c r="AH3166" s="2">
        <v>1033333.33</v>
      </c>
    </row>
    <row r="3167" spans="1:34" x14ac:dyDescent="0.5">
      <c r="A3167">
        <v>23555</v>
      </c>
      <c r="B3167">
        <v>99296</v>
      </c>
      <c r="C3167" t="s">
        <v>3067</v>
      </c>
      <c r="D3167" s="25">
        <v>31552</v>
      </c>
      <c r="E3167" t="s">
        <v>69</v>
      </c>
      <c r="F3167" t="s">
        <v>70</v>
      </c>
      <c r="G3167" t="s">
        <v>74</v>
      </c>
      <c r="H3167" s="25">
        <v>41894</v>
      </c>
      <c r="I3167" s="26" t="str">
        <f t="shared" si="392"/>
        <v>Fri</v>
      </c>
      <c r="J3167" s="1">
        <f t="shared" si="393"/>
        <v>8</v>
      </c>
      <c r="K3167" s="1" t="str">
        <f t="shared" si="394"/>
        <v>14D</v>
      </c>
      <c r="L3167" s="25">
        <v>41902</v>
      </c>
      <c r="M3167" s="26" t="str">
        <f t="shared" si="395"/>
        <v>Sat</v>
      </c>
      <c r="N3167" s="25">
        <v>41904</v>
      </c>
      <c r="O3167" s="1">
        <f t="shared" si="396"/>
        <v>2</v>
      </c>
      <c r="P3167" s="27">
        <f t="shared" si="397"/>
        <v>2014</v>
      </c>
      <c r="Q3167" s="1">
        <f t="shared" si="398"/>
        <v>9</v>
      </c>
      <c r="R3167" s="1">
        <f t="shared" si="399"/>
        <v>20</v>
      </c>
      <c r="S3167" t="s">
        <v>72</v>
      </c>
      <c r="T3167" s="2">
        <v>27957999.989999998</v>
      </c>
      <c r="U3167">
        <v>26796000</v>
      </c>
      <c r="V3167" s="2">
        <v>15966062</v>
      </c>
      <c r="W3167" s="2">
        <v>8239998.5999999996</v>
      </c>
      <c r="X3167" s="2">
        <v>0</v>
      </c>
      <c r="Y3167" s="2">
        <v>0</v>
      </c>
      <c r="Z3167" s="2">
        <v>3751939.39</v>
      </c>
      <c r="AA3167">
        <v>4</v>
      </c>
      <c r="AB3167">
        <v>0</v>
      </c>
      <c r="AC3167">
        <v>2</v>
      </c>
      <c r="AD3167">
        <v>0</v>
      </c>
      <c r="AE3167">
        <v>4</v>
      </c>
      <c r="AF3167">
        <v>6</v>
      </c>
      <c r="AG3167">
        <v>2</v>
      </c>
      <c r="AH3167" s="2">
        <v>7983031</v>
      </c>
    </row>
    <row r="3168" spans="1:34" x14ac:dyDescent="0.5">
      <c r="A3168">
        <v>23569</v>
      </c>
      <c r="B3168">
        <v>99334</v>
      </c>
      <c r="C3168" t="s">
        <v>3068</v>
      </c>
      <c r="D3168" s="25">
        <v>29116</v>
      </c>
      <c r="E3168" t="s">
        <v>138</v>
      </c>
      <c r="F3168" t="s">
        <v>80</v>
      </c>
      <c r="G3168" t="s">
        <v>89</v>
      </c>
      <c r="H3168" s="25">
        <v>41895</v>
      </c>
      <c r="I3168" s="26" t="str">
        <f t="shared" si="392"/>
        <v>Sat</v>
      </c>
      <c r="J3168" s="1">
        <f t="shared" si="393"/>
        <v>2</v>
      </c>
      <c r="K3168" s="1" t="str">
        <f t="shared" si="394"/>
        <v>7D</v>
      </c>
      <c r="L3168" s="25">
        <v>41897</v>
      </c>
      <c r="M3168" s="26" t="str">
        <f t="shared" si="395"/>
        <v>Mon</v>
      </c>
      <c r="N3168" s="25">
        <v>41899</v>
      </c>
      <c r="O3168" s="1">
        <f t="shared" si="396"/>
        <v>2</v>
      </c>
      <c r="P3168" s="27">
        <f t="shared" si="397"/>
        <v>2014</v>
      </c>
      <c r="Q3168" s="1">
        <f t="shared" si="398"/>
        <v>9</v>
      </c>
      <c r="R3168" s="1">
        <f t="shared" si="399"/>
        <v>15</v>
      </c>
      <c r="S3168" t="s">
        <v>72</v>
      </c>
      <c r="T3168" s="2">
        <v>2368000</v>
      </c>
      <c r="U3168">
        <v>0</v>
      </c>
      <c r="V3168" s="2">
        <v>2050216.45</v>
      </c>
      <c r="W3168" s="2">
        <v>0</v>
      </c>
      <c r="X3168" s="2">
        <v>0</v>
      </c>
      <c r="Y3168" s="2">
        <v>0</v>
      </c>
      <c r="Z3168" s="2">
        <v>317783.55</v>
      </c>
      <c r="AA3168">
        <v>4</v>
      </c>
      <c r="AB3168">
        <v>0</v>
      </c>
      <c r="AC3168">
        <v>0</v>
      </c>
      <c r="AD3168">
        <v>0</v>
      </c>
      <c r="AE3168">
        <v>4</v>
      </c>
      <c r="AF3168">
        <v>4</v>
      </c>
      <c r="AG3168">
        <v>2</v>
      </c>
      <c r="AH3168" s="2">
        <v>1025108.23</v>
      </c>
    </row>
    <row r="3169" spans="1:34" x14ac:dyDescent="0.5">
      <c r="A3169">
        <v>23581</v>
      </c>
      <c r="B3169">
        <v>99427</v>
      </c>
      <c r="C3169" t="s">
        <v>3069</v>
      </c>
      <c r="D3169" s="25">
        <v>25325</v>
      </c>
      <c r="E3169" t="s">
        <v>140</v>
      </c>
      <c r="F3169" t="s">
        <v>80</v>
      </c>
      <c r="G3169" t="s">
        <v>89</v>
      </c>
      <c r="H3169" s="25">
        <v>41896</v>
      </c>
      <c r="I3169" s="26" t="str">
        <f t="shared" si="392"/>
        <v>Sun</v>
      </c>
      <c r="J3169" s="1">
        <f t="shared" si="393"/>
        <v>0</v>
      </c>
      <c r="K3169" s="1" t="str">
        <f t="shared" si="394"/>
        <v>7D</v>
      </c>
      <c r="L3169" s="25">
        <v>41896</v>
      </c>
      <c r="M3169" s="26" t="str">
        <f t="shared" si="395"/>
        <v>Sun</v>
      </c>
      <c r="N3169" s="25">
        <v>41897</v>
      </c>
      <c r="O3169" s="1">
        <f t="shared" si="396"/>
        <v>1</v>
      </c>
      <c r="P3169" s="27">
        <f t="shared" si="397"/>
        <v>2014</v>
      </c>
      <c r="Q3169" s="1">
        <f t="shared" si="398"/>
        <v>9</v>
      </c>
      <c r="R3169" s="1">
        <f t="shared" si="399"/>
        <v>14</v>
      </c>
      <c r="S3169" t="s">
        <v>72</v>
      </c>
      <c r="T3169" s="2">
        <v>9947622.3000000007</v>
      </c>
      <c r="U3169">
        <v>0</v>
      </c>
      <c r="V3169" s="2">
        <v>8006600</v>
      </c>
      <c r="W3169" s="2">
        <v>606060</v>
      </c>
      <c r="X3169" s="2">
        <v>0</v>
      </c>
      <c r="Y3169" s="2">
        <v>0</v>
      </c>
      <c r="Z3169" s="2">
        <v>1334962.3</v>
      </c>
      <c r="AA3169">
        <v>2</v>
      </c>
      <c r="AB3169">
        <v>0</v>
      </c>
      <c r="AC3169">
        <v>0</v>
      </c>
      <c r="AD3169">
        <v>0</v>
      </c>
      <c r="AE3169">
        <v>2</v>
      </c>
      <c r="AF3169">
        <v>2</v>
      </c>
      <c r="AG3169">
        <v>1</v>
      </c>
      <c r="AH3169" s="2">
        <v>8006600</v>
      </c>
    </row>
    <row r="3170" spans="1:34" x14ac:dyDescent="0.5">
      <c r="A3170">
        <v>22844</v>
      </c>
      <c r="B3170">
        <v>99532</v>
      </c>
      <c r="C3170" t="s">
        <v>3070</v>
      </c>
      <c r="D3170" s="25">
        <v>31639</v>
      </c>
      <c r="E3170" t="s">
        <v>122</v>
      </c>
      <c r="F3170" t="s">
        <v>94</v>
      </c>
      <c r="G3170" t="s">
        <v>95</v>
      </c>
      <c r="H3170" s="25">
        <v>41897</v>
      </c>
      <c r="I3170" s="26" t="str">
        <f t="shared" si="392"/>
        <v>Mon</v>
      </c>
      <c r="J3170" s="1">
        <f t="shared" si="393"/>
        <v>5</v>
      </c>
      <c r="K3170" s="1" t="str">
        <f t="shared" si="394"/>
        <v>7D</v>
      </c>
      <c r="L3170" s="25">
        <v>41902</v>
      </c>
      <c r="M3170" s="26" t="str">
        <f t="shared" si="395"/>
        <v>Sat</v>
      </c>
      <c r="N3170" s="25">
        <v>41903</v>
      </c>
      <c r="O3170" s="1">
        <f t="shared" si="396"/>
        <v>1</v>
      </c>
      <c r="P3170" s="27">
        <f t="shared" si="397"/>
        <v>2014</v>
      </c>
      <c r="Q3170" s="1">
        <f t="shared" si="398"/>
        <v>9</v>
      </c>
      <c r="R3170" s="1">
        <f t="shared" si="399"/>
        <v>20</v>
      </c>
      <c r="S3170" t="s">
        <v>72</v>
      </c>
      <c r="T3170" s="2">
        <v>8219989.9900000002</v>
      </c>
      <c r="U3170">
        <v>3900000</v>
      </c>
      <c r="V3170" s="2">
        <v>1752381</v>
      </c>
      <c r="W3170" s="2">
        <v>4756948.25</v>
      </c>
      <c r="X3170" s="2">
        <v>607548</v>
      </c>
      <c r="Y3170" s="2">
        <v>0</v>
      </c>
      <c r="Z3170" s="2">
        <v>1103112.74</v>
      </c>
      <c r="AA3170">
        <v>2</v>
      </c>
      <c r="AB3170">
        <v>0</v>
      </c>
      <c r="AC3170">
        <v>0</v>
      </c>
      <c r="AD3170">
        <v>0</v>
      </c>
      <c r="AE3170">
        <v>2</v>
      </c>
      <c r="AF3170">
        <v>2</v>
      </c>
      <c r="AG3170">
        <v>1</v>
      </c>
      <c r="AH3170" s="2">
        <v>1752381</v>
      </c>
    </row>
    <row r="3171" spans="1:34" x14ac:dyDescent="0.5">
      <c r="A3171">
        <v>23593</v>
      </c>
      <c r="B3171">
        <v>99466</v>
      </c>
      <c r="C3171" t="s">
        <v>3071</v>
      </c>
      <c r="D3171" s="25">
        <v>21476</v>
      </c>
      <c r="E3171" t="s">
        <v>138</v>
      </c>
      <c r="F3171" t="s">
        <v>75</v>
      </c>
      <c r="G3171" t="s">
        <v>91</v>
      </c>
      <c r="H3171" s="25">
        <v>41897</v>
      </c>
      <c r="I3171" s="26" t="str">
        <f t="shared" si="392"/>
        <v>Mon</v>
      </c>
      <c r="J3171" s="1">
        <f t="shared" si="393"/>
        <v>12</v>
      </c>
      <c r="K3171" s="1" t="str">
        <f t="shared" si="394"/>
        <v>14D</v>
      </c>
      <c r="L3171" s="25">
        <v>41909</v>
      </c>
      <c r="M3171" s="26" t="str">
        <f t="shared" si="395"/>
        <v>Sat</v>
      </c>
      <c r="N3171" s="25">
        <v>41912</v>
      </c>
      <c r="O3171" s="1">
        <f t="shared" si="396"/>
        <v>3</v>
      </c>
      <c r="P3171" s="27">
        <f t="shared" si="397"/>
        <v>2014</v>
      </c>
      <c r="Q3171" s="1">
        <f t="shared" si="398"/>
        <v>9</v>
      </c>
      <c r="R3171" s="1">
        <f t="shared" si="399"/>
        <v>27</v>
      </c>
      <c r="S3171" t="s">
        <v>72</v>
      </c>
      <c r="T3171" s="2">
        <v>11047499.779999999</v>
      </c>
      <c r="U3171">
        <v>0</v>
      </c>
      <c r="V3171" s="2">
        <v>7500000</v>
      </c>
      <c r="W3171" s="2">
        <v>1632034.44</v>
      </c>
      <c r="X3171" s="2">
        <v>0</v>
      </c>
      <c r="Y3171" s="2">
        <v>432900.43</v>
      </c>
      <c r="Z3171" s="2">
        <v>1482564.91</v>
      </c>
      <c r="AA3171">
        <v>12</v>
      </c>
      <c r="AB3171">
        <v>0</v>
      </c>
      <c r="AC3171">
        <v>0</v>
      </c>
      <c r="AD3171">
        <v>0</v>
      </c>
      <c r="AE3171">
        <v>12</v>
      </c>
      <c r="AF3171">
        <v>12</v>
      </c>
      <c r="AG3171">
        <v>3</v>
      </c>
      <c r="AH3171" s="2">
        <v>2500000</v>
      </c>
    </row>
    <row r="3172" spans="1:34" x14ac:dyDescent="0.5">
      <c r="A3172">
        <v>23609</v>
      </c>
      <c r="B3172">
        <v>99512</v>
      </c>
      <c r="C3172" t="s">
        <v>3072</v>
      </c>
      <c r="D3172" s="25">
        <v>29267</v>
      </c>
      <c r="E3172" t="s">
        <v>138</v>
      </c>
      <c r="F3172" t="s">
        <v>80</v>
      </c>
      <c r="G3172" t="s">
        <v>89</v>
      </c>
      <c r="H3172" s="25">
        <v>41897</v>
      </c>
      <c r="I3172" s="26" t="str">
        <f t="shared" si="392"/>
        <v>Mon</v>
      </c>
      <c r="J3172" s="1">
        <f t="shared" si="393"/>
        <v>19</v>
      </c>
      <c r="K3172" s="1" t="str">
        <f t="shared" si="394"/>
        <v>30D</v>
      </c>
      <c r="L3172" s="25">
        <v>41916</v>
      </c>
      <c r="M3172" s="26" t="str">
        <f t="shared" si="395"/>
        <v>Sat</v>
      </c>
      <c r="N3172" s="25">
        <v>41918</v>
      </c>
      <c r="O3172" s="1">
        <f t="shared" si="396"/>
        <v>2</v>
      </c>
      <c r="P3172" s="27">
        <f t="shared" si="397"/>
        <v>2014</v>
      </c>
      <c r="Q3172" s="1">
        <f t="shared" si="398"/>
        <v>10</v>
      </c>
      <c r="R3172" s="1">
        <f t="shared" si="399"/>
        <v>4</v>
      </c>
      <c r="S3172" t="s">
        <v>72</v>
      </c>
      <c r="T3172" s="2">
        <v>16998252.469999999</v>
      </c>
      <c r="U3172">
        <v>15758253</v>
      </c>
      <c r="V3172" s="2">
        <v>10407315.800000001</v>
      </c>
      <c r="W3172" s="2">
        <v>4309523.22</v>
      </c>
      <c r="X3172" s="2">
        <v>0</v>
      </c>
      <c r="Y3172" s="2">
        <v>0</v>
      </c>
      <c r="Z3172" s="2">
        <v>2281413.4500000002</v>
      </c>
      <c r="AA3172">
        <v>4</v>
      </c>
      <c r="AB3172">
        <v>0</v>
      </c>
      <c r="AC3172">
        <v>0</v>
      </c>
      <c r="AD3172">
        <v>0</v>
      </c>
      <c r="AE3172">
        <v>4</v>
      </c>
      <c r="AF3172">
        <v>4</v>
      </c>
      <c r="AG3172">
        <v>2</v>
      </c>
      <c r="AH3172" s="2">
        <v>5203657.9000000004</v>
      </c>
    </row>
    <row r="3173" spans="1:34" x14ac:dyDescent="0.5">
      <c r="A3173">
        <v>23636</v>
      </c>
      <c r="B3173">
        <v>99656</v>
      </c>
      <c r="C3173" t="s">
        <v>3073</v>
      </c>
      <c r="D3173" s="25">
        <v>27451</v>
      </c>
      <c r="E3173" t="s">
        <v>138</v>
      </c>
      <c r="F3173" t="s">
        <v>80</v>
      </c>
      <c r="G3173" t="s">
        <v>89</v>
      </c>
      <c r="H3173" s="25">
        <v>41898</v>
      </c>
      <c r="I3173" s="26" t="str">
        <f t="shared" si="392"/>
        <v>Tue</v>
      </c>
      <c r="J3173" s="1">
        <f t="shared" si="393"/>
        <v>10</v>
      </c>
      <c r="K3173" s="1" t="str">
        <f t="shared" si="394"/>
        <v>14D</v>
      </c>
      <c r="L3173" s="25">
        <v>41908</v>
      </c>
      <c r="M3173" s="26" t="str">
        <f t="shared" si="395"/>
        <v>Fri</v>
      </c>
      <c r="N3173" s="25">
        <v>41910</v>
      </c>
      <c r="O3173" s="1">
        <f t="shared" si="396"/>
        <v>2</v>
      </c>
      <c r="P3173" s="27">
        <f t="shared" si="397"/>
        <v>2014</v>
      </c>
      <c r="Q3173" s="1">
        <f t="shared" si="398"/>
        <v>9</v>
      </c>
      <c r="R3173" s="1">
        <f t="shared" si="399"/>
        <v>26</v>
      </c>
      <c r="S3173" t="s">
        <v>72</v>
      </c>
      <c r="T3173" s="2">
        <v>2887500</v>
      </c>
      <c r="U3173">
        <v>0</v>
      </c>
      <c r="V3173" s="2">
        <v>2500000</v>
      </c>
      <c r="W3173" s="2">
        <v>0</v>
      </c>
      <c r="X3173" s="2">
        <v>0</v>
      </c>
      <c r="Y3173" s="2">
        <v>0</v>
      </c>
      <c r="Z3173" s="2">
        <v>387500</v>
      </c>
      <c r="AA3173">
        <v>4</v>
      </c>
      <c r="AB3173">
        <v>0</v>
      </c>
      <c r="AC3173">
        <v>0</v>
      </c>
      <c r="AD3173">
        <v>0</v>
      </c>
      <c r="AE3173">
        <v>4</v>
      </c>
      <c r="AF3173">
        <v>4</v>
      </c>
      <c r="AG3173">
        <v>2</v>
      </c>
      <c r="AH3173" s="2">
        <v>1250000</v>
      </c>
    </row>
    <row r="3174" spans="1:34" x14ac:dyDescent="0.5">
      <c r="A3174">
        <v>23639</v>
      </c>
      <c r="B3174">
        <v>99709</v>
      </c>
      <c r="C3174" t="s">
        <v>3074</v>
      </c>
      <c r="D3174" s="25">
        <v>21821</v>
      </c>
      <c r="E3174" t="s">
        <v>79</v>
      </c>
      <c r="F3174" t="s">
        <v>105</v>
      </c>
      <c r="G3174" t="s">
        <v>106</v>
      </c>
      <c r="H3174" s="25">
        <v>41898</v>
      </c>
      <c r="I3174" s="26" t="str">
        <f t="shared" si="392"/>
        <v>Tue</v>
      </c>
      <c r="J3174" s="1">
        <f t="shared" si="393"/>
        <v>18</v>
      </c>
      <c r="K3174" s="1" t="str">
        <f t="shared" si="394"/>
        <v>30D</v>
      </c>
      <c r="L3174" s="25">
        <v>41916</v>
      </c>
      <c r="M3174" s="26" t="str">
        <f t="shared" si="395"/>
        <v>Sat</v>
      </c>
      <c r="N3174" s="25">
        <v>41922</v>
      </c>
      <c r="O3174" s="1">
        <f t="shared" si="396"/>
        <v>6</v>
      </c>
      <c r="P3174" s="27">
        <f t="shared" si="397"/>
        <v>2014</v>
      </c>
      <c r="Q3174" s="1">
        <f t="shared" si="398"/>
        <v>10</v>
      </c>
      <c r="R3174" s="1">
        <f t="shared" si="399"/>
        <v>4</v>
      </c>
      <c r="S3174" t="s">
        <v>72</v>
      </c>
      <c r="T3174" s="2">
        <v>8538998.9499999993</v>
      </c>
      <c r="U3174">
        <v>0</v>
      </c>
      <c r="V3174" s="2">
        <v>2190114</v>
      </c>
      <c r="W3174" s="2">
        <v>4025973.14</v>
      </c>
      <c r="X3174" s="2">
        <v>0</v>
      </c>
      <c r="Y3174" s="2">
        <v>1177489.18</v>
      </c>
      <c r="Z3174" s="2">
        <v>1145422.6299999999</v>
      </c>
      <c r="AA3174">
        <v>12</v>
      </c>
      <c r="AB3174">
        <v>0</v>
      </c>
      <c r="AC3174">
        <v>0</v>
      </c>
      <c r="AD3174">
        <v>0</v>
      </c>
      <c r="AE3174">
        <v>12</v>
      </c>
      <c r="AF3174">
        <v>12</v>
      </c>
      <c r="AG3174">
        <v>6</v>
      </c>
      <c r="AH3174" s="2">
        <v>365019</v>
      </c>
    </row>
    <row r="3175" spans="1:34" x14ac:dyDescent="0.5">
      <c r="A3175">
        <v>23635</v>
      </c>
      <c r="B3175">
        <v>99655</v>
      </c>
      <c r="C3175" t="s">
        <v>3075</v>
      </c>
      <c r="D3175" s="25">
        <v>24702</v>
      </c>
      <c r="E3175" t="s">
        <v>138</v>
      </c>
      <c r="F3175" t="s">
        <v>75</v>
      </c>
      <c r="G3175" t="s">
        <v>91</v>
      </c>
      <c r="H3175" s="25">
        <v>41898</v>
      </c>
      <c r="I3175" s="26" t="str">
        <f t="shared" si="392"/>
        <v>Tue</v>
      </c>
      <c r="J3175" s="1">
        <f t="shared" si="393"/>
        <v>7</v>
      </c>
      <c r="K3175" s="1" t="str">
        <f t="shared" si="394"/>
        <v>7D</v>
      </c>
      <c r="L3175" s="25">
        <v>41905</v>
      </c>
      <c r="M3175" s="26" t="str">
        <f t="shared" si="395"/>
        <v>Tue</v>
      </c>
      <c r="N3175" s="25">
        <v>41908</v>
      </c>
      <c r="O3175" s="1">
        <f t="shared" si="396"/>
        <v>3</v>
      </c>
      <c r="P3175" s="27">
        <f t="shared" si="397"/>
        <v>2014</v>
      </c>
      <c r="Q3175" s="1">
        <f t="shared" si="398"/>
        <v>9</v>
      </c>
      <c r="R3175" s="1">
        <f t="shared" si="399"/>
        <v>23</v>
      </c>
      <c r="S3175" t="s">
        <v>72</v>
      </c>
      <c r="T3175" s="2">
        <v>3218000.02</v>
      </c>
      <c r="U3175">
        <v>0</v>
      </c>
      <c r="V3175" s="2">
        <v>2050216.45</v>
      </c>
      <c r="W3175" s="2">
        <v>735930.74</v>
      </c>
      <c r="X3175" s="2">
        <v>0</v>
      </c>
      <c r="Y3175" s="2">
        <v>0</v>
      </c>
      <c r="Z3175" s="2">
        <v>431852.83</v>
      </c>
      <c r="AA3175">
        <v>6</v>
      </c>
      <c r="AB3175">
        <v>0</v>
      </c>
      <c r="AC3175">
        <v>0</v>
      </c>
      <c r="AD3175">
        <v>0</v>
      </c>
      <c r="AE3175">
        <v>6</v>
      </c>
      <c r="AF3175">
        <v>6</v>
      </c>
      <c r="AG3175">
        <v>3</v>
      </c>
      <c r="AH3175" s="2">
        <v>683405.48</v>
      </c>
    </row>
    <row r="3176" spans="1:34" x14ac:dyDescent="0.5">
      <c r="A3176">
        <v>23670</v>
      </c>
      <c r="B3176">
        <v>99846</v>
      </c>
      <c r="C3176" t="s">
        <v>3076</v>
      </c>
      <c r="D3176" s="25">
        <v>28371</v>
      </c>
      <c r="E3176" t="s">
        <v>69</v>
      </c>
      <c r="F3176" t="s">
        <v>75</v>
      </c>
      <c r="G3176" t="s">
        <v>91</v>
      </c>
      <c r="H3176" s="25">
        <v>41899</v>
      </c>
      <c r="I3176" s="26" t="str">
        <f t="shared" si="392"/>
        <v>Wed</v>
      </c>
      <c r="J3176" s="1">
        <f t="shared" si="393"/>
        <v>5</v>
      </c>
      <c r="K3176" s="1" t="str">
        <f t="shared" si="394"/>
        <v>7D</v>
      </c>
      <c r="L3176" s="25">
        <v>41904</v>
      </c>
      <c r="M3176" s="26" t="str">
        <f t="shared" si="395"/>
        <v>Mon</v>
      </c>
      <c r="N3176" s="25">
        <v>41905</v>
      </c>
      <c r="O3176" s="1">
        <f t="shared" si="396"/>
        <v>1</v>
      </c>
      <c r="P3176" s="27">
        <f t="shared" si="397"/>
        <v>2014</v>
      </c>
      <c r="Q3176" s="1">
        <f t="shared" si="398"/>
        <v>9</v>
      </c>
      <c r="R3176" s="1">
        <f t="shared" si="399"/>
        <v>22</v>
      </c>
      <c r="S3176" t="s">
        <v>72</v>
      </c>
      <c r="T3176" s="2">
        <v>231000</v>
      </c>
      <c r="U3176">
        <v>0</v>
      </c>
      <c r="V3176" s="2">
        <v>200000</v>
      </c>
      <c r="W3176" s="2">
        <v>0</v>
      </c>
      <c r="X3176" s="2">
        <v>0</v>
      </c>
      <c r="Y3176" s="2">
        <v>0</v>
      </c>
      <c r="Z3176" s="2">
        <v>31000</v>
      </c>
      <c r="AA3176">
        <v>2</v>
      </c>
      <c r="AB3176">
        <v>0</v>
      </c>
      <c r="AC3176">
        <v>1</v>
      </c>
      <c r="AD3176">
        <v>0</v>
      </c>
      <c r="AE3176">
        <v>2</v>
      </c>
      <c r="AF3176">
        <v>3</v>
      </c>
      <c r="AG3176">
        <v>1</v>
      </c>
      <c r="AH3176" s="2">
        <v>200000</v>
      </c>
    </row>
    <row r="3177" spans="1:34" x14ac:dyDescent="0.5">
      <c r="A3177">
        <v>23663</v>
      </c>
      <c r="B3177">
        <v>99837</v>
      </c>
      <c r="C3177" t="s">
        <v>3077</v>
      </c>
      <c r="D3177" s="25">
        <v>20164</v>
      </c>
      <c r="E3177" t="s">
        <v>79</v>
      </c>
      <c r="F3177" t="s">
        <v>75</v>
      </c>
      <c r="G3177" t="s">
        <v>91</v>
      </c>
      <c r="H3177" s="25">
        <v>41899</v>
      </c>
      <c r="I3177" s="26" t="str">
        <f t="shared" si="392"/>
        <v>Wed</v>
      </c>
      <c r="J3177" s="1">
        <f t="shared" si="393"/>
        <v>1</v>
      </c>
      <c r="K3177" s="1" t="str">
        <f t="shared" si="394"/>
        <v>7D</v>
      </c>
      <c r="L3177" s="25">
        <v>41900</v>
      </c>
      <c r="M3177" s="26" t="str">
        <f t="shared" si="395"/>
        <v>Thu</v>
      </c>
      <c r="N3177" s="25">
        <v>41902</v>
      </c>
      <c r="O3177" s="1">
        <f t="shared" si="396"/>
        <v>2</v>
      </c>
      <c r="P3177" s="27">
        <f t="shared" si="397"/>
        <v>2014</v>
      </c>
      <c r="Q3177" s="1">
        <f t="shared" si="398"/>
        <v>9</v>
      </c>
      <c r="R3177" s="1">
        <f t="shared" si="399"/>
        <v>18</v>
      </c>
      <c r="S3177" t="s">
        <v>72</v>
      </c>
      <c r="T3177" s="2">
        <v>462000</v>
      </c>
      <c r="U3177">
        <v>0</v>
      </c>
      <c r="V3177" s="2">
        <v>400000</v>
      </c>
      <c r="W3177" s="2">
        <v>0</v>
      </c>
      <c r="X3177" s="2">
        <v>0</v>
      </c>
      <c r="Y3177" s="2">
        <v>0</v>
      </c>
      <c r="Z3177" s="2">
        <v>62000</v>
      </c>
      <c r="AA3177">
        <v>4</v>
      </c>
      <c r="AB3177">
        <v>0</v>
      </c>
      <c r="AC3177">
        <v>2</v>
      </c>
      <c r="AD3177">
        <v>0</v>
      </c>
      <c r="AE3177">
        <v>4</v>
      </c>
      <c r="AF3177">
        <v>6</v>
      </c>
      <c r="AG3177">
        <v>2</v>
      </c>
      <c r="AH3177" s="2">
        <v>200000</v>
      </c>
    </row>
    <row r="3178" spans="1:34" x14ac:dyDescent="0.5">
      <c r="A3178">
        <v>23646</v>
      </c>
      <c r="B3178">
        <v>99758</v>
      </c>
      <c r="C3178" t="s">
        <v>3078</v>
      </c>
      <c r="D3178" s="25">
        <v>15620</v>
      </c>
      <c r="E3178" t="s">
        <v>122</v>
      </c>
      <c r="F3178" t="s">
        <v>80</v>
      </c>
      <c r="G3178" t="s">
        <v>89</v>
      </c>
      <c r="H3178" s="25">
        <v>41899</v>
      </c>
      <c r="I3178" s="26" t="str">
        <f t="shared" si="392"/>
        <v>Wed</v>
      </c>
      <c r="J3178" s="1">
        <f t="shared" si="393"/>
        <v>24</v>
      </c>
      <c r="K3178" s="1" t="str">
        <f t="shared" si="394"/>
        <v>30D</v>
      </c>
      <c r="L3178" s="25">
        <v>41923</v>
      </c>
      <c r="M3178" s="26" t="str">
        <f t="shared" si="395"/>
        <v>Sat</v>
      </c>
      <c r="N3178" s="25">
        <v>41925</v>
      </c>
      <c r="O3178" s="1">
        <f t="shared" si="396"/>
        <v>2</v>
      </c>
      <c r="P3178" s="27">
        <f t="shared" si="397"/>
        <v>2014</v>
      </c>
      <c r="Q3178" s="1">
        <f t="shared" si="398"/>
        <v>10</v>
      </c>
      <c r="R3178" s="1">
        <f t="shared" si="399"/>
        <v>11</v>
      </c>
      <c r="S3178" t="s">
        <v>72</v>
      </c>
      <c r="T3178" s="2">
        <v>8306200</v>
      </c>
      <c r="U3178">
        <v>8221200</v>
      </c>
      <c r="V3178" s="2">
        <v>5498928.7999999998</v>
      </c>
      <c r="W3178" s="2">
        <v>1692537.07</v>
      </c>
      <c r="X3178" s="2">
        <v>0</v>
      </c>
      <c r="Y3178" s="2">
        <v>0</v>
      </c>
      <c r="Z3178" s="2">
        <v>1114734.1299999999</v>
      </c>
      <c r="AA3178">
        <v>2</v>
      </c>
      <c r="AB3178">
        <v>0</v>
      </c>
      <c r="AC3178">
        <v>0</v>
      </c>
      <c r="AD3178">
        <v>0</v>
      </c>
      <c r="AE3178">
        <v>2</v>
      </c>
      <c r="AF3178">
        <v>2</v>
      </c>
      <c r="AG3178">
        <v>2</v>
      </c>
      <c r="AH3178" s="2">
        <v>2749464.4</v>
      </c>
    </row>
    <row r="3179" spans="1:34" x14ac:dyDescent="0.5">
      <c r="A3179">
        <v>23651</v>
      </c>
      <c r="B3179">
        <v>104119</v>
      </c>
      <c r="C3179" t="s">
        <v>3079</v>
      </c>
      <c r="D3179" s="25">
        <v>26969</v>
      </c>
      <c r="E3179" t="s">
        <v>138</v>
      </c>
      <c r="F3179" t="s">
        <v>75</v>
      </c>
      <c r="G3179" t="s">
        <v>91</v>
      </c>
      <c r="H3179" s="25">
        <v>41899</v>
      </c>
      <c r="I3179" s="26" t="str">
        <f t="shared" si="392"/>
        <v>Wed</v>
      </c>
      <c r="J3179" s="1">
        <f t="shared" si="393"/>
        <v>44</v>
      </c>
      <c r="K3179" s="1" t="str">
        <f t="shared" si="394"/>
        <v>45D</v>
      </c>
      <c r="L3179" s="25">
        <v>41943</v>
      </c>
      <c r="M3179" s="26" t="str">
        <f t="shared" si="395"/>
        <v>Fri</v>
      </c>
      <c r="N3179" s="25">
        <v>41946</v>
      </c>
      <c r="O3179" s="1">
        <f t="shared" si="396"/>
        <v>3</v>
      </c>
      <c r="P3179" s="27">
        <f t="shared" si="397"/>
        <v>2014</v>
      </c>
      <c r="Q3179" s="1">
        <f t="shared" si="398"/>
        <v>10</v>
      </c>
      <c r="R3179" s="1">
        <f t="shared" si="399"/>
        <v>31</v>
      </c>
      <c r="S3179" t="s">
        <v>72</v>
      </c>
      <c r="T3179" s="2">
        <v>3087500</v>
      </c>
      <c r="U3179">
        <v>0</v>
      </c>
      <c r="V3179" s="2">
        <v>2500000</v>
      </c>
      <c r="W3179" s="2">
        <v>0</v>
      </c>
      <c r="X3179" s="2">
        <v>0</v>
      </c>
      <c r="Y3179" s="2">
        <v>173160.17</v>
      </c>
      <c r="Z3179" s="2">
        <v>414339.83</v>
      </c>
      <c r="AA3179">
        <v>6</v>
      </c>
      <c r="AB3179">
        <v>3</v>
      </c>
      <c r="AC3179">
        <v>3</v>
      </c>
      <c r="AD3179">
        <v>0</v>
      </c>
      <c r="AE3179">
        <v>9</v>
      </c>
      <c r="AF3179">
        <v>12</v>
      </c>
      <c r="AG3179">
        <v>3</v>
      </c>
      <c r="AH3179" s="2">
        <v>833333.33</v>
      </c>
    </row>
    <row r="3180" spans="1:34" x14ac:dyDescent="0.5">
      <c r="A3180">
        <v>23653</v>
      </c>
      <c r="B3180">
        <v>99803</v>
      </c>
      <c r="C3180" t="s">
        <v>3080</v>
      </c>
      <c r="D3180" s="25">
        <v>30683</v>
      </c>
      <c r="E3180" t="s">
        <v>1168</v>
      </c>
      <c r="F3180" t="s">
        <v>80</v>
      </c>
      <c r="G3180" t="s">
        <v>89</v>
      </c>
      <c r="H3180" s="25">
        <v>41899</v>
      </c>
      <c r="I3180" s="26" t="str">
        <f t="shared" si="392"/>
        <v>Wed</v>
      </c>
      <c r="J3180" s="1">
        <f t="shared" si="393"/>
        <v>82</v>
      </c>
      <c r="K3180" s="1" t="str">
        <f t="shared" si="394"/>
        <v>90D</v>
      </c>
      <c r="L3180" s="25">
        <v>41981</v>
      </c>
      <c r="M3180" s="26" t="str">
        <f t="shared" si="395"/>
        <v>Mon</v>
      </c>
      <c r="N3180" s="25">
        <v>41985</v>
      </c>
      <c r="O3180" s="1">
        <f t="shared" si="396"/>
        <v>4</v>
      </c>
      <c r="P3180" s="27">
        <f t="shared" si="397"/>
        <v>2014</v>
      </c>
      <c r="Q3180" s="1">
        <f t="shared" si="398"/>
        <v>12</v>
      </c>
      <c r="R3180" s="1">
        <f t="shared" si="399"/>
        <v>8</v>
      </c>
      <c r="S3180" t="s">
        <v>72</v>
      </c>
      <c r="T3180" s="2">
        <v>28238400</v>
      </c>
      <c r="U3180">
        <v>28238400</v>
      </c>
      <c r="V3180" s="2">
        <v>17936896</v>
      </c>
      <c r="W3180" s="2">
        <v>6511792</v>
      </c>
      <c r="X3180" s="2">
        <v>0</v>
      </c>
      <c r="Y3180" s="2">
        <v>0</v>
      </c>
      <c r="Z3180" s="2">
        <v>3789712</v>
      </c>
      <c r="AA3180">
        <v>8</v>
      </c>
      <c r="AB3180">
        <v>0</v>
      </c>
      <c r="AC3180">
        <v>0</v>
      </c>
      <c r="AD3180">
        <v>0</v>
      </c>
      <c r="AE3180">
        <v>8</v>
      </c>
      <c r="AF3180">
        <v>8</v>
      </c>
      <c r="AG3180">
        <v>4</v>
      </c>
      <c r="AH3180" s="2">
        <v>4484224</v>
      </c>
    </row>
    <row r="3181" spans="1:34" x14ac:dyDescent="0.5">
      <c r="A3181">
        <v>23662</v>
      </c>
      <c r="B3181">
        <v>99836</v>
      </c>
      <c r="C3181" t="s">
        <v>3081</v>
      </c>
      <c r="D3181" s="25">
        <v>30902</v>
      </c>
      <c r="E3181" t="s">
        <v>1085</v>
      </c>
      <c r="F3181" t="s">
        <v>80</v>
      </c>
      <c r="G3181" t="s">
        <v>89</v>
      </c>
      <c r="H3181" s="25">
        <v>41899</v>
      </c>
      <c r="I3181" s="26" t="str">
        <f t="shared" si="392"/>
        <v>Wed</v>
      </c>
      <c r="J3181" s="1">
        <f t="shared" si="393"/>
        <v>31</v>
      </c>
      <c r="K3181" s="1" t="str">
        <f t="shared" si="394"/>
        <v>45D</v>
      </c>
      <c r="L3181" s="25">
        <v>41930</v>
      </c>
      <c r="M3181" s="26" t="str">
        <f t="shared" si="395"/>
        <v>Sat</v>
      </c>
      <c r="N3181" s="25">
        <v>41934</v>
      </c>
      <c r="O3181" s="1">
        <f t="shared" si="396"/>
        <v>4</v>
      </c>
      <c r="P3181" s="27">
        <f t="shared" si="397"/>
        <v>2014</v>
      </c>
      <c r="Q3181" s="1">
        <f t="shared" si="398"/>
        <v>10</v>
      </c>
      <c r="R3181" s="1">
        <f t="shared" si="399"/>
        <v>18</v>
      </c>
      <c r="S3181" t="s">
        <v>72</v>
      </c>
      <c r="T3181" s="2">
        <v>17156999.809999999</v>
      </c>
      <c r="U3181">
        <v>14229000</v>
      </c>
      <c r="V3181" s="2">
        <v>7894435.6500000004</v>
      </c>
      <c r="W3181" s="2">
        <v>6842898</v>
      </c>
      <c r="X3181" s="2">
        <v>0</v>
      </c>
      <c r="Y3181" s="2">
        <v>116883.12</v>
      </c>
      <c r="Z3181" s="2">
        <v>2302783.04</v>
      </c>
      <c r="AA3181">
        <v>8</v>
      </c>
      <c r="AB3181">
        <v>0</v>
      </c>
      <c r="AC3181">
        <v>0</v>
      </c>
      <c r="AD3181">
        <v>4</v>
      </c>
      <c r="AE3181">
        <v>8</v>
      </c>
      <c r="AF3181">
        <v>12</v>
      </c>
      <c r="AG3181">
        <v>4</v>
      </c>
      <c r="AH3181" s="2">
        <v>1973608.91</v>
      </c>
    </row>
    <row r="3182" spans="1:34" x14ac:dyDescent="0.5">
      <c r="A3182">
        <v>23660</v>
      </c>
      <c r="B3182">
        <v>99833</v>
      </c>
      <c r="C3182" t="s">
        <v>3082</v>
      </c>
      <c r="D3182" s="25">
        <v>30257</v>
      </c>
      <c r="E3182" t="s">
        <v>138</v>
      </c>
      <c r="F3182" t="s">
        <v>80</v>
      </c>
      <c r="G3182" t="s">
        <v>89</v>
      </c>
      <c r="H3182" s="25">
        <v>41899</v>
      </c>
      <c r="I3182" s="26" t="str">
        <f t="shared" si="392"/>
        <v>Wed</v>
      </c>
      <c r="J3182" s="1">
        <f t="shared" si="393"/>
        <v>31</v>
      </c>
      <c r="K3182" s="1" t="str">
        <f t="shared" si="394"/>
        <v>45D</v>
      </c>
      <c r="L3182" s="25">
        <v>41930</v>
      </c>
      <c r="M3182" s="26" t="str">
        <f t="shared" si="395"/>
        <v>Sat</v>
      </c>
      <c r="N3182" s="25">
        <v>41934</v>
      </c>
      <c r="O3182" s="1">
        <f t="shared" si="396"/>
        <v>4</v>
      </c>
      <c r="P3182" s="27">
        <f t="shared" si="397"/>
        <v>2014</v>
      </c>
      <c r="Q3182" s="1">
        <f t="shared" si="398"/>
        <v>10</v>
      </c>
      <c r="R3182" s="1">
        <f t="shared" si="399"/>
        <v>18</v>
      </c>
      <c r="S3182" t="s">
        <v>72</v>
      </c>
      <c r="T3182" s="2">
        <v>14229000</v>
      </c>
      <c r="U3182">
        <v>14229000</v>
      </c>
      <c r="V3182" s="2">
        <v>5844219.2000000002</v>
      </c>
      <c r="W3182" s="2">
        <v>6474932.7999999998</v>
      </c>
      <c r="X3182" s="2">
        <v>0</v>
      </c>
      <c r="Y3182" s="2">
        <v>0</v>
      </c>
      <c r="Z3182" s="2">
        <v>1909848</v>
      </c>
      <c r="AA3182">
        <v>8</v>
      </c>
      <c r="AB3182">
        <v>0</v>
      </c>
      <c r="AC3182">
        <v>0</v>
      </c>
      <c r="AD3182">
        <v>0</v>
      </c>
      <c r="AE3182">
        <v>8</v>
      </c>
      <c r="AF3182">
        <v>8</v>
      </c>
      <c r="AG3182">
        <v>4</v>
      </c>
      <c r="AH3182" s="2">
        <v>1461054.8</v>
      </c>
    </row>
    <row r="3183" spans="1:34" x14ac:dyDescent="0.5">
      <c r="A3183">
        <v>23673</v>
      </c>
      <c r="B3183">
        <v>99861</v>
      </c>
      <c r="C3183" t="s">
        <v>3083</v>
      </c>
      <c r="D3183" s="25">
        <v>25822</v>
      </c>
      <c r="E3183" t="s">
        <v>142</v>
      </c>
      <c r="F3183" t="s">
        <v>70</v>
      </c>
      <c r="G3183" t="s">
        <v>74</v>
      </c>
      <c r="H3183" s="25">
        <v>41899</v>
      </c>
      <c r="I3183" s="26" t="str">
        <f t="shared" si="392"/>
        <v>Wed</v>
      </c>
      <c r="J3183" s="1">
        <f t="shared" si="393"/>
        <v>89</v>
      </c>
      <c r="K3183" s="1" t="str">
        <f t="shared" si="394"/>
        <v>90D</v>
      </c>
      <c r="L3183" s="25">
        <v>41988</v>
      </c>
      <c r="M3183" s="26" t="str">
        <f t="shared" si="395"/>
        <v>Mon</v>
      </c>
      <c r="N3183" s="25">
        <v>41992</v>
      </c>
      <c r="O3183" s="1">
        <f t="shared" si="396"/>
        <v>4</v>
      </c>
      <c r="P3183" s="27">
        <f t="shared" si="397"/>
        <v>2014</v>
      </c>
      <c r="Q3183" s="1">
        <f t="shared" si="398"/>
        <v>12</v>
      </c>
      <c r="R3183" s="1">
        <f t="shared" si="399"/>
        <v>15</v>
      </c>
      <c r="S3183" t="s">
        <v>72</v>
      </c>
      <c r="T3183" s="2">
        <v>23562464</v>
      </c>
      <c r="U3183">
        <v>20034000</v>
      </c>
      <c r="V3183" s="2">
        <v>11521776</v>
      </c>
      <c r="W3183" s="2">
        <v>8790368</v>
      </c>
      <c r="X3183" s="2">
        <v>0</v>
      </c>
      <c r="Y3183" s="2">
        <v>86580.09</v>
      </c>
      <c r="Z3183" s="2">
        <v>3163739.91</v>
      </c>
      <c r="AA3183">
        <v>8</v>
      </c>
      <c r="AB3183">
        <v>0</v>
      </c>
      <c r="AC3183">
        <v>4</v>
      </c>
      <c r="AD3183">
        <v>4</v>
      </c>
      <c r="AE3183">
        <v>8</v>
      </c>
      <c r="AF3183">
        <v>16</v>
      </c>
      <c r="AG3183">
        <v>4</v>
      </c>
      <c r="AH3183" s="2">
        <v>2880444</v>
      </c>
    </row>
    <row r="3184" spans="1:34" x14ac:dyDescent="0.5">
      <c r="A3184">
        <v>23689</v>
      </c>
      <c r="B3184">
        <v>99919</v>
      </c>
      <c r="C3184" t="s">
        <v>3084</v>
      </c>
      <c r="D3184" s="25">
        <v>30252</v>
      </c>
      <c r="E3184" t="s">
        <v>138</v>
      </c>
      <c r="F3184" t="s">
        <v>80</v>
      </c>
      <c r="G3184" t="s">
        <v>81</v>
      </c>
      <c r="H3184" s="25">
        <v>41900</v>
      </c>
      <c r="I3184" s="26" t="str">
        <f t="shared" si="392"/>
        <v>Thu</v>
      </c>
      <c r="J3184" s="1">
        <f t="shared" si="393"/>
        <v>38</v>
      </c>
      <c r="K3184" s="1" t="str">
        <f t="shared" si="394"/>
        <v>45D</v>
      </c>
      <c r="L3184" s="25">
        <v>41938</v>
      </c>
      <c r="M3184" s="26" t="str">
        <f t="shared" si="395"/>
        <v>Sun</v>
      </c>
      <c r="N3184" s="25">
        <v>41942</v>
      </c>
      <c r="O3184" s="1">
        <f t="shared" si="396"/>
        <v>4</v>
      </c>
      <c r="P3184" s="27">
        <f t="shared" si="397"/>
        <v>2014</v>
      </c>
      <c r="Q3184" s="1">
        <f t="shared" si="398"/>
        <v>10</v>
      </c>
      <c r="R3184" s="1">
        <f t="shared" si="399"/>
        <v>26</v>
      </c>
      <c r="S3184" t="s">
        <v>72</v>
      </c>
      <c r="T3184" s="2">
        <v>17764999.960000001</v>
      </c>
      <c r="U3184">
        <v>17325000</v>
      </c>
      <c r="V3184" s="2">
        <v>8503032</v>
      </c>
      <c r="W3184" s="2">
        <v>6877920.3499999996</v>
      </c>
      <c r="X3184" s="2">
        <v>0</v>
      </c>
      <c r="Y3184" s="2">
        <v>0</v>
      </c>
      <c r="Z3184" s="2">
        <v>2384047.61</v>
      </c>
      <c r="AA3184">
        <v>8</v>
      </c>
      <c r="AB3184">
        <v>0</v>
      </c>
      <c r="AC3184">
        <v>0</v>
      </c>
      <c r="AD3184">
        <v>0</v>
      </c>
      <c r="AE3184">
        <v>8</v>
      </c>
      <c r="AF3184">
        <v>8</v>
      </c>
      <c r="AG3184">
        <v>4</v>
      </c>
      <c r="AH3184" s="2">
        <v>2125758</v>
      </c>
    </row>
    <row r="3185" spans="1:34" x14ac:dyDescent="0.5">
      <c r="A3185">
        <v>23687</v>
      </c>
      <c r="B3185">
        <v>99915</v>
      </c>
      <c r="C3185" t="s">
        <v>3085</v>
      </c>
      <c r="D3185" s="25">
        <v>28218</v>
      </c>
      <c r="E3185" t="s">
        <v>138</v>
      </c>
      <c r="F3185" t="s">
        <v>80</v>
      </c>
      <c r="G3185" t="s">
        <v>89</v>
      </c>
      <c r="H3185" s="25">
        <v>41900</v>
      </c>
      <c r="I3185" s="26" t="str">
        <f t="shared" si="392"/>
        <v>Thu</v>
      </c>
      <c r="J3185" s="1">
        <f t="shared" si="393"/>
        <v>30</v>
      </c>
      <c r="K3185" s="1" t="str">
        <f t="shared" si="394"/>
        <v>30D</v>
      </c>
      <c r="L3185" s="25">
        <v>41930</v>
      </c>
      <c r="M3185" s="26" t="str">
        <f t="shared" si="395"/>
        <v>Sat</v>
      </c>
      <c r="N3185" s="25">
        <v>41932</v>
      </c>
      <c r="O3185" s="1">
        <f t="shared" si="396"/>
        <v>2</v>
      </c>
      <c r="P3185" s="27">
        <f t="shared" si="397"/>
        <v>2014</v>
      </c>
      <c r="Q3185" s="1">
        <f t="shared" si="398"/>
        <v>10</v>
      </c>
      <c r="R3185" s="1">
        <f t="shared" si="399"/>
        <v>18</v>
      </c>
      <c r="S3185" t="s">
        <v>72</v>
      </c>
      <c r="T3185" s="2">
        <v>437959.99</v>
      </c>
      <c r="U3185">
        <v>0</v>
      </c>
      <c r="V3185" s="2">
        <v>218810.4</v>
      </c>
      <c r="W3185" s="2">
        <v>160173.16</v>
      </c>
      <c r="X3185" s="2">
        <v>0</v>
      </c>
      <c r="Y3185" s="2">
        <v>0</v>
      </c>
      <c r="Z3185" s="2">
        <v>58976.43</v>
      </c>
      <c r="AA3185">
        <v>4</v>
      </c>
      <c r="AB3185">
        <v>0</v>
      </c>
      <c r="AC3185">
        <v>0</v>
      </c>
      <c r="AD3185">
        <v>0</v>
      </c>
      <c r="AE3185">
        <v>4</v>
      </c>
      <c r="AF3185">
        <v>4</v>
      </c>
      <c r="AG3185">
        <v>2</v>
      </c>
      <c r="AH3185" s="2">
        <v>109405.2</v>
      </c>
    </row>
    <row r="3186" spans="1:34" x14ac:dyDescent="0.5">
      <c r="A3186">
        <v>23695</v>
      </c>
      <c r="B3186">
        <v>99956</v>
      </c>
      <c r="C3186" t="s">
        <v>3086</v>
      </c>
      <c r="D3186" s="25">
        <v>23727</v>
      </c>
      <c r="E3186" t="s">
        <v>100</v>
      </c>
      <c r="F3186" t="s">
        <v>80</v>
      </c>
      <c r="G3186" t="s">
        <v>81</v>
      </c>
      <c r="H3186" s="25">
        <v>41900</v>
      </c>
      <c r="I3186" s="26" t="str">
        <f t="shared" si="392"/>
        <v>Thu</v>
      </c>
      <c r="J3186" s="1">
        <f t="shared" si="393"/>
        <v>59</v>
      </c>
      <c r="K3186" s="1" t="str">
        <f t="shared" si="394"/>
        <v>60D</v>
      </c>
      <c r="L3186" s="25">
        <v>41959</v>
      </c>
      <c r="M3186" s="26" t="str">
        <f t="shared" si="395"/>
        <v>Sun</v>
      </c>
      <c r="N3186" s="25">
        <v>41962</v>
      </c>
      <c r="O3186" s="1">
        <f t="shared" si="396"/>
        <v>3</v>
      </c>
      <c r="P3186" s="27">
        <f t="shared" si="397"/>
        <v>2014</v>
      </c>
      <c r="Q3186" s="1">
        <f t="shared" si="398"/>
        <v>11</v>
      </c>
      <c r="R3186" s="1">
        <f t="shared" si="399"/>
        <v>16</v>
      </c>
      <c r="S3186" t="s">
        <v>72</v>
      </c>
      <c r="T3186" s="2">
        <v>21148099.02</v>
      </c>
      <c r="U3186">
        <v>16077600</v>
      </c>
      <c r="V3186" s="2">
        <v>9047274</v>
      </c>
      <c r="W3186" s="2">
        <v>7721210.0099999998</v>
      </c>
      <c r="X3186" s="2">
        <v>0</v>
      </c>
      <c r="Y3186" s="2">
        <v>1211888.1100000001</v>
      </c>
      <c r="Z3186" s="2">
        <v>3167726.9</v>
      </c>
      <c r="AA3186">
        <v>6</v>
      </c>
      <c r="AB3186">
        <v>0</v>
      </c>
      <c r="AC3186">
        <v>0</v>
      </c>
      <c r="AD3186">
        <v>0</v>
      </c>
      <c r="AE3186">
        <v>6</v>
      </c>
      <c r="AF3186">
        <v>6</v>
      </c>
      <c r="AG3186">
        <v>3</v>
      </c>
      <c r="AH3186" s="2">
        <v>3015758</v>
      </c>
    </row>
    <row r="3187" spans="1:34" x14ac:dyDescent="0.5">
      <c r="A3187">
        <v>23738</v>
      </c>
      <c r="B3187">
        <v>100244</v>
      </c>
      <c r="C3187" t="s">
        <v>3087</v>
      </c>
      <c r="D3187" s="25">
        <v>28289</v>
      </c>
      <c r="E3187" t="s">
        <v>138</v>
      </c>
      <c r="F3187" t="s">
        <v>80</v>
      </c>
      <c r="G3187" t="s">
        <v>89</v>
      </c>
      <c r="H3187" s="25">
        <v>41901</v>
      </c>
      <c r="I3187" s="26" t="str">
        <f t="shared" si="392"/>
        <v>Fri</v>
      </c>
      <c r="J3187" s="1">
        <f t="shared" si="393"/>
        <v>21</v>
      </c>
      <c r="K3187" s="1" t="str">
        <f t="shared" si="394"/>
        <v>30D</v>
      </c>
      <c r="L3187" s="25">
        <v>41922</v>
      </c>
      <c r="M3187" s="26" t="str">
        <f t="shared" si="395"/>
        <v>Fri</v>
      </c>
      <c r="N3187" s="25">
        <v>41924</v>
      </c>
      <c r="O3187" s="1">
        <f t="shared" si="396"/>
        <v>2</v>
      </c>
      <c r="P3187" s="27">
        <f t="shared" si="397"/>
        <v>2014</v>
      </c>
      <c r="Q3187" s="1">
        <f t="shared" si="398"/>
        <v>10</v>
      </c>
      <c r="R3187" s="1">
        <f t="shared" si="399"/>
        <v>10</v>
      </c>
      <c r="S3187" t="s">
        <v>72</v>
      </c>
      <c r="T3187" s="2">
        <v>48005255.810000002</v>
      </c>
      <c r="U3187">
        <v>35060256</v>
      </c>
      <c r="V3187" s="2">
        <v>25498368</v>
      </c>
      <c r="W3187" s="2">
        <v>5926095.8700000001</v>
      </c>
      <c r="X3187" s="2">
        <v>0</v>
      </c>
      <c r="Y3187" s="2">
        <v>9149517.1600000001</v>
      </c>
      <c r="Z3187" s="2">
        <v>7431274.7800000003</v>
      </c>
      <c r="AA3187">
        <v>2</v>
      </c>
      <c r="AB3187">
        <v>0</v>
      </c>
      <c r="AC3187">
        <v>0</v>
      </c>
      <c r="AD3187">
        <v>0</v>
      </c>
      <c r="AE3187">
        <v>2</v>
      </c>
      <c r="AF3187">
        <v>2</v>
      </c>
      <c r="AG3187">
        <v>2</v>
      </c>
      <c r="AH3187" s="2">
        <v>12749184</v>
      </c>
    </row>
    <row r="3188" spans="1:34" x14ac:dyDescent="0.5">
      <c r="A3188">
        <v>23711</v>
      </c>
      <c r="B3188">
        <v>100021</v>
      </c>
      <c r="C3188" t="s">
        <v>3088</v>
      </c>
      <c r="D3188" s="25">
        <v>27408</v>
      </c>
      <c r="E3188" t="s">
        <v>138</v>
      </c>
      <c r="F3188" t="s">
        <v>80</v>
      </c>
      <c r="G3188" t="s">
        <v>89</v>
      </c>
      <c r="H3188" s="25">
        <v>41901</v>
      </c>
      <c r="I3188" s="26" t="str">
        <f t="shared" si="392"/>
        <v>Fri</v>
      </c>
      <c r="J3188" s="1">
        <f t="shared" si="393"/>
        <v>23</v>
      </c>
      <c r="K3188" s="1" t="str">
        <f t="shared" si="394"/>
        <v>30D</v>
      </c>
      <c r="L3188" s="25">
        <v>41924</v>
      </c>
      <c r="M3188" s="26" t="str">
        <f t="shared" si="395"/>
        <v>Sun</v>
      </c>
      <c r="N3188" s="25">
        <v>41925</v>
      </c>
      <c r="O3188" s="1">
        <f t="shared" si="396"/>
        <v>1</v>
      </c>
      <c r="P3188" s="27">
        <f t="shared" si="397"/>
        <v>2014</v>
      </c>
      <c r="Q3188" s="1">
        <f t="shared" si="398"/>
        <v>10</v>
      </c>
      <c r="R3188" s="1">
        <f t="shared" si="399"/>
        <v>12</v>
      </c>
      <c r="S3188" t="s">
        <v>72</v>
      </c>
      <c r="T3188" s="2">
        <v>2865499.95</v>
      </c>
      <c r="U3188">
        <v>0</v>
      </c>
      <c r="V3188" s="2">
        <v>1100000</v>
      </c>
      <c r="W3188" s="2">
        <v>1380952.33</v>
      </c>
      <c r="X3188" s="2">
        <v>0</v>
      </c>
      <c r="Y3188" s="2">
        <v>0</v>
      </c>
      <c r="Z3188" s="2">
        <v>384547.62</v>
      </c>
      <c r="AA3188">
        <v>3</v>
      </c>
      <c r="AB3188">
        <v>0</v>
      </c>
      <c r="AC3188">
        <v>0</v>
      </c>
      <c r="AD3188">
        <v>0</v>
      </c>
      <c r="AE3188">
        <v>3</v>
      </c>
      <c r="AF3188">
        <v>3</v>
      </c>
      <c r="AG3188">
        <v>1</v>
      </c>
      <c r="AH3188" s="2">
        <v>1100000</v>
      </c>
    </row>
    <row r="3189" spans="1:34" x14ac:dyDescent="0.5">
      <c r="A3189">
        <v>22826</v>
      </c>
      <c r="B3189">
        <v>100099</v>
      </c>
      <c r="C3189" t="s">
        <v>3089</v>
      </c>
      <c r="D3189" s="25">
        <v>25102</v>
      </c>
      <c r="E3189" t="s">
        <v>69</v>
      </c>
      <c r="F3189" t="s">
        <v>94</v>
      </c>
      <c r="G3189" t="s">
        <v>95</v>
      </c>
      <c r="H3189" s="25">
        <v>41901</v>
      </c>
      <c r="I3189" s="26" t="str">
        <f t="shared" si="392"/>
        <v>Fri</v>
      </c>
      <c r="J3189" s="1">
        <f t="shared" si="393"/>
        <v>1</v>
      </c>
      <c r="K3189" s="1" t="str">
        <f t="shared" si="394"/>
        <v>7D</v>
      </c>
      <c r="L3189" s="25">
        <v>41902</v>
      </c>
      <c r="M3189" s="26" t="str">
        <f t="shared" si="395"/>
        <v>Sat</v>
      </c>
      <c r="N3189" s="25">
        <v>41903</v>
      </c>
      <c r="O3189" s="1">
        <f t="shared" si="396"/>
        <v>1</v>
      </c>
      <c r="P3189" s="27">
        <f t="shared" si="397"/>
        <v>2014</v>
      </c>
      <c r="Q3189" s="1">
        <f t="shared" si="398"/>
        <v>9</v>
      </c>
      <c r="R3189" s="1">
        <f t="shared" si="399"/>
        <v>20</v>
      </c>
      <c r="S3189" t="s">
        <v>72</v>
      </c>
      <c r="T3189" s="2">
        <v>29585000</v>
      </c>
      <c r="U3189">
        <v>27745000</v>
      </c>
      <c r="V3189" s="2">
        <v>16560171</v>
      </c>
      <c r="W3189" s="2">
        <v>9054544.1199999992</v>
      </c>
      <c r="X3189" s="2">
        <v>0</v>
      </c>
      <c r="Y3189" s="2">
        <v>0</v>
      </c>
      <c r="Z3189" s="2">
        <v>3970284.88</v>
      </c>
      <c r="AA3189">
        <v>4</v>
      </c>
      <c r="AB3189">
        <v>0</v>
      </c>
      <c r="AC3189">
        <v>0</v>
      </c>
      <c r="AD3189">
        <v>0</v>
      </c>
      <c r="AE3189">
        <v>4</v>
      </c>
      <c r="AF3189">
        <v>4</v>
      </c>
      <c r="AG3189">
        <v>2</v>
      </c>
      <c r="AH3189" s="2">
        <v>8280085.5</v>
      </c>
    </row>
    <row r="3190" spans="1:34" x14ac:dyDescent="0.5">
      <c r="A3190">
        <v>23739</v>
      </c>
      <c r="B3190">
        <v>63077</v>
      </c>
      <c r="C3190" t="s">
        <v>1958</v>
      </c>
      <c r="D3190" s="25">
        <v>26944</v>
      </c>
      <c r="E3190" t="s">
        <v>69</v>
      </c>
      <c r="F3190" t="s">
        <v>70</v>
      </c>
      <c r="G3190" t="s">
        <v>845</v>
      </c>
      <c r="H3190" s="25">
        <v>41901</v>
      </c>
      <c r="I3190" s="26" t="str">
        <f t="shared" si="392"/>
        <v>Fri</v>
      </c>
      <c r="J3190" s="1">
        <f t="shared" si="393"/>
        <v>8</v>
      </c>
      <c r="K3190" s="1" t="str">
        <f t="shared" si="394"/>
        <v>14D</v>
      </c>
      <c r="L3190" s="25">
        <v>41909</v>
      </c>
      <c r="M3190" s="26" t="str">
        <f t="shared" si="395"/>
        <v>Sat</v>
      </c>
      <c r="N3190" s="25">
        <v>41911</v>
      </c>
      <c r="O3190" s="1">
        <f t="shared" si="396"/>
        <v>2</v>
      </c>
      <c r="P3190" s="27">
        <f t="shared" si="397"/>
        <v>2014</v>
      </c>
      <c r="Q3190" s="1">
        <f t="shared" si="398"/>
        <v>9</v>
      </c>
      <c r="R3190" s="1">
        <f t="shared" si="399"/>
        <v>27</v>
      </c>
      <c r="S3190" t="s">
        <v>72</v>
      </c>
      <c r="T3190" s="2">
        <v>10807500.01</v>
      </c>
      <c r="U3190">
        <v>5197500</v>
      </c>
      <c r="V3190" s="2">
        <v>6416883.54</v>
      </c>
      <c r="W3190" s="2">
        <v>2940259.32</v>
      </c>
      <c r="X3190" s="2">
        <v>0</v>
      </c>
      <c r="Y3190" s="2">
        <v>0</v>
      </c>
      <c r="Z3190" s="2">
        <v>1450357.15</v>
      </c>
      <c r="AA3190">
        <v>6</v>
      </c>
      <c r="AB3190">
        <v>0</v>
      </c>
      <c r="AC3190">
        <v>0</v>
      </c>
      <c r="AD3190">
        <v>0</v>
      </c>
      <c r="AE3190">
        <v>6</v>
      </c>
      <c r="AF3190">
        <v>6</v>
      </c>
      <c r="AG3190">
        <v>3</v>
      </c>
      <c r="AH3190" s="2">
        <v>2138961.1800000002</v>
      </c>
    </row>
    <row r="3191" spans="1:34" x14ac:dyDescent="0.5">
      <c r="A3191">
        <v>23754</v>
      </c>
      <c r="B3191">
        <v>100278</v>
      </c>
      <c r="C3191" t="s">
        <v>3090</v>
      </c>
      <c r="D3191" s="25">
        <v>27634</v>
      </c>
      <c r="E3191" t="s">
        <v>138</v>
      </c>
      <c r="F3191" t="s">
        <v>80</v>
      </c>
      <c r="G3191" t="s">
        <v>89</v>
      </c>
      <c r="H3191" s="25">
        <v>41902</v>
      </c>
      <c r="I3191" s="26" t="str">
        <f t="shared" si="392"/>
        <v>Sat</v>
      </c>
      <c r="J3191" s="1">
        <f t="shared" si="393"/>
        <v>39</v>
      </c>
      <c r="K3191" s="1" t="str">
        <f t="shared" si="394"/>
        <v>45D</v>
      </c>
      <c r="L3191" s="25">
        <v>41941</v>
      </c>
      <c r="M3191" s="26" t="str">
        <f t="shared" si="395"/>
        <v>Wed</v>
      </c>
      <c r="N3191" s="25">
        <v>41944</v>
      </c>
      <c r="O3191" s="1">
        <f t="shared" si="396"/>
        <v>3</v>
      </c>
      <c r="P3191" s="27">
        <f t="shared" si="397"/>
        <v>2014</v>
      </c>
      <c r="Q3191" s="1">
        <f t="shared" si="398"/>
        <v>10</v>
      </c>
      <c r="R3191" s="1">
        <f t="shared" si="399"/>
        <v>29</v>
      </c>
      <c r="S3191" t="s">
        <v>72</v>
      </c>
      <c r="T3191" s="2">
        <v>10419998.9</v>
      </c>
      <c r="U3191">
        <v>0</v>
      </c>
      <c r="V3191" s="2">
        <v>1200000</v>
      </c>
      <c r="W3191" s="2">
        <v>1731600.77</v>
      </c>
      <c r="X3191" s="2">
        <v>0</v>
      </c>
      <c r="Y3191" s="2">
        <v>6090043.29</v>
      </c>
      <c r="Z3191" s="2">
        <v>1398354.84</v>
      </c>
      <c r="AA3191">
        <v>6</v>
      </c>
      <c r="AB3191">
        <v>0</v>
      </c>
      <c r="AC3191">
        <v>0</v>
      </c>
      <c r="AD3191">
        <v>0</v>
      </c>
      <c r="AE3191">
        <v>6</v>
      </c>
      <c r="AF3191">
        <v>6</v>
      </c>
      <c r="AG3191">
        <v>3</v>
      </c>
      <c r="AH3191" s="2">
        <v>400000</v>
      </c>
    </row>
    <row r="3192" spans="1:34" x14ac:dyDescent="0.5">
      <c r="A3192">
        <v>23743</v>
      </c>
      <c r="B3192">
        <v>101038</v>
      </c>
      <c r="C3192" t="s">
        <v>3091</v>
      </c>
      <c r="D3192" s="25">
        <v>27127</v>
      </c>
      <c r="E3192" t="s">
        <v>69</v>
      </c>
      <c r="F3192" t="s">
        <v>75</v>
      </c>
      <c r="G3192" t="s">
        <v>91</v>
      </c>
      <c r="H3192" s="25">
        <v>41902</v>
      </c>
      <c r="I3192" s="26" t="str">
        <f t="shared" si="392"/>
        <v>Sat</v>
      </c>
      <c r="J3192" s="1">
        <f t="shared" si="393"/>
        <v>6</v>
      </c>
      <c r="K3192" s="1" t="str">
        <f t="shared" si="394"/>
        <v>7D</v>
      </c>
      <c r="L3192" s="25">
        <v>41908</v>
      </c>
      <c r="M3192" s="26" t="str">
        <f t="shared" si="395"/>
        <v>Fri</v>
      </c>
      <c r="N3192" s="25">
        <v>41910</v>
      </c>
      <c r="O3192" s="1">
        <f t="shared" si="396"/>
        <v>2</v>
      </c>
      <c r="P3192" s="27">
        <f t="shared" si="397"/>
        <v>2014</v>
      </c>
      <c r="Q3192" s="1">
        <f t="shared" si="398"/>
        <v>9</v>
      </c>
      <c r="R3192" s="1">
        <f t="shared" si="399"/>
        <v>26</v>
      </c>
      <c r="S3192" t="s">
        <v>72</v>
      </c>
      <c r="T3192" s="2">
        <v>1693999.78</v>
      </c>
      <c r="U3192">
        <v>0</v>
      </c>
      <c r="V3192" s="2">
        <v>800000</v>
      </c>
      <c r="W3192" s="2">
        <v>666666.49</v>
      </c>
      <c r="X3192" s="2">
        <v>0</v>
      </c>
      <c r="Y3192" s="2">
        <v>0</v>
      </c>
      <c r="Z3192" s="2">
        <v>227333.29</v>
      </c>
      <c r="AA3192">
        <v>8</v>
      </c>
      <c r="AB3192">
        <v>0</v>
      </c>
      <c r="AC3192">
        <v>2</v>
      </c>
      <c r="AD3192">
        <v>0</v>
      </c>
      <c r="AE3192">
        <v>8</v>
      </c>
      <c r="AF3192">
        <v>10</v>
      </c>
      <c r="AG3192">
        <v>4</v>
      </c>
      <c r="AH3192" s="2">
        <v>200000</v>
      </c>
    </row>
    <row r="3193" spans="1:34" x14ac:dyDescent="0.5">
      <c r="A3193">
        <v>23761</v>
      </c>
      <c r="B3193">
        <v>100316</v>
      </c>
      <c r="C3193" t="s">
        <v>3092</v>
      </c>
      <c r="D3193" s="25">
        <v>25641</v>
      </c>
      <c r="E3193" t="s">
        <v>138</v>
      </c>
      <c r="F3193" t="s">
        <v>70</v>
      </c>
      <c r="G3193" t="s">
        <v>97</v>
      </c>
      <c r="H3193" s="25">
        <v>41903</v>
      </c>
      <c r="I3193" s="26" t="str">
        <f t="shared" si="392"/>
        <v>Sun</v>
      </c>
      <c r="J3193" s="1">
        <f t="shared" si="393"/>
        <v>0</v>
      </c>
      <c r="K3193" s="1" t="str">
        <f t="shared" si="394"/>
        <v>7D</v>
      </c>
      <c r="L3193" s="25">
        <v>41903</v>
      </c>
      <c r="M3193" s="26" t="str">
        <f t="shared" si="395"/>
        <v>Sun</v>
      </c>
      <c r="N3193" s="25">
        <v>41906</v>
      </c>
      <c r="O3193" s="1">
        <f t="shared" si="396"/>
        <v>3</v>
      </c>
      <c r="P3193" s="27">
        <f t="shared" si="397"/>
        <v>2014</v>
      </c>
      <c r="Q3193" s="1">
        <f t="shared" si="398"/>
        <v>9</v>
      </c>
      <c r="R3193" s="1">
        <f t="shared" si="399"/>
        <v>21</v>
      </c>
      <c r="S3193" t="s">
        <v>72</v>
      </c>
      <c r="T3193" s="2">
        <v>24868000</v>
      </c>
      <c r="U3193">
        <v>21483000</v>
      </c>
      <c r="V3193" s="2">
        <v>13727274</v>
      </c>
      <c r="W3193" s="2">
        <v>4946319.07</v>
      </c>
      <c r="X3193" s="2">
        <v>0</v>
      </c>
      <c r="Y3193" s="2">
        <v>2197802.2000000002</v>
      </c>
      <c r="Z3193" s="2">
        <v>3996604.73</v>
      </c>
      <c r="AA3193">
        <v>6</v>
      </c>
      <c r="AB3193">
        <v>0</v>
      </c>
      <c r="AC3193">
        <v>0</v>
      </c>
      <c r="AD3193">
        <v>0</v>
      </c>
      <c r="AE3193">
        <v>6</v>
      </c>
      <c r="AF3193">
        <v>6</v>
      </c>
      <c r="AG3193">
        <v>3</v>
      </c>
      <c r="AH3193" s="2">
        <v>4575758</v>
      </c>
    </row>
    <row r="3194" spans="1:34" x14ac:dyDescent="0.5">
      <c r="A3194">
        <v>23783</v>
      </c>
      <c r="B3194">
        <v>115558</v>
      </c>
      <c r="C3194" t="s">
        <v>3093</v>
      </c>
      <c r="D3194" s="25">
        <v>21920</v>
      </c>
      <c r="E3194" t="s">
        <v>138</v>
      </c>
      <c r="F3194" t="s">
        <v>80</v>
      </c>
      <c r="G3194" t="s">
        <v>89</v>
      </c>
      <c r="H3194" s="25">
        <v>41904</v>
      </c>
      <c r="I3194" s="26" t="str">
        <f t="shared" si="392"/>
        <v>Mon</v>
      </c>
      <c r="J3194" s="1">
        <f t="shared" si="393"/>
        <v>14</v>
      </c>
      <c r="K3194" s="1" t="str">
        <f t="shared" si="394"/>
        <v>14D</v>
      </c>
      <c r="L3194" s="25">
        <v>41918</v>
      </c>
      <c r="M3194" s="26" t="str">
        <f t="shared" si="395"/>
        <v>Mon</v>
      </c>
      <c r="N3194" s="25">
        <v>41920</v>
      </c>
      <c r="O3194" s="1">
        <f t="shared" si="396"/>
        <v>2</v>
      </c>
      <c r="P3194" s="27">
        <f t="shared" si="397"/>
        <v>2014</v>
      </c>
      <c r="Q3194" s="1">
        <f t="shared" si="398"/>
        <v>10</v>
      </c>
      <c r="R3194" s="1">
        <f t="shared" si="399"/>
        <v>6</v>
      </c>
      <c r="S3194" t="s">
        <v>72</v>
      </c>
      <c r="T3194" s="2">
        <v>11330848.1</v>
      </c>
      <c r="U3194">
        <v>7450848.0999999996</v>
      </c>
      <c r="V3194" s="2">
        <v>3213902.8</v>
      </c>
      <c r="W3194" s="2">
        <v>3479122.74</v>
      </c>
      <c r="X3194" s="2">
        <v>0</v>
      </c>
      <c r="Y3194" s="2">
        <v>3116883.12</v>
      </c>
      <c r="Z3194" s="2">
        <v>1520939.44</v>
      </c>
      <c r="AA3194">
        <v>6</v>
      </c>
      <c r="AB3194">
        <v>0</v>
      </c>
      <c r="AC3194">
        <v>0</v>
      </c>
      <c r="AD3194">
        <v>0</v>
      </c>
      <c r="AE3194">
        <v>6</v>
      </c>
      <c r="AF3194">
        <v>6</v>
      </c>
      <c r="AG3194">
        <v>4</v>
      </c>
      <c r="AH3194" s="2">
        <v>803475.7</v>
      </c>
    </row>
    <row r="3195" spans="1:34" x14ac:dyDescent="0.5">
      <c r="A3195">
        <v>23776</v>
      </c>
      <c r="B3195">
        <v>100387</v>
      </c>
      <c r="C3195" t="s">
        <v>3094</v>
      </c>
      <c r="D3195" s="25">
        <v>25578</v>
      </c>
      <c r="E3195" t="s">
        <v>138</v>
      </c>
      <c r="F3195" t="s">
        <v>80</v>
      </c>
      <c r="G3195" t="s">
        <v>89</v>
      </c>
      <c r="H3195" s="25">
        <v>41904</v>
      </c>
      <c r="I3195" s="26" t="str">
        <f t="shared" si="392"/>
        <v>Mon</v>
      </c>
      <c r="J3195" s="1">
        <f t="shared" si="393"/>
        <v>27</v>
      </c>
      <c r="K3195" s="1" t="str">
        <f t="shared" si="394"/>
        <v>30D</v>
      </c>
      <c r="L3195" s="25">
        <v>41931</v>
      </c>
      <c r="M3195" s="26" t="str">
        <f t="shared" si="395"/>
        <v>Sun</v>
      </c>
      <c r="N3195" s="25">
        <v>41934</v>
      </c>
      <c r="O3195" s="1">
        <f t="shared" si="396"/>
        <v>3</v>
      </c>
      <c r="P3195" s="27">
        <f t="shared" si="397"/>
        <v>2014</v>
      </c>
      <c r="Q3195" s="1">
        <f t="shared" si="398"/>
        <v>10</v>
      </c>
      <c r="R3195" s="1">
        <f t="shared" si="399"/>
        <v>19</v>
      </c>
      <c r="S3195" t="s">
        <v>72</v>
      </c>
      <c r="T3195" s="2">
        <v>3811500</v>
      </c>
      <c r="U3195">
        <v>0</v>
      </c>
      <c r="V3195" s="2">
        <v>3300000</v>
      </c>
      <c r="W3195" s="2">
        <v>0</v>
      </c>
      <c r="X3195" s="2">
        <v>0</v>
      </c>
      <c r="Y3195" s="2">
        <v>0</v>
      </c>
      <c r="Z3195" s="2">
        <v>511500</v>
      </c>
      <c r="AA3195">
        <v>9</v>
      </c>
      <c r="AB3195">
        <v>0</v>
      </c>
      <c r="AC3195">
        <v>0</v>
      </c>
      <c r="AD3195">
        <v>0</v>
      </c>
      <c r="AE3195">
        <v>9</v>
      </c>
      <c r="AF3195">
        <v>9</v>
      </c>
      <c r="AG3195">
        <v>3</v>
      </c>
      <c r="AH3195" s="2">
        <v>1100000</v>
      </c>
    </row>
    <row r="3196" spans="1:34" x14ac:dyDescent="0.5">
      <c r="A3196">
        <v>23780</v>
      </c>
      <c r="B3196">
        <v>100401</v>
      </c>
      <c r="C3196" t="s">
        <v>3095</v>
      </c>
      <c r="D3196" s="25">
        <v>30202</v>
      </c>
      <c r="E3196" t="s">
        <v>3096</v>
      </c>
      <c r="F3196" t="s">
        <v>80</v>
      </c>
      <c r="G3196" t="s">
        <v>89</v>
      </c>
      <c r="H3196" s="25">
        <v>41904</v>
      </c>
      <c r="I3196" s="26" t="str">
        <f t="shared" si="392"/>
        <v>Mon</v>
      </c>
      <c r="J3196" s="1">
        <f t="shared" si="393"/>
        <v>15</v>
      </c>
      <c r="K3196" s="1" t="str">
        <f t="shared" si="394"/>
        <v>30D</v>
      </c>
      <c r="L3196" s="25">
        <v>41919</v>
      </c>
      <c r="M3196" s="26" t="str">
        <f t="shared" si="395"/>
        <v>Tue</v>
      </c>
      <c r="N3196" s="25">
        <v>41921</v>
      </c>
      <c r="O3196" s="1">
        <f t="shared" si="396"/>
        <v>2</v>
      </c>
      <c r="P3196" s="27">
        <f t="shared" si="397"/>
        <v>2014</v>
      </c>
      <c r="Q3196" s="1">
        <f t="shared" si="398"/>
        <v>10</v>
      </c>
      <c r="R3196" s="1">
        <f t="shared" si="399"/>
        <v>7</v>
      </c>
      <c r="S3196" t="s">
        <v>72</v>
      </c>
      <c r="T3196" s="2">
        <v>7902412.3799999999</v>
      </c>
      <c r="U3196">
        <v>7452412.4000000004</v>
      </c>
      <c r="V3196" s="2">
        <v>3214489.2</v>
      </c>
      <c r="W3196" s="2">
        <v>3627076.78</v>
      </c>
      <c r="X3196" s="2">
        <v>0</v>
      </c>
      <c r="Y3196" s="2">
        <v>0</v>
      </c>
      <c r="Z3196" s="2">
        <v>1060846.3999999999</v>
      </c>
      <c r="AA3196">
        <v>4</v>
      </c>
      <c r="AB3196">
        <v>0</v>
      </c>
      <c r="AC3196">
        <v>0</v>
      </c>
      <c r="AD3196">
        <v>0</v>
      </c>
      <c r="AE3196">
        <v>4</v>
      </c>
      <c r="AF3196">
        <v>4</v>
      </c>
      <c r="AG3196">
        <v>2</v>
      </c>
      <c r="AH3196" s="2">
        <v>1607244.6</v>
      </c>
    </row>
    <row r="3197" spans="1:34" x14ac:dyDescent="0.5">
      <c r="A3197">
        <v>23764</v>
      </c>
      <c r="B3197">
        <v>100339</v>
      </c>
      <c r="C3197" t="s">
        <v>3097</v>
      </c>
      <c r="D3197" s="25">
        <v>27372</v>
      </c>
      <c r="E3197" t="s">
        <v>138</v>
      </c>
      <c r="F3197" t="s">
        <v>80</v>
      </c>
      <c r="G3197" t="s">
        <v>89</v>
      </c>
      <c r="H3197" s="25">
        <v>41904</v>
      </c>
      <c r="I3197" s="26" t="str">
        <f t="shared" si="392"/>
        <v>Mon</v>
      </c>
      <c r="J3197" s="1">
        <f t="shared" si="393"/>
        <v>20</v>
      </c>
      <c r="K3197" s="1" t="str">
        <f t="shared" si="394"/>
        <v>30D</v>
      </c>
      <c r="L3197" s="25">
        <v>41924</v>
      </c>
      <c r="M3197" s="26" t="str">
        <f t="shared" si="395"/>
        <v>Sun</v>
      </c>
      <c r="N3197" s="25">
        <v>41926</v>
      </c>
      <c r="O3197" s="1">
        <f t="shared" si="396"/>
        <v>2</v>
      </c>
      <c r="P3197" s="27">
        <f t="shared" si="397"/>
        <v>2014</v>
      </c>
      <c r="Q3197" s="1">
        <f t="shared" si="398"/>
        <v>10</v>
      </c>
      <c r="R3197" s="1">
        <f t="shared" si="399"/>
        <v>12</v>
      </c>
      <c r="S3197" t="s">
        <v>72</v>
      </c>
      <c r="T3197" s="2">
        <v>1325199.82</v>
      </c>
      <c r="U3197">
        <v>0</v>
      </c>
      <c r="V3197" s="2">
        <v>400000</v>
      </c>
      <c r="W3197" s="2">
        <v>729177.33</v>
      </c>
      <c r="X3197" s="2">
        <v>0</v>
      </c>
      <c r="Y3197" s="2">
        <v>18181.82</v>
      </c>
      <c r="Z3197" s="2">
        <v>177840.67</v>
      </c>
      <c r="AA3197">
        <v>6</v>
      </c>
      <c r="AB3197">
        <v>0</v>
      </c>
      <c r="AC3197">
        <v>2</v>
      </c>
      <c r="AD3197">
        <v>0</v>
      </c>
      <c r="AE3197">
        <v>6</v>
      </c>
      <c r="AF3197">
        <v>8</v>
      </c>
      <c r="AG3197">
        <v>2</v>
      </c>
      <c r="AH3197" s="2">
        <v>200000</v>
      </c>
    </row>
    <row r="3198" spans="1:34" x14ac:dyDescent="0.5">
      <c r="A3198">
        <v>23762</v>
      </c>
      <c r="B3198">
        <v>100329</v>
      </c>
      <c r="C3198" t="s">
        <v>3098</v>
      </c>
      <c r="D3198" s="25">
        <v>30835</v>
      </c>
      <c r="E3198" t="s">
        <v>122</v>
      </c>
      <c r="F3198" t="s">
        <v>80</v>
      </c>
      <c r="G3198" t="s">
        <v>81</v>
      </c>
      <c r="H3198" s="25">
        <v>41904</v>
      </c>
      <c r="I3198" s="26" t="str">
        <f t="shared" si="392"/>
        <v>Mon</v>
      </c>
      <c r="J3198" s="1">
        <f t="shared" si="393"/>
        <v>45</v>
      </c>
      <c r="K3198" s="1" t="str">
        <f t="shared" si="394"/>
        <v>45D</v>
      </c>
      <c r="L3198" s="25">
        <v>41949</v>
      </c>
      <c r="M3198" s="26" t="str">
        <f t="shared" si="395"/>
        <v>Thu</v>
      </c>
      <c r="N3198" s="25">
        <v>41952</v>
      </c>
      <c r="O3198" s="1">
        <f t="shared" si="396"/>
        <v>3</v>
      </c>
      <c r="P3198" s="27">
        <f t="shared" si="397"/>
        <v>2014</v>
      </c>
      <c r="Q3198" s="1">
        <f t="shared" si="398"/>
        <v>11</v>
      </c>
      <c r="R3198" s="1">
        <f t="shared" si="399"/>
        <v>6</v>
      </c>
      <c r="S3198" t="s">
        <v>72</v>
      </c>
      <c r="T3198" s="2">
        <v>16449519.16</v>
      </c>
      <c r="U3198">
        <v>15592500</v>
      </c>
      <c r="V3198" s="2">
        <v>11063637</v>
      </c>
      <c r="W3198" s="2">
        <v>2735064.29</v>
      </c>
      <c r="X3198" s="2">
        <v>0</v>
      </c>
      <c r="Y3198" s="2">
        <v>443394.07</v>
      </c>
      <c r="Z3198" s="2">
        <v>2207423.7999999998</v>
      </c>
      <c r="AA3198">
        <v>3</v>
      </c>
      <c r="AB3198">
        <v>0</v>
      </c>
      <c r="AC3198">
        <v>0</v>
      </c>
      <c r="AD3198">
        <v>0</v>
      </c>
      <c r="AE3198">
        <v>3</v>
      </c>
      <c r="AF3198">
        <v>3</v>
      </c>
      <c r="AG3198">
        <v>3</v>
      </c>
      <c r="AH3198" s="2">
        <v>3687879</v>
      </c>
    </row>
    <row r="3199" spans="1:34" x14ac:dyDescent="0.5">
      <c r="A3199">
        <v>23798</v>
      </c>
      <c r="B3199">
        <v>100446</v>
      </c>
      <c r="C3199" t="s">
        <v>3099</v>
      </c>
      <c r="D3199" s="25">
        <v>25545</v>
      </c>
      <c r="E3199" t="s">
        <v>113</v>
      </c>
      <c r="F3199" t="s">
        <v>80</v>
      </c>
      <c r="G3199" t="s">
        <v>89</v>
      </c>
      <c r="H3199" s="25">
        <v>41905</v>
      </c>
      <c r="I3199" s="26" t="str">
        <f t="shared" si="392"/>
        <v>Tue</v>
      </c>
      <c r="J3199" s="1">
        <f t="shared" si="393"/>
        <v>4</v>
      </c>
      <c r="K3199" s="1" t="str">
        <f t="shared" si="394"/>
        <v>7D</v>
      </c>
      <c r="L3199" s="25">
        <v>41909</v>
      </c>
      <c r="M3199" s="26" t="str">
        <f t="shared" si="395"/>
        <v>Sat</v>
      </c>
      <c r="N3199" s="25">
        <v>41911</v>
      </c>
      <c r="O3199" s="1">
        <f t="shared" si="396"/>
        <v>2</v>
      </c>
      <c r="P3199" s="27">
        <f t="shared" si="397"/>
        <v>2014</v>
      </c>
      <c r="Q3199" s="1">
        <f t="shared" si="398"/>
        <v>9</v>
      </c>
      <c r="R3199" s="1">
        <f t="shared" si="399"/>
        <v>27</v>
      </c>
      <c r="S3199" t="s">
        <v>72</v>
      </c>
      <c r="T3199" s="2">
        <v>8226959.6500000004</v>
      </c>
      <c r="U3199">
        <v>6591960.2000000002</v>
      </c>
      <c r="V3199" s="2">
        <v>4089265.6</v>
      </c>
      <c r="W3199" s="2">
        <v>2592201.5</v>
      </c>
      <c r="X3199" s="2">
        <v>0</v>
      </c>
      <c r="Y3199" s="2">
        <v>441558.44</v>
      </c>
      <c r="Z3199" s="2">
        <v>1103934.1100000001</v>
      </c>
      <c r="AA3199">
        <v>2</v>
      </c>
      <c r="AB3199">
        <v>0</v>
      </c>
      <c r="AC3199">
        <v>0</v>
      </c>
      <c r="AD3199">
        <v>0</v>
      </c>
      <c r="AE3199">
        <v>2</v>
      </c>
      <c r="AF3199">
        <v>2</v>
      </c>
      <c r="AG3199">
        <v>2</v>
      </c>
      <c r="AH3199" s="2">
        <v>2044632.8</v>
      </c>
    </row>
    <row r="3200" spans="1:34" x14ac:dyDescent="0.5">
      <c r="A3200">
        <v>23794</v>
      </c>
      <c r="B3200">
        <v>100437</v>
      </c>
      <c r="C3200" t="s">
        <v>3100</v>
      </c>
      <c r="D3200" s="25">
        <v>28461</v>
      </c>
      <c r="E3200" t="s">
        <v>138</v>
      </c>
      <c r="F3200" t="s">
        <v>80</v>
      </c>
      <c r="G3200" t="s">
        <v>89</v>
      </c>
      <c r="H3200" s="25">
        <v>41905</v>
      </c>
      <c r="I3200" s="26" t="str">
        <f t="shared" ref="I3200:I3263" si="400">TEXT(H3200,"ddd")</f>
        <v>Tue</v>
      </c>
      <c r="J3200" s="1">
        <f t="shared" ref="J3200:J3263" si="401">L3200-H3200</f>
        <v>0</v>
      </c>
      <c r="K3200" s="1" t="str">
        <f t="shared" ref="K3200:K3263" si="402">IF(J3200&lt;=7,"7D",IF(J3200&lt;=14,"14D",IF(J3200&lt;=30,"30D",IF(J3200&lt;=45,"45D",IF(J3200&lt;=60,"60D",IF(J3200&lt;=90,"90D","120D"))))))</f>
        <v>7D</v>
      </c>
      <c r="L3200" s="25">
        <v>41905</v>
      </c>
      <c r="M3200" s="26" t="str">
        <f t="shared" ref="M3200:M3263" si="403">TEXT(L3200,"ddd")</f>
        <v>Tue</v>
      </c>
      <c r="N3200" s="25">
        <v>41906</v>
      </c>
      <c r="O3200" s="1">
        <f t="shared" ref="O3200:O3263" si="404">N3200-L3200</f>
        <v>1</v>
      </c>
      <c r="P3200" s="27">
        <f t="shared" ref="P3200:P3263" si="405">YEAR(L3200)</f>
        <v>2014</v>
      </c>
      <c r="Q3200" s="1">
        <f t="shared" ref="Q3200:Q3263" si="406">MONTH(L3200)</f>
        <v>9</v>
      </c>
      <c r="R3200" s="1">
        <f t="shared" ref="R3200:R3263" si="407">DAY(L3200)</f>
        <v>23</v>
      </c>
      <c r="S3200" t="s">
        <v>72</v>
      </c>
      <c r="T3200" s="2">
        <v>4780361.5999999996</v>
      </c>
      <c r="U3200">
        <v>4780361.5999999996</v>
      </c>
      <c r="V3200" s="2">
        <v>2520814.7999999998</v>
      </c>
      <c r="W3200" s="2">
        <v>1617965.3</v>
      </c>
      <c r="X3200" s="2">
        <v>0</v>
      </c>
      <c r="Y3200" s="2">
        <v>0</v>
      </c>
      <c r="Z3200" s="2">
        <v>641581.5</v>
      </c>
      <c r="AA3200">
        <v>2</v>
      </c>
      <c r="AB3200">
        <v>0</v>
      </c>
      <c r="AC3200">
        <v>0</v>
      </c>
      <c r="AD3200">
        <v>1</v>
      </c>
      <c r="AE3200">
        <v>2</v>
      </c>
      <c r="AF3200">
        <v>3</v>
      </c>
      <c r="AG3200">
        <v>1</v>
      </c>
      <c r="AH3200" s="2">
        <v>2520814.7999999998</v>
      </c>
    </row>
    <row r="3201" spans="1:34" x14ac:dyDescent="0.5">
      <c r="A3201">
        <v>23619</v>
      </c>
      <c r="B3201">
        <v>100472</v>
      </c>
      <c r="C3201" t="s">
        <v>3101</v>
      </c>
      <c r="D3201" s="25">
        <v>21730</v>
      </c>
      <c r="E3201" t="s">
        <v>138</v>
      </c>
      <c r="F3201" t="s">
        <v>80</v>
      </c>
      <c r="G3201" t="s">
        <v>89</v>
      </c>
      <c r="H3201" s="25">
        <v>41905</v>
      </c>
      <c r="I3201" s="26" t="str">
        <f t="shared" si="400"/>
        <v>Tue</v>
      </c>
      <c r="J3201" s="1">
        <f t="shared" si="401"/>
        <v>32</v>
      </c>
      <c r="K3201" s="1" t="str">
        <f t="shared" si="402"/>
        <v>45D</v>
      </c>
      <c r="L3201" s="25">
        <v>41937</v>
      </c>
      <c r="M3201" s="26" t="str">
        <f t="shared" si="403"/>
        <v>Sat</v>
      </c>
      <c r="N3201" s="25">
        <v>41939</v>
      </c>
      <c r="O3201" s="1">
        <f t="shared" si="404"/>
        <v>2</v>
      </c>
      <c r="P3201" s="27">
        <f t="shared" si="405"/>
        <v>2014</v>
      </c>
      <c r="Q3201" s="1">
        <f t="shared" si="406"/>
        <v>10</v>
      </c>
      <c r="R3201" s="1">
        <f t="shared" si="407"/>
        <v>25</v>
      </c>
      <c r="S3201" t="s">
        <v>72</v>
      </c>
      <c r="T3201" s="2">
        <v>1012959.7</v>
      </c>
      <c r="U3201">
        <v>0</v>
      </c>
      <c r="V3201" s="2">
        <v>218810.4</v>
      </c>
      <c r="W3201" s="2">
        <v>658008.4</v>
      </c>
      <c r="X3201" s="2">
        <v>0</v>
      </c>
      <c r="Y3201" s="2">
        <v>0</v>
      </c>
      <c r="Z3201" s="2">
        <v>136140.9</v>
      </c>
      <c r="AA3201">
        <v>4</v>
      </c>
      <c r="AB3201">
        <v>0</v>
      </c>
      <c r="AC3201">
        <v>0</v>
      </c>
      <c r="AD3201">
        <v>0</v>
      </c>
      <c r="AE3201">
        <v>4</v>
      </c>
      <c r="AF3201">
        <v>4</v>
      </c>
      <c r="AG3201">
        <v>2</v>
      </c>
      <c r="AH3201" s="2">
        <v>109405.2</v>
      </c>
    </row>
    <row r="3202" spans="1:34" x14ac:dyDescent="0.5">
      <c r="A3202">
        <v>23793</v>
      </c>
      <c r="B3202">
        <v>100435</v>
      </c>
      <c r="C3202" t="s">
        <v>3102</v>
      </c>
      <c r="D3202" s="25">
        <v>28674</v>
      </c>
      <c r="E3202" t="s">
        <v>138</v>
      </c>
      <c r="F3202" t="s">
        <v>80</v>
      </c>
      <c r="G3202" t="s">
        <v>89</v>
      </c>
      <c r="H3202" s="25">
        <v>41905</v>
      </c>
      <c r="I3202" s="26" t="str">
        <f t="shared" si="400"/>
        <v>Tue</v>
      </c>
      <c r="J3202" s="1">
        <f t="shared" si="401"/>
        <v>32</v>
      </c>
      <c r="K3202" s="1" t="str">
        <f t="shared" si="402"/>
        <v>45D</v>
      </c>
      <c r="L3202" s="25">
        <v>41937</v>
      </c>
      <c r="M3202" s="26" t="str">
        <f t="shared" si="403"/>
        <v>Sat</v>
      </c>
      <c r="N3202" s="25">
        <v>41939</v>
      </c>
      <c r="O3202" s="1">
        <f t="shared" si="404"/>
        <v>2</v>
      </c>
      <c r="P3202" s="27">
        <f t="shared" si="405"/>
        <v>2014</v>
      </c>
      <c r="Q3202" s="1">
        <f t="shared" si="406"/>
        <v>10</v>
      </c>
      <c r="R3202" s="1">
        <f t="shared" si="407"/>
        <v>25</v>
      </c>
      <c r="S3202" t="s">
        <v>72</v>
      </c>
      <c r="T3202" s="2">
        <v>2840999.97</v>
      </c>
      <c r="U3202">
        <v>0</v>
      </c>
      <c r="V3202" s="2">
        <v>2200000</v>
      </c>
      <c r="W3202" s="2">
        <v>259740.25</v>
      </c>
      <c r="X3202" s="2">
        <v>0</v>
      </c>
      <c r="Y3202" s="2">
        <v>0</v>
      </c>
      <c r="Z3202" s="2">
        <v>381259.72</v>
      </c>
      <c r="AA3202">
        <v>6</v>
      </c>
      <c r="AB3202">
        <v>0</v>
      </c>
      <c r="AC3202">
        <v>0</v>
      </c>
      <c r="AD3202">
        <v>0</v>
      </c>
      <c r="AE3202">
        <v>6</v>
      </c>
      <c r="AF3202">
        <v>6</v>
      </c>
      <c r="AG3202">
        <v>2</v>
      </c>
      <c r="AH3202" s="2">
        <v>1100000</v>
      </c>
    </row>
    <row r="3203" spans="1:34" x14ac:dyDescent="0.5">
      <c r="A3203">
        <v>23813</v>
      </c>
      <c r="B3203">
        <v>100505</v>
      </c>
      <c r="C3203" t="s">
        <v>3103</v>
      </c>
      <c r="D3203" s="25">
        <v>30478</v>
      </c>
      <c r="E3203" t="s">
        <v>100</v>
      </c>
      <c r="F3203" t="s">
        <v>80</v>
      </c>
      <c r="G3203" t="s">
        <v>89</v>
      </c>
      <c r="H3203" s="25">
        <v>41905</v>
      </c>
      <c r="I3203" s="26" t="str">
        <f t="shared" si="400"/>
        <v>Tue</v>
      </c>
      <c r="J3203" s="1">
        <f t="shared" si="401"/>
        <v>9</v>
      </c>
      <c r="K3203" s="1" t="str">
        <f t="shared" si="402"/>
        <v>14D</v>
      </c>
      <c r="L3203" s="25">
        <v>41914</v>
      </c>
      <c r="M3203" s="26" t="str">
        <f t="shared" si="403"/>
        <v>Thu</v>
      </c>
      <c r="N3203" s="25">
        <v>41916</v>
      </c>
      <c r="O3203" s="1">
        <f t="shared" si="404"/>
        <v>2</v>
      </c>
      <c r="P3203" s="27">
        <f t="shared" si="405"/>
        <v>2014</v>
      </c>
      <c r="Q3203" s="1">
        <f t="shared" si="406"/>
        <v>10</v>
      </c>
      <c r="R3203" s="1">
        <f t="shared" si="407"/>
        <v>2</v>
      </c>
      <c r="S3203" t="s">
        <v>72</v>
      </c>
      <c r="T3203" s="2">
        <v>15667559.59</v>
      </c>
      <c r="U3203">
        <v>14917560</v>
      </c>
      <c r="V3203" s="2">
        <v>6443206</v>
      </c>
      <c r="W3203" s="2">
        <v>7121211.4900000002</v>
      </c>
      <c r="X3203" s="2">
        <v>0</v>
      </c>
      <c r="Y3203" s="2">
        <v>0</v>
      </c>
      <c r="Z3203" s="2">
        <v>2103142.1</v>
      </c>
      <c r="AA3203">
        <v>4</v>
      </c>
      <c r="AB3203">
        <v>0</v>
      </c>
      <c r="AC3203">
        <v>0</v>
      </c>
      <c r="AD3203">
        <v>2</v>
      </c>
      <c r="AE3203">
        <v>4</v>
      </c>
      <c r="AF3203">
        <v>6</v>
      </c>
      <c r="AG3203">
        <v>2</v>
      </c>
      <c r="AH3203" s="2">
        <v>3221603</v>
      </c>
    </row>
    <row r="3204" spans="1:34" x14ac:dyDescent="0.5">
      <c r="A3204">
        <v>23803</v>
      </c>
      <c r="B3204">
        <v>100459</v>
      </c>
      <c r="C3204" t="s">
        <v>3104</v>
      </c>
      <c r="D3204" s="25">
        <v>23788</v>
      </c>
      <c r="E3204" t="s">
        <v>138</v>
      </c>
      <c r="F3204" t="s">
        <v>80</v>
      </c>
      <c r="G3204" t="s">
        <v>89</v>
      </c>
      <c r="H3204" s="25">
        <v>41905</v>
      </c>
      <c r="I3204" s="26" t="str">
        <f t="shared" si="400"/>
        <v>Tue</v>
      </c>
      <c r="J3204" s="1">
        <f t="shared" si="401"/>
        <v>99</v>
      </c>
      <c r="K3204" s="1" t="str">
        <f t="shared" si="402"/>
        <v>120D</v>
      </c>
      <c r="L3204" s="25">
        <v>42004</v>
      </c>
      <c r="M3204" s="26" t="str">
        <f t="shared" si="403"/>
        <v>Wed</v>
      </c>
      <c r="N3204" s="25">
        <v>42007</v>
      </c>
      <c r="O3204" s="1">
        <f t="shared" si="404"/>
        <v>3</v>
      </c>
      <c r="P3204" s="27">
        <f t="shared" si="405"/>
        <v>2014</v>
      </c>
      <c r="Q3204" s="1">
        <f t="shared" si="406"/>
        <v>12</v>
      </c>
      <c r="R3204" s="1">
        <f t="shared" si="407"/>
        <v>31</v>
      </c>
      <c r="S3204" t="s">
        <v>72</v>
      </c>
      <c r="T3204" s="2">
        <v>46906749.409999996</v>
      </c>
      <c r="U3204">
        <v>33239250</v>
      </c>
      <c r="V3204" s="2">
        <v>18987300</v>
      </c>
      <c r="W3204" s="2">
        <v>21624057.829999998</v>
      </c>
      <c r="X3204" s="2">
        <v>0</v>
      </c>
      <c r="Y3204" s="2">
        <v>0</v>
      </c>
      <c r="Z3204" s="2">
        <v>6295391.5800000001</v>
      </c>
      <c r="AA3204">
        <v>6</v>
      </c>
      <c r="AB3204">
        <v>0</v>
      </c>
      <c r="AC3204">
        <v>0</v>
      </c>
      <c r="AD3204">
        <v>0</v>
      </c>
      <c r="AE3204">
        <v>6</v>
      </c>
      <c r="AF3204">
        <v>6</v>
      </c>
      <c r="AG3204">
        <v>3</v>
      </c>
      <c r="AH3204" s="2">
        <v>6329100</v>
      </c>
    </row>
    <row r="3205" spans="1:34" x14ac:dyDescent="0.5">
      <c r="A3205">
        <v>23815</v>
      </c>
      <c r="B3205">
        <v>100511</v>
      </c>
      <c r="C3205" t="s">
        <v>3105</v>
      </c>
      <c r="D3205" s="25">
        <v>29442</v>
      </c>
      <c r="E3205" t="s">
        <v>138</v>
      </c>
      <c r="F3205" t="s">
        <v>80</v>
      </c>
      <c r="G3205" t="s">
        <v>89</v>
      </c>
      <c r="H3205" s="25">
        <v>41905</v>
      </c>
      <c r="I3205" s="26" t="str">
        <f t="shared" si="400"/>
        <v>Tue</v>
      </c>
      <c r="J3205" s="1">
        <f t="shared" si="401"/>
        <v>9</v>
      </c>
      <c r="K3205" s="1" t="str">
        <f t="shared" si="402"/>
        <v>14D</v>
      </c>
      <c r="L3205" s="25">
        <v>41914</v>
      </c>
      <c r="M3205" s="26" t="str">
        <f t="shared" si="403"/>
        <v>Thu</v>
      </c>
      <c r="N3205" s="25">
        <v>41916</v>
      </c>
      <c r="O3205" s="1">
        <f t="shared" si="404"/>
        <v>2</v>
      </c>
      <c r="P3205" s="27">
        <f t="shared" si="405"/>
        <v>2014</v>
      </c>
      <c r="Q3205" s="1">
        <f t="shared" si="406"/>
        <v>10</v>
      </c>
      <c r="R3205" s="1">
        <f t="shared" si="407"/>
        <v>2</v>
      </c>
      <c r="S3205" t="s">
        <v>72</v>
      </c>
      <c r="T3205" s="2">
        <v>7688779.7699999996</v>
      </c>
      <c r="U3205">
        <v>7458780</v>
      </c>
      <c r="V3205" s="2">
        <v>3221603</v>
      </c>
      <c r="W3205" s="2">
        <v>3435064.6</v>
      </c>
      <c r="X3205" s="2">
        <v>0</v>
      </c>
      <c r="Y3205" s="2">
        <v>0</v>
      </c>
      <c r="Z3205" s="2">
        <v>1032112.17</v>
      </c>
      <c r="AA3205">
        <v>4</v>
      </c>
      <c r="AB3205">
        <v>0</v>
      </c>
      <c r="AC3205">
        <v>0</v>
      </c>
      <c r="AD3205">
        <v>0</v>
      </c>
      <c r="AE3205">
        <v>4</v>
      </c>
      <c r="AF3205">
        <v>4</v>
      </c>
      <c r="AG3205">
        <v>2</v>
      </c>
      <c r="AH3205" s="2">
        <v>1610801.5</v>
      </c>
    </row>
    <row r="3206" spans="1:34" x14ac:dyDescent="0.5">
      <c r="A3206">
        <v>23860</v>
      </c>
      <c r="B3206">
        <v>100642</v>
      </c>
      <c r="C3206" t="s">
        <v>3106</v>
      </c>
      <c r="D3206" s="25">
        <v>27410</v>
      </c>
      <c r="E3206" t="s">
        <v>138</v>
      </c>
      <c r="F3206" t="s">
        <v>75</v>
      </c>
      <c r="G3206" t="s">
        <v>91</v>
      </c>
      <c r="H3206" s="25">
        <v>41906</v>
      </c>
      <c r="I3206" s="26" t="str">
        <f t="shared" si="400"/>
        <v>Wed</v>
      </c>
      <c r="J3206" s="1">
        <f t="shared" si="401"/>
        <v>10</v>
      </c>
      <c r="K3206" s="1" t="str">
        <f t="shared" si="402"/>
        <v>14D</v>
      </c>
      <c r="L3206" s="25">
        <v>41916</v>
      </c>
      <c r="M3206" s="26" t="str">
        <f t="shared" si="403"/>
        <v>Sat</v>
      </c>
      <c r="N3206" s="25">
        <v>41920</v>
      </c>
      <c r="O3206" s="1">
        <f t="shared" si="404"/>
        <v>4</v>
      </c>
      <c r="P3206" s="27">
        <f t="shared" si="405"/>
        <v>2014</v>
      </c>
      <c r="Q3206" s="1">
        <f t="shared" si="406"/>
        <v>10</v>
      </c>
      <c r="R3206" s="1">
        <f t="shared" si="407"/>
        <v>4</v>
      </c>
      <c r="S3206" t="s">
        <v>72</v>
      </c>
      <c r="T3206" s="2">
        <v>5558999.96</v>
      </c>
      <c r="U3206">
        <v>0</v>
      </c>
      <c r="V3206" s="2">
        <v>2250216.4500000002</v>
      </c>
      <c r="W3206" s="2">
        <v>484848.47</v>
      </c>
      <c r="X3206" s="2">
        <v>0</v>
      </c>
      <c r="Y3206" s="2">
        <v>1598401.6</v>
      </c>
      <c r="Z3206" s="2">
        <v>1225533.4399999999</v>
      </c>
      <c r="AA3206">
        <v>8</v>
      </c>
      <c r="AB3206">
        <v>0</v>
      </c>
      <c r="AC3206">
        <v>0</v>
      </c>
      <c r="AD3206">
        <v>4</v>
      </c>
      <c r="AE3206">
        <v>8</v>
      </c>
      <c r="AF3206">
        <v>12</v>
      </c>
      <c r="AG3206">
        <v>4</v>
      </c>
      <c r="AH3206" s="2">
        <v>562554.11</v>
      </c>
    </row>
    <row r="3207" spans="1:34" x14ac:dyDescent="0.5">
      <c r="A3207">
        <v>23847</v>
      </c>
      <c r="B3207">
        <v>100594</v>
      </c>
      <c r="C3207" t="s">
        <v>3107</v>
      </c>
      <c r="D3207" s="25">
        <v>28451</v>
      </c>
      <c r="E3207" t="s">
        <v>69</v>
      </c>
      <c r="F3207" t="s">
        <v>75</v>
      </c>
      <c r="G3207" t="s">
        <v>91</v>
      </c>
      <c r="H3207" s="25">
        <v>41906</v>
      </c>
      <c r="I3207" s="26" t="str">
        <f t="shared" si="400"/>
        <v>Wed</v>
      </c>
      <c r="J3207" s="1">
        <f t="shared" si="401"/>
        <v>2</v>
      </c>
      <c r="K3207" s="1" t="str">
        <f t="shared" si="402"/>
        <v>7D</v>
      </c>
      <c r="L3207" s="25">
        <v>41908</v>
      </c>
      <c r="M3207" s="26" t="str">
        <f t="shared" si="403"/>
        <v>Fri</v>
      </c>
      <c r="N3207" s="25">
        <v>41910</v>
      </c>
      <c r="O3207" s="1">
        <f t="shared" si="404"/>
        <v>2</v>
      </c>
      <c r="P3207" s="27">
        <f t="shared" si="405"/>
        <v>2014</v>
      </c>
      <c r="Q3207" s="1">
        <f t="shared" si="406"/>
        <v>9</v>
      </c>
      <c r="R3207" s="1">
        <f t="shared" si="407"/>
        <v>26</v>
      </c>
      <c r="S3207" t="s">
        <v>72</v>
      </c>
      <c r="T3207" s="2">
        <v>1522000.01</v>
      </c>
      <c r="U3207">
        <v>0</v>
      </c>
      <c r="V3207" s="2">
        <v>400000</v>
      </c>
      <c r="W3207" s="2">
        <v>917748.92</v>
      </c>
      <c r="X3207" s="2">
        <v>0</v>
      </c>
      <c r="Y3207" s="2">
        <v>0</v>
      </c>
      <c r="Z3207" s="2">
        <v>204251.09</v>
      </c>
      <c r="AA3207">
        <v>4</v>
      </c>
      <c r="AB3207">
        <v>0</v>
      </c>
      <c r="AC3207">
        <v>2</v>
      </c>
      <c r="AD3207">
        <v>0</v>
      </c>
      <c r="AE3207">
        <v>4</v>
      </c>
      <c r="AF3207">
        <v>6</v>
      </c>
      <c r="AG3207">
        <v>2</v>
      </c>
      <c r="AH3207" s="2">
        <v>200000</v>
      </c>
    </row>
    <row r="3208" spans="1:34" x14ac:dyDescent="0.5">
      <c r="A3208">
        <v>23823</v>
      </c>
      <c r="B3208">
        <v>100534</v>
      </c>
      <c r="C3208" t="s">
        <v>3108</v>
      </c>
      <c r="D3208" s="25">
        <v>28800</v>
      </c>
      <c r="E3208" t="s">
        <v>138</v>
      </c>
      <c r="F3208" t="s">
        <v>80</v>
      </c>
      <c r="G3208" t="s">
        <v>89</v>
      </c>
      <c r="H3208" s="25">
        <v>41906</v>
      </c>
      <c r="I3208" s="26" t="str">
        <f t="shared" si="400"/>
        <v>Wed</v>
      </c>
      <c r="J3208" s="1">
        <f t="shared" si="401"/>
        <v>3</v>
      </c>
      <c r="K3208" s="1" t="str">
        <f t="shared" si="402"/>
        <v>7D</v>
      </c>
      <c r="L3208" s="25">
        <v>41909</v>
      </c>
      <c r="M3208" s="26" t="str">
        <f t="shared" si="403"/>
        <v>Sat</v>
      </c>
      <c r="N3208" s="25">
        <v>41913</v>
      </c>
      <c r="O3208" s="1">
        <f t="shared" si="404"/>
        <v>4</v>
      </c>
      <c r="P3208" s="27">
        <f t="shared" si="405"/>
        <v>2014</v>
      </c>
      <c r="Q3208" s="1">
        <f t="shared" si="406"/>
        <v>9</v>
      </c>
      <c r="R3208" s="1">
        <f t="shared" si="407"/>
        <v>27</v>
      </c>
      <c r="S3208" t="s">
        <v>72</v>
      </c>
      <c r="T3208" s="2">
        <v>13513455.199999999</v>
      </c>
      <c r="U3208">
        <v>13513455.199999999</v>
      </c>
      <c r="V3208" s="2">
        <v>5227467</v>
      </c>
      <c r="W3208" s="2">
        <v>6471861.2000000002</v>
      </c>
      <c r="X3208" s="2">
        <v>0</v>
      </c>
      <c r="Y3208" s="2">
        <v>0</v>
      </c>
      <c r="Z3208" s="2">
        <v>1814127</v>
      </c>
      <c r="AA3208">
        <v>8</v>
      </c>
      <c r="AB3208">
        <v>0</v>
      </c>
      <c r="AC3208">
        <v>0</v>
      </c>
      <c r="AD3208">
        <v>0</v>
      </c>
      <c r="AE3208">
        <v>8</v>
      </c>
      <c r="AF3208">
        <v>8</v>
      </c>
      <c r="AG3208">
        <v>4</v>
      </c>
      <c r="AH3208" s="2">
        <v>1306866.75</v>
      </c>
    </row>
    <row r="3209" spans="1:34" x14ac:dyDescent="0.5">
      <c r="A3209">
        <v>23845</v>
      </c>
      <c r="B3209">
        <v>100586</v>
      </c>
      <c r="C3209" t="s">
        <v>3109</v>
      </c>
      <c r="D3209" s="25">
        <v>29633</v>
      </c>
      <c r="E3209" t="s">
        <v>138</v>
      </c>
      <c r="F3209" t="s">
        <v>80</v>
      </c>
      <c r="G3209" t="s">
        <v>89</v>
      </c>
      <c r="H3209" s="25">
        <v>41906</v>
      </c>
      <c r="I3209" s="26" t="str">
        <f t="shared" si="400"/>
        <v>Wed</v>
      </c>
      <c r="J3209" s="1">
        <f t="shared" si="401"/>
        <v>27</v>
      </c>
      <c r="K3209" s="1" t="str">
        <f t="shared" si="402"/>
        <v>30D</v>
      </c>
      <c r="L3209" s="25">
        <v>41933</v>
      </c>
      <c r="M3209" s="26" t="str">
        <f t="shared" si="403"/>
        <v>Tue</v>
      </c>
      <c r="N3209" s="25">
        <v>41935</v>
      </c>
      <c r="O3209" s="1">
        <f t="shared" si="404"/>
        <v>2</v>
      </c>
      <c r="P3209" s="27">
        <f t="shared" si="405"/>
        <v>2014</v>
      </c>
      <c r="Q3209" s="1">
        <f t="shared" si="406"/>
        <v>10</v>
      </c>
      <c r="R3209" s="1">
        <f t="shared" si="407"/>
        <v>21</v>
      </c>
      <c r="S3209" t="s">
        <v>72</v>
      </c>
      <c r="T3209" s="2">
        <v>8777399.9100000001</v>
      </c>
      <c r="U3209">
        <v>8537400</v>
      </c>
      <c r="V3209" s="2">
        <v>4154024.8</v>
      </c>
      <c r="W3209" s="2">
        <v>3445258.53</v>
      </c>
      <c r="X3209" s="2">
        <v>0</v>
      </c>
      <c r="Y3209" s="2">
        <v>0</v>
      </c>
      <c r="Z3209" s="2">
        <v>1178116.58</v>
      </c>
      <c r="AA3209">
        <v>4</v>
      </c>
      <c r="AB3209">
        <v>0</v>
      </c>
      <c r="AC3209">
        <v>0</v>
      </c>
      <c r="AD3209">
        <v>0</v>
      </c>
      <c r="AE3209">
        <v>4</v>
      </c>
      <c r="AF3209">
        <v>4</v>
      </c>
      <c r="AG3209">
        <v>2</v>
      </c>
      <c r="AH3209" s="2">
        <v>2077012.4</v>
      </c>
    </row>
    <row r="3210" spans="1:34" x14ac:dyDescent="0.5">
      <c r="A3210">
        <v>23829</v>
      </c>
      <c r="B3210">
        <v>100541</v>
      </c>
      <c r="C3210" t="s">
        <v>3110</v>
      </c>
      <c r="D3210" s="25">
        <v>29053</v>
      </c>
      <c r="E3210" t="s">
        <v>138</v>
      </c>
      <c r="F3210" t="s">
        <v>80</v>
      </c>
      <c r="G3210" t="s">
        <v>89</v>
      </c>
      <c r="H3210" s="25">
        <v>41906</v>
      </c>
      <c r="I3210" s="26" t="str">
        <f t="shared" si="400"/>
        <v>Wed</v>
      </c>
      <c r="J3210" s="1">
        <f t="shared" si="401"/>
        <v>35</v>
      </c>
      <c r="K3210" s="1" t="str">
        <f t="shared" si="402"/>
        <v>45D</v>
      </c>
      <c r="L3210" s="25">
        <v>41941</v>
      </c>
      <c r="M3210" s="26" t="str">
        <f t="shared" si="403"/>
        <v>Wed</v>
      </c>
      <c r="N3210" s="25">
        <v>41944</v>
      </c>
      <c r="O3210" s="1">
        <f t="shared" si="404"/>
        <v>3</v>
      </c>
      <c r="P3210" s="27">
        <f t="shared" si="405"/>
        <v>2014</v>
      </c>
      <c r="Q3210" s="1">
        <f t="shared" si="406"/>
        <v>10</v>
      </c>
      <c r="R3210" s="1">
        <f t="shared" si="407"/>
        <v>29</v>
      </c>
      <c r="S3210" t="s">
        <v>72</v>
      </c>
      <c r="T3210" s="2">
        <v>2727999.97</v>
      </c>
      <c r="U3210">
        <v>0</v>
      </c>
      <c r="V3210" s="2">
        <v>2050216</v>
      </c>
      <c r="W3210" s="2">
        <v>311688.3</v>
      </c>
      <c r="X3210" s="2">
        <v>0</v>
      </c>
      <c r="Y3210" s="2">
        <v>0</v>
      </c>
      <c r="Z3210" s="2">
        <v>366095.67</v>
      </c>
      <c r="AA3210">
        <v>6</v>
      </c>
      <c r="AB3210">
        <v>0</v>
      </c>
      <c r="AC3210">
        <v>0</v>
      </c>
      <c r="AD3210">
        <v>3</v>
      </c>
      <c r="AE3210">
        <v>6</v>
      </c>
      <c r="AF3210">
        <v>9</v>
      </c>
      <c r="AG3210">
        <v>3</v>
      </c>
      <c r="AH3210" s="2">
        <v>683405.33</v>
      </c>
    </row>
    <row r="3211" spans="1:34" x14ac:dyDescent="0.5">
      <c r="A3211">
        <v>23848</v>
      </c>
      <c r="B3211">
        <v>100599</v>
      </c>
      <c r="C3211" t="s">
        <v>3111</v>
      </c>
      <c r="D3211" s="25">
        <v>27276</v>
      </c>
      <c r="E3211" t="s">
        <v>69</v>
      </c>
      <c r="F3211" t="s">
        <v>75</v>
      </c>
      <c r="G3211" t="s">
        <v>91</v>
      </c>
      <c r="H3211" s="25">
        <v>41906</v>
      </c>
      <c r="I3211" s="26" t="str">
        <f t="shared" si="400"/>
        <v>Wed</v>
      </c>
      <c r="J3211" s="1">
        <f t="shared" si="401"/>
        <v>3</v>
      </c>
      <c r="K3211" s="1" t="str">
        <f t="shared" si="402"/>
        <v>7D</v>
      </c>
      <c r="L3211" s="25">
        <v>41909</v>
      </c>
      <c r="M3211" s="26" t="str">
        <f t="shared" si="403"/>
        <v>Sat</v>
      </c>
      <c r="N3211" s="25">
        <v>41911</v>
      </c>
      <c r="O3211" s="1">
        <f t="shared" si="404"/>
        <v>2</v>
      </c>
      <c r="P3211" s="27">
        <f t="shared" si="405"/>
        <v>2014</v>
      </c>
      <c r="Q3211" s="1">
        <f t="shared" si="406"/>
        <v>9</v>
      </c>
      <c r="R3211" s="1">
        <f t="shared" si="407"/>
        <v>27</v>
      </c>
      <c r="S3211" t="s">
        <v>72</v>
      </c>
      <c r="T3211" s="2">
        <v>532000</v>
      </c>
      <c r="U3211">
        <v>0</v>
      </c>
      <c r="V3211" s="2">
        <v>400000</v>
      </c>
      <c r="W3211" s="2">
        <v>0</v>
      </c>
      <c r="X3211" s="2">
        <v>0</v>
      </c>
      <c r="Y3211" s="2">
        <v>60606.06</v>
      </c>
      <c r="Z3211" s="2">
        <v>71393.94</v>
      </c>
      <c r="AA3211">
        <v>4</v>
      </c>
      <c r="AB3211">
        <v>0</v>
      </c>
      <c r="AC3211">
        <v>2</v>
      </c>
      <c r="AD3211">
        <v>0</v>
      </c>
      <c r="AE3211">
        <v>4</v>
      </c>
      <c r="AF3211">
        <v>6</v>
      </c>
      <c r="AG3211">
        <v>2</v>
      </c>
      <c r="AH3211" s="2">
        <v>200000</v>
      </c>
    </row>
    <row r="3212" spans="1:34" x14ac:dyDescent="0.5">
      <c r="A3212">
        <v>23826</v>
      </c>
      <c r="B3212">
        <v>100536</v>
      </c>
      <c r="C3212" t="s">
        <v>3112</v>
      </c>
      <c r="D3212" s="25">
        <v>27828</v>
      </c>
      <c r="E3212" t="s">
        <v>138</v>
      </c>
      <c r="F3212" t="s">
        <v>80</v>
      </c>
      <c r="G3212" t="s">
        <v>89</v>
      </c>
      <c r="H3212" s="25">
        <v>41906</v>
      </c>
      <c r="I3212" s="26" t="str">
        <f t="shared" si="400"/>
        <v>Wed</v>
      </c>
      <c r="J3212" s="1">
        <f t="shared" si="401"/>
        <v>6</v>
      </c>
      <c r="K3212" s="1" t="str">
        <f t="shared" si="402"/>
        <v>7D</v>
      </c>
      <c r="L3212" s="25">
        <v>41912</v>
      </c>
      <c r="M3212" s="26" t="str">
        <f t="shared" si="403"/>
        <v>Tue</v>
      </c>
      <c r="N3212" s="25">
        <v>41913</v>
      </c>
      <c r="O3212" s="1">
        <f t="shared" si="404"/>
        <v>1</v>
      </c>
      <c r="P3212" s="27">
        <f t="shared" si="405"/>
        <v>2014</v>
      </c>
      <c r="Q3212" s="1">
        <f t="shared" si="406"/>
        <v>9</v>
      </c>
      <c r="R3212" s="1">
        <f t="shared" si="407"/>
        <v>30</v>
      </c>
      <c r="S3212" t="s">
        <v>72</v>
      </c>
      <c r="T3212" s="2">
        <v>3385949</v>
      </c>
      <c r="U3212">
        <v>3385949</v>
      </c>
      <c r="V3212" s="2">
        <v>1313503.8</v>
      </c>
      <c r="W3212" s="2">
        <v>1617965.3</v>
      </c>
      <c r="X3212" s="2">
        <v>0</v>
      </c>
      <c r="Y3212" s="2">
        <v>0</v>
      </c>
      <c r="Z3212" s="2">
        <v>454479.9</v>
      </c>
      <c r="AA3212">
        <v>2</v>
      </c>
      <c r="AB3212">
        <v>0</v>
      </c>
      <c r="AC3212">
        <v>0</v>
      </c>
      <c r="AD3212">
        <v>0</v>
      </c>
      <c r="AE3212">
        <v>2</v>
      </c>
      <c r="AF3212">
        <v>2</v>
      </c>
      <c r="AG3212">
        <v>1</v>
      </c>
      <c r="AH3212" s="2">
        <v>1313503.8</v>
      </c>
    </row>
    <row r="3213" spans="1:34" x14ac:dyDescent="0.5">
      <c r="A3213">
        <v>23836</v>
      </c>
      <c r="B3213">
        <v>100550</v>
      </c>
      <c r="C3213" t="s">
        <v>3113</v>
      </c>
      <c r="D3213" s="25">
        <v>27418</v>
      </c>
      <c r="E3213" t="s">
        <v>138</v>
      </c>
      <c r="F3213" t="s">
        <v>80</v>
      </c>
      <c r="G3213" t="s">
        <v>89</v>
      </c>
      <c r="H3213" s="25">
        <v>41906</v>
      </c>
      <c r="I3213" s="26" t="str">
        <f t="shared" si="400"/>
        <v>Wed</v>
      </c>
      <c r="J3213" s="1">
        <f t="shared" si="401"/>
        <v>3</v>
      </c>
      <c r="K3213" s="1" t="str">
        <f t="shared" si="402"/>
        <v>7D</v>
      </c>
      <c r="L3213" s="25">
        <v>41909</v>
      </c>
      <c r="M3213" s="26" t="str">
        <f t="shared" si="403"/>
        <v>Sat</v>
      </c>
      <c r="N3213" s="25">
        <v>41913</v>
      </c>
      <c r="O3213" s="1">
        <f t="shared" si="404"/>
        <v>4</v>
      </c>
      <c r="P3213" s="27">
        <f t="shared" si="405"/>
        <v>2014</v>
      </c>
      <c r="Q3213" s="1">
        <f t="shared" si="406"/>
        <v>9</v>
      </c>
      <c r="R3213" s="1">
        <f t="shared" si="407"/>
        <v>27</v>
      </c>
      <c r="S3213" t="s">
        <v>72</v>
      </c>
      <c r="T3213" s="2">
        <v>15213454.51</v>
      </c>
      <c r="U3213">
        <v>13513455.199999999</v>
      </c>
      <c r="V3213" s="2">
        <v>5227467</v>
      </c>
      <c r="W3213" s="2">
        <v>7943722.0899999999</v>
      </c>
      <c r="X3213" s="2">
        <v>0</v>
      </c>
      <c r="Y3213" s="2">
        <v>0</v>
      </c>
      <c r="Z3213" s="2">
        <v>2042265.42</v>
      </c>
      <c r="AA3213">
        <v>8</v>
      </c>
      <c r="AB3213">
        <v>0</v>
      </c>
      <c r="AC3213">
        <v>0</v>
      </c>
      <c r="AD3213">
        <v>0</v>
      </c>
      <c r="AE3213">
        <v>8</v>
      </c>
      <c r="AF3213">
        <v>8</v>
      </c>
      <c r="AG3213">
        <v>4</v>
      </c>
      <c r="AH3213" s="2">
        <v>1306866.75</v>
      </c>
    </row>
    <row r="3214" spans="1:34" x14ac:dyDescent="0.5">
      <c r="A3214">
        <v>23846</v>
      </c>
      <c r="B3214">
        <v>100589</v>
      </c>
      <c r="C3214" t="s">
        <v>3114</v>
      </c>
      <c r="D3214" s="25">
        <v>29203</v>
      </c>
      <c r="E3214" t="s">
        <v>138</v>
      </c>
      <c r="F3214" t="s">
        <v>80</v>
      </c>
      <c r="G3214" t="s">
        <v>89</v>
      </c>
      <c r="H3214" s="25">
        <v>41906</v>
      </c>
      <c r="I3214" s="26" t="str">
        <f t="shared" si="400"/>
        <v>Wed</v>
      </c>
      <c r="J3214" s="1">
        <f t="shared" si="401"/>
        <v>94</v>
      </c>
      <c r="K3214" s="1" t="str">
        <f t="shared" si="402"/>
        <v>120D</v>
      </c>
      <c r="L3214" s="25">
        <v>42000</v>
      </c>
      <c r="M3214" s="26" t="str">
        <f t="shared" si="403"/>
        <v>Sat</v>
      </c>
      <c r="N3214" s="25">
        <v>42003</v>
      </c>
      <c r="O3214" s="1">
        <f t="shared" si="404"/>
        <v>3</v>
      </c>
      <c r="P3214" s="27">
        <f t="shared" si="405"/>
        <v>2014</v>
      </c>
      <c r="Q3214" s="1">
        <f t="shared" si="406"/>
        <v>12</v>
      </c>
      <c r="R3214" s="1">
        <f t="shared" si="407"/>
        <v>27</v>
      </c>
      <c r="S3214" t="s">
        <v>72</v>
      </c>
      <c r="T3214" s="2">
        <v>16619625</v>
      </c>
      <c r="U3214">
        <v>16619625</v>
      </c>
      <c r="V3214" s="2">
        <v>9493650</v>
      </c>
      <c r="W3214" s="2">
        <v>4895362.5</v>
      </c>
      <c r="X3214" s="2">
        <v>0</v>
      </c>
      <c r="Y3214" s="2">
        <v>0</v>
      </c>
      <c r="Z3214" s="2">
        <v>2230612.5</v>
      </c>
      <c r="AA3214">
        <v>6</v>
      </c>
      <c r="AB3214">
        <v>0</v>
      </c>
      <c r="AC3214">
        <v>0</v>
      </c>
      <c r="AD3214">
        <v>3</v>
      </c>
      <c r="AE3214">
        <v>6</v>
      </c>
      <c r="AF3214">
        <v>9</v>
      </c>
      <c r="AG3214">
        <v>3</v>
      </c>
      <c r="AH3214" s="2">
        <v>3164550</v>
      </c>
    </row>
    <row r="3215" spans="1:34" x14ac:dyDescent="0.5">
      <c r="A3215">
        <v>23895</v>
      </c>
      <c r="B3215">
        <v>100790</v>
      </c>
      <c r="C3215" t="s">
        <v>3115</v>
      </c>
      <c r="D3215" s="25">
        <v>27909</v>
      </c>
      <c r="E3215" t="s">
        <v>69</v>
      </c>
      <c r="F3215" t="s">
        <v>80</v>
      </c>
      <c r="G3215" t="s">
        <v>89</v>
      </c>
      <c r="H3215" s="25">
        <v>41907</v>
      </c>
      <c r="I3215" s="26" t="str">
        <f t="shared" si="400"/>
        <v>Thu</v>
      </c>
      <c r="J3215" s="1">
        <f t="shared" si="401"/>
        <v>95</v>
      </c>
      <c r="K3215" s="1" t="str">
        <f t="shared" si="402"/>
        <v>120D</v>
      </c>
      <c r="L3215" s="25">
        <v>42002</v>
      </c>
      <c r="M3215" s="26" t="str">
        <f t="shared" si="403"/>
        <v>Mon</v>
      </c>
      <c r="N3215" s="25">
        <v>42006</v>
      </c>
      <c r="O3215" s="1">
        <f t="shared" si="404"/>
        <v>4</v>
      </c>
      <c r="P3215" s="27">
        <f t="shared" si="405"/>
        <v>2014</v>
      </c>
      <c r="Q3215" s="1">
        <f t="shared" si="406"/>
        <v>12</v>
      </c>
      <c r="R3215" s="1">
        <f t="shared" si="407"/>
        <v>29</v>
      </c>
      <c r="S3215" t="s">
        <v>72</v>
      </c>
      <c r="T3215" s="2">
        <v>21636249.989999998</v>
      </c>
      <c r="U3215">
        <v>21356250</v>
      </c>
      <c r="V3215" s="2">
        <v>11962900</v>
      </c>
      <c r="W3215" s="2">
        <v>6769574.2400000002</v>
      </c>
      <c r="X3215" s="2">
        <v>0</v>
      </c>
      <c r="Y3215" s="2">
        <v>0</v>
      </c>
      <c r="Z3215" s="2">
        <v>2903775.75</v>
      </c>
      <c r="AA3215">
        <v>8</v>
      </c>
      <c r="AB3215">
        <v>0</v>
      </c>
      <c r="AC3215">
        <v>0</v>
      </c>
      <c r="AD3215">
        <v>0</v>
      </c>
      <c r="AE3215">
        <v>8</v>
      </c>
      <c r="AF3215">
        <v>8</v>
      </c>
      <c r="AG3215">
        <v>4</v>
      </c>
      <c r="AH3215" s="2">
        <v>2990725</v>
      </c>
    </row>
    <row r="3216" spans="1:34" x14ac:dyDescent="0.5">
      <c r="A3216">
        <v>23729</v>
      </c>
      <c r="B3216">
        <v>100668</v>
      </c>
      <c r="C3216" t="s">
        <v>3116</v>
      </c>
      <c r="D3216" s="25">
        <v>22975</v>
      </c>
      <c r="E3216" t="s">
        <v>79</v>
      </c>
      <c r="F3216" t="s">
        <v>70</v>
      </c>
      <c r="G3216" t="s">
        <v>74</v>
      </c>
      <c r="H3216" s="25">
        <v>41907</v>
      </c>
      <c r="I3216" s="26" t="str">
        <f t="shared" si="400"/>
        <v>Thu</v>
      </c>
      <c r="J3216" s="1">
        <f t="shared" si="401"/>
        <v>95</v>
      </c>
      <c r="K3216" s="1" t="str">
        <f t="shared" si="402"/>
        <v>120D</v>
      </c>
      <c r="L3216" s="25">
        <v>42002</v>
      </c>
      <c r="M3216" s="26" t="str">
        <f t="shared" si="403"/>
        <v>Mon</v>
      </c>
      <c r="N3216" s="25">
        <v>42004</v>
      </c>
      <c r="O3216" s="1">
        <f t="shared" si="404"/>
        <v>2</v>
      </c>
      <c r="P3216" s="27">
        <f t="shared" si="405"/>
        <v>2014</v>
      </c>
      <c r="Q3216" s="1">
        <f t="shared" si="406"/>
        <v>12</v>
      </c>
      <c r="R3216" s="1">
        <f t="shared" si="407"/>
        <v>29</v>
      </c>
      <c r="S3216" t="s">
        <v>72</v>
      </c>
      <c r="T3216" s="2">
        <v>9930000</v>
      </c>
      <c r="U3216">
        <v>9930000</v>
      </c>
      <c r="V3216" s="2">
        <v>5348918</v>
      </c>
      <c r="W3216" s="2">
        <v>3248484</v>
      </c>
      <c r="X3216" s="2">
        <v>0</v>
      </c>
      <c r="Y3216" s="2">
        <v>0</v>
      </c>
      <c r="Z3216" s="2">
        <v>1332598</v>
      </c>
      <c r="AA3216">
        <v>4</v>
      </c>
      <c r="AB3216">
        <v>0</v>
      </c>
      <c r="AC3216">
        <v>0</v>
      </c>
      <c r="AD3216">
        <v>0</v>
      </c>
      <c r="AE3216">
        <v>4</v>
      </c>
      <c r="AF3216">
        <v>4</v>
      </c>
      <c r="AG3216">
        <v>2</v>
      </c>
      <c r="AH3216" s="2">
        <v>2674459</v>
      </c>
    </row>
    <row r="3217" spans="1:34" x14ac:dyDescent="0.5">
      <c r="A3217">
        <v>23870</v>
      </c>
      <c r="B3217">
        <v>100681</v>
      </c>
      <c r="C3217" t="s">
        <v>3117</v>
      </c>
      <c r="D3217" s="25">
        <v>20020</v>
      </c>
      <c r="E3217" t="s">
        <v>87</v>
      </c>
      <c r="F3217" t="s">
        <v>80</v>
      </c>
      <c r="G3217" t="s">
        <v>89</v>
      </c>
      <c r="H3217" s="25">
        <v>41907</v>
      </c>
      <c r="I3217" s="26" t="str">
        <f t="shared" si="400"/>
        <v>Thu</v>
      </c>
      <c r="J3217" s="1">
        <f t="shared" si="401"/>
        <v>37</v>
      </c>
      <c r="K3217" s="1" t="str">
        <f t="shared" si="402"/>
        <v>45D</v>
      </c>
      <c r="L3217" s="25">
        <v>41944</v>
      </c>
      <c r="M3217" s="26" t="str">
        <f t="shared" si="403"/>
        <v>Sat</v>
      </c>
      <c r="N3217" s="25">
        <v>41949</v>
      </c>
      <c r="O3217" s="1">
        <f t="shared" si="404"/>
        <v>5</v>
      </c>
      <c r="P3217" s="27">
        <f t="shared" si="405"/>
        <v>2014</v>
      </c>
      <c r="Q3217" s="1">
        <f t="shared" si="406"/>
        <v>11</v>
      </c>
      <c r="R3217" s="1">
        <f t="shared" si="407"/>
        <v>1</v>
      </c>
      <c r="S3217" t="s">
        <v>72</v>
      </c>
      <c r="T3217" s="2">
        <v>28562064.780000001</v>
      </c>
      <c r="U3217">
        <v>24887065</v>
      </c>
      <c r="V3217" s="2">
        <v>13430242</v>
      </c>
      <c r="W3217" s="2">
        <v>9237914.9399999995</v>
      </c>
      <c r="X3217" s="2">
        <v>0</v>
      </c>
      <c r="Y3217" s="2">
        <v>1700965.7</v>
      </c>
      <c r="Z3217" s="2">
        <v>4192942.14</v>
      </c>
      <c r="AA3217">
        <v>10</v>
      </c>
      <c r="AB3217">
        <v>0</v>
      </c>
      <c r="AC3217">
        <v>0</v>
      </c>
      <c r="AD3217">
        <v>0</v>
      </c>
      <c r="AE3217">
        <v>10</v>
      </c>
      <c r="AF3217">
        <v>10</v>
      </c>
      <c r="AG3217">
        <v>5</v>
      </c>
      <c r="AH3217" s="2">
        <v>2686048.4</v>
      </c>
    </row>
    <row r="3218" spans="1:34" x14ac:dyDescent="0.5">
      <c r="A3218">
        <v>23892</v>
      </c>
      <c r="B3218">
        <v>100780</v>
      </c>
      <c r="C3218" t="s">
        <v>3118</v>
      </c>
      <c r="D3218" s="25">
        <v>28084</v>
      </c>
      <c r="E3218" t="s">
        <v>113</v>
      </c>
      <c r="F3218" t="s">
        <v>80</v>
      </c>
      <c r="G3218" t="s">
        <v>81</v>
      </c>
      <c r="H3218" s="25">
        <v>41907</v>
      </c>
      <c r="I3218" s="26" t="str">
        <f t="shared" si="400"/>
        <v>Thu</v>
      </c>
      <c r="J3218" s="1">
        <f t="shared" si="401"/>
        <v>16</v>
      </c>
      <c r="K3218" s="1" t="str">
        <f t="shared" si="402"/>
        <v>30D</v>
      </c>
      <c r="L3218" s="25">
        <v>41923</v>
      </c>
      <c r="M3218" s="26" t="str">
        <f t="shared" si="403"/>
        <v>Sat</v>
      </c>
      <c r="N3218" s="25">
        <v>41928</v>
      </c>
      <c r="O3218" s="1">
        <f t="shared" si="404"/>
        <v>5</v>
      </c>
      <c r="P3218" s="27">
        <f t="shared" si="405"/>
        <v>2014</v>
      </c>
      <c r="Q3218" s="1">
        <f t="shared" si="406"/>
        <v>10</v>
      </c>
      <c r="R3218" s="1">
        <f t="shared" si="407"/>
        <v>11</v>
      </c>
      <c r="S3218" t="s">
        <v>72</v>
      </c>
      <c r="T3218" s="2">
        <v>36620998.939999998</v>
      </c>
      <c r="U3218">
        <v>33379500</v>
      </c>
      <c r="V3218" s="2">
        <v>20778790</v>
      </c>
      <c r="W3218" s="2">
        <v>10255408.220000001</v>
      </c>
      <c r="X3218" s="2">
        <v>0</v>
      </c>
      <c r="Y3218" s="2">
        <v>672294.38</v>
      </c>
      <c r="Z3218" s="2">
        <v>4914506.34</v>
      </c>
      <c r="AA3218">
        <v>10</v>
      </c>
      <c r="AB3218">
        <v>0</v>
      </c>
      <c r="AC3218">
        <v>0</v>
      </c>
      <c r="AD3218">
        <v>5</v>
      </c>
      <c r="AE3218">
        <v>10</v>
      </c>
      <c r="AF3218">
        <v>15</v>
      </c>
      <c r="AG3218">
        <v>5</v>
      </c>
      <c r="AH3218" s="2">
        <v>4155758</v>
      </c>
    </row>
    <row r="3219" spans="1:34" x14ac:dyDescent="0.5">
      <c r="A3219">
        <v>23877</v>
      </c>
      <c r="B3219">
        <v>100717</v>
      </c>
      <c r="C3219" t="s">
        <v>3119</v>
      </c>
      <c r="D3219" s="25">
        <v>28912</v>
      </c>
      <c r="E3219" t="s">
        <v>138</v>
      </c>
      <c r="F3219" t="s">
        <v>80</v>
      </c>
      <c r="G3219" t="s">
        <v>89</v>
      </c>
      <c r="H3219" s="25">
        <v>41907</v>
      </c>
      <c r="I3219" s="26" t="str">
        <f t="shared" si="400"/>
        <v>Thu</v>
      </c>
      <c r="J3219" s="1">
        <f t="shared" si="401"/>
        <v>34</v>
      </c>
      <c r="K3219" s="1" t="str">
        <f t="shared" si="402"/>
        <v>45D</v>
      </c>
      <c r="L3219" s="25">
        <v>41941</v>
      </c>
      <c r="M3219" s="26" t="str">
        <f t="shared" si="403"/>
        <v>Wed</v>
      </c>
      <c r="N3219" s="25">
        <v>41945</v>
      </c>
      <c r="O3219" s="1">
        <f t="shared" si="404"/>
        <v>4</v>
      </c>
      <c r="P3219" s="27">
        <f t="shared" si="405"/>
        <v>2014</v>
      </c>
      <c r="Q3219" s="1">
        <f t="shared" si="406"/>
        <v>10</v>
      </c>
      <c r="R3219" s="1">
        <f t="shared" si="407"/>
        <v>29</v>
      </c>
      <c r="S3219" t="s">
        <v>72</v>
      </c>
      <c r="T3219" s="2">
        <v>9072498.6699999999</v>
      </c>
      <c r="U3219">
        <v>0</v>
      </c>
      <c r="V3219" s="2">
        <v>2500000</v>
      </c>
      <c r="W3219" s="2">
        <v>4471860.32</v>
      </c>
      <c r="X3219" s="2">
        <v>0</v>
      </c>
      <c r="Y3219" s="2">
        <v>883116.88</v>
      </c>
      <c r="Z3219" s="2">
        <v>1217521.47</v>
      </c>
      <c r="AA3219">
        <v>8</v>
      </c>
      <c r="AB3219">
        <v>0</v>
      </c>
      <c r="AC3219">
        <v>0</v>
      </c>
      <c r="AD3219">
        <v>4</v>
      </c>
      <c r="AE3219">
        <v>8</v>
      </c>
      <c r="AF3219">
        <v>12</v>
      </c>
      <c r="AG3219">
        <v>4</v>
      </c>
      <c r="AH3219" s="2">
        <v>625000</v>
      </c>
    </row>
    <row r="3220" spans="1:34" x14ac:dyDescent="0.5">
      <c r="A3220">
        <v>23889</v>
      </c>
      <c r="B3220">
        <v>100768</v>
      </c>
      <c r="C3220" t="s">
        <v>3120</v>
      </c>
      <c r="D3220" s="25">
        <v>25506</v>
      </c>
      <c r="E3220" t="s">
        <v>138</v>
      </c>
      <c r="F3220" t="s">
        <v>80</v>
      </c>
      <c r="G3220" t="s">
        <v>89</v>
      </c>
      <c r="H3220" s="25">
        <v>41907</v>
      </c>
      <c r="I3220" s="26" t="str">
        <f t="shared" si="400"/>
        <v>Thu</v>
      </c>
      <c r="J3220" s="1">
        <f t="shared" si="401"/>
        <v>5</v>
      </c>
      <c r="K3220" s="1" t="str">
        <f t="shared" si="402"/>
        <v>7D</v>
      </c>
      <c r="L3220" s="25">
        <v>41912</v>
      </c>
      <c r="M3220" s="26" t="str">
        <f t="shared" si="403"/>
        <v>Tue</v>
      </c>
      <c r="N3220" s="25">
        <v>41913</v>
      </c>
      <c r="O3220" s="1">
        <f t="shared" si="404"/>
        <v>1</v>
      </c>
      <c r="P3220" s="27">
        <f t="shared" si="405"/>
        <v>2014</v>
      </c>
      <c r="Q3220" s="1">
        <f t="shared" si="406"/>
        <v>9</v>
      </c>
      <c r="R3220" s="1">
        <f t="shared" si="407"/>
        <v>30</v>
      </c>
      <c r="S3220" t="s">
        <v>72</v>
      </c>
      <c r="T3220" s="2">
        <v>9491192.1999999993</v>
      </c>
      <c r="U3220">
        <v>9491192.1999999993</v>
      </c>
      <c r="V3220" s="2">
        <v>6599545.4000000004</v>
      </c>
      <c r="W3220" s="2">
        <v>1618176</v>
      </c>
      <c r="X3220" s="2">
        <v>0</v>
      </c>
      <c r="Y3220" s="2">
        <v>0</v>
      </c>
      <c r="Z3220" s="2">
        <v>1273470.8</v>
      </c>
      <c r="AA3220">
        <v>1</v>
      </c>
      <c r="AB3220">
        <v>0</v>
      </c>
      <c r="AC3220">
        <v>0</v>
      </c>
      <c r="AD3220">
        <v>0</v>
      </c>
      <c r="AE3220">
        <v>1</v>
      </c>
      <c r="AF3220">
        <v>1</v>
      </c>
      <c r="AG3220">
        <v>1</v>
      </c>
      <c r="AH3220" s="2">
        <v>6599545.4000000004</v>
      </c>
    </row>
    <row r="3221" spans="1:34" x14ac:dyDescent="0.5">
      <c r="A3221">
        <v>23865</v>
      </c>
      <c r="B3221">
        <v>100665</v>
      </c>
      <c r="C3221" t="s">
        <v>3121</v>
      </c>
      <c r="D3221" s="25">
        <v>22619</v>
      </c>
      <c r="E3221" t="s">
        <v>144</v>
      </c>
      <c r="F3221" t="s">
        <v>80</v>
      </c>
      <c r="G3221" t="s">
        <v>89</v>
      </c>
      <c r="H3221" s="25">
        <v>41907</v>
      </c>
      <c r="I3221" s="26" t="str">
        <f t="shared" si="400"/>
        <v>Thu</v>
      </c>
      <c r="J3221" s="1">
        <f t="shared" si="401"/>
        <v>32</v>
      </c>
      <c r="K3221" s="1" t="str">
        <f t="shared" si="402"/>
        <v>45D</v>
      </c>
      <c r="L3221" s="25">
        <v>41939</v>
      </c>
      <c r="M3221" s="26" t="str">
        <f t="shared" si="403"/>
        <v>Mon</v>
      </c>
      <c r="N3221" s="25">
        <v>41944</v>
      </c>
      <c r="O3221" s="1">
        <f t="shared" si="404"/>
        <v>5</v>
      </c>
      <c r="P3221" s="27">
        <f t="shared" si="405"/>
        <v>2014</v>
      </c>
      <c r="Q3221" s="1">
        <f t="shared" si="406"/>
        <v>10</v>
      </c>
      <c r="R3221" s="1">
        <f t="shared" si="407"/>
        <v>27</v>
      </c>
      <c r="S3221" t="s">
        <v>72</v>
      </c>
      <c r="T3221" s="2">
        <v>26886263.670000002</v>
      </c>
      <c r="U3221">
        <v>22256264</v>
      </c>
      <c r="V3221" s="2">
        <v>11160861.800000001</v>
      </c>
      <c r="W3221" s="2">
        <v>12116145.9</v>
      </c>
      <c r="X3221" s="2">
        <v>0</v>
      </c>
      <c r="Y3221" s="2">
        <v>0</v>
      </c>
      <c r="Z3221" s="2">
        <v>3609255.97</v>
      </c>
      <c r="AA3221">
        <v>10</v>
      </c>
      <c r="AB3221">
        <v>0</v>
      </c>
      <c r="AC3221">
        <v>0</v>
      </c>
      <c r="AD3221">
        <v>0</v>
      </c>
      <c r="AE3221">
        <v>10</v>
      </c>
      <c r="AF3221">
        <v>10</v>
      </c>
      <c r="AG3221">
        <v>5</v>
      </c>
      <c r="AH3221" s="2">
        <v>2232172.36</v>
      </c>
    </row>
    <row r="3222" spans="1:34" x14ac:dyDescent="0.5">
      <c r="A3222">
        <v>23871</v>
      </c>
      <c r="B3222">
        <v>100682</v>
      </c>
      <c r="C3222" t="s">
        <v>3122</v>
      </c>
      <c r="D3222" s="25">
        <v>19644</v>
      </c>
      <c r="E3222" t="s">
        <v>87</v>
      </c>
      <c r="F3222" t="s">
        <v>80</v>
      </c>
      <c r="G3222" t="s">
        <v>89</v>
      </c>
      <c r="H3222" s="25">
        <v>41907</v>
      </c>
      <c r="I3222" s="26" t="str">
        <f t="shared" si="400"/>
        <v>Thu</v>
      </c>
      <c r="J3222" s="1">
        <f t="shared" si="401"/>
        <v>37</v>
      </c>
      <c r="K3222" s="1" t="str">
        <f t="shared" si="402"/>
        <v>45D</v>
      </c>
      <c r="L3222" s="25">
        <v>41944</v>
      </c>
      <c r="M3222" s="26" t="str">
        <f t="shared" si="403"/>
        <v>Sat</v>
      </c>
      <c r="N3222" s="25">
        <v>41949</v>
      </c>
      <c r="O3222" s="1">
        <f t="shared" si="404"/>
        <v>5</v>
      </c>
      <c r="P3222" s="27">
        <f t="shared" si="405"/>
        <v>2014</v>
      </c>
      <c r="Q3222" s="1">
        <f t="shared" si="406"/>
        <v>11</v>
      </c>
      <c r="R3222" s="1">
        <f t="shared" si="407"/>
        <v>1</v>
      </c>
      <c r="S3222" t="s">
        <v>72</v>
      </c>
      <c r="T3222" s="2">
        <v>25437064.98</v>
      </c>
      <c r="U3222">
        <v>24887065</v>
      </c>
      <c r="V3222" s="2">
        <v>13430242</v>
      </c>
      <c r="W3222" s="2">
        <v>8592893.4600000009</v>
      </c>
      <c r="X3222" s="2">
        <v>0</v>
      </c>
      <c r="Y3222" s="2">
        <v>0</v>
      </c>
      <c r="Z3222" s="2">
        <v>3413929.52</v>
      </c>
      <c r="AA3222">
        <v>10</v>
      </c>
      <c r="AB3222">
        <v>0</v>
      </c>
      <c r="AC3222">
        <v>0</v>
      </c>
      <c r="AD3222">
        <v>0</v>
      </c>
      <c r="AE3222">
        <v>10</v>
      </c>
      <c r="AF3222">
        <v>10</v>
      </c>
      <c r="AG3222">
        <v>5</v>
      </c>
      <c r="AH3222" s="2">
        <v>2686048.4</v>
      </c>
    </row>
    <row r="3223" spans="1:34" x14ac:dyDescent="0.5">
      <c r="A3223">
        <v>23869</v>
      </c>
      <c r="B3223">
        <v>100678</v>
      </c>
      <c r="C3223" t="s">
        <v>3123</v>
      </c>
      <c r="D3223" s="25">
        <v>28318</v>
      </c>
      <c r="E3223" t="s">
        <v>138</v>
      </c>
      <c r="F3223" t="s">
        <v>80</v>
      </c>
      <c r="G3223" t="s">
        <v>81</v>
      </c>
      <c r="H3223" s="25">
        <v>41907</v>
      </c>
      <c r="I3223" s="26" t="str">
        <f t="shared" si="400"/>
        <v>Thu</v>
      </c>
      <c r="J3223" s="1">
        <f t="shared" si="401"/>
        <v>9</v>
      </c>
      <c r="K3223" s="1" t="str">
        <f t="shared" si="402"/>
        <v>14D</v>
      </c>
      <c r="L3223" s="25">
        <v>41916</v>
      </c>
      <c r="M3223" s="26" t="str">
        <f t="shared" si="403"/>
        <v>Sat</v>
      </c>
      <c r="N3223" s="25">
        <v>41917</v>
      </c>
      <c r="O3223" s="1">
        <f t="shared" si="404"/>
        <v>1</v>
      </c>
      <c r="P3223" s="27">
        <f t="shared" si="405"/>
        <v>2014</v>
      </c>
      <c r="Q3223" s="1">
        <f t="shared" si="406"/>
        <v>10</v>
      </c>
      <c r="R3223" s="1">
        <f t="shared" si="407"/>
        <v>4</v>
      </c>
      <c r="S3223" t="s">
        <v>72</v>
      </c>
      <c r="T3223" s="2">
        <v>6419999.6100000003</v>
      </c>
      <c r="U3223">
        <v>5775000</v>
      </c>
      <c r="V3223" s="2">
        <v>3375758</v>
      </c>
      <c r="W3223" s="2">
        <v>2182683.2200000002</v>
      </c>
      <c r="X3223" s="2">
        <v>0</v>
      </c>
      <c r="Y3223" s="2">
        <v>0</v>
      </c>
      <c r="Z3223" s="2">
        <v>861558.39</v>
      </c>
      <c r="AA3223">
        <v>2</v>
      </c>
      <c r="AB3223">
        <v>0</v>
      </c>
      <c r="AC3223">
        <v>0</v>
      </c>
      <c r="AD3223">
        <v>0</v>
      </c>
      <c r="AE3223">
        <v>2</v>
      </c>
      <c r="AF3223">
        <v>2</v>
      </c>
      <c r="AG3223">
        <v>1</v>
      </c>
      <c r="AH3223" s="2">
        <v>3375758</v>
      </c>
    </row>
    <row r="3224" spans="1:34" x14ac:dyDescent="0.5">
      <c r="A3224">
        <v>23922</v>
      </c>
      <c r="B3224">
        <v>100876</v>
      </c>
      <c r="C3224" t="s">
        <v>3124</v>
      </c>
      <c r="D3224" s="25">
        <v>31525</v>
      </c>
      <c r="E3224" t="s">
        <v>138</v>
      </c>
      <c r="F3224" t="s">
        <v>80</v>
      </c>
      <c r="G3224" t="s">
        <v>89</v>
      </c>
      <c r="H3224" s="25">
        <v>41908</v>
      </c>
      <c r="I3224" s="26" t="str">
        <f t="shared" si="400"/>
        <v>Fri</v>
      </c>
      <c r="J3224" s="1">
        <f t="shared" si="401"/>
        <v>33</v>
      </c>
      <c r="K3224" s="1" t="str">
        <f t="shared" si="402"/>
        <v>45D</v>
      </c>
      <c r="L3224" s="25">
        <v>41941</v>
      </c>
      <c r="M3224" s="26" t="str">
        <f t="shared" si="403"/>
        <v>Wed</v>
      </c>
      <c r="N3224" s="25">
        <v>41943</v>
      </c>
      <c r="O3224" s="1">
        <f t="shared" si="404"/>
        <v>2</v>
      </c>
      <c r="P3224" s="27">
        <f t="shared" si="405"/>
        <v>2014</v>
      </c>
      <c r="Q3224" s="1">
        <f t="shared" si="406"/>
        <v>10</v>
      </c>
      <c r="R3224" s="1">
        <f t="shared" si="407"/>
        <v>29</v>
      </c>
      <c r="S3224" t="s">
        <v>72</v>
      </c>
      <c r="T3224" s="2">
        <v>2862999.78</v>
      </c>
      <c r="U3224">
        <v>0</v>
      </c>
      <c r="V3224" s="2">
        <v>2050216.45</v>
      </c>
      <c r="W3224" s="2">
        <v>428571.24</v>
      </c>
      <c r="X3224" s="2">
        <v>0</v>
      </c>
      <c r="Y3224" s="2">
        <v>0</v>
      </c>
      <c r="Z3224" s="2">
        <v>384212.09</v>
      </c>
      <c r="AA3224">
        <v>4</v>
      </c>
      <c r="AB3224">
        <v>0</v>
      </c>
      <c r="AC3224">
        <v>0</v>
      </c>
      <c r="AD3224">
        <v>2</v>
      </c>
      <c r="AE3224">
        <v>4</v>
      </c>
      <c r="AF3224">
        <v>6</v>
      </c>
      <c r="AG3224">
        <v>2</v>
      </c>
      <c r="AH3224" s="2">
        <v>1025108.23</v>
      </c>
    </row>
    <row r="3225" spans="1:34" x14ac:dyDescent="0.5">
      <c r="A3225">
        <v>23911</v>
      </c>
      <c r="B3225">
        <v>100825</v>
      </c>
      <c r="C3225" t="s">
        <v>3125</v>
      </c>
      <c r="D3225" s="25">
        <v>29700</v>
      </c>
      <c r="E3225" t="s">
        <v>138</v>
      </c>
      <c r="F3225" t="s">
        <v>80</v>
      </c>
      <c r="G3225" t="s">
        <v>89</v>
      </c>
      <c r="H3225" s="25">
        <v>41908</v>
      </c>
      <c r="I3225" s="26" t="str">
        <f t="shared" si="400"/>
        <v>Fri</v>
      </c>
      <c r="J3225" s="1">
        <f t="shared" si="401"/>
        <v>30</v>
      </c>
      <c r="K3225" s="1" t="str">
        <f t="shared" si="402"/>
        <v>30D</v>
      </c>
      <c r="L3225" s="25">
        <v>41938</v>
      </c>
      <c r="M3225" s="26" t="str">
        <f t="shared" si="403"/>
        <v>Sun</v>
      </c>
      <c r="N3225" s="25">
        <v>41942</v>
      </c>
      <c r="O3225" s="1">
        <f t="shared" si="404"/>
        <v>4</v>
      </c>
      <c r="P3225" s="27">
        <f t="shared" si="405"/>
        <v>2014</v>
      </c>
      <c r="Q3225" s="1">
        <f t="shared" si="406"/>
        <v>10</v>
      </c>
      <c r="R3225" s="1">
        <f t="shared" si="407"/>
        <v>26</v>
      </c>
      <c r="S3225" t="s">
        <v>72</v>
      </c>
      <c r="T3225" s="2">
        <v>3632999.02</v>
      </c>
      <c r="U3225">
        <v>0</v>
      </c>
      <c r="V3225" s="2">
        <v>2050216.45</v>
      </c>
      <c r="W3225" s="2">
        <v>1095237.25</v>
      </c>
      <c r="X3225" s="2">
        <v>0</v>
      </c>
      <c r="Y3225" s="2">
        <v>0</v>
      </c>
      <c r="Z3225" s="2">
        <v>487545.32</v>
      </c>
      <c r="AA3225">
        <v>8</v>
      </c>
      <c r="AB3225">
        <v>0</v>
      </c>
      <c r="AC3225">
        <v>0</v>
      </c>
      <c r="AD3225">
        <v>4</v>
      </c>
      <c r="AE3225">
        <v>8</v>
      </c>
      <c r="AF3225">
        <v>12</v>
      </c>
      <c r="AG3225">
        <v>4</v>
      </c>
      <c r="AH3225" s="2">
        <v>512554.11</v>
      </c>
    </row>
    <row r="3226" spans="1:34" x14ac:dyDescent="0.5">
      <c r="A3226">
        <v>23903</v>
      </c>
      <c r="B3226">
        <v>100810</v>
      </c>
      <c r="C3226" t="s">
        <v>3126</v>
      </c>
      <c r="D3226" s="25">
        <v>26732</v>
      </c>
      <c r="E3226" t="s">
        <v>138</v>
      </c>
      <c r="F3226" t="s">
        <v>80</v>
      </c>
      <c r="G3226" t="s">
        <v>89</v>
      </c>
      <c r="H3226" s="25">
        <v>41908</v>
      </c>
      <c r="I3226" s="26" t="str">
        <f t="shared" si="400"/>
        <v>Fri</v>
      </c>
      <c r="J3226" s="1">
        <f t="shared" si="401"/>
        <v>32</v>
      </c>
      <c r="K3226" s="1" t="str">
        <f t="shared" si="402"/>
        <v>45D</v>
      </c>
      <c r="L3226" s="25">
        <v>41940</v>
      </c>
      <c r="M3226" s="26" t="str">
        <f t="shared" si="403"/>
        <v>Tue</v>
      </c>
      <c r="N3226" s="25">
        <v>41944</v>
      </c>
      <c r="O3226" s="1">
        <f t="shared" si="404"/>
        <v>4</v>
      </c>
      <c r="P3226" s="27">
        <f t="shared" si="405"/>
        <v>2014</v>
      </c>
      <c r="Q3226" s="1">
        <f t="shared" si="406"/>
        <v>10</v>
      </c>
      <c r="R3226" s="1">
        <f t="shared" si="407"/>
        <v>28</v>
      </c>
      <c r="S3226" t="s">
        <v>72</v>
      </c>
      <c r="T3226" s="2">
        <v>6599999.5300000003</v>
      </c>
      <c r="U3226">
        <v>0</v>
      </c>
      <c r="V3226" s="2">
        <v>4000000</v>
      </c>
      <c r="W3226" s="2">
        <v>1714285.3</v>
      </c>
      <c r="X3226" s="2">
        <v>0</v>
      </c>
      <c r="Y3226" s="2">
        <v>0</v>
      </c>
      <c r="Z3226" s="2">
        <v>885714.23</v>
      </c>
      <c r="AA3226">
        <v>8</v>
      </c>
      <c r="AB3226">
        <v>3</v>
      </c>
      <c r="AC3226">
        <v>3</v>
      </c>
      <c r="AD3226">
        <v>0</v>
      </c>
      <c r="AE3226">
        <v>11</v>
      </c>
      <c r="AF3226">
        <v>14</v>
      </c>
      <c r="AG3226">
        <v>4</v>
      </c>
      <c r="AH3226" s="2">
        <v>1000000</v>
      </c>
    </row>
    <row r="3227" spans="1:34" x14ac:dyDescent="0.5">
      <c r="A3227">
        <v>23920</v>
      </c>
      <c r="B3227">
        <v>100869</v>
      </c>
      <c r="C3227" t="s">
        <v>3127</v>
      </c>
      <c r="D3227" s="25">
        <v>25132</v>
      </c>
      <c r="E3227" t="s">
        <v>79</v>
      </c>
      <c r="F3227" t="s">
        <v>80</v>
      </c>
      <c r="G3227" t="s">
        <v>89</v>
      </c>
      <c r="H3227" s="25">
        <v>41908</v>
      </c>
      <c r="I3227" s="26" t="str">
        <f t="shared" si="400"/>
        <v>Fri</v>
      </c>
      <c r="J3227" s="1">
        <f t="shared" si="401"/>
        <v>2</v>
      </c>
      <c r="K3227" s="1" t="str">
        <f t="shared" si="402"/>
        <v>7D</v>
      </c>
      <c r="L3227" s="25">
        <v>41910</v>
      </c>
      <c r="M3227" s="26" t="str">
        <f t="shared" si="403"/>
        <v>Sun</v>
      </c>
      <c r="N3227" s="25">
        <v>41912</v>
      </c>
      <c r="O3227" s="1">
        <f t="shared" si="404"/>
        <v>2</v>
      </c>
      <c r="P3227" s="27">
        <f t="shared" si="405"/>
        <v>2014</v>
      </c>
      <c r="Q3227" s="1">
        <f t="shared" si="406"/>
        <v>9</v>
      </c>
      <c r="R3227" s="1">
        <f t="shared" si="407"/>
        <v>28</v>
      </c>
      <c r="S3227" t="s">
        <v>72</v>
      </c>
      <c r="T3227" s="2">
        <v>10619626.199999999</v>
      </c>
      <c r="U3227">
        <v>10464626.199999999</v>
      </c>
      <c r="V3227" s="2">
        <v>5824169.4000000004</v>
      </c>
      <c r="W3227" s="2">
        <v>3370129.73</v>
      </c>
      <c r="X3227" s="2">
        <v>0</v>
      </c>
      <c r="Y3227" s="2">
        <v>0</v>
      </c>
      <c r="Z3227" s="2">
        <v>1425327.07</v>
      </c>
      <c r="AA3227">
        <v>4</v>
      </c>
      <c r="AB3227">
        <v>0</v>
      </c>
      <c r="AC3227">
        <v>0</v>
      </c>
      <c r="AD3227">
        <v>0</v>
      </c>
      <c r="AE3227">
        <v>4</v>
      </c>
      <c r="AF3227">
        <v>4</v>
      </c>
      <c r="AG3227">
        <v>2</v>
      </c>
      <c r="AH3227" s="2">
        <v>2912084.7</v>
      </c>
    </row>
    <row r="3228" spans="1:34" x14ac:dyDescent="0.5">
      <c r="A3228">
        <v>23914</v>
      </c>
      <c r="B3228">
        <v>100834</v>
      </c>
      <c r="C3228" t="s">
        <v>3128</v>
      </c>
      <c r="D3228" s="25">
        <v>29732</v>
      </c>
      <c r="E3228" t="s">
        <v>140</v>
      </c>
      <c r="F3228" t="s">
        <v>80</v>
      </c>
      <c r="G3228" t="s">
        <v>89</v>
      </c>
      <c r="H3228" s="25">
        <v>41908</v>
      </c>
      <c r="I3228" s="26" t="str">
        <f t="shared" si="400"/>
        <v>Fri</v>
      </c>
      <c r="J3228" s="1">
        <f t="shared" si="401"/>
        <v>3</v>
      </c>
      <c r="K3228" s="1" t="str">
        <f t="shared" si="402"/>
        <v>7D</v>
      </c>
      <c r="L3228" s="25">
        <v>41911</v>
      </c>
      <c r="M3228" s="26" t="str">
        <f t="shared" si="403"/>
        <v>Mon</v>
      </c>
      <c r="N3228" s="25">
        <v>41912</v>
      </c>
      <c r="O3228" s="1">
        <f t="shared" si="404"/>
        <v>1</v>
      </c>
      <c r="P3228" s="27">
        <f t="shared" si="405"/>
        <v>2014</v>
      </c>
      <c r="Q3228" s="1">
        <f t="shared" si="406"/>
        <v>9</v>
      </c>
      <c r="R3228" s="1">
        <f t="shared" si="407"/>
        <v>29</v>
      </c>
      <c r="S3228" t="s">
        <v>72</v>
      </c>
      <c r="T3228" s="2">
        <v>5232313.0999999996</v>
      </c>
      <c r="U3228">
        <v>5232313.0999999996</v>
      </c>
      <c r="V3228" s="2">
        <v>2912084.7</v>
      </c>
      <c r="W3228" s="2">
        <v>1617965.3</v>
      </c>
      <c r="X3228" s="2">
        <v>0</v>
      </c>
      <c r="Y3228" s="2">
        <v>0</v>
      </c>
      <c r="Z3228" s="2">
        <v>702263.1</v>
      </c>
      <c r="AA3228">
        <v>2</v>
      </c>
      <c r="AB3228">
        <v>0</v>
      </c>
      <c r="AC3228">
        <v>0</v>
      </c>
      <c r="AD3228">
        <v>0</v>
      </c>
      <c r="AE3228">
        <v>2</v>
      </c>
      <c r="AF3228">
        <v>2</v>
      </c>
      <c r="AG3228">
        <v>1</v>
      </c>
      <c r="AH3228" s="2">
        <v>2912084.7</v>
      </c>
    </row>
    <row r="3229" spans="1:34" x14ac:dyDescent="0.5">
      <c r="A3229">
        <v>23950</v>
      </c>
      <c r="B3229">
        <v>101000</v>
      </c>
      <c r="C3229" t="s">
        <v>3129</v>
      </c>
      <c r="D3229" s="25">
        <v>24704</v>
      </c>
      <c r="E3229" t="s">
        <v>69</v>
      </c>
      <c r="F3229" t="s">
        <v>70</v>
      </c>
      <c r="G3229" t="s">
        <v>97</v>
      </c>
      <c r="H3229" s="25">
        <v>41909</v>
      </c>
      <c r="I3229" s="26" t="str">
        <f t="shared" si="400"/>
        <v>Sat</v>
      </c>
      <c r="J3229" s="1">
        <f t="shared" si="401"/>
        <v>0</v>
      </c>
      <c r="K3229" s="1" t="str">
        <f t="shared" si="402"/>
        <v>7D</v>
      </c>
      <c r="L3229" s="25">
        <v>41909</v>
      </c>
      <c r="M3229" s="26" t="str">
        <f t="shared" si="403"/>
        <v>Sat</v>
      </c>
      <c r="N3229" s="25">
        <v>41910</v>
      </c>
      <c r="O3229" s="1">
        <f t="shared" si="404"/>
        <v>1</v>
      </c>
      <c r="P3229" s="27">
        <f t="shared" si="405"/>
        <v>2014</v>
      </c>
      <c r="Q3229" s="1">
        <f t="shared" si="406"/>
        <v>9</v>
      </c>
      <c r="R3229" s="1">
        <f t="shared" si="407"/>
        <v>27</v>
      </c>
      <c r="S3229" t="s">
        <v>72</v>
      </c>
      <c r="T3229" s="2">
        <v>4821000</v>
      </c>
      <c r="U3229">
        <v>4736000</v>
      </c>
      <c r="V3229" s="2">
        <v>2476190</v>
      </c>
      <c r="W3229" s="2">
        <v>1697835.07</v>
      </c>
      <c r="X3229" s="2">
        <v>0</v>
      </c>
      <c r="Y3229" s="2">
        <v>0</v>
      </c>
      <c r="Z3229" s="2">
        <v>646974.93000000005</v>
      </c>
      <c r="AA3229">
        <v>2</v>
      </c>
      <c r="AB3229">
        <v>0</v>
      </c>
      <c r="AC3229">
        <v>0</v>
      </c>
      <c r="AD3229">
        <v>0</v>
      </c>
      <c r="AE3229">
        <v>2</v>
      </c>
      <c r="AF3229">
        <v>2</v>
      </c>
      <c r="AG3229">
        <v>1</v>
      </c>
      <c r="AH3229" s="2">
        <v>2476190</v>
      </c>
    </row>
    <row r="3230" spans="1:34" x14ac:dyDescent="0.5">
      <c r="A3230">
        <v>23946</v>
      </c>
      <c r="B3230">
        <v>100993</v>
      </c>
      <c r="C3230" t="s">
        <v>3130</v>
      </c>
      <c r="D3230" s="25">
        <v>32368</v>
      </c>
      <c r="E3230" t="s">
        <v>69</v>
      </c>
      <c r="F3230" t="s">
        <v>70</v>
      </c>
      <c r="G3230" t="s">
        <v>74</v>
      </c>
      <c r="H3230" s="25">
        <v>41909</v>
      </c>
      <c r="I3230" s="26" t="str">
        <f t="shared" si="400"/>
        <v>Sat</v>
      </c>
      <c r="J3230" s="1">
        <f t="shared" si="401"/>
        <v>0</v>
      </c>
      <c r="K3230" s="1" t="str">
        <f t="shared" si="402"/>
        <v>7D</v>
      </c>
      <c r="L3230" s="25">
        <v>41909</v>
      </c>
      <c r="M3230" s="26" t="str">
        <f t="shared" si="403"/>
        <v>Sat</v>
      </c>
      <c r="N3230" s="25">
        <v>41910</v>
      </c>
      <c r="O3230" s="1">
        <f t="shared" si="404"/>
        <v>1</v>
      </c>
      <c r="P3230" s="27">
        <f t="shared" si="405"/>
        <v>2014</v>
      </c>
      <c r="Q3230" s="1">
        <f t="shared" si="406"/>
        <v>9</v>
      </c>
      <c r="R3230" s="1">
        <f t="shared" si="407"/>
        <v>27</v>
      </c>
      <c r="S3230" t="s">
        <v>72</v>
      </c>
      <c r="T3230" s="2">
        <v>4620000</v>
      </c>
      <c r="U3230">
        <v>4620000</v>
      </c>
      <c r="V3230" s="2">
        <v>2375758</v>
      </c>
      <c r="W3230" s="2">
        <v>1624242</v>
      </c>
      <c r="X3230" s="2">
        <v>0</v>
      </c>
      <c r="Y3230" s="2">
        <v>0</v>
      </c>
      <c r="Z3230" s="2">
        <v>620000</v>
      </c>
      <c r="AA3230">
        <v>2</v>
      </c>
      <c r="AB3230">
        <v>0</v>
      </c>
      <c r="AC3230">
        <v>0</v>
      </c>
      <c r="AD3230">
        <v>0</v>
      </c>
      <c r="AE3230">
        <v>2</v>
      </c>
      <c r="AF3230">
        <v>2</v>
      </c>
      <c r="AG3230">
        <v>1</v>
      </c>
      <c r="AH3230" s="2">
        <v>2375758</v>
      </c>
    </row>
    <row r="3231" spans="1:34" x14ac:dyDescent="0.5">
      <c r="A3231">
        <v>23944</v>
      </c>
      <c r="B3231">
        <v>100963</v>
      </c>
      <c r="C3231" t="s">
        <v>3131</v>
      </c>
      <c r="D3231" s="25">
        <v>21818</v>
      </c>
      <c r="E3231" t="s">
        <v>138</v>
      </c>
      <c r="F3231" t="s">
        <v>75</v>
      </c>
      <c r="G3231" t="s">
        <v>91</v>
      </c>
      <c r="H3231" s="25">
        <v>41909</v>
      </c>
      <c r="I3231" s="26" t="str">
        <f t="shared" si="400"/>
        <v>Sat</v>
      </c>
      <c r="J3231" s="1">
        <f t="shared" si="401"/>
        <v>4</v>
      </c>
      <c r="K3231" s="1" t="str">
        <f t="shared" si="402"/>
        <v>7D</v>
      </c>
      <c r="L3231" s="25">
        <v>41913</v>
      </c>
      <c r="M3231" s="26" t="str">
        <f t="shared" si="403"/>
        <v>Wed</v>
      </c>
      <c r="N3231" s="25">
        <v>41917</v>
      </c>
      <c r="O3231" s="1">
        <f t="shared" si="404"/>
        <v>4</v>
      </c>
      <c r="P3231" s="27">
        <f t="shared" si="405"/>
        <v>2014</v>
      </c>
      <c r="Q3231" s="1">
        <f t="shared" si="406"/>
        <v>10</v>
      </c>
      <c r="R3231" s="1">
        <f t="shared" si="407"/>
        <v>1</v>
      </c>
      <c r="S3231" t="s">
        <v>72</v>
      </c>
      <c r="T3231" s="2">
        <v>12670000</v>
      </c>
      <c r="U3231">
        <v>12600000</v>
      </c>
      <c r="V3231" s="2">
        <v>8472727</v>
      </c>
      <c r="W3231" s="2">
        <v>2496970.06</v>
      </c>
      <c r="X3231" s="2">
        <v>0</v>
      </c>
      <c r="Y3231" s="2">
        <v>0</v>
      </c>
      <c r="Z3231" s="2">
        <v>1700302.94</v>
      </c>
      <c r="AA3231">
        <v>12</v>
      </c>
      <c r="AB3231">
        <v>0</v>
      </c>
      <c r="AC3231">
        <v>0</v>
      </c>
      <c r="AD3231">
        <v>0</v>
      </c>
      <c r="AE3231">
        <v>12</v>
      </c>
      <c r="AF3231">
        <v>12</v>
      </c>
      <c r="AG3231">
        <v>4</v>
      </c>
      <c r="AH3231" s="2">
        <v>2118181.75</v>
      </c>
    </row>
    <row r="3232" spans="1:34" x14ac:dyDescent="0.5">
      <c r="A3232">
        <v>23951</v>
      </c>
      <c r="B3232">
        <v>102404</v>
      </c>
      <c r="C3232" t="s">
        <v>3132</v>
      </c>
      <c r="D3232" s="25">
        <v>26947</v>
      </c>
      <c r="E3232" t="s">
        <v>69</v>
      </c>
      <c r="F3232" t="s">
        <v>70</v>
      </c>
      <c r="G3232" t="s">
        <v>97</v>
      </c>
      <c r="H3232" s="25">
        <v>41910</v>
      </c>
      <c r="I3232" s="26" t="str">
        <f t="shared" si="400"/>
        <v>Sun</v>
      </c>
      <c r="J3232" s="1">
        <f t="shared" si="401"/>
        <v>1</v>
      </c>
      <c r="K3232" s="1" t="str">
        <f t="shared" si="402"/>
        <v>7D</v>
      </c>
      <c r="L3232" s="25">
        <v>41911</v>
      </c>
      <c r="M3232" s="26" t="str">
        <f t="shared" si="403"/>
        <v>Mon</v>
      </c>
      <c r="N3232" s="25">
        <v>41913</v>
      </c>
      <c r="O3232" s="1">
        <f t="shared" si="404"/>
        <v>2</v>
      </c>
      <c r="P3232" s="27">
        <f t="shared" si="405"/>
        <v>2014</v>
      </c>
      <c r="Q3232" s="1">
        <f t="shared" si="406"/>
        <v>9</v>
      </c>
      <c r="R3232" s="1">
        <f t="shared" si="407"/>
        <v>29</v>
      </c>
      <c r="S3232" t="s">
        <v>72</v>
      </c>
      <c r="T3232" s="2">
        <v>13860000</v>
      </c>
      <c r="U3232">
        <v>13860000</v>
      </c>
      <c r="V3232" s="2">
        <v>7127274</v>
      </c>
      <c r="W3232" s="2">
        <v>4872726</v>
      </c>
      <c r="X3232" s="2">
        <v>0</v>
      </c>
      <c r="Y3232" s="2">
        <v>0</v>
      </c>
      <c r="Z3232" s="2">
        <v>1860000</v>
      </c>
      <c r="AA3232">
        <v>8</v>
      </c>
      <c r="AB3232">
        <v>0</v>
      </c>
      <c r="AC3232">
        <v>0</v>
      </c>
      <c r="AD3232">
        <v>0</v>
      </c>
      <c r="AE3232">
        <v>8</v>
      </c>
      <c r="AF3232">
        <v>8</v>
      </c>
      <c r="AG3232">
        <v>4</v>
      </c>
      <c r="AH3232" s="2">
        <v>1781818.5</v>
      </c>
    </row>
    <row r="3233" spans="1:34" x14ac:dyDescent="0.5">
      <c r="A3233">
        <v>23951</v>
      </c>
      <c r="B3233">
        <v>101004</v>
      </c>
      <c r="C3233" t="s">
        <v>3133</v>
      </c>
      <c r="D3233" s="25">
        <v>26343</v>
      </c>
      <c r="E3233" t="s">
        <v>69</v>
      </c>
      <c r="F3233" t="s">
        <v>70</v>
      </c>
      <c r="G3233" t="s">
        <v>97</v>
      </c>
      <c r="H3233" s="25">
        <v>41910</v>
      </c>
      <c r="I3233" s="26" t="str">
        <f t="shared" si="400"/>
        <v>Sun</v>
      </c>
      <c r="J3233" s="1">
        <f t="shared" si="401"/>
        <v>1</v>
      </c>
      <c r="K3233" s="1" t="str">
        <f t="shared" si="402"/>
        <v>7D</v>
      </c>
      <c r="L3233" s="25">
        <v>41911</v>
      </c>
      <c r="M3233" s="26" t="str">
        <f t="shared" si="403"/>
        <v>Mon</v>
      </c>
      <c r="N3233" s="25">
        <v>41913</v>
      </c>
      <c r="O3233" s="1">
        <f t="shared" si="404"/>
        <v>2</v>
      </c>
      <c r="P3233" s="27">
        <f t="shared" si="405"/>
        <v>2014</v>
      </c>
      <c r="Q3233" s="1">
        <f t="shared" si="406"/>
        <v>9</v>
      </c>
      <c r="R3233" s="1">
        <f t="shared" si="407"/>
        <v>29</v>
      </c>
      <c r="S3233" t="s">
        <v>72</v>
      </c>
      <c r="T3233" s="2">
        <v>11550000</v>
      </c>
      <c r="U3233">
        <v>11550000</v>
      </c>
      <c r="V3233" s="2">
        <v>6751516</v>
      </c>
      <c r="W3233" s="2">
        <v>3248484</v>
      </c>
      <c r="X3233" s="2">
        <v>0</v>
      </c>
      <c r="Y3233" s="2">
        <v>0</v>
      </c>
      <c r="Z3233" s="2">
        <v>1550000</v>
      </c>
      <c r="AA3233">
        <v>4</v>
      </c>
      <c r="AB3233">
        <v>0</v>
      </c>
      <c r="AC3233">
        <v>0</v>
      </c>
      <c r="AD3233">
        <v>0</v>
      </c>
      <c r="AE3233">
        <v>4</v>
      </c>
      <c r="AF3233">
        <v>4</v>
      </c>
      <c r="AG3233">
        <v>2</v>
      </c>
      <c r="AH3233" s="2">
        <v>3375758</v>
      </c>
    </row>
    <row r="3234" spans="1:34" x14ac:dyDescent="0.5">
      <c r="A3234">
        <v>23977</v>
      </c>
      <c r="B3234">
        <v>101093</v>
      </c>
      <c r="C3234" t="s">
        <v>3134</v>
      </c>
      <c r="D3234" s="25">
        <v>30321</v>
      </c>
      <c r="E3234" t="s">
        <v>1722</v>
      </c>
      <c r="F3234" t="s">
        <v>80</v>
      </c>
      <c r="G3234" t="s">
        <v>89</v>
      </c>
      <c r="H3234" s="25">
        <v>41911</v>
      </c>
      <c r="I3234" s="26" t="str">
        <f t="shared" si="400"/>
        <v>Mon</v>
      </c>
      <c r="J3234" s="1">
        <f t="shared" si="401"/>
        <v>89</v>
      </c>
      <c r="K3234" s="1" t="str">
        <f t="shared" si="402"/>
        <v>90D</v>
      </c>
      <c r="L3234" s="25">
        <v>42000</v>
      </c>
      <c r="M3234" s="26" t="str">
        <f t="shared" si="403"/>
        <v>Sat</v>
      </c>
      <c r="N3234" s="25">
        <v>42004</v>
      </c>
      <c r="O3234" s="1">
        <f t="shared" si="404"/>
        <v>4</v>
      </c>
      <c r="P3234" s="27">
        <f t="shared" si="405"/>
        <v>2014</v>
      </c>
      <c r="Q3234" s="1">
        <f t="shared" si="406"/>
        <v>12</v>
      </c>
      <c r="R3234" s="1">
        <f t="shared" si="407"/>
        <v>27</v>
      </c>
      <c r="S3234" t="s">
        <v>72</v>
      </c>
      <c r="T3234" s="2">
        <v>32353152.5</v>
      </c>
      <c r="U3234">
        <v>25181250</v>
      </c>
      <c r="V3234" s="2">
        <v>20724912.5</v>
      </c>
      <c r="W3234" s="2">
        <v>6905150</v>
      </c>
      <c r="X3234" s="2">
        <v>0</v>
      </c>
      <c r="Y3234" s="2">
        <v>380952.38</v>
      </c>
      <c r="Z3234" s="2">
        <v>4342137.62</v>
      </c>
      <c r="AA3234">
        <v>8</v>
      </c>
      <c r="AB3234">
        <v>0</v>
      </c>
      <c r="AC3234">
        <v>0</v>
      </c>
      <c r="AD3234">
        <v>0</v>
      </c>
      <c r="AE3234">
        <v>8</v>
      </c>
      <c r="AF3234">
        <v>8</v>
      </c>
      <c r="AG3234">
        <v>4</v>
      </c>
      <c r="AH3234" s="2">
        <v>5181228.13</v>
      </c>
    </row>
    <row r="3235" spans="1:34" x14ac:dyDescent="0.5">
      <c r="A3235">
        <v>23953</v>
      </c>
      <c r="B3235">
        <v>101036</v>
      </c>
      <c r="C3235" t="s">
        <v>3135</v>
      </c>
      <c r="D3235" s="25">
        <v>31070</v>
      </c>
      <c r="E3235" t="s">
        <v>138</v>
      </c>
      <c r="F3235" t="s">
        <v>80</v>
      </c>
      <c r="G3235" t="s">
        <v>81</v>
      </c>
      <c r="H3235" s="25">
        <v>41911</v>
      </c>
      <c r="I3235" s="26" t="str">
        <f t="shared" si="400"/>
        <v>Mon</v>
      </c>
      <c r="J3235" s="1">
        <f t="shared" si="401"/>
        <v>60</v>
      </c>
      <c r="K3235" s="1" t="str">
        <f t="shared" si="402"/>
        <v>60D</v>
      </c>
      <c r="L3235" s="25">
        <v>41971</v>
      </c>
      <c r="M3235" s="26" t="str">
        <f t="shared" si="403"/>
        <v>Fri</v>
      </c>
      <c r="N3235" s="25">
        <v>41976</v>
      </c>
      <c r="O3235" s="1">
        <f t="shared" si="404"/>
        <v>5</v>
      </c>
      <c r="P3235" s="27">
        <f t="shared" si="405"/>
        <v>2014</v>
      </c>
      <c r="Q3235" s="1">
        <f t="shared" si="406"/>
        <v>11</v>
      </c>
      <c r="R3235" s="1">
        <f t="shared" si="407"/>
        <v>28</v>
      </c>
      <c r="S3235" t="s">
        <v>72</v>
      </c>
      <c r="T3235" s="2">
        <v>21645864.82</v>
      </c>
      <c r="U3235">
        <v>20885865</v>
      </c>
      <c r="V3235" s="2">
        <v>9961790</v>
      </c>
      <c r="W3235" s="2">
        <v>8337660.0599999996</v>
      </c>
      <c r="X3235" s="2">
        <v>0</v>
      </c>
      <c r="Y3235" s="2">
        <v>441558.44</v>
      </c>
      <c r="Z3235" s="2">
        <v>2904856.32</v>
      </c>
      <c r="AA3235">
        <v>10</v>
      </c>
      <c r="AB3235">
        <v>0</v>
      </c>
      <c r="AC3235">
        <v>0</v>
      </c>
      <c r="AD3235">
        <v>0</v>
      </c>
      <c r="AE3235">
        <v>10</v>
      </c>
      <c r="AF3235">
        <v>10</v>
      </c>
      <c r="AG3235">
        <v>5</v>
      </c>
      <c r="AH3235" s="2">
        <v>1992358</v>
      </c>
    </row>
    <row r="3236" spans="1:34" x14ac:dyDescent="0.5">
      <c r="A3236">
        <v>23990</v>
      </c>
      <c r="B3236">
        <v>101118</v>
      </c>
      <c r="C3236" t="s">
        <v>3136</v>
      </c>
      <c r="D3236" s="25">
        <v>26129</v>
      </c>
      <c r="E3236" t="s">
        <v>138</v>
      </c>
      <c r="F3236" t="s">
        <v>80</v>
      </c>
      <c r="G3236" t="s">
        <v>89</v>
      </c>
      <c r="H3236" s="25">
        <v>41911</v>
      </c>
      <c r="I3236" s="26" t="str">
        <f t="shared" si="400"/>
        <v>Mon</v>
      </c>
      <c r="J3236" s="1">
        <f t="shared" si="401"/>
        <v>33</v>
      </c>
      <c r="K3236" s="1" t="str">
        <f t="shared" si="402"/>
        <v>45D</v>
      </c>
      <c r="L3236" s="25">
        <v>41944</v>
      </c>
      <c r="M3236" s="26" t="str">
        <f t="shared" si="403"/>
        <v>Sat</v>
      </c>
      <c r="N3236" s="25">
        <v>41947</v>
      </c>
      <c r="O3236" s="1">
        <f t="shared" si="404"/>
        <v>3</v>
      </c>
      <c r="P3236" s="27">
        <f t="shared" si="405"/>
        <v>2014</v>
      </c>
      <c r="Q3236" s="1">
        <f t="shared" si="406"/>
        <v>11</v>
      </c>
      <c r="R3236" s="1">
        <f t="shared" si="407"/>
        <v>1</v>
      </c>
      <c r="S3236" t="s">
        <v>72</v>
      </c>
      <c r="T3236" s="2">
        <v>29864478</v>
      </c>
      <c r="U3236">
        <v>29864478</v>
      </c>
      <c r="V3236" s="2">
        <v>16116290.4</v>
      </c>
      <c r="W3236" s="2">
        <v>9740043.5999999996</v>
      </c>
      <c r="X3236" s="2">
        <v>0</v>
      </c>
      <c r="Y3236" s="2">
        <v>0</v>
      </c>
      <c r="Z3236" s="2">
        <v>4008144</v>
      </c>
      <c r="AA3236">
        <v>6</v>
      </c>
      <c r="AB3236">
        <v>0</v>
      </c>
      <c r="AC3236">
        <v>0</v>
      </c>
      <c r="AD3236">
        <v>0</v>
      </c>
      <c r="AE3236">
        <v>6</v>
      </c>
      <c r="AF3236">
        <v>6</v>
      </c>
      <c r="AG3236">
        <v>3</v>
      </c>
      <c r="AH3236" s="2">
        <v>5372096.7999999998</v>
      </c>
    </row>
    <row r="3237" spans="1:34" x14ac:dyDescent="0.5">
      <c r="A3237">
        <v>23962</v>
      </c>
      <c r="B3237">
        <v>101052</v>
      </c>
      <c r="C3237" t="s">
        <v>3137</v>
      </c>
      <c r="D3237" s="25">
        <v>24613</v>
      </c>
      <c r="E3237" t="s">
        <v>138</v>
      </c>
      <c r="F3237" t="s">
        <v>70</v>
      </c>
      <c r="G3237" t="s">
        <v>74</v>
      </c>
      <c r="H3237" s="25">
        <v>41911</v>
      </c>
      <c r="I3237" s="26" t="str">
        <f t="shared" si="400"/>
        <v>Mon</v>
      </c>
      <c r="J3237" s="1">
        <f t="shared" si="401"/>
        <v>2</v>
      </c>
      <c r="K3237" s="1" t="str">
        <f t="shared" si="402"/>
        <v>7D</v>
      </c>
      <c r="L3237" s="25">
        <v>41913</v>
      </c>
      <c r="M3237" s="26" t="str">
        <f t="shared" si="403"/>
        <v>Wed</v>
      </c>
      <c r="N3237" s="25">
        <v>41915</v>
      </c>
      <c r="O3237" s="1">
        <f t="shared" si="404"/>
        <v>2</v>
      </c>
      <c r="P3237" s="27">
        <f t="shared" si="405"/>
        <v>2014</v>
      </c>
      <c r="Q3237" s="1">
        <f t="shared" si="406"/>
        <v>10</v>
      </c>
      <c r="R3237" s="1">
        <f t="shared" si="407"/>
        <v>1</v>
      </c>
      <c r="S3237" t="s">
        <v>72</v>
      </c>
      <c r="T3237" s="2">
        <v>13954999.9</v>
      </c>
      <c r="U3237">
        <v>10395000</v>
      </c>
      <c r="V3237" s="2">
        <v>5751516</v>
      </c>
      <c r="W3237" s="2">
        <v>3664068.4</v>
      </c>
      <c r="X3237" s="2">
        <v>0</v>
      </c>
      <c r="Y3237" s="2">
        <v>2666666.6</v>
      </c>
      <c r="Z3237" s="2">
        <v>1872748.9</v>
      </c>
      <c r="AA3237">
        <v>4</v>
      </c>
      <c r="AB3237">
        <v>0</v>
      </c>
      <c r="AC3237">
        <v>0</v>
      </c>
      <c r="AD3237">
        <v>0</v>
      </c>
      <c r="AE3237">
        <v>4</v>
      </c>
      <c r="AF3237">
        <v>4</v>
      </c>
      <c r="AG3237">
        <v>2</v>
      </c>
      <c r="AH3237" s="2">
        <v>2875758</v>
      </c>
    </row>
    <row r="3238" spans="1:34" x14ac:dyDescent="0.5">
      <c r="A3238">
        <v>23989</v>
      </c>
      <c r="B3238">
        <v>101117</v>
      </c>
      <c r="C3238" t="s">
        <v>3138</v>
      </c>
      <c r="D3238" s="25">
        <v>27939</v>
      </c>
      <c r="E3238" t="s">
        <v>138</v>
      </c>
      <c r="F3238" t="s">
        <v>80</v>
      </c>
      <c r="G3238" t="s">
        <v>89</v>
      </c>
      <c r="H3238" s="25">
        <v>41911</v>
      </c>
      <c r="I3238" s="26" t="str">
        <f t="shared" si="400"/>
        <v>Mon</v>
      </c>
      <c r="J3238" s="1">
        <f t="shared" si="401"/>
        <v>5</v>
      </c>
      <c r="K3238" s="1" t="str">
        <f t="shared" si="402"/>
        <v>7D</v>
      </c>
      <c r="L3238" s="25">
        <v>41916</v>
      </c>
      <c r="M3238" s="26" t="str">
        <f t="shared" si="403"/>
        <v>Sat</v>
      </c>
      <c r="N3238" s="25">
        <v>41918</v>
      </c>
      <c r="O3238" s="1">
        <f t="shared" si="404"/>
        <v>2</v>
      </c>
      <c r="P3238" s="27">
        <f t="shared" si="405"/>
        <v>2014</v>
      </c>
      <c r="Q3238" s="1">
        <f t="shared" si="406"/>
        <v>10</v>
      </c>
      <c r="R3238" s="1">
        <f t="shared" si="407"/>
        <v>4</v>
      </c>
      <c r="S3238" t="s">
        <v>72</v>
      </c>
      <c r="T3238" s="2">
        <v>14081208</v>
      </c>
      <c r="U3238">
        <v>11681208</v>
      </c>
      <c r="V3238" s="2">
        <v>6877248</v>
      </c>
      <c r="W3238" s="2">
        <v>3235930.6</v>
      </c>
      <c r="X3238" s="2">
        <v>0</v>
      </c>
      <c r="Y3238" s="2">
        <v>1598401.6</v>
      </c>
      <c r="Z3238" s="2">
        <v>2369627.7999999998</v>
      </c>
      <c r="AA3238">
        <v>4</v>
      </c>
      <c r="AB3238">
        <v>0</v>
      </c>
      <c r="AC3238">
        <v>0</v>
      </c>
      <c r="AD3238">
        <v>0</v>
      </c>
      <c r="AE3238">
        <v>4</v>
      </c>
      <c r="AF3238">
        <v>4</v>
      </c>
      <c r="AG3238">
        <v>2</v>
      </c>
      <c r="AH3238" s="2">
        <v>3438624</v>
      </c>
    </row>
    <row r="3239" spans="1:34" x14ac:dyDescent="0.5">
      <c r="A3239">
        <v>23959</v>
      </c>
      <c r="B3239">
        <v>101043</v>
      </c>
      <c r="C3239" t="s">
        <v>3139</v>
      </c>
      <c r="D3239" s="25">
        <v>31608</v>
      </c>
      <c r="E3239" t="s">
        <v>122</v>
      </c>
      <c r="F3239" t="s">
        <v>80</v>
      </c>
      <c r="G3239" t="s">
        <v>89</v>
      </c>
      <c r="H3239" s="25">
        <v>41911</v>
      </c>
      <c r="I3239" s="26" t="str">
        <f t="shared" si="400"/>
        <v>Mon</v>
      </c>
      <c r="J3239" s="1">
        <f t="shared" si="401"/>
        <v>14</v>
      </c>
      <c r="K3239" s="1" t="str">
        <f t="shared" si="402"/>
        <v>14D</v>
      </c>
      <c r="L3239" s="25">
        <v>41925</v>
      </c>
      <c r="M3239" s="26" t="str">
        <f t="shared" si="403"/>
        <v>Mon</v>
      </c>
      <c r="N3239" s="25">
        <v>41927</v>
      </c>
      <c r="O3239" s="1">
        <f t="shared" si="404"/>
        <v>2</v>
      </c>
      <c r="P3239" s="27">
        <f t="shared" si="405"/>
        <v>2014</v>
      </c>
      <c r="Q3239" s="1">
        <f t="shared" si="406"/>
        <v>10</v>
      </c>
      <c r="R3239" s="1">
        <f t="shared" si="407"/>
        <v>13</v>
      </c>
      <c r="S3239" t="s">
        <v>72</v>
      </c>
      <c r="T3239" s="2">
        <v>1750000</v>
      </c>
      <c r="U3239">
        <v>0</v>
      </c>
      <c r="V3239" s="2">
        <v>400000</v>
      </c>
      <c r="W3239" s="2">
        <v>203463.2</v>
      </c>
      <c r="X3239" s="2">
        <v>0</v>
      </c>
      <c r="Y3239" s="2">
        <v>911688.31</v>
      </c>
      <c r="Z3239" s="2">
        <v>234848.49</v>
      </c>
      <c r="AA3239">
        <v>4</v>
      </c>
      <c r="AB3239">
        <v>2</v>
      </c>
      <c r="AC3239">
        <v>0</v>
      </c>
      <c r="AD3239">
        <v>2</v>
      </c>
      <c r="AE3239">
        <v>6</v>
      </c>
      <c r="AF3239">
        <v>8</v>
      </c>
      <c r="AG3239">
        <v>2</v>
      </c>
      <c r="AH3239" s="2">
        <v>200000</v>
      </c>
    </row>
    <row r="3240" spans="1:34" x14ac:dyDescent="0.5">
      <c r="A3240">
        <v>23955</v>
      </c>
      <c r="B3240">
        <v>101038</v>
      </c>
      <c r="C3240" t="s">
        <v>3091</v>
      </c>
      <c r="D3240" s="25">
        <v>27127</v>
      </c>
      <c r="E3240" t="s">
        <v>69</v>
      </c>
      <c r="F3240" t="s">
        <v>75</v>
      </c>
      <c r="G3240" t="s">
        <v>91</v>
      </c>
      <c r="H3240" s="25">
        <v>41911</v>
      </c>
      <c r="I3240" s="26" t="str">
        <f t="shared" si="400"/>
        <v>Mon</v>
      </c>
      <c r="J3240" s="1">
        <f t="shared" si="401"/>
        <v>39</v>
      </c>
      <c r="K3240" s="1" t="str">
        <f t="shared" si="402"/>
        <v>45D</v>
      </c>
      <c r="L3240" s="25">
        <v>41950</v>
      </c>
      <c r="M3240" s="26" t="str">
        <f t="shared" si="403"/>
        <v>Fri</v>
      </c>
      <c r="N3240" s="25">
        <v>41952</v>
      </c>
      <c r="O3240" s="1">
        <f t="shared" si="404"/>
        <v>2</v>
      </c>
      <c r="P3240" s="27">
        <f t="shared" si="405"/>
        <v>2014</v>
      </c>
      <c r="Q3240" s="1">
        <f t="shared" si="406"/>
        <v>11</v>
      </c>
      <c r="R3240" s="1">
        <f t="shared" si="407"/>
        <v>7</v>
      </c>
      <c r="S3240" t="s">
        <v>72</v>
      </c>
      <c r="T3240" s="2">
        <v>1693999.78</v>
      </c>
      <c r="U3240">
        <v>0</v>
      </c>
      <c r="V3240" s="2">
        <v>800000</v>
      </c>
      <c r="W3240" s="2">
        <v>666666.49</v>
      </c>
      <c r="X3240" s="2">
        <v>0</v>
      </c>
      <c r="Y3240" s="2">
        <v>0</v>
      </c>
      <c r="Z3240" s="2">
        <v>227333.29</v>
      </c>
      <c r="AA3240">
        <v>8</v>
      </c>
      <c r="AB3240">
        <v>0</v>
      </c>
      <c r="AC3240">
        <v>2</v>
      </c>
      <c r="AD3240">
        <v>0</v>
      </c>
      <c r="AE3240">
        <v>8</v>
      </c>
      <c r="AF3240">
        <v>10</v>
      </c>
      <c r="AG3240">
        <v>4</v>
      </c>
      <c r="AH3240" s="2">
        <v>200000</v>
      </c>
    </row>
    <row r="3241" spans="1:34" x14ac:dyDescent="0.5">
      <c r="A3241">
        <v>23984</v>
      </c>
      <c r="B3241">
        <v>101105</v>
      </c>
      <c r="C3241" t="s">
        <v>3140</v>
      </c>
      <c r="D3241" s="25">
        <v>27737</v>
      </c>
      <c r="E3241" t="s">
        <v>276</v>
      </c>
      <c r="F3241" t="s">
        <v>80</v>
      </c>
      <c r="G3241" t="s">
        <v>89</v>
      </c>
      <c r="H3241" s="25">
        <v>41911</v>
      </c>
      <c r="I3241" s="26" t="str">
        <f t="shared" si="400"/>
        <v>Mon</v>
      </c>
      <c r="J3241" s="1">
        <f t="shared" si="401"/>
        <v>48</v>
      </c>
      <c r="K3241" s="1" t="str">
        <f t="shared" si="402"/>
        <v>60D</v>
      </c>
      <c r="L3241" s="25">
        <v>41959</v>
      </c>
      <c r="M3241" s="26" t="str">
        <f t="shared" si="403"/>
        <v>Sun</v>
      </c>
      <c r="N3241" s="25">
        <v>41963</v>
      </c>
      <c r="O3241" s="1">
        <f t="shared" si="404"/>
        <v>4</v>
      </c>
      <c r="P3241" s="27">
        <f t="shared" si="405"/>
        <v>2014</v>
      </c>
      <c r="Q3241" s="1">
        <f t="shared" si="406"/>
        <v>11</v>
      </c>
      <c r="R3241" s="1">
        <f t="shared" si="407"/>
        <v>16</v>
      </c>
      <c r="S3241" t="s">
        <v>72</v>
      </c>
      <c r="T3241" s="2">
        <v>14528979.970000001</v>
      </c>
      <c r="U3241">
        <v>13888980</v>
      </c>
      <c r="V3241" s="2">
        <v>5531069.5999999996</v>
      </c>
      <c r="W3241" s="2">
        <v>6805050.7000000002</v>
      </c>
      <c r="X3241" s="2">
        <v>0</v>
      </c>
      <c r="Y3241" s="2">
        <v>242424.24</v>
      </c>
      <c r="Z3241" s="2">
        <v>1950435.43</v>
      </c>
      <c r="AA3241">
        <v>8</v>
      </c>
      <c r="AB3241">
        <v>0</v>
      </c>
      <c r="AC3241">
        <v>0</v>
      </c>
      <c r="AD3241">
        <v>0</v>
      </c>
      <c r="AE3241">
        <v>8</v>
      </c>
      <c r="AF3241">
        <v>8</v>
      </c>
      <c r="AG3241">
        <v>4</v>
      </c>
      <c r="AH3241" s="2">
        <v>1382767.4</v>
      </c>
    </row>
    <row r="3242" spans="1:34" x14ac:dyDescent="0.5">
      <c r="A3242">
        <v>24018</v>
      </c>
      <c r="B3242">
        <v>101298</v>
      </c>
      <c r="C3242" t="s">
        <v>3141</v>
      </c>
      <c r="D3242" s="25">
        <v>28549</v>
      </c>
      <c r="E3242" t="s">
        <v>69</v>
      </c>
      <c r="F3242" t="s">
        <v>70</v>
      </c>
      <c r="G3242" t="s">
        <v>97</v>
      </c>
      <c r="H3242" s="25">
        <v>41912</v>
      </c>
      <c r="I3242" s="26" t="str">
        <f t="shared" si="400"/>
        <v>Tue</v>
      </c>
      <c r="J3242" s="1">
        <f t="shared" si="401"/>
        <v>0</v>
      </c>
      <c r="K3242" s="1" t="str">
        <f t="shared" si="402"/>
        <v>7D</v>
      </c>
      <c r="L3242" s="25">
        <v>41912</v>
      </c>
      <c r="M3242" s="26" t="str">
        <f t="shared" si="403"/>
        <v>Tue</v>
      </c>
      <c r="N3242" s="25">
        <v>41913</v>
      </c>
      <c r="O3242" s="1">
        <f t="shared" si="404"/>
        <v>1</v>
      </c>
      <c r="P3242" s="27">
        <f t="shared" si="405"/>
        <v>2014</v>
      </c>
      <c r="Q3242" s="1">
        <f t="shared" si="406"/>
        <v>9</v>
      </c>
      <c r="R3242" s="1">
        <f t="shared" si="407"/>
        <v>30</v>
      </c>
      <c r="S3242" t="s">
        <v>72</v>
      </c>
      <c r="T3242" s="2">
        <v>4620000</v>
      </c>
      <c r="U3242">
        <v>4620000</v>
      </c>
      <c r="V3242" s="2">
        <v>2375758</v>
      </c>
      <c r="W3242" s="2">
        <v>1624242</v>
      </c>
      <c r="X3242" s="2">
        <v>0</v>
      </c>
      <c r="Y3242" s="2">
        <v>0</v>
      </c>
      <c r="Z3242" s="2">
        <v>620000</v>
      </c>
      <c r="AA3242">
        <v>2</v>
      </c>
      <c r="AB3242">
        <v>0</v>
      </c>
      <c r="AC3242">
        <v>0</v>
      </c>
      <c r="AD3242">
        <v>0</v>
      </c>
      <c r="AE3242">
        <v>2</v>
      </c>
      <c r="AF3242">
        <v>2</v>
      </c>
      <c r="AG3242">
        <v>1</v>
      </c>
      <c r="AH3242" s="2">
        <v>2375758</v>
      </c>
    </row>
    <row r="3243" spans="1:34" x14ac:dyDescent="0.5">
      <c r="A3243">
        <v>24011</v>
      </c>
      <c r="B3243">
        <v>101222</v>
      </c>
      <c r="C3243" t="s">
        <v>3142</v>
      </c>
      <c r="D3243" s="25">
        <v>28372</v>
      </c>
      <c r="E3243" t="s">
        <v>79</v>
      </c>
      <c r="F3243" t="s">
        <v>70</v>
      </c>
      <c r="G3243" t="s">
        <v>74</v>
      </c>
      <c r="H3243" s="25">
        <v>41912</v>
      </c>
      <c r="I3243" s="26" t="str">
        <f t="shared" si="400"/>
        <v>Tue</v>
      </c>
      <c r="J3243" s="1">
        <f t="shared" si="401"/>
        <v>24</v>
      </c>
      <c r="K3243" s="1" t="str">
        <f t="shared" si="402"/>
        <v>30D</v>
      </c>
      <c r="L3243" s="25">
        <v>41936</v>
      </c>
      <c r="M3243" s="26" t="str">
        <f t="shared" si="403"/>
        <v>Fri</v>
      </c>
      <c r="N3243" s="25">
        <v>41941</v>
      </c>
      <c r="O3243" s="1">
        <f t="shared" si="404"/>
        <v>5</v>
      </c>
      <c r="P3243" s="27">
        <f t="shared" si="405"/>
        <v>2014</v>
      </c>
      <c r="Q3243" s="1">
        <f t="shared" si="406"/>
        <v>10</v>
      </c>
      <c r="R3243" s="1">
        <f t="shared" si="407"/>
        <v>24</v>
      </c>
      <c r="S3243" t="s">
        <v>72</v>
      </c>
      <c r="T3243" s="2">
        <v>31237398.68</v>
      </c>
      <c r="U3243">
        <v>24347400</v>
      </c>
      <c r="V3243" s="2">
        <v>16309092</v>
      </c>
      <c r="W3243" s="2">
        <v>10454889.550000001</v>
      </c>
      <c r="X3243" s="2">
        <v>0</v>
      </c>
      <c r="Y3243" s="2">
        <v>281385.28000000003</v>
      </c>
      <c r="Z3243" s="2">
        <v>4192031.85</v>
      </c>
      <c r="AA3243">
        <v>10</v>
      </c>
      <c r="AB3243">
        <v>5</v>
      </c>
      <c r="AC3243">
        <v>0</v>
      </c>
      <c r="AD3243">
        <v>5</v>
      </c>
      <c r="AE3243">
        <v>15</v>
      </c>
      <c r="AF3243">
        <v>20</v>
      </c>
      <c r="AG3243">
        <v>5</v>
      </c>
      <c r="AH3243" s="2">
        <v>3261818.4</v>
      </c>
    </row>
    <row r="3244" spans="1:34" x14ac:dyDescent="0.5">
      <c r="A3244">
        <v>24003</v>
      </c>
      <c r="B3244">
        <v>101182</v>
      </c>
      <c r="C3244" t="s">
        <v>3143</v>
      </c>
      <c r="D3244" s="25">
        <v>25173</v>
      </c>
      <c r="E3244" t="s">
        <v>69</v>
      </c>
      <c r="F3244" t="s">
        <v>75</v>
      </c>
      <c r="G3244" t="s">
        <v>91</v>
      </c>
      <c r="H3244" s="25">
        <v>41912</v>
      </c>
      <c r="I3244" s="26" t="str">
        <f t="shared" si="400"/>
        <v>Tue</v>
      </c>
      <c r="J3244" s="1">
        <f t="shared" si="401"/>
        <v>0</v>
      </c>
      <c r="K3244" s="1" t="str">
        <f t="shared" si="402"/>
        <v>7D</v>
      </c>
      <c r="L3244" s="25">
        <v>41912</v>
      </c>
      <c r="M3244" s="26" t="str">
        <f t="shared" si="403"/>
        <v>Tue</v>
      </c>
      <c r="N3244" s="25">
        <v>41913</v>
      </c>
      <c r="O3244" s="1">
        <f t="shared" si="404"/>
        <v>1</v>
      </c>
      <c r="P3244" s="27">
        <f t="shared" si="405"/>
        <v>2014</v>
      </c>
      <c r="Q3244" s="1">
        <f t="shared" si="406"/>
        <v>9</v>
      </c>
      <c r="R3244" s="1">
        <f t="shared" si="407"/>
        <v>30</v>
      </c>
      <c r="S3244" t="s">
        <v>72</v>
      </c>
      <c r="T3244" s="2">
        <v>4770000</v>
      </c>
      <c r="U3244">
        <v>3670000</v>
      </c>
      <c r="V3244" s="2">
        <v>1693507</v>
      </c>
      <c r="W3244" s="2">
        <v>2436364</v>
      </c>
      <c r="X3244" s="2">
        <v>0</v>
      </c>
      <c r="Y3244" s="2">
        <v>0</v>
      </c>
      <c r="Z3244" s="2">
        <v>640129</v>
      </c>
      <c r="AA3244">
        <v>3</v>
      </c>
      <c r="AB3244">
        <v>0</v>
      </c>
      <c r="AC3244">
        <v>0</v>
      </c>
      <c r="AD3244">
        <v>0</v>
      </c>
      <c r="AE3244">
        <v>3</v>
      </c>
      <c r="AF3244">
        <v>3</v>
      </c>
      <c r="AG3244">
        <v>1</v>
      </c>
      <c r="AH3244" s="2">
        <v>1693507</v>
      </c>
    </row>
    <row r="3245" spans="1:34" x14ac:dyDescent="0.5">
      <c r="A3245">
        <v>24017</v>
      </c>
      <c r="B3245">
        <v>101700</v>
      </c>
      <c r="C3245" t="s">
        <v>3144</v>
      </c>
      <c r="D3245" s="25">
        <v>30685</v>
      </c>
      <c r="E3245" t="s">
        <v>138</v>
      </c>
      <c r="F3245" t="s">
        <v>80</v>
      </c>
      <c r="G3245" t="s">
        <v>89</v>
      </c>
      <c r="H3245" s="25">
        <v>41912</v>
      </c>
      <c r="I3245" s="26" t="str">
        <f t="shared" si="400"/>
        <v>Tue</v>
      </c>
      <c r="J3245" s="1">
        <f t="shared" si="401"/>
        <v>3</v>
      </c>
      <c r="K3245" s="1" t="str">
        <f t="shared" si="402"/>
        <v>7D</v>
      </c>
      <c r="L3245" s="25">
        <v>41915</v>
      </c>
      <c r="M3245" s="26" t="str">
        <f t="shared" si="403"/>
        <v>Fri</v>
      </c>
      <c r="N3245" s="25">
        <v>41917</v>
      </c>
      <c r="O3245" s="1">
        <f t="shared" si="404"/>
        <v>2</v>
      </c>
      <c r="P3245" s="27">
        <f t="shared" si="405"/>
        <v>2014</v>
      </c>
      <c r="Q3245" s="1">
        <f t="shared" si="406"/>
        <v>10</v>
      </c>
      <c r="R3245" s="1">
        <f t="shared" si="407"/>
        <v>3</v>
      </c>
      <c r="S3245" t="s">
        <v>72</v>
      </c>
      <c r="T3245" s="2">
        <v>20743056.030000001</v>
      </c>
      <c r="U3245">
        <v>13384928.199999999</v>
      </c>
      <c r="V3245" s="2">
        <v>11253065.6</v>
      </c>
      <c r="W3245" s="2">
        <v>5234197.12</v>
      </c>
      <c r="X3245" s="2">
        <v>0</v>
      </c>
      <c r="Y3245" s="2">
        <v>1132201.1299999999</v>
      </c>
      <c r="Z3245" s="2">
        <v>3123592.18</v>
      </c>
      <c r="AA3245">
        <v>4</v>
      </c>
      <c r="AB3245">
        <v>0</v>
      </c>
      <c r="AC3245">
        <v>0</v>
      </c>
      <c r="AD3245">
        <v>2</v>
      </c>
      <c r="AE3245">
        <v>4</v>
      </c>
      <c r="AF3245">
        <v>6</v>
      </c>
      <c r="AG3245">
        <v>2</v>
      </c>
      <c r="AH3245" s="2">
        <v>5626532.7999999998</v>
      </c>
    </row>
    <row r="3246" spans="1:34" x14ac:dyDescent="0.5">
      <c r="A3246">
        <v>24012</v>
      </c>
      <c r="B3246">
        <v>101258</v>
      </c>
      <c r="C3246" t="s">
        <v>3145</v>
      </c>
      <c r="D3246" s="25">
        <v>22478</v>
      </c>
      <c r="E3246" t="s">
        <v>69</v>
      </c>
      <c r="F3246" t="s">
        <v>70</v>
      </c>
      <c r="G3246" t="s">
        <v>74</v>
      </c>
      <c r="H3246" s="25">
        <v>41912</v>
      </c>
      <c r="I3246" s="26" t="str">
        <f t="shared" si="400"/>
        <v>Tue</v>
      </c>
      <c r="J3246" s="1">
        <f t="shared" si="401"/>
        <v>1</v>
      </c>
      <c r="K3246" s="1" t="str">
        <f t="shared" si="402"/>
        <v>7D</v>
      </c>
      <c r="L3246" s="25">
        <v>41913</v>
      </c>
      <c r="M3246" s="26" t="str">
        <f t="shared" si="403"/>
        <v>Wed</v>
      </c>
      <c r="N3246" s="25">
        <v>41914</v>
      </c>
      <c r="O3246" s="1">
        <f t="shared" si="404"/>
        <v>1</v>
      </c>
      <c r="P3246" s="27">
        <f t="shared" si="405"/>
        <v>2014</v>
      </c>
      <c r="Q3246" s="1">
        <f t="shared" si="406"/>
        <v>10</v>
      </c>
      <c r="R3246" s="1">
        <f t="shared" si="407"/>
        <v>1</v>
      </c>
      <c r="S3246" t="s">
        <v>72</v>
      </c>
      <c r="T3246" s="2">
        <v>30144999.84</v>
      </c>
      <c r="U3246">
        <v>6930000</v>
      </c>
      <c r="V3246" s="2">
        <v>5187879</v>
      </c>
      <c r="W3246" s="2">
        <v>19180086.23</v>
      </c>
      <c r="X3246" s="2">
        <v>0</v>
      </c>
      <c r="Y3246" s="2">
        <v>1731601.73</v>
      </c>
      <c r="Z3246" s="2">
        <v>4045432.88</v>
      </c>
      <c r="AA3246">
        <v>1</v>
      </c>
      <c r="AB3246">
        <v>0</v>
      </c>
      <c r="AC3246">
        <v>0</v>
      </c>
      <c r="AD3246">
        <v>0</v>
      </c>
      <c r="AE3246">
        <v>1</v>
      </c>
      <c r="AF3246">
        <v>1</v>
      </c>
      <c r="AG3246">
        <v>1</v>
      </c>
      <c r="AH3246" s="2">
        <v>5187879</v>
      </c>
    </row>
    <row r="3247" spans="1:34" x14ac:dyDescent="0.5">
      <c r="A3247">
        <v>24008</v>
      </c>
      <c r="B3247">
        <v>101211</v>
      </c>
      <c r="C3247" t="s">
        <v>3146</v>
      </c>
      <c r="D3247" s="25">
        <v>16701</v>
      </c>
      <c r="E3247" t="s">
        <v>79</v>
      </c>
      <c r="F3247" t="s">
        <v>105</v>
      </c>
      <c r="G3247" t="s">
        <v>106</v>
      </c>
      <c r="H3247" s="25">
        <v>41912</v>
      </c>
      <c r="I3247" s="26" t="str">
        <f t="shared" si="400"/>
        <v>Tue</v>
      </c>
      <c r="J3247" s="1">
        <f t="shared" si="401"/>
        <v>20</v>
      </c>
      <c r="K3247" s="1" t="str">
        <f t="shared" si="402"/>
        <v>30D</v>
      </c>
      <c r="L3247" s="25">
        <v>41932</v>
      </c>
      <c r="M3247" s="26" t="str">
        <f t="shared" si="403"/>
        <v>Mon</v>
      </c>
      <c r="N3247" s="25">
        <v>41936</v>
      </c>
      <c r="O3247" s="1">
        <f t="shared" si="404"/>
        <v>4</v>
      </c>
      <c r="P3247" s="27">
        <f t="shared" si="405"/>
        <v>2014</v>
      </c>
      <c r="Q3247" s="1">
        <f t="shared" si="406"/>
        <v>10</v>
      </c>
      <c r="R3247" s="1">
        <f t="shared" si="407"/>
        <v>20</v>
      </c>
      <c r="S3247" t="s">
        <v>72</v>
      </c>
      <c r="T3247" s="2">
        <v>10335998.33</v>
      </c>
      <c r="U3247">
        <v>0</v>
      </c>
      <c r="V3247" s="2">
        <v>3650212.8</v>
      </c>
      <c r="W3247" s="2">
        <v>4320344.88</v>
      </c>
      <c r="X3247" s="2">
        <v>0</v>
      </c>
      <c r="Y3247" s="2">
        <v>978354.98</v>
      </c>
      <c r="Z3247" s="2">
        <v>1387085.67</v>
      </c>
      <c r="AA3247">
        <v>10</v>
      </c>
      <c r="AB3247">
        <v>0</v>
      </c>
      <c r="AC3247">
        <v>0</v>
      </c>
      <c r="AD3247">
        <v>0</v>
      </c>
      <c r="AE3247">
        <v>10</v>
      </c>
      <c r="AF3247">
        <v>10</v>
      </c>
      <c r="AG3247">
        <v>5</v>
      </c>
      <c r="AH3247" s="2">
        <v>730042.56</v>
      </c>
    </row>
    <row r="3248" spans="1:34" x14ac:dyDescent="0.5">
      <c r="A3248">
        <v>24013</v>
      </c>
      <c r="B3248">
        <v>101269</v>
      </c>
      <c r="C3248" t="s">
        <v>3147</v>
      </c>
      <c r="D3248" s="25">
        <v>27786</v>
      </c>
      <c r="E3248" t="s">
        <v>140</v>
      </c>
      <c r="F3248" t="s">
        <v>80</v>
      </c>
      <c r="G3248" t="s">
        <v>89</v>
      </c>
      <c r="H3248" s="25">
        <v>41912</v>
      </c>
      <c r="I3248" s="26" t="str">
        <f t="shared" si="400"/>
        <v>Tue</v>
      </c>
      <c r="J3248" s="1">
        <f t="shared" si="401"/>
        <v>4</v>
      </c>
      <c r="K3248" s="1" t="str">
        <f t="shared" si="402"/>
        <v>7D</v>
      </c>
      <c r="L3248" s="25">
        <v>41916</v>
      </c>
      <c r="M3248" s="26" t="str">
        <f t="shared" si="403"/>
        <v>Sat</v>
      </c>
      <c r="N3248" s="25">
        <v>41917</v>
      </c>
      <c r="O3248" s="1">
        <f t="shared" si="404"/>
        <v>1</v>
      </c>
      <c r="P3248" s="27">
        <f t="shared" si="405"/>
        <v>2014</v>
      </c>
      <c r="Q3248" s="1">
        <f t="shared" si="406"/>
        <v>10</v>
      </c>
      <c r="R3248" s="1">
        <f t="shared" si="407"/>
        <v>4</v>
      </c>
      <c r="S3248" t="s">
        <v>72</v>
      </c>
      <c r="T3248" s="2">
        <v>4745596.0999999996</v>
      </c>
      <c r="U3248">
        <v>4745596.0999999996</v>
      </c>
      <c r="V3248" s="2">
        <v>2490684.7000000002</v>
      </c>
      <c r="W3248" s="2">
        <v>1617965.3</v>
      </c>
      <c r="X3248" s="2">
        <v>0</v>
      </c>
      <c r="Y3248" s="2">
        <v>0</v>
      </c>
      <c r="Z3248" s="2">
        <v>636946.1</v>
      </c>
      <c r="AA3248">
        <v>2</v>
      </c>
      <c r="AB3248">
        <v>0</v>
      </c>
      <c r="AC3248">
        <v>0</v>
      </c>
      <c r="AD3248">
        <v>0</v>
      </c>
      <c r="AE3248">
        <v>2</v>
      </c>
      <c r="AF3248">
        <v>2</v>
      </c>
      <c r="AG3248">
        <v>1</v>
      </c>
      <c r="AH3248" s="2">
        <v>2490684.7000000002</v>
      </c>
    </row>
    <row r="3249" spans="1:34" x14ac:dyDescent="0.5">
      <c r="A3249">
        <v>19340</v>
      </c>
      <c r="B3249">
        <v>101233</v>
      </c>
      <c r="C3249" t="s">
        <v>126</v>
      </c>
      <c r="D3249" s="25">
        <v>27548</v>
      </c>
      <c r="E3249" t="s">
        <v>69</v>
      </c>
      <c r="F3249" t="s">
        <v>94</v>
      </c>
      <c r="G3249" t="s">
        <v>141</v>
      </c>
      <c r="H3249" s="25">
        <v>41912</v>
      </c>
      <c r="I3249" s="26" t="str">
        <f t="shared" si="400"/>
        <v>Tue</v>
      </c>
      <c r="J3249" s="1">
        <f t="shared" si="401"/>
        <v>1</v>
      </c>
      <c r="K3249" s="1" t="str">
        <f t="shared" si="402"/>
        <v>7D</v>
      </c>
      <c r="L3249" s="25">
        <v>41913</v>
      </c>
      <c r="M3249" s="26" t="str">
        <f t="shared" si="403"/>
        <v>Wed</v>
      </c>
      <c r="N3249" s="25">
        <v>41915</v>
      </c>
      <c r="O3249" s="1">
        <f t="shared" si="404"/>
        <v>2</v>
      </c>
      <c r="P3249" s="27">
        <f t="shared" si="405"/>
        <v>2014</v>
      </c>
      <c r="Q3249" s="1">
        <f t="shared" si="406"/>
        <v>10</v>
      </c>
      <c r="R3249" s="1">
        <f t="shared" si="407"/>
        <v>1</v>
      </c>
      <c r="S3249" t="s">
        <v>72</v>
      </c>
      <c r="T3249" s="2">
        <v>1024217</v>
      </c>
      <c r="U3249">
        <v>0</v>
      </c>
      <c r="V3249" s="2">
        <v>840000</v>
      </c>
      <c r="W3249" s="2">
        <v>0</v>
      </c>
      <c r="X3249" s="2">
        <v>0</v>
      </c>
      <c r="Y3249" s="2">
        <v>46767.97</v>
      </c>
      <c r="Z3249" s="2">
        <v>137449.03</v>
      </c>
      <c r="AA3249">
        <v>4</v>
      </c>
      <c r="AB3249">
        <v>0</v>
      </c>
      <c r="AC3249">
        <v>2</v>
      </c>
      <c r="AD3249">
        <v>0</v>
      </c>
      <c r="AE3249">
        <v>4</v>
      </c>
      <c r="AF3249">
        <v>6</v>
      </c>
      <c r="AG3249">
        <v>2</v>
      </c>
      <c r="AH3249" s="2">
        <v>420000</v>
      </c>
    </row>
    <row r="3250" spans="1:34" x14ac:dyDescent="0.5">
      <c r="A3250">
        <v>24028</v>
      </c>
      <c r="B3250">
        <v>101344</v>
      </c>
      <c r="C3250" t="s">
        <v>3148</v>
      </c>
      <c r="D3250" s="25">
        <v>22579</v>
      </c>
      <c r="E3250" t="s">
        <v>79</v>
      </c>
      <c r="F3250" t="s">
        <v>80</v>
      </c>
      <c r="G3250" t="s">
        <v>89</v>
      </c>
      <c r="H3250" s="25">
        <v>41913</v>
      </c>
      <c r="I3250" s="26" t="str">
        <f t="shared" si="400"/>
        <v>Wed</v>
      </c>
      <c r="J3250" s="1">
        <f t="shared" si="401"/>
        <v>26</v>
      </c>
      <c r="K3250" s="1" t="str">
        <f t="shared" si="402"/>
        <v>30D</v>
      </c>
      <c r="L3250" s="25">
        <v>41939</v>
      </c>
      <c r="M3250" s="26" t="str">
        <f t="shared" si="403"/>
        <v>Mon</v>
      </c>
      <c r="N3250" s="25">
        <v>41943</v>
      </c>
      <c r="O3250" s="1">
        <f t="shared" si="404"/>
        <v>4</v>
      </c>
      <c r="P3250" s="27">
        <f t="shared" si="405"/>
        <v>2014</v>
      </c>
      <c r="Q3250" s="1">
        <f t="shared" si="406"/>
        <v>10</v>
      </c>
      <c r="R3250" s="1">
        <f t="shared" si="407"/>
        <v>27</v>
      </c>
      <c r="S3250" t="s">
        <v>72</v>
      </c>
      <c r="T3250" s="2">
        <v>31205362.789999999</v>
      </c>
      <c r="U3250">
        <v>24138862.800000001</v>
      </c>
      <c r="V3250" s="2">
        <v>14414752.4</v>
      </c>
      <c r="W3250" s="2">
        <v>7436528.5499999998</v>
      </c>
      <c r="X3250" s="2">
        <v>0</v>
      </c>
      <c r="Y3250" s="2">
        <v>5165800.87</v>
      </c>
      <c r="Z3250" s="2">
        <v>4188280.97</v>
      </c>
      <c r="AA3250">
        <v>8</v>
      </c>
      <c r="AB3250">
        <v>0</v>
      </c>
      <c r="AC3250">
        <v>0</v>
      </c>
      <c r="AD3250">
        <v>0</v>
      </c>
      <c r="AE3250">
        <v>8</v>
      </c>
      <c r="AF3250">
        <v>8</v>
      </c>
      <c r="AG3250">
        <v>4</v>
      </c>
      <c r="AH3250" s="2">
        <v>3603688.1</v>
      </c>
    </row>
    <row r="3251" spans="1:34" x14ac:dyDescent="0.5">
      <c r="A3251">
        <v>24057</v>
      </c>
      <c r="B3251">
        <v>101455</v>
      </c>
      <c r="C3251" t="s">
        <v>3149</v>
      </c>
      <c r="D3251" s="25">
        <v>24859</v>
      </c>
      <c r="E3251" t="s">
        <v>138</v>
      </c>
      <c r="F3251" t="s">
        <v>75</v>
      </c>
      <c r="G3251" t="s">
        <v>1463</v>
      </c>
      <c r="H3251" s="25">
        <v>41913</v>
      </c>
      <c r="I3251" s="26" t="str">
        <f t="shared" si="400"/>
        <v>Wed</v>
      </c>
      <c r="J3251" s="1">
        <f t="shared" si="401"/>
        <v>55</v>
      </c>
      <c r="K3251" s="1" t="str">
        <f t="shared" si="402"/>
        <v>60D</v>
      </c>
      <c r="L3251" s="25">
        <v>41968</v>
      </c>
      <c r="M3251" s="26" t="str">
        <f t="shared" si="403"/>
        <v>Tue</v>
      </c>
      <c r="N3251" s="25">
        <v>41972</v>
      </c>
      <c r="O3251" s="1">
        <f t="shared" si="404"/>
        <v>4</v>
      </c>
      <c r="P3251" s="27">
        <f t="shared" si="405"/>
        <v>2014</v>
      </c>
      <c r="Q3251" s="1">
        <f t="shared" si="406"/>
        <v>11</v>
      </c>
      <c r="R3251" s="1">
        <f t="shared" si="407"/>
        <v>25</v>
      </c>
      <c r="S3251" t="s">
        <v>72</v>
      </c>
      <c r="T3251" s="2">
        <v>13484999.93</v>
      </c>
      <c r="U3251">
        <v>0</v>
      </c>
      <c r="V3251" s="2">
        <v>8350649.3499999996</v>
      </c>
      <c r="W3251" s="2">
        <v>3264069.21</v>
      </c>
      <c r="X3251" s="2">
        <v>0</v>
      </c>
      <c r="Y3251" s="2">
        <v>60606.06</v>
      </c>
      <c r="Z3251" s="2">
        <v>1809675.31</v>
      </c>
      <c r="AA3251">
        <v>8</v>
      </c>
      <c r="AB3251">
        <v>0</v>
      </c>
      <c r="AC3251">
        <v>0</v>
      </c>
      <c r="AD3251">
        <v>0</v>
      </c>
      <c r="AE3251">
        <v>8</v>
      </c>
      <c r="AF3251">
        <v>8</v>
      </c>
      <c r="AG3251">
        <v>4</v>
      </c>
      <c r="AH3251" s="2">
        <v>2087662.34</v>
      </c>
    </row>
    <row r="3252" spans="1:34" x14ac:dyDescent="0.5">
      <c r="A3252">
        <v>24682</v>
      </c>
      <c r="B3252">
        <v>71845</v>
      </c>
      <c r="C3252" t="s">
        <v>2246</v>
      </c>
      <c r="D3252" s="25">
        <v>17316</v>
      </c>
      <c r="E3252" t="s">
        <v>79</v>
      </c>
      <c r="F3252" t="s">
        <v>70</v>
      </c>
      <c r="G3252" t="s">
        <v>74</v>
      </c>
      <c r="H3252" s="25">
        <v>41913</v>
      </c>
      <c r="I3252" s="26" t="str">
        <f t="shared" si="400"/>
        <v>Wed</v>
      </c>
      <c r="J3252" s="1">
        <f t="shared" si="401"/>
        <v>29</v>
      </c>
      <c r="K3252" s="1" t="str">
        <f t="shared" si="402"/>
        <v>30D</v>
      </c>
      <c r="L3252" s="25">
        <v>41942</v>
      </c>
      <c r="M3252" s="26" t="str">
        <f t="shared" si="403"/>
        <v>Thu</v>
      </c>
      <c r="N3252" s="25">
        <v>41944</v>
      </c>
      <c r="O3252" s="1">
        <f t="shared" si="404"/>
        <v>2</v>
      </c>
      <c r="P3252" s="27">
        <f t="shared" si="405"/>
        <v>2014</v>
      </c>
      <c r="Q3252" s="1">
        <f t="shared" si="406"/>
        <v>10</v>
      </c>
      <c r="R3252" s="1">
        <f t="shared" si="407"/>
        <v>30</v>
      </c>
      <c r="S3252" t="s">
        <v>72</v>
      </c>
      <c r="T3252" s="2">
        <v>23719995.43</v>
      </c>
      <c r="U3252">
        <v>10570000</v>
      </c>
      <c r="V3252" s="2">
        <v>8303792</v>
      </c>
      <c r="W3252" s="2">
        <v>10648575.84</v>
      </c>
      <c r="X3252" s="2">
        <v>0</v>
      </c>
      <c r="Y3252" s="2">
        <v>1584415.58</v>
      </c>
      <c r="Z3252" s="2">
        <v>3183212.01</v>
      </c>
      <c r="AA3252">
        <v>16</v>
      </c>
      <c r="AB3252">
        <v>0</v>
      </c>
      <c r="AC3252">
        <v>0</v>
      </c>
      <c r="AD3252">
        <v>0</v>
      </c>
      <c r="AE3252">
        <v>16</v>
      </c>
      <c r="AF3252">
        <v>16</v>
      </c>
      <c r="AG3252">
        <v>8</v>
      </c>
      <c r="AH3252" s="2">
        <v>1037974</v>
      </c>
    </row>
    <row r="3253" spans="1:34" x14ac:dyDescent="0.5">
      <c r="A3253">
        <v>24039</v>
      </c>
      <c r="B3253">
        <v>101398</v>
      </c>
      <c r="C3253" t="s">
        <v>3150</v>
      </c>
      <c r="D3253" s="25">
        <v>31175</v>
      </c>
      <c r="E3253" t="s">
        <v>69</v>
      </c>
      <c r="F3253" t="s">
        <v>70</v>
      </c>
      <c r="G3253" t="s">
        <v>74</v>
      </c>
      <c r="H3253" s="25">
        <v>41913</v>
      </c>
      <c r="I3253" s="26" t="str">
        <f t="shared" si="400"/>
        <v>Wed</v>
      </c>
      <c r="J3253" s="1">
        <f t="shared" si="401"/>
        <v>17</v>
      </c>
      <c r="K3253" s="1" t="str">
        <f t="shared" si="402"/>
        <v>30D</v>
      </c>
      <c r="L3253" s="25">
        <v>41930</v>
      </c>
      <c r="M3253" s="26" t="str">
        <f t="shared" si="403"/>
        <v>Sat</v>
      </c>
      <c r="N3253" s="25">
        <v>41932</v>
      </c>
      <c r="O3253" s="1">
        <f t="shared" si="404"/>
        <v>2</v>
      </c>
      <c r="P3253" s="27">
        <f t="shared" si="405"/>
        <v>2014</v>
      </c>
      <c r="Q3253" s="1">
        <f t="shared" si="406"/>
        <v>10</v>
      </c>
      <c r="R3253" s="1">
        <f t="shared" si="407"/>
        <v>18</v>
      </c>
      <c r="S3253" t="s">
        <v>72</v>
      </c>
      <c r="T3253" s="2">
        <v>14618000</v>
      </c>
      <c r="U3253">
        <v>9817500</v>
      </c>
      <c r="V3253" s="2">
        <v>7050650</v>
      </c>
      <c r="W3253" s="2">
        <v>3248484</v>
      </c>
      <c r="X3253" s="2">
        <v>0</v>
      </c>
      <c r="Y3253" s="2">
        <v>1877622.38</v>
      </c>
      <c r="Z3253" s="2">
        <v>2441243.62</v>
      </c>
      <c r="AA3253">
        <v>4</v>
      </c>
      <c r="AB3253">
        <v>0</v>
      </c>
      <c r="AC3253">
        <v>0</v>
      </c>
      <c r="AD3253">
        <v>2</v>
      </c>
      <c r="AE3253">
        <v>4</v>
      </c>
      <c r="AF3253">
        <v>6</v>
      </c>
      <c r="AG3253">
        <v>2</v>
      </c>
      <c r="AH3253" s="2">
        <v>3525325</v>
      </c>
    </row>
    <row r="3254" spans="1:34" x14ac:dyDescent="0.5">
      <c r="A3254">
        <v>24008</v>
      </c>
      <c r="B3254">
        <v>101211</v>
      </c>
      <c r="C3254" t="s">
        <v>3146</v>
      </c>
      <c r="D3254" s="25">
        <v>16701</v>
      </c>
      <c r="E3254" t="s">
        <v>79</v>
      </c>
      <c r="F3254" t="s">
        <v>105</v>
      </c>
      <c r="G3254" t="s">
        <v>106</v>
      </c>
      <c r="H3254" s="25">
        <v>41913</v>
      </c>
      <c r="I3254" s="26" t="str">
        <f t="shared" si="400"/>
        <v>Wed</v>
      </c>
      <c r="J3254" s="1">
        <f t="shared" si="401"/>
        <v>23</v>
      </c>
      <c r="K3254" s="1" t="str">
        <f t="shared" si="402"/>
        <v>30D</v>
      </c>
      <c r="L3254" s="25">
        <v>41936</v>
      </c>
      <c r="M3254" s="26" t="str">
        <f t="shared" si="403"/>
        <v>Fri</v>
      </c>
      <c r="N3254" s="25">
        <v>41937</v>
      </c>
      <c r="O3254" s="1">
        <f t="shared" si="404"/>
        <v>1</v>
      </c>
      <c r="P3254" s="27">
        <f t="shared" si="405"/>
        <v>2014</v>
      </c>
      <c r="Q3254" s="1">
        <f t="shared" si="406"/>
        <v>10</v>
      </c>
      <c r="R3254" s="1">
        <f t="shared" si="407"/>
        <v>24</v>
      </c>
      <c r="S3254" t="s">
        <v>72</v>
      </c>
      <c r="T3254" s="2">
        <v>10335998.33</v>
      </c>
      <c r="U3254">
        <v>0</v>
      </c>
      <c r="V3254" s="2">
        <v>3650212.8</v>
      </c>
      <c r="W3254" s="2">
        <v>4320344.88</v>
      </c>
      <c r="X3254" s="2">
        <v>0</v>
      </c>
      <c r="Y3254" s="2">
        <v>978354.98</v>
      </c>
      <c r="Z3254" s="2">
        <v>1387085.67</v>
      </c>
      <c r="AA3254">
        <v>10</v>
      </c>
      <c r="AB3254">
        <v>0</v>
      </c>
      <c r="AC3254">
        <v>0</v>
      </c>
      <c r="AD3254">
        <v>0</v>
      </c>
      <c r="AE3254">
        <v>10</v>
      </c>
      <c r="AF3254">
        <v>10</v>
      </c>
      <c r="AG3254">
        <v>5</v>
      </c>
      <c r="AH3254" s="2">
        <v>730042.56</v>
      </c>
    </row>
    <row r="3255" spans="1:34" x14ac:dyDescent="0.5">
      <c r="A3255">
        <v>24033</v>
      </c>
      <c r="B3255">
        <v>101382</v>
      </c>
      <c r="C3255" t="s">
        <v>3151</v>
      </c>
      <c r="D3255" s="25">
        <v>30010</v>
      </c>
      <c r="E3255" t="s">
        <v>138</v>
      </c>
      <c r="F3255" t="s">
        <v>80</v>
      </c>
      <c r="G3255" t="s">
        <v>89</v>
      </c>
      <c r="H3255" s="25">
        <v>41913</v>
      </c>
      <c r="I3255" s="26" t="str">
        <f t="shared" si="400"/>
        <v>Wed</v>
      </c>
      <c r="J3255" s="1">
        <f t="shared" si="401"/>
        <v>85</v>
      </c>
      <c r="K3255" s="1" t="str">
        <f t="shared" si="402"/>
        <v>90D</v>
      </c>
      <c r="L3255" s="25">
        <v>41998</v>
      </c>
      <c r="M3255" s="26" t="str">
        <f t="shared" si="403"/>
        <v>Thu</v>
      </c>
      <c r="N3255" s="25">
        <v>42001</v>
      </c>
      <c r="O3255" s="1">
        <f t="shared" si="404"/>
        <v>3</v>
      </c>
      <c r="P3255" s="27">
        <f t="shared" si="405"/>
        <v>2014</v>
      </c>
      <c r="Q3255" s="1">
        <f t="shared" si="406"/>
        <v>12</v>
      </c>
      <c r="R3255" s="1">
        <f t="shared" si="407"/>
        <v>25</v>
      </c>
      <c r="S3255" t="s">
        <v>72</v>
      </c>
      <c r="T3255" s="2">
        <v>19269187.5</v>
      </c>
      <c r="U3255">
        <v>17424187.5</v>
      </c>
      <c r="V3255" s="2">
        <v>11795407</v>
      </c>
      <c r="W3255" s="2">
        <v>4887683.5</v>
      </c>
      <c r="X3255" s="2">
        <v>0</v>
      </c>
      <c r="Y3255" s="2">
        <v>0</v>
      </c>
      <c r="Z3255" s="2">
        <v>2586097</v>
      </c>
      <c r="AA3255">
        <v>6</v>
      </c>
      <c r="AB3255">
        <v>0</v>
      </c>
      <c r="AC3255">
        <v>0</v>
      </c>
      <c r="AD3255">
        <v>3</v>
      </c>
      <c r="AE3255">
        <v>6</v>
      </c>
      <c r="AF3255">
        <v>9</v>
      </c>
      <c r="AG3255">
        <v>3</v>
      </c>
      <c r="AH3255" s="2">
        <v>3931802.33</v>
      </c>
    </row>
    <row r="3256" spans="1:34" x14ac:dyDescent="0.5">
      <c r="A3256">
        <v>24087</v>
      </c>
      <c r="B3256">
        <v>101597</v>
      </c>
      <c r="C3256" t="s">
        <v>3152</v>
      </c>
      <c r="D3256" s="25">
        <v>20507</v>
      </c>
      <c r="E3256" t="s">
        <v>79</v>
      </c>
      <c r="F3256" t="s">
        <v>70</v>
      </c>
      <c r="G3256" t="s">
        <v>97</v>
      </c>
      <c r="H3256" s="25">
        <v>41914</v>
      </c>
      <c r="I3256" s="26" t="str">
        <f t="shared" si="400"/>
        <v>Thu</v>
      </c>
      <c r="J3256" s="1">
        <f t="shared" si="401"/>
        <v>2</v>
      </c>
      <c r="K3256" s="1" t="str">
        <f t="shared" si="402"/>
        <v>7D</v>
      </c>
      <c r="L3256" s="25">
        <v>41916</v>
      </c>
      <c r="M3256" s="26" t="str">
        <f t="shared" si="403"/>
        <v>Sat</v>
      </c>
      <c r="N3256" s="25">
        <v>41918</v>
      </c>
      <c r="O3256" s="1">
        <f t="shared" si="404"/>
        <v>2</v>
      </c>
      <c r="P3256" s="27">
        <f t="shared" si="405"/>
        <v>2014</v>
      </c>
      <c r="Q3256" s="1">
        <f t="shared" si="406"/>
        <v>10</v>
      </c>
      <c r="R3256" s="1">
        <f t="shared" si="407"/>
        <v>4</v>
      </c>
      <c r="S3256" t="s">
        <v>72</v>
      </c>
      <c r="T3256" s="2">
        <v>60443492.939999998</v>
      </c>
      <c r="U3256">
        <v>20792000</v>
      </c>
      <c r="V3256" s="2">
        <v>11504760</v>
      </c>
      <c r="W3256" s="2">
        <v>26657135.09</v>
      </c>
      <c r="X3256" s="2">
        <v>0</v>
      </c>
      <c r="Y3256" s="2">
        <v>13990309.699999999</v>
      </c>
      <c r="Z3256" s="2">
        <v>8291288.1500000004</v>
      </c>
      <c r="AA3256">
        <v>4</v>
      </c>
      <c r="AB3256">
        <v>0</v>
      </c>
      <c r="AC3256">
        <v>0</v>
      </c>
      <c r="AD3256">
        <v>0</v>
      </c>
      <c r="AE3256">
        <v>4</v>
      </c>
      <c r="AF3256">
        <v>4</v>
      </c>
      <c r="AG3256">
        <v>2</v>
      </c>
      <c r="AH3256" s="2">
        <v>5752380</v>
      </c>
    </row>
    <row r="3257" spans="1:34" x14ac:dyDescent="0.5">
      <c r="A3257">
        <v>24073</v>
      </c>
      <c r="B3257">
        <v>101519</v>
      </c>
      <c r="C3257" t="s">
        <v>3153</v>
      </c>
      <c r="D3257" s="25">
        <v>29147</v>
      </c>
      <c r="E3257" t="s">
        <v>138</v>
      </c>
      <c r="F3257" t="s">
        <v>80</v>
      </c>
      <c r="G3257" t="s">
        <v>89</v>
      </c>
      <c r="H3257" s="25">
        <v>41914</v>
      </c>
      <c r="I3257" s="26" t="str">
        <f t="shared" si="400"/>
        <v>Thu</v>
      </c>
      <c r="J3257" s="1">
        <f t="shared" si="401"/>
        <v>0</v>
      </c>
      <c r="K3257" s="1" t="str">
        <f t="shared" si="402"/>
        <v>7D</v>
      </c>
      <c r="L3257" s="25">
        <v>41914</v>
      </c>
      <c r="M3257" s="26" t="str">
        <f t="shared" si="403"/>
        <v>Thu</v>
      </c>
      <c r="N3257" s="25">
        <v>41915</v>
      </c>
      <c r="O3257" s="1">
        <f t="shared" si="404"/>
        <v>1</v>
      </c>
      <c r="P3257" s="27">
        <f t="shared" si="405"/>
        <v>2014</v>
      </c>
      <c r="Q3257" s="1">
        <f t="shared" si="406"/>
        <v>10</v>
      </c>
      <c r="R3257" s="1">
        <f t="shared" si="407"/>
        <v>2</v>
      </c>
      <c r="S3257" t="s">
        <v>72</v>
      </c>
      <c r="T3257" s="2">
        <v>16693655.949999999</v>
      </c>
      <c r="U3257">
        <v>16183656.300000001</v>
      </c>
      <c r="V3257" s="2">
        <v>9157654.0999999996</v>
      </c>
      <c r="W3257" s="2">
        <v>5156926.04</v>
      </c>
      <c r="X3257" s="2">
        <v>0</v>
      </c>
      <c r="Y3257" s="2">
        <v>138528</v>
      </c>
      <c r="Z3257" s="2">
        <v>2240547.81</v>
      </c>
      <c r="AA3257">
        <v>6</v>
      </c>
      <c r="AB3257">
        <v>0</v>
      </c>
      <c r="AC3257">
        <v>0</v>
      </c>
      <c r="AD3257">
        <v>0</v>
      </c>
      <c r="AE3257">
        <v>6</v>
      </c>
      <c r="AF3257">
        <v>6</v>
      </c>
      <c r="AG3257">
        <v>3</v>
      </c>
      <c r="AH3257" s="2">
        <v>3052551.37</v>
      </c>
    </row>
    <row r="3258" spans="1:34" x14ac:dyDescent="0.5">
      <c r="A3258">
        <v>24075</v>
      </c>
      <c r="B3258">
        <v>101519</v>
      </c>
      <c r="C3258" t="s">
        <v>3153</v>
      </c>
      <c r="D3258" s="25">
        <v>29147</v>
      </c>
      <c r="E3258" t="s">
        <v>138</v>
      </c>
      <c r="F3258" t="s">
        <v>80</v>
      </c>
      <c r="G3258" t="s">
        <v>89</v>
      </c>
      <c r="H3258" s="25">
        <v>41914</v>
      </c>
      <c r="I3258" s="26" t="str">
        <f t="shared" si="400"/>
        <v>Thu</v>
      </c>
      <c r="J3258" s="1">
        <f t="shared" si="401"/>
        <v>1</v>
      </c>
      <c r="K3258" s="1" t="str">
        <f t="shared" si="402"/>
        <v>7D</v>
      </c>
      <c r="L3258" s="25">
        <v>41915</v>
      </c>
      <c r="M3258" s="26" t="str">
        <f t="shared" si="403"/>
        <v>Fri</v>
      </c>
      <c r="N3258" s="25">
        <v>41917</v>
      </c>
      <c r="O3258" s="1">
        <f t="shared" si="404"/>
        <v>2</v>
      </c>
      <c r="P3258" s="27">
        <f t="shared" si="405"/>
        <v>2014</v>
      </c>
      <c r="Q3258" s="1">
        <f t="shared" si="406"/>
        <v>10</v>
      </c>
      <c r="R3258" s="1">
        <f t="shared" si="407"/>
        <v>3</v>
      </c>
      <c r="S3258" t="s">
        <v>72</v>
      </c>
      <c r="T3258" s="2">
        <v>16693655.949999999</v>
      </c>
      <c r="U3258">
        <v>16183656.300000001</v>
      </c>
      <c r="V3258" s="2">
        <v>9157654.0999999996</v>
      </c>
      <c r="W3258" s="2">
        <v>5156926.04</v>
      </c>
      <c r="X3258" s="2">
        <v>0</v>
      </c>
      <c r="Y3258" s="2">
        <v>138528</v>
      </c>
      <c r="Z3258" s="2">
        <v>2240547.81</v>
      </c>
      <c r="AA3258">
        <v>6</v>
      </c>
      <c r="AB3258">
        <v>0</v>
      </c>
      <c r="AC3258">
        <v>0</v>
      </c>
      <c r="AD3258">
        <v>0</v>
      </c>
      <c r="AE3258">
        <v>6</v>
      </c>
      <c r="AF3258">
        <v>6</v>
      </c>
      <c r="AG3258">
        <v>3</v>
      </c>
      <c r="AH3258" s="2">
        <v>3052551.37</v>
      </c>
    </row>
    <row r="3259" spans="1:34" x14ac:dyDescent="0.5">
      <c r="A3259">
        <v>24080</v>
      </c>
      <c r="B3259">
        <v>101574</v>
      </c>
      <c r="C3259" t="s">
        <v>2558</v>
      </c>
      <c r="D3259" s="25">
        <v>20712</v>
      </c>
      <c r="E3259" t="s">
        <v>100</v>
      </c>
      <c r="F3259" t="s">
        <v>84</v>
      </c>
      <c r="G3259" t="s">
        <v>112</v>
      </c>
      <c r="H3259" s="25">
        <v>41914</v>
      </c>
      <c r="I3259" s="26" t="str">
        <f t="shared" si="400"/>
        <v>Thu</v>
      </c>
      <c r="J3259" s="1">
        <f t="shared" si="401"/>
        <v>1</v>
      </c>
      <c r="K3259" s="1" t="str">
        <f t="shared" si="402"/>
        <v>7D</v>
      </c>
      <c r="L3259" s="25">
        <v>41915</v>
      </c>
      <c r="M3259" s="26" t="str">
        <f t="shared" si="403"/>
        <v>Fri</v>
      </c>
      <c r="N3259" s="25">
        <v>41917</v>
      </c>
      <c r="O3259" s="1">
        <f t="shared" si="404"/>
        <v>2</v>
      </c>
      <c r="P3259" s="27">
        <f t="shared" si="405"/>
        <v>2014</v>
      </c>
      <c r="Q3259" s="1">
        <f t="shared" si="406"/>
        <v>10</v>
      </c>
      <c r="R3259" s="1">
        <f t="shared" si="407"/>
        <v>3</v>
      </c>
      <c r="S3259" t="s">
        <v>72</v>
      </c>
      <c r="T3259" s="2">
        <v>15443999.99</v>
      </c>
      <c r="U3259">
        <v>14844000</v>
      </c>
      <c r="V3259" s="2">
        <v>11089178</v>
      </c>
      <c r="W3259" s="2">
        <v>1814718.05</v>
      </c>
      <c r="X3259" s="2">
        <v>0</v>
      </c>
      <c r="Y3259" s="2">
        <v>467532.46</v>
      </c>
      <c r="Z3259" s="2">
        <v>2072571.48</v>
      </c>
      <c r="AA3259">
        <v>3</v>
      </c>
      <c r="AB3259">
        <v>0</v>
      </c>
      <c r="AC3259">
        <v>0</v>
      </c>
      <c r="AD3259">
        <v>0</v>
      </c>
      <c r="AE3259">
        <v>3</v>
      </c>
      <c r="AF3259">
        <v>3</v>
      </c>
      <c r="AG3259">
        <v>3</v>
      </c>
      <c r="AH3259" s="2">
        <v>3696392.67</v>
      </c>
    </row>
    <row r="3260" spans="1:34" x14ac:dyDescent="0.5">
      <c r="A3260">
        <v>24096</v>
      </c>
      <c r="B3260">
        <v>101623</v>
      </c>
      <c r="C3260" t="s">
        <v>2334</v>
      </c>
      <c r="D3260" s="25">
        <v>22911</v>
      </c>
      <c r="E3260" t="s">
        <v>69</v>
      </c>
      <c r="F3260" t="s">
        <v>70</v>
      </c>
      <c r="G3260" t="s">
        <v>74</v>
      </c>
      <c r="H3260" s="25">
        <v>41914</v>
      </c>
      <c r="I3260" s="26" t="str">
        <f t="shared" si="400"/>
        <v>Thu</v>
      </c>
      <c r="J3260" s="1">
        <f t="shared" si="401"/>
        <v>3</v>
      </c>
      <c r="K3260" s="1" t="str">
        <f t="shared" si="402"/>
        <v>7D</v>
      </c>
      <c r="L3260" s="25">
        <v>41917</v>
      </c>
      <c r="M3260" s="26" t="str">
        <f t="shared" si="403"/>
        <v>Sun</v>
      </c>
      <c r="N3260" s="25">
        <v>41919</v>
      </c>
      <c r="O3260" s="1">
        <f t="shared" si="404"/>
        <v>2</v>
      </c>
      <c r="P3260" s="27">
        <f t="shared" si="405"/>
        <v>2014</v>
      </c>
      <c r="Q3260" s="1">
        <f t="shared" si="406"/>
        <v>10</v>
      </c>
      <c r="R3260" s="1">
        <f t="shared" si="407"/>
        <v>5</v>
      </c>
      <c r="S3260" t="s">
        <v>72</v>
      </c>
      <c r="T3260" s="2">
        <v>10885000.01</v>
      </c>
      <c r="U3260">
        <v>10395000</v>
      </c>
      <c r="V3260" s="2">
        <v>5751516</v>
      </c>
      <c r="W3260" s="2">
        <v>3633765.39</v>
      </c>
      <c r="X3260" s="2">
        <v>0</v>
      </c>
      <c r="Y3260" s="2">
        <v>38961.040000000001</v>
      </c>
      <c r="Z3260" s="2">
        <v>1460757.58</v>
      </c>
      <c r="AA3260">
        <v>4</v>
      </c>
      <c r="AB3260">
        <v>0</v>
      </c>
      <c r="AC3260">
        <v>0</v>
      </c>
      <c r="AD3260">
        <v>0</v>
      </c>
      <c r="AE3260">
        <v>4</v>
      </c>
      <c r="AF3260">
        <v>4</v>
      </c>
      <c r="AG3260">
        <v>2</v>
      </c>
      <c r="AH3260" s="2">
        <v>2875758</v>
      </c>
    </row>
    <row r="3261" spans="1:34" x14ac:dyDescent="0.5">
      <c r="A3261">
        <v>24113</v>
      </c>
      <c r="B3261">
        <v>101748</v>
      </c>
      <c r="C3261" t="s">
        <v>3154</v>
      </c>
      <c r="D3261" s="25">
        <v>27980</v>
      </c>
      <c r="E3261" t="s">
        <v>138</v>
      </c>
      <c r="F3261" t="s">
        <v>127</v>
      </c>
      <c r="G3261" t="s">
        <v>128</v>
      </c>
      <c r="H3261" s="25">
        <v>41915</v>
      </c>
      <c r="I3261" s="26" t="str">
        <f t="shared" si="400"/>
        <v>Fri</v>
      </c>
      <c r="J3261" s="1">
        <f t="shared" si="401"/>
        <v>32</v>
      </c>
      <c r="K3261" s="1" t="str">
        <f t="shared" si="402"/>
        <v>45D</v>
      </c>
      <c r="L3261" s="25">
        <v>41947</v>
      </c>
      <c r="M3261" s="26" t="str">
        <f t="shared" si="403"/>
        <v>Tue</v>
      </c>
      <c r="N3261" s="25">
        <v>41950</v>
      </c>
      <c r="O3261" s="1">
        <f t="shared" si="404"/>
        <v>3</v>
      </c>
      <c r="P3261" s="27">
        <f t="shared" si="405"/>
        <v>2014</v>
      </c>
      <c r="Q3261" s="1">
        <f t="shared" si="406"/>
        <v>11</v>
      </c>
      <c r="R3261" s="1">
        <f t="shared" si="407"/>
        <v>4</v>
      </c>
      <c r="S3261" t="s">
        <v>72</v>
      </c>
      <c r="T3261" s="2">
        <v>1270500</v>
      </c>
      <c r="U3261">
        <v>0</v>
      </c>
      <c r="V3261" s="2">
        <v>1100000</v>
      </c>
      <c r="W3261" s="2">
        <v>0</v>
      </c>
      <c r="X3261" s="2">
        <v>0</v>
      </c>
      <c r="Y3261" s="2">
        <v>0</v>
      </c>
      <c r="Z3261" s="2">
        <v>170500</v>
      </c>
      <c r="AA3261">
        <v>4</v>
      </c>
      <c r="AB3261">
        <v>0</v>
      </c>
      <c r="AC3261">
        <v>0</v>
      </c>
      <c r="AD3261">
        <v>0</v>
      </c>
      <c r="AE3261">
        <v>4</v>
      </c>
      <c r="AF3261">
        <v>4</v>
      </c>
      <c r="AG3261">
        <v>3</v>
      </c>
      <c r="AH3261" s="2">
        <v>366666.67</v>
      </c>
    </row>
    <row r="3262" spans="1:34" x14ac:dyDescent="0.5">
      <c r="A3262">
        <v>24126</v>
      </c>
      <c r="B3262">
        <v>101879</v>
      </c>
      <c r="C3262" t="s">
        <v>3155</v>
      </c>
      <c r="D3262" s="25">
        <v>23873</v>
      </c>
      <c r="E3262" t="s">
        <v>93</v>
      </c>
      <c r="F3262" t="s">
        <v>80</v>
      </c>
      <c r="G3262" t="s">
        <v>89</v>
      </c>
      <c r="H3262" s="25">
        <v>41916</v>
      </c>
      <c r="I3262" s="26" t="str">
        <f t="shared" si="400"/>
        <v>Sat</v>
      </c>
      <c r="J3262" s="1">
        <f t="shared" si="401"/>
        <v>8</v>
      </c>
      <c r="K3262" s="1" t="str">
        <f t="shared" si="402"/>
        <v>14D</v>
      </c>
      <c r="L3262" s="25">
        <v>41924</v>
      </c>
      <c r="M3262" s="26" t="str">
        <f t="shared" si="403"/>
        <v>Sun</v>
      </c>
      <c r="N3262" s="25">
        <v>41926</v>
      </c>
      <c r="O3262" s="1">
        <f t="shared" si="404"/>
        <v>2</v>
      </c>
      <c r="P3262" s="27">
        <f t="shared" si="405"/>
        <v>2014</v>
      </c>
      <c r="Q3262" s="1">
        <f t="shared" si="406"/>
        <v>10</v>
      </c>
      <c r="R3262" s="1">
        <f t="shared" si="407"/>
        <v>12</v>
      </c>
      <c r="S3262" t="s">
        <v>72</v>
      </c>
      <c r="T3262" s="2">
        <v>14561751.039999999</v>
      </c>
      <c r="U3262">
        <v>11686752</v>
      </c>
      <c r="V3262" s="2">
        <v>6880512</v>
      </c>
      <c r="W3262" s="2">
        <v>5726643.04</v>
      </c>
      <c r="X3262" s="2">
        <v>0</v>
      </c>
      <c r="Y3262" s="2">
        <v>0</v>
      </c>
      <c r="Z3262" s="2">
        <v>1954596</v>
      </c>
      <c r="AA3262">
        <v>4</v>
      </c>
      <c r="AB3262">
        <v>0</v>
      </c>
      <c r="AC3262">
        <v>0</v>
      </c>
      <c r="AD3262">
        <v>0</v>
      </c>
      <c r="AE3262">
        <v>4</v>
      </c>
      <c r="AF3262">
        <v>4</v>
      </c>
      <c r="AG3262">
        <v>2</v>
      </c>
      <c r="AH3262" s="2">
        <v>3440256</v>
      </c>
    </row>
    <row r="3263" spans="1:34" x14ac:dyDescent="0.5">
      <c r="A3263">
        <v>24131</v>
      </c>
      <c r="B3263">
        <v>101910</v>
      </c>
      <c r="C3263" t="s">
        <v>3156</v>
      </c>
      <c r="D3263" s="25">
        <v>23926</v>
      </c>
      <c r="E3263" t="s">
        <v>79</v>
      </c>
      <c r="F3263" t="s">
        <v>70</v>
      </c>
      <c r="G3263" t="s">
        <v>97</v>
      </c>
      <c r="H3263" s="25">
        <v>41917</v>
      </c>
      <c r="I3263" s="26" t="str">
        <f t="shared" si="400"/>
        <v>Sun</v>
      </c>
      <c r="J3263" s="1">
        <f t="shared" si="401"/>
        <v>0</v>
      </c>
      <c r="K3263" s="1" t="str">
        <f t="shared" si="402"/>
        <v>7D</v>
      </c>
      <c r="L3263" s="25">
        <v>41917</v>
      </c>
      <c r="M3263" s="26" t="str">
        <f t="shared" si="403"/>
        <v>Sun</v>
      </c>
      <c r="N3263" s="25">
        <v>41923</v>
      </c>
      <c r="O3263" s="1">
        <f t="shared" si="404"/>
        <v>6</v>
      </c>
      <c r="P3263" s="27">
        <f t="shared" si="405"/>
        <v>2014</v>
      </c>
      <c r="Q3263" s="1">
        <f t="shared" si="406"/>
        <v>10</v>
      </c>
      <c r="R3263" s="1">
        <f t="shared" si="407"/>
        <v>5</v>
      </c>
      <c r="S3263" t="s">
        <v>72</v>
      </c>
      <c r="T3263" s="2">
        <v>31514999.390000001</v>
      </c>
      <c r="U3263">
        <v>26334000</v>
      </c>
      <c r="V3263" s="2">
        <v>17927274</v>
      </c>
      <c r="W3263" s="2">
        <v>8366231.9500000002</v>
      </c>
      <c r="X3263" s="2">
        <v>0</v>
      </c>
      <c r="Y3263" s="2">
        <v>992207.8</v>
      </c>
      <c r="Z3263" s="2">
        <v>4229285.6399999997</v>
      </c>
      <c r="AA3263">
        <v>6</v>
      </c>
      <c r="AB3263">
        <v>0</v>
      </c>
      <c r="AC3263">
        <v>0</v>
      </c>
      <c r="AD3263">
        <v>0</v>
      </c>
      <c r="AE3263">
        <v>6</v>
      </c>
      <c r="AF3263">
        <v>6</v>
      </c>
      <c r="AG3263">
        <v>6</v>
      </c>
      <c r="AH3263" s="2">
        <v>2987879</v>
      </c>
    </row>
    <row r="3264" spans="1:34" x14ac:dyDescent="0.5">
      <c r="A3264">
        <v>24167</v>
      </c>
      <c r="B3264">
        <v>102011</v>
      </c>
      <c r="C3264" t="s">
        <v>3157</v>
      </c>
      <c r="D3264" s="25">
        <v>25316</v>
      </c>
      <c r="E3264" t="s">
        <v>138</v>
      </c>
      <c r="F3264" t="s">
        <v>80</v>
      </c>
      <c r="G3264" t="s">
        <v>81</v>
      </c>
      <c r="H3264" s="25">
        <v>41918</v>
      </c>
      <c r="I3264" s="26" t="str">
        <f t="shared" ref="I3264:I3327" si="408">TEXT(H3264,"ddd")</f>
        <v>Mon</v>
      </c>
      <c r="J3264" s="1">
        <f t="shared" ref="J3264:J3327" si="409">L3264-H3264</f>
        <v>4</v>
      </c>
      <c r="K3264" s="1" t="str">
        <f t="shared" ref="K3264:K3327" si="410">IF(J3264&lt;=7,"7D",IF(J3264&lt;=14,"14D",IF(J3264&lt;=30,"30D",IF(J3264&lt;=45,"45D",IF(J3264&lt;=60,"60D",IF(J3264&lt;=90,"90D","120D"))))))</f>
        <v>7D</v>
      </c>
      <c r="L3264" s="25">
        <v>41922</v>
      </c>
      <c r="M3264" s="26" t="str">
        <f t="shared" ref="M3264:M3327" si="411">TEXT(L3264,"ddd")</f>
        <v>Fri</v>
      </c>
      <c r="N3264" s="25">
        <v>41924</v>
      </c>
      <c r="O3264" s="1">
        <f t="shared" ref="O3264:O3327" si="412">N3264-L3264</f>
        <v>2</v>
      </c>
      <c r="P3264" s="27">
        <f t="shared" ref="P3264:P3327" si="413">YEAR(L3264)</f>
        <v>2014</v>
      </c>
      <c r="Q3264" s="1">
        <f t="shared" ref="Q3264:Q3327" si="414">MONTH(L3264)</f>
        <v>10</v>
      </c>
      <c r="R3264" s="1">
        <f t="shared" ref="R3264:R3327" si="415">DAY(L3264)</f>
        <v>10</v>
      </c>
      <c r="S3264" t="s">
        <v>72</v>
      </c>
      <c r="T3264" s="2">
        <v>9981000</v>
      </c>
      <c r="U3264">
        <v>9471000</v>
      </c>
      <c r="V3264" s="2">
        <v>4951516</v>
      </c>
      <c r="W3264" s="2">
        <v>3248484</v>
      </c>
      <c r="X3264" s="2">
        <v>0</v>
      </c>
      <c r="Y3264" s="2">
        <v>441558.44</v>
      </c>
      <c r="Z3264" s="2">
        <v>1339441.56</v>
      </c>
      <c r="AA3264">
        <v>4</v>
      </c>
      <c r="AB3264">
        <v>0</v>
      </c>
      <c r="AC3264">
        <v>0</v>
      </c>
      <c r="AD3264">
        <v>0</v>
      </c>
      <c r="AE3264">
        <v>4</v>
      </c>
      <c r="AF3264">
        <v>4</v>
      </c>
      <c r="AG3264">
        <v>2</v>
      </c>
      <c r="AH3264" s="2">
        <v>2475758</v>
      </c>
    </row>
    <row r="3265" spans="1:34" x14ac:dyDescent="0.5">
      <c r="A3265">
        <v>24136</v>
      </c>
      <c r="B3265">
        <v>101931</v>
      </c>
      <c r="C3265" t="s">
        <v>3158</v>
      </c>
      <c r="D3265" s="25">
        <v>30125</v>
      </c>
      <c r="E3265" t="s">
        <v>138</v>
      </c>
      <c r="F3265" t="s">
        <v>80</v>
      </c>
      <c r="G3265" t="s">
        <v>89</v>
      </c>
      <c r="H3265" s="25">
        <v>41918</v>
      </c>
      <c r="I3265" s="26" t="str">
        <f t="shared" si="408"/>
        <v>Mon</v>
      </c>
      <c r="J3265" s="1">
        <f t="shared" si="409"/>
        <v>86</v>
      </c>
      <c r="K3265" s="1" t="str">
        <f t="shared" si="410"/>
        <v>90D</v>
      </c>
      <c r="L3265" s="25">
        <v>42004</v>
      </c>
      <c r="M3265" s="26" t="str">
        <f t="shared" si="411"/>
        <v>Wed</v>
      </c>
      <c r="N3265" s="25">
        <v>42007</v>
      </c>
      <c r="O3265" s="1">
        <f t="shared" si="412"/>
        <v>3</v>
      </c>
      <c r="P3265" s="27">
        <f t="shared" si="413"/>
        <v>2014</v>
      </c>
      <c r="Q3265" s="1">
        <f t="shared" si="414"/>
        <v>12</v>
      </c>
      <c r="R3265" s="1">
        <f t="shared" si="415"/>
        <v>31</v>
      </c>
      <c r="S3265" t="s">
        <v>72</v>
      </c>
      <c r="T3265" s="2">
        <v>22302562.5</v>
      </c>
      <c r="U3265">
        <v>17451562.5</v>
      </c>
      <c r="V3265" s="2">
        <v>10214025</v>
      </c>
      <c r="W3265" s="2">
        <v>9095362.5</v>
      </c>
      <c r="X3265" s="2">
        <v>0</v>
      </c>
      <c r="Y3265" s="2">
        <v>0</v>
      </c>
      <c r="Z3265" s="2">
        <v>2993175</v>
      </c>
      <c r="AA3265">
        <v>6</v>
      </c>
      <c r="AB3265">
        <v>0</v>
      </c>
      <c r="AC3265">
        <v>0</v>
      </c>
      <c r="AD3265">
        <v>0</v>
      </c>
      <c r="AE3265">
        <v>6</v>
      </c>
      <c r="AF3265">
        <v>6</v>
      </c>
      <c r="AG3265">
        <v>3</v>
      </c>
      <c r="AH3265" s="2">
        <v>3404675</v>
      </c>
    </row>
    <row r="3266" spans="1:34" x14ac:dyDescent="0.5">
      <c r="A3266">
        <v>24174</v>
      </c>
      <c r="B3266">
        <v>102041</v>
      </c>
      <c r="C3266" t="s">
        <v>3159</v>
      </c>
      <c r="D3266" s="25">
        <v>29691</v>
      </c>
      <c r="E3266" t="s">
        <v>69</v>
      </c>
      <c r="F3266" t="s">
        <v>80</v>
      </c>
      <c r="G3266" t="s">
        <v>89</v>
      </c>
      <c r="H3266" s="25">
        <v>41918</v>
      </c>
      <c r="I3266" s="26" t="str">
        <f t="shared" si="408"/>
        <v>Mon</v>
      </c>
      <c r="J3266" s="1">
        <f t="shared" si="409"/>
        <v>18</v>
      </c>
      <c r="K3266" s="1" t="str">
        <f t="shared" si="410"/>
        <v>30D</v>
      </c>
      <c r="L3266" s="25">
        <v>41936</v>
      </c>
      <c r="M3266" s="26" t="str">
        <f t="shared" si="411"/>
        <v>Fri</v>
      </c>
      <c r="N3266" s="25">
        <v>41938</v>
      </c>
      <c r="O3266" s="1">
        <f t="shared" si="412"/>
        <v>2</v>
      </c>
      <c r="P3266" s="27">
        <f t="shared" si="413"/>
        <v>2014</v>
      </c>
      <c r="Q3266" s="1">
        <f t="shared" si="414"/>
        <v>10</v>
      </c>
      <c r="R3266" s="1">
        <f t="shared" si="415"/>
        <v>24</v>
      </c>
      <c r="S3266" t="s">
        <v>72</v>
      </c>
      <c r="T3266" s="2">
        <v>462000</v>
      </c>
      <c r="U3266">
        <v>0</v>
      </c>
      <c r="V3266" s="2">
        <v>400000</v>
      </c>
      <c r="W3266" s="2">
        <v>0</v>
      </c>
      <c r="X3266" s="2">
        <v>0</v>
      </c>
      <c r="Y3266" s="2">
        <v>0</v>
      </c>
      <c r="Z3266" s="2">
        <v>62000</v>
      </c>
      <c r="AA3266">
        <v>4</v>
      </c>
      <c r="AB3266">
        <v>0</v>
      </c>
      <c r="AC3266">
        <v>2</v>
      </c>
      <c r="AD3266">
        <v>0</v>
      </c>
      <c r="AE3266">
        <v>4</v>
      </c>
      <c r="AF3266">
        <v>6</v>
      </c>
      <c r="AG3266">
        <v>2</v>
      </c>
      <c r="AH3266" s="2">
        <v>200000</v>
      </c>
    </row>
    <row r="3267" spans="1:34" x14ac:dyDescent="0.5">
      <c r="A3267">
        <v>24141</v>
      </c>
      <c r="B3267">
        <v>101941</v>
      </c>
      <c r="C3267" t="s">
        <v>3160</v>
      </c>
      <c r="D3267" s="25">
        <v>27025</v>
      </c>
      <c r="E3267" t="s">
        <v>69</v>
      </c>
      <c r="F3267" t="s">
        <v>70</v>
      </c>
      <c r="G3267" t="s">
        <v>97</v>
      </c>
      <c r="H3267" s="25">
        <v>41918</v>
      </c>
      <c r="I3267" s="26" t="str">
        <f t="shared" si="408"/>
        <v>Mon</v>
      </c>
      <c r="J3267" s="1">
        <f t="shared" si="409"/>
        <v>0</v>
      </c>
      <c r="K3267" s="1" t="str">
        <f t="shared" si="410"/>
        <v>7D</v>
      </c>
      <c r="L3267" s="25">
        <v>41918</v>
      </c>
      <c r="M3267" s="26" t="str">
        <f t="shared" si="411"/>
        <v>Mon</v>
      </c>
      <c r="N3267" s="25">
        <v>41920</v>
      </c>
      <c r="O3267" s="1">
        <f t="shared" si="412"/>
        <v>2</v>
      </c>
      <c r="P3267" s="27">
        <f t="shared" si="413"/>
        <v>2014</v>
      </c>
      <c r="Q3267" s="1">
        <f t="shared" si="414"/>
        <v>10</v>
      </c>
      <c r="R3267" s="1">
        <f t="shared" si="415"/>
        <v>6</v>
      </c>
      <c r="S3267" t="s">
        <v>72</v>
      </c>
      <c r="T3267" s="2">
        <v>51395999.990000002</v>
      </c>
      <c r="U3267">
        <v>48510000</v>
      </c>
      <c r="V3267" s="2">
        <v>31206062</v>
      </c>
      <c r="W3267" s="2">
        <v>13279652.279999999</v>
      </c>
      <c r="X3267" s="2">
        <v>0</v>
      </c>
      <c r="Y3267" s="2">
        <v>12987.01</v>
      </c>
      <c r="Z3267" s="2">
        <v>6897298.7000000002</v>
      </c>
      <c r="AA3267">
        <v>6</v>
      </c>
      <c r="AB3267">
        <v>0</v>
      </c>
      <c r="AC3267">
        <v>0</v>
      </c>
      <c r="AD3267">
        <v>0</v>
      </c>
      <c r="AE3267">
        <v>6</v>
      </c>
      <c r="AF3267">
        <v>6</v>
      </c>
      <c r="AG3267">
        <v>2</v>
      </c>
      <c r="AH3267" s="2">
        <v>15603031</v>
      </c>
    </row>
    <row r="3268" spans="1:34" x14ac:dyDescent="0.5">
      <c r="A3268">
        <v>24166</v>
      </c>
      <c r="B3268">
        <v>102010</v>
      </c>
      <c r="C3268" t="s">
        <v>3161</v>
      </c>
      <c r="D3268" s="25">
        <v>31323</v>
      </c>
      <c r="E3268" t="s">
        <v>100</v>
      </c>
      <c r="F3268" t="s">
        <v>75</v>
      </c>
      <c r="G3268" t="s">
        <v>91</v>
      </c>
      <c r="H3268" s="25">
        <v>41918</v>
      </c>
      <c r="I3268" s="26" t="str">
        <f t="shared" si="408"/>
        <v>Mon</v>
      </c>
      <c r="J3268" s="1">
        <f t="shared" si="409"/>
        <v>6</v>
      </c>
      <c r="K3268" s="1" t="str">
        <f t="shared" si="410"/>
        <v>7D</v>
      </c>
      <c r="L3268" s="25">
        <v>41924</v>
      </c>
      <c r="M3268" s="26" t="str">
        <f t="shared" si="411"/>
        <v>Sun</v>
      </c>
      <c r="N3268" s="25">
        <v>41925</v>
      </c>
      <c r="O3268" s="1">
        <f t="shared" si="412"/>
        <v>1</v>
      </c>
      <c r="P3268" s="27">
        <f t="shared" si="413"/>
        <v>2014</v>
      </c>
      <c r="Q3268" s="1">
        <f t="shared" si="414"/>
        <v>10</v>
      </c>
      <c r="R3268" s="1">
        <f t="shared" si="415"/>
        <v>12</v>
      </c>
      <c r="S3268" t="s">
        <v>72</v>
      </c>
      <c r="T3268" s="2">
        <v>2633998.35</v>
      </c>
      <c r="U3268">
        <v>0</v>
      </c>
      <c r="V3268" s="2">
        <v>600866</v>
      </c>
      <c r="W3268" s="2">
        <v>1679652.25</v>
      </c>
      <c r="X3268" s="2">
        <v>0</v>
      </c>
      <c r="Y3268" s="2">
        <v>0</v>
      </c>
      <c r="Z3268" s="2">
        <v>353480.1</v>
      </c>
      <c r="AA3268">
        <v>1</v>
      </c>
      <c r="AB3268">
        <v>0</v>
      </c>
      <c r="AC3268">
        <v>0</v>
      </c>
      <c r="AD3268">
        <v>0</v>
      </c>
      <c r="AE3268">
        <v>1</v>
      </c>
      <c r="AF3268">
        <v>1</v>
      </c>
      <c r="AG3268">
        <v>1</v>
      </c>
      <c r="AH3268" s="2">
        <v>600866</v>
      </c>
    </row>
    <row r="3269" spans="1:34" x14ac:dyDescent="0.5">
      <c r="A3269">
        <v>24198</v>
      </c>
      <c r="B3269">
        <v>102149</v>
      </c>
      <c r="C3269" t="s">
        <v>3162</v>
      </c>
      <c r="D3269" s="25">
        <v>18156</v>
      </c>
      <c r="E3269" t="s">
        <v>69</v>
      </c>
      <c r="F3269" t="s">
        <v>75</v>
      </c>
      <c r="G3269" t="s">
        <v>91</v>
      </c>
      <c r="H3269" s="25">
        <v>41919</v>
      </c>
      <c r="I3269" s="26" t="str">
        <f t="shared" si="408"/>
        <v>Tue</v>
      </c>
      <c r="J3269" s="1">
        <f t="shared" si="409"/>
        <v>3</v>
      </c>
      <c r="K3269" s="1" t="str">
        <f t="shared" si="410"/>
        <v>7D</v>
      </c>
      <c r="L3269" s="25">
        <v>41922</v>
      </c>
      <c r="M3269" s="26" t="str">
        <f t="shared" si="411"/>
        <v>Fri</v>
      </c>
      <c r="N3269" s="25">
        <v>41924</v>
      </c>
      <c r="O3269" s="1">
        <f t="shared" si="412"/>
        <v>2</v>
      </c>
      <c r="P3269" s="27">
        <f t="shared" si="413"/>
        <v>2014</v>
      </c>
      <c r="Q3269" s="1">
        <f t="shared" si="414"/>
        <v>10</v>
      </c>
      <c r="R3269" s="1">
        <f t="shared" si="415"/>
        <v>10</v>
      </c>
      <c r="S3269" t="s">
        <v>72</v>
      </c>
      <c r="T3269" s="2">
        <v>1837000</v>
      </c>
      <c r="U3269">
        <v>0</v>
      </c>
      <c r="V3269" s="2">
        <v>1516883.12</v>
      </c>
      <c r="W3269" s="2">
        <v>73593.070000000007</v>
      </c>
      <c r="X3269" s="2">
        <v>0</v>
      </c>
      <c r="Y3269" s="2">
        <v>0</v>
      </c>
      <c r="Z3269" s="2">
        <v>246523.81</v>
      </c>
      <c r="AA3269">
        <v>4</v>
      </c>
      <c r="AB3269">
        <v>0</v>
      </c>
      <c r="AC3269">
        <v>2</v>
      </c>
      <c r="AD3269">
        <v>0</v>
      </c>
      <c r="AE3269">
        <v>4</v>
      </c>
      <c r="AF3269">
        <v>6</v>
      </c>
      <c r="AG3269">
        <v>2</v>
      </c>
      <c r="AH3269" s="2">
        <v>758441.56</v>
      </c>
    </row>
    <row r="3270" spans="1:34" x14ac:dyDescent="0.5">
      <c r="A3270">
        <v>24194</v>
      </c>
      <c r="B3270">
        <v>103588</v>
      </c>
      <c r="C3270" t="s">
        <v>3163</v>
      </c>
      <c r="D3270" s="25">
        <v>38900</v>
      </c>
      <c r="E3270" t="s">
        <v>113</v>
      </c>
      <c r="F3270" t="s">
        <v>75</v>
      </c>
      <c r="G3270" t="s">
        <v>91</v>
      </c>
      <c r="H3270" s="25">
        <v>41919</v>
      </c>
      <c r="I3270" s="26" t="str">
        <f t="shared" si="408"/>
        <v>Tue</v>
      </c>
      <c r="J3270" s="1">
        <f t="shared" si="409"/>
        <v>12</v>
      </c>
      <c r="K3270" s="1" t="str">
        <f t="shared" si="410"/>
        <v>14D</v>
      </c>
      <c r="L3270" s="25">
        <v>41931</v>
      </c>
      <c r="M3270" s="26" t="str">
        <f t="shared" si="411"/>
        <v>Sun</v>
      </c>
      <c r="N3270" s="25">
        <v>41932</v>
      </c>
      <c r="O3270" s="1">
        <f t="shared" si="412"/>
        <v>1</v>
      </c>
      <c r="P3270" s="27">
        <f t="shared" si="413"/>
        <v>2014</v>
      </c>
      <c r="Q3270" s="1">
        <f t="shared" si="414"/>
        <v>10</v>
      </c>
      <c r="R3270" s="1">
        <f t="shared" si="415"/>
        <v>19</v>
      </c>
      <c r="S3270" t="s">
        <v>72</v>
      </c>
      <c r="T3270" s="2">
        <v>231000</v>
      </c>
      <c r="U3270">
        <v>0</v>
      </c>
      <c r="V3270" s="2">
        <v>200000</v>
      </c>
      <c r="W3270" s="2">
        <v>0</v>
      </c>
      <c r="X3270" s="2">
        <v>0</v>
      </c>
      <c r="Y3270" s="2">
        <v>0</v>
      </c>
      <c r="Z3270" s="2">
        <v>31000</v>
      </c>
      <c r="AA3270">
        <v>2</v>
      </c>
      <c r="AB3270">
        <v>0</v>
      </c>
      <c r="AC3270">
        <v>1</v>
      </c>
      <c r="AD3270">
        <v>0</v>
      </c>
      <c r="AE3270">
        <v>2</v>
      </c>
      <c r="AF3270">
        <v>3</v>
      </c>
      <c r="AG3270">
        <v>1</v>
      </c>
      <c r="AH3270" s="2">
        <v>200000</v>
      </c>
    </row>
    <row r="3271" spans="1:34" x14ac:dyDescent="0.5">
      <c r="A3271">
        <v>24206</v>
      </c>
      <c r="B3271">
        <v>102172</v>
      </c>
      <c r="C3271" t="s">
        <v>3164</v>
      </c>
      <c r="D3271" s="25">
        <v>29633</v>
      </c>
      <c r="E3271" t="s">
        <v>138</v>
      </c>
      <c r="F3271" t="s">
        <v>80</v>
      </c>
      <c r="G3271" t="s">
        <v>89</v>
      </c>
      <c r="H3271" s="25">
        <v>41919</v>
      </c>
      <c r="I3271" s="26" t="str">
        <f t="shared" si="408"/>
        <v>Tue</v>
      </c>
      <c r="J3271" s="1">
        <f t="shared" si="409"/>
        <v>25</v>
      </c>
      <c r="K3271" s="1" t="str">
        <f t="shared" si="410"/>
        <v>30D</v>
      </c>
      <c r="L3271" s="25">
        <v>41944</v>
      </c>
      <c r="M3271" s="26" t="str">
        <f t="shared" si="411"/>
        <v>Sat</v>
      </c>
      <c r="N3271" s="25">
        <v>41947</v>
      </c>
      <c r="O3271" s="1">
        <f t="shared" si="412"/>
        <v>3</v>
      </c>
      <c r="P3271" s="27">
        <f t="shared" si="413"/>
        <v>2014</v>
      </c>
      <c r="Q3271" s="1">
        <f t="shared" si="414"/>
        <v>11</v>
      </c>
      <c r="R3271" s="1">
        <f t="shared" si="415"/>
        <v>1</v>
      </c>
      <c r="S3271" t="s">
        <v>72</v>
      </c>
      <c r="T3271" s="2">
        <v>3257499.81</v>
      </c>
      <c r="U3271">
        <v>0</v>
      </c>
      <c r="V3271" s="2">
        <v>2500000</v>
      </c>
      <c r="W3271" s="2">
        <v>320346.15999999997</v>
      </c>
      <c r="X3271" s="2">
        <v>0</v>
      </c>
      <c r="Y3271" s="2">
        <v>0</v>
      </c>
      <c r="Z3271" s="2">
        <v>437153.65</v>
      </c>
      <c r="AA3271">
        <v>6</v>
      </c>
      <c r="AB3271">
        <v>0</v>
      </c>
      <c r="AC3271">
        <v>0</v>
      </c>
      <c r="AD3271">
        <v>0</v>
      </c>
      <c r="AE3271">
        <v>6</v>
      </c>
      <c r="AF3271">
        <v>6</v>
      </c>
      <c r="AG3271">
        <v>3</v>
      </c>
      <c r="AH3271" s="2">
        <v>833333.33</v>
      </c>
    </row>
    <row r="3272" spans="1:34" x14ac:dyDescent="0.5">
      <c r="A3272">
        <v>24178</v>
      </c>
      <c r="B3272">
        <v>102059</v>
      </c>
      <c r="C3272" t="s">
        <v>3165</v>
      </c>
      <c r="D3272" s="25">
        <v>26986</v>
      </c>
      <c r="E3272" t="s">
        <v>138</v>
      </c>
      <c r="F3272" t="s">
        <v>80</v>
      </c>
      <c r="G3272" t="s">
        <v>89</v>
      </c>
      <c r="H3272" s="25">
        <v>41919</v>
      </c>
      <c r="I3272" s="26" t="str">
        <f t="shared" si="408"/>
        <v>Tue</v>
      </c>
      <c r="J3272" s="1">
        <f t="shared" si="409"/>
        <v>3</v>
      </c>
      <c r="K3272" s="1" t="str">
        <f t="shared" si="410"/>
        <v>7D</v>
      </c>
      <c r="L3272" s="25">
        <v>41922</v>
      </c>
      <c r="M3272" s="26" t="str">
        <f t="shared" si="411"/>
        <v>Fri</v>
      </c>
      <c r="N3272" s="25">
        <v>41923</v>
      </c>
      <c r="O3272" s="1">
        <f t="shared" si="412"/>
        <v>1</v>
      </c>
      <c r="P3272" s="27">
        <f t="shared" si="413"/>
        <v>2014</v>
      </c>
      <c r="Q3272" s="1">
        <f t="shared" si="414"/>
        <v>10</v>
      </c>
      <c r="R3272" s="1">
        <f t="shared" si="415"/>
        <v>10</v>
      </c>
      <c r="S3272" t="s">
        <v>72</v>
      </c>
      <c r="T3272" s="2">
        <v>1232999.8</v>
      </c>
      <c r="U3272">
        <v>0</v>
      </c>
      <c r="V3272" s="2">
        <v>600000</v>
      </c>
      <c r="W3272" s="2">
        <v>467532.31</v>
      </c>
      <c r="X3272" s="2">
        <v>0</v>
      </c>
      <c r="Y3272" s="2">
        <v>0</v>
      </c>
      <c r="Z3272" s="2">
        <v>165467.49</v>
      </c>
      <c r="AA3272">
        <v>6</v>
      </c>
      <c r="AB3272">
        <v>0</v>
      </c>
      <c r="AC3272">
        <v>3</v>
      </c>
      <c r="AD3272">
        <v>0</v>
      </c>
      <c r="AE3272">
        <v>6</v>
      </c>
      <c r="AF3272">
        <v>9</v>
      </c>
      <c r="AG3272">
        <v>3</v>
      </c>
      <c r="AH3272" s="2">
        <v>200000</v>
      </c>
    </row>
    <row r="3273" spans="1:34" x14ac:dyDescent="0.5">
      <c r="A3273">
        <v>24179</v>
      </c>
      <c r="B3273">
        <v>102059</v>
      </c>
      <c r="C3273" t="s">
        <v>3165</v>
      </c>
      <c r="D3273" s="25">
        <v>26986</v>
      </c>
      <c r="E3273" t="s">
        <v>138</v>
      </c>
      <c r="F3273" t="s">
        <v>80</v>
      </c>
      <c r="G3273" t="s">
        <v>89</v>
      </c>
      <c r="H3273" s="25">
        <v>41919</v>
      </c>
      <c r="I3273" s="26" t="str">
        <f t="shared" si="408"/>
        <v>Tue</v>
      </c>
      <c r="J3273" s="1">
        <f t="shared" si="409"/>
        <v>4</v>
      </c>
      <c r="K3273" s="1" t="str">
        <f t="shared" si="410"/>
        <v>7D</v>
      </c>
      <c r="L3273" s="25">
        <v>41923</v>
      </c>
      <c r="M3273" s="26" t="str">
        <f t="shared" si="411"/>
        <v>Sat</v>
      </c>
      <c r="N3273" s="25">
        <v>41924</v>
      </c>
      <c r="O3273" s="1">
        <f t="shared" si="412"/>
        <v>1</v>
      </c>
      <c r="P3273" s="27">
        <f t="shared" si="413"/>
        <v>2014</v>
      </c>
      <c r="Q3273" s="1">
        <f t="shared" si="414"/>
        <v>10</v>
      </c>
      <c r="R3273" s="1">
        <f t="shared" si="415"/>
        <v>11</v>
      </c>
      <c r="S3273" t="s">
        <v>72</v>
      </c>
      <c r="T3273" s="2">
        <v>1232999.8</v>
      </c>
      <c r="U3273">
        <v>0</v>
      </c>
      <c r="V3273" s="2">
        <v>600000</v>
      </c>
      <c r="W3273" s="2">
        <v>467532.31</v>
      </c>
      <c r="X3273" s="2">
        <v>0</v>
      </c>
      <c r="Y3273" s="2">
        <v>0</v>
      </c>
      <c r="Z3273" s="2">
        <v>165467.49</v>
      </c>
      <c r="AA3273">
        <v>6</v>
      </c>
      <c r="AB3273">
        <v>0</v>
      </c>
      <c r="AC3273">
        <v>3</v>
      </c>
      <c r="AD3273">
        <v>0</v>
      </c>
      <c r="AE3273">
        <v>6</v>
      </c>
      <c r="AF3273">
        <v>9</v>
      </c>
      <c r="AG3273">
        <v>3</v>
      </c>
      <c r="AH3273" s="2">
        <v>200000</v>
      </c>
    </row>
    <row r="3274" spans="1:34" x14ac:dyDescent="0.5">
      <c r="A3274">
        <v>24180</v>
      </c>
      <c r="B3274">
        <v>102059</v>
      </c>
      <c r="C3274" t="s">
        <v>3165</v>
      </c>
      <c r="D3274" s="25">
        <v>26986</v>
      </c>
      <c r="E3274" t="s">
        <v>138</v>
      </c>
      <c r="F3274" t="s">
        <v>80</v>
      </c>
      <c r="G3274" t="s">
        <v>89</v>
      </c>
      <c r="H3274" s="25">
        <v>41919</v>
      </c>
      <c r="I3274" s="26" t="str">
        <f t="shared" si="408"/>
        <v>Tue</v>
      </c>
      <c r="J3274" s="1">
        <f t="shared" si="409"/>
        <v>5</v>
      </c>
      <c r="K3274" s="1" t="str">
        <f t="shared" si="410"/>
        <v>7D</v>
      </c>
      <c r="L3274" s="25">
        <v>41924</v>
      </c>
      <c r="M3274" s="26" t="str">
        <f t="shared" si="411"/>
        <v>Sun</v>
      </c>
      <c r="N3274" s="25">
        <v>41925</v>
      </c>
      <c r="O3274" s="1">
        <f t="shared" si="412"/>
        <v>1</v>
      </c>
      <c r="P3274" s="27">
        <f t="shared" si="413"/>
        <v>2014</v>
      </c>
      <c r="Q3274" s="1">
        <f t="shared" si="414"/>
        <v>10</v>
      </c>
      <c r="R3274" s="1">
        <f t="shared" si="415"/>
        <v>12</v>
      </c>
      <c r="S3274" t="s">
        <v>72</v>
      </c>
      <c r="T3274" s="2">
        <v>1232999.8</v>
      </c>
      <c r="U3274">
        <v>0</v>
      </c>
      <c r="V3274" s="2">
        <v>600000</v>
      </c>
      <c r="W3274" s="2">
        <v>467532.31</v>
      </c>
      <c r="X3274" s="2">
        <v>0</v>
      </c>
      <c r="Y3274" s="2">
        <v>0</v>
      </c>
      <c r="Z3274" s="2">
        <v>165467.49</v>
      </c>
      <c r="AA3274">
        <v>6</v>
      </c>
      <c r="AB3274">
        <v>0</v>
      </c>
      <c r="AC3274">
        <v>3</v>
      </c>
      <c r="AD3274">
        <v>0</v>
      </c>
      <c r="AE3274">
        <v>6</v>
      </c>
      <c r="AF3274">
        <v>9</v>
      </c>
      <c r="AG3274">
        <v>3</v>
      </c>
      <c r="AH3274" s="2">
        <v>200000</v>
      </c>
    </row>
    <row r="3275" spans="1:34" x14ac:dyDescent="0.5">
      <c r="A3275">
        <v>24236</v>
      </c>
      <c r="B3275">
        <v>102244</v>
      </c>
      <c r="C3275" t="s">
        <v>3166</v>
      </c>
      <c r="D3275" s="25">
        <v>28177</v>
      </c>
      <c r="E3275" t="s">
        <v>138</v>
      </c>
      <c r="F3275" t="s">
        <v>80</v>
      </c>
      <c r="G3275" t="s">
        <v>89</v>
      </c>
      <c r="H3275" s="25">
        <v>41920</v>
      </c>
      <c r="I3275" s="26" t="str">
        <f t="shared" si="408"/>
        <v>Wed</v>
      </c>
      <c r="J3275" s="1">
        <f t="shared" si="409"/>
        <v>7</v>
      </c>
      <c r="K3275" s="1" t="str">
        <f t="shared" si="410"/>
        <v>7D</v>
      </c>
      <c r="L3275" s="25">
        <v>41927</v>
      </c>
      <c r="M3275" s="26" t="str">
        <f t="shared" si="411"/>
        <v>Wed</v>
      </c>
      <c r="N3275" s="25">
        <v>41928</v>
      </c>
      <c r="O3275" s="1">
        <f t="shared" si="412"/>
        <v>1</v>
      </c>
      <c r="P3275" s="27">
        <f t="shared" si="413"/>
        <v>2014</v>
      </c>
      <c r="Q3275" s="1">
        <f t="shared" si="414"/>
        <v>10</v>
      </c>
      <c r="R3275" s="1">
        <f t="shared" si="415"/>
        <v>15</v>
      </c>
      <c r="S3275" t="s">
        <v>72</v>
      </c>
      <c r="T3275" s="2">
        <v>680999.91</v>
      </c>
      <c r="U3275">
        <v>0</v>
      </c>
      <c r="V3275" s="2">
        <v>200000</v>
      </c>
      <c r="W3275" s="2">
        <v>389610.32</v>
      </c>
      <c r="X3275" s="2">
        <v>0</v>
      </c>
      <c r="Y3275" s="2">
        <v>0</v>
      </c>
      <c r="Z3275" s="2">
        <v>91389.59</v>
      </c>
      <c r="AA3275">
        <v>2</v>
      </c>
      <c r="AB3275">
        <v>0</v>
      </c>
      <c r="AC3275">
        <v>1</v>
      </c>
      <c r="AD3275">
        <v>0</v>
      </c>
      <c r="AE3275">
        <v>2</v>
      </c>
      <c r="AF3275">
        <v>3</v>
      </c>
      <c r="AG3275">
        <v>1</v>
      </c>
      <c r="AH3275" s="2">
        <v>200000</v>
      </c>
    </row>
    <row r="3276" spans="1:34" x14ac:dyDescent="0.5">
      <c r="A3276">
        <v>24232</v>
      </c>
      <c r="B3276">
        <v>102231</v>
      </c>
      <c r="C3276" t="s">
        <v>3167</v>
      </c>
      <c r="D3276" s="25">
        <v>29161</v>
      </c>
      <c r="E3276" t="s">
        <v>138</v>
      </c>
      <c r="F3276" t="s">
        <v>75</v>
      </c>
      <c r="G3276" t="s">
        <v>1463</v>
      </c>
      <c r="H3276" s="25">
        <v>41920</v>
      </c>
      <c r="I3276" s="26" t="str">
        <f t="shared" si="408"/>
        <v>Wed</v>
      </c>
      <c r="J3276" s="1">
        <f t="shared" si="409"/>
        <v>2</v>
      </c>
      <c r="K3276" s="1" t="str">
        <f t="shared" si="410"/>
        <v>7D</v>
      </c>
      <c r="L3276" s="25">
        <v>41922</v>
      </c>
      <c r="M3276" s="26" t="str">
        <f t="shared" si="411"/>
        <v>Fri</v>
      </c>
      <c r="N3276" s="25">
        <v>41926</v>
      </c>
      <c r="O3276" s="1">
        <f t="shared" si="412"/>
        <v>4</v>
      </c>
      <c r="P3276" s="27">
        <f t="shared" si="413"/>
        <v>2014</v>
      </c>
      <c r="Q3276" s="1">
        <f t="shared" si="414"/>
        <v>10</v>
      </c>
      <c r="R3276" s="1">
        <f t="shared" si="415"/>
        <v>10</v>
      </c>
      <c r="S3276" t="s">
        <v>72</v>
      </c>
      <c r="T3276" s="2">
        <v>4407999.34</v>
      </c>
      <c r="U3276">
        <v>0</v>
      </c>
      <c r="V3276" s="2">
        <v>2050216</v>
      </c>
      <c r="W3276" s="2">
        <v>1766233.21</v>
      </c>
      <c r="X3276" s="2">
        <v>0</v>
      </c>
      <c r="Y3276" s="2">
        <v>0</v>
      </c>
      <c r="Z3276" s="2">
        <v>591550.13</v>
      </c>
      <c r="AA3276">
        <v>8</v>
      </c>
      <c r="AB3276">
        <v>0</v>
      </c>
      <c r="AC3276">
        <v>0</v>
      </c>
      <c r="AD3276">
        <v>4</v>
      </c>
      <c r="AE3276">
        <v>8</v>
      </c>
      <c r="AF3276">
        <v>12</v>
      </c>
      <c r="AG3276">
        <v>4</v>
      </c>
      <c r="AH3276" s="2">
        <v>512554</v>
      </c>
    </row>
    <row r="3277" spans="1:34" x14ac:dyDescent="0.5">
      <c r="A3277">
        <v>24279</v>
      </c>
      <c r="B3277">
        <v>102435</v>
      </c>
      <c r="C3277" t="s">
        <v>3168</v>
      </c>
      <c r="D3277" s="25">
        <v>26175</v>
      </c>
      <c r="E3277" t="s">
        <v>140</v>
      </c>
      <c r="F3277" t="s">
        <v>80</v>
      </c>
      <c r="G3277" t="s">
        <v>89</v>
      </c>
      <c r="H3277" s="25">
        <v>41921</v>
      </c>
      <c r="I3277" s="26" t="str">
        <f t="shared" si="408"/>
        <v>Thu</v>
      </c>
      <c r="J3277" s="1">
        <f t="shared" si="409"/>
        <v>67</v>
      </c>
      <c r="K3277" s="1" t="str">
        <f t="shared" si="410"/>
        <v>90D</v>
      </c>
      <c r="L3277" s="25">
        <v>41988</v>
      </c>
      <c r="M3277" s="26" t="str">
        <f t="shared" si="411"/>
        <v>Mon</v>
      </c>
      <c r="N3277" s="25">
        <v>41994</v>
      </c>
      <c r="O3277" s="1">
        <f t="shared" si="412"/>
        <v>6</v>
      </c>
      <c r="P3277" s="27">
        <f t="shared" si="413"/>
        <v>2014</v>
      </c>
      <c r="Q3277" s="1">
        <f t="shared" si="414"/>
        <v>12</v>
      </c>
      <c r="R3277" s="1">
        <f t="shared" si="415"/>
        <v>15</v>
      </c>
      <c r="S3277" t="s">
        <v>72</v>
      </c>
      <c r="T3277" s="2">
        <v>42913696</v>
      </c>
      <c r="U3277">
        <v>34821000</v>
      </c>
      <c r="V3277" s="2">
        <v>21412848</v>
      </c>
      <c r="W3277" s="2">
        <v>13185552</v>
      </c>
      <c r="X3277" s="2">
        <v>0</v>
      </c>
      <c r="Y3277" s="2">
        <v>2554112.56</v>
      </c>
      <c r="Z3277" s="2">
        <v>5761183.4400000004</v>
      </c>
      <c r="AA3277">
        <v>12</v>
      </c>
      <c r="AB3277">
        <v>0</v>
      </c>
      <c r="AC3277">
        <v>6</v>
      </c>
      <c r="AD3277">
        <v>0</v>
      </c>
      <c r="AE3277">
        <v>12</v>
      </c>
      <c r="AF3277">
        <v>18</v>
      </c>
      <c r="AG3277">
        <v>6</v>
      </c>
      <c r="AH3277" s="2">
        <v>3568808</v>
      </c>
    </row>
    <row r="3278" spans="1:34" x14ac:dyDescent="0.5">
      <c r="A3278">
        <v>24261</v>
      </c>
      <c r="B3278">
        <v>102363</v>
      </c>
      <c r="C3278" t="s">
        <v>3169</v>
      </c>
      <c r="D3278" s="25">
        <v>29213</v>
      </c>
      <c r="E3278" t="s">
        <v>138</v>
      </c>
      <c r="F3278" t="s">
        <v>80</v>
      </c>
      <c r="G3278" t="s">
        <v>89</v>
      </c>
      <c r="H3278" s="25">
        <v>41921</v>
      </c>
      <c r="I3278" s="26" t="str">
        <f t="shared" si="408"/>
        <v>Thu</v>
      </c>
      <c r="J3278" s="1">
        <f t="shared" si="409"/>
        <v>15</v>
      </c>
      <c r="K3278" s="1" t="str">
        <f t="shared" si="410"/>
        <v>30D</v>
      </c>
      <c r="L3278" s="25">
        <v>41936</v>
      </c>
      <c r="M3278" s="26" t="str">
        <f t="shared" si="411"/>
        <v>Fri</v>
      </c>
      <c r="N3278" s="25">
        <v>41938</v>
      </c>
      <c r="O3278" s="1">
        <f t="shared" si="412"/>
        <v>2</v>
      </c>
      <c r="P3278" s="27">
        <f t="shared" si="413"/>
        <v>2014</v>
      </c>
      <c r="Q3278" s="1">
        <f t="shared" si="414"/>
        <v>10</v>
      </c>
      <c r="R3278" s="1">
        <f t="shared" si="415"/>
        <v>24</v>
      </c>
      <c r="S3278" t="s">
        <v>72</v>
      </c>
      <c r="T3278" s="2">
        <v>2777999.81</v>
      </c>
      <c r="U3278">
        <v>0</v>
      </c>
      <c r="V3278" s="2">
        <v>2050216.45</v>
      </c>
      <c r="W3278" s="2">
        <v>354978.19</v>
      </c>
      <c r="X3278" s="2">
        <v>0</v>
      </c>
      <c r="Y3278" s="2">
        <v>0</v>
      </c>
      <c r="Z3278" s="2">
        <v>372805.17</v>
      </c>
      <c r="AA3278">
        <v>4</v>
      </c>
      <c r="AB3278">
        <v>0</v>
      </c>
      <c r="AC3278">
        <v>0</v>
      </c>
      <c r="AD3278">
        <v>0</v>
      </c>
      <c r="AE3278">
        <v>4</v>
      </c>
      <c r="AF3278">
        <v>4</v>
      </c>
      <c r="AG3278">
        <v>2</v>
      </c>
      <c r="AH3278" s="2">
        <v>1025108.23</v>
      </c>
    </row>
    <row r="3279" spans="1:34" x14ac:dyDescent="0.5">
      <c r="A3279">
        <v>24278</v>
      </c>
      <c r="B3279">
        <v>102433</v>
      </c>
      <c r="C3279" t="s">
        <v>3170</v>
      </c>
      <c r="D3279" s="25">
        <v>22109</v>
      </c>
      <c r="E3279" t="s">
        <v>140</v>
      </c>
      <c r="F3279" t="s">
        <v>80</v>
      </c>
      <c r="G3279" t="s">
        <v>89</v>
      </c>
      <c r="H3279" s="25">
        <v>41921</v>
      </c>
      <c r="I3279" s="26" t="str">
        <f t="shared" si="408"/>
        <v>Thu</v>
      </c>
      <c r="J3279" s="1">
        <f t="shared" si="409"/>
        <v>67</v>
      </c>
      <c r="K3279" s="1" t="str">
        <f t="shared" si="410"/>
        <v>90D</v>
      </c>
      <c r="L3279" s="25">
        <v>41988</v>
      </c>
      <c r="M3279" s="26" t="str">
        <f t="shared" si="411"/>
        <v>Mon</v>
      </c>
      <c r="N3279" s="25">
        <v>41994</v>
      </c>
      <c r="O3279" s="1">
        <f t="shared" si="412"/>
        <v>6</v>
      </c>
      <c r="P3279" s="27">
        <f t="shared" si="413"/>
        <v>2014</v>
      </c>
      <c r="Q3279" s="1">
        <f t="shared" si="414"/>
        <v>12</v>
      </c>
      <c r="R3279" s="1">
        <f t="shared" si="415"/>
        <v>15</v>
      </c>
      <c r="S3279" t="s">
        <v>72</v>
      </c>
      <c r="T3279" s="2">
        <v>71592000</v>
      </c>
      <c r="U3279">
        <v>69642000</v>
      </c>
      <c r="V3279" s="2">
        <v>40759968</v>
      </c>
      <c r="W3279" s="2">
        <v>19535376</v>
      </c>
      <c r="X3279" s="2">
        <v>0</v>
      </c>
      <c r="Y3279" s="2">
        <v>1688311.69</v>
      </c>
      <c r="Z3279" s="2">
        <v>9608344.3100000005</v>
      </c>
      <c r="AA3279">
        <v>12</v>
      </c>
      <c r="AB3279">
        <v>0</v>
      </c>
      <c r="AC3279">
        <v>0</v>
      </c>
      <c r="AD3279">
        <v>0</v>
      </c>
      <c r="AE3279">
        <v>12</v>
      </c>
      <c r="AF3279">
        <v>12</v>
      </c>
      <c r="AG3279">
        <v>6</v>
      </c>
      <c r="AH3279" s="2">
        <v>6793328</v>
      </c>
    </row>
    <row r="3280" spans="1:34" x14ac:dyDescent="0.5">
      <c r="A3280">
        <v>24271</v>
      </c>
      <c r="B3280">
        <v>102404</v>
      </c>
      <c r="C3280" t="s">
        <v>3132</v>
      </c>
      <c r="D3280" s="25">
        <v>26947</v>
      </c>
      <c r="E3280" t="s">
        <v>69</v>
      </c>
      <c r="F3280" t="s">
        <v>70</v>
      </c>
      <c r="G3280" t="s">
        <v>74</v>
      </c>
      <c r="H3280" s="25">
        <v>41921</v>
      </c>
      <c r="I3280" s="26" t="str">
        <f t="shared" si="408"/>
        <v>Thu</v>
      </c>
      <c r="J3280" s="1">
        <f t="shared" si="409"/>
        <v>0</v>
      </c>
      <c r="K3280" s="1" t="str">
        <f t="shared" si="410"/>
        <v>7D</v>
      </c>
      <c r="L3280" s="25">
        <v>41921</v>
      </c>
      <c r="M3280" s="26" t="str">
        <f t="shared" si="411"/>
        <v>Thu</v>
      </c>
      <c r="N3280" s="25">
        <v>41925</v>
      </c>
      <c r="O3280" s="1">
        <f t="shared" si="412"/>
        <v>4</v>
      </c>
      <c r="P3280" s="27">
        <f t="shared" si="413"/>
        <v>2014</v>
      </c>
      <c r="Q3280" s="1">
        <f t="shared" si="414"/>
        <v>10</v>
      </c>
      <c r="R3280" s="1">
        <f t="shared" si="415"/>
        <v>9</v>
      </c>
      <c r="S3280" t="s">
        <v>72</v>
      </c>
      <c r="T3280" s="2">
        <v>13860000</v>
      </c>
      <c r="U3280">
        <v>13860000</v>
      </c>
      <c r="V3280" s="2">
        <v>7127274</v>
      </c>
      <c r="W3280" s="2">
        <v>4872726</v>
      </c>
      <c r="X3280" s="2">
        <v>0</v>
      </c>
      <c r="Y3280" s="2">
        <v>0</v>
      </c>
      <c r="Z3280" s="2">
        <v>1860000</v>
      </c>
      <c r="AA3280">
        <v>8</v>
      </c>
      <c r="AB3280">
        <v>0</v>
      </c>
      <c r="AC3280">
        <v>0</v>
      </c>
      <c r="AD3280">
        <v>0</v>
      </c>
      <c r="AE3280">
        <v>8</v>
      </c>
      <c r="AF3280">
        <v>8</v>
      </c>
      <c r="AG3280">
        <v>4</v>
      </c>
      <c r="AH3280" s="2">
        <v>1781818.5</v>
      </c>
    </row>
    <row r="3281" spans="1:34" x14ac:dyDescent="0.5">
      <c r="A3281">
        <v>24263</v>
      </c>
      <c r="B3281">
        <v>102367</v>
      </c>
      <c r="C3281" t="s">
        <v>3171</v>
      </c>
      <c r="D3281" s="25">
        <v>19748</v>
      </c>
      <c r="E3281" t="s">
        <v>69</v>
      </c>
      <c r="F3281" t="s">
        <v>105</v>
      </c>
      <c r="G3281" t="s">
        <v>106</v>
      </c>
      <c r="H3281" s="25">
        <v>41921</v>
      </c>
      <c r="I3281" s="26" t="str">
        <f t="shared" si="408"/>
        <v>Thu</v>
      </c>
      <c r="J3281" s="1">
        <f t="shared" si="409"/>
        <v>17</v>
      </c>
      <c r="K3281" s="1" t="str">
        <f t="shared" si="410"/>
        <v>30D</v>
      </c>
      <c r="L3281" s="25">
        <v>41938</v>
      </c>
      <c r="M3281" s="26" t="str">
        <f t="shared" si="411"/>
        <v>Sun</v>
      </c>
      <c r="N3281" s="25">
        <v>41942</v>
      </c>
      <c r="O3281" s="1">
        <f t="shared" si="412"/>
        <v>4</v>
      </c>
      <c r="P3281" s="27">
        <f t="shared" si="413"/>
        <v>2014</v>
      </c>
      <c r="Q3281" s="1">
        <f t="shared" si="414"/>
        <v>10</v>
      </c>
      <c r="R3281" s="1">
        <f t="shared" si="415"/>
        <v>26</v>
      </c>
      <c r="S3281" t="s">
        <v>72</v>
      </c>
      <c r="T3281" s="2">
        <v>11189999.77</v>
      </c>
      <c r="U3281">
        <v>0</v>
      </c>
      <c r="V3281" s="2">
        <v>8788294</v>
      </c>
      <c r="W3281" s="2">
        <v>900432.71</v>
      </c>
      <c r="X3281" s="2">
        <v>0</v>
      </c>
      <c r="Y3281" s="2">
        <v>0</v>
      </c>
      <c r="Z3281" s="2">
        <v>1501273.06</v>
      </c>
      <c r="AA3281">
        <v>11</v>
      </c>
      <c r="AB3281">
        <v>0</v>
      </c>
      <c r="AC3281">
        <v>0</v>
      </c>
      <c r="AD3281">
        <v>0</v>
      </c>
      <c r="AE3281">
        <v>11</v>
      </c>
      <c r="AF3281">
        <v>11</v>
      </c>
      <c r="AG3281">
        <v>4</v>
      </c>
      <c r="AH3281" s="2">
        <v>2197073.5</v>
      </c>
    </row>
    <row r="3282" spans="1:34" x14ac:dyDescent="0.5">
      <c r="A3282">
        <v>24307</v>
      </c>
      <c r="B3282">
        <v>103861</v>
      </c>
      <c r="C3282" t="s">
        <v>3172</v>
      </c>
      <c r="D3282" s="25">
        <v>28020</v>
      </c>
      <c r="E3282" t="s">
        <v>69</v>
      </c>
      <c r="F3282" t="s">
        <v>75</v>
      </c>
      <c r="G3282" t="s">
        <v>91</v>
      </c>
      <c r="H3282" s="25">
        <v>41922</v>
      </c>
      <c r="I3282" s="26" t="str">
        <f t="shared" si="408"/>
        <v>Fri</v>
      </c>
      <c r="J3282" s="1">
        <f t="shared" si="409"/>
        <v>1</v>
      </c>
      <c r="K3282" s="1" t="str">
        <f t="shared" si="410"/>
        <v>7D</v>
      </c>
      <c r="L3282" s="25">
        <v>41923</v>
      </c>
      <c r="M3282" s="26" t="str">
        <f t="shared" si="411"/>
        <v>Sat</v>
      </c>
      <c r="N3282" s="25">
        <v>41924</v>
      </c>
      <c r="O3282" s="1">
        <f t="shared" si="412"/>
        <v>1</v>
      </c>
      <c r="P3282" s="27">
        <f t="shared" si="413"/>
        <v>2014</v>
      </c>
      <c r="Q3282" s="1">
        <f t="shared" si="414"/>
        <v>10</v>
      </c>
      <c r="R3282" s="1">
        <f t="shared" si="415"/>
        <v>11</v>
      </c>
      <c r="S3282" t="s">
        <v>72</v>
      </c>
      <c r="T3282" s="2">
        <v>1501500</v>
      </c>
      <c r="U3282">
        <v>0</v>
      </c>
      <c r="V3282" s="2">
        <v>1300000</v>
      </c>
      <c r="W3282" s="2">
        <v>0</v>
      </c>
      <c r="X3282" s="2">
        <v>0</v>
      </c>
      <c r="Y3282" s="2">
        <v>0</v>
      </c>
      <c r="Z3282" s="2">
        <v>201500</v>
      </c>
      <c r="AA3282">
        <v>5</v>
      </c>
      <c r="AB3282">
        <v>1</v>
      </c>
      <c r="AC3282">
        <v>0</v>
      </c>
      <c r="AD3282">
        <v>0</v>
      </c>
      <c r="AE3282">
        <v>6</v>
      </c>
      <c r="AF3282">
        <v>6</v>
      </c>
      <c r="AG3282">
        <v>2</v>
      </c>
      <c r="AH3282" s="2">
        <v>650000</v>
      </c>
    </row>
    <row r="3283" spans="1:34" x14ac:dyDescent="0.5">
      <c r="A3283">
        <v>24306</v>
      </c>
      <c r="B3283">
        <v>102597</v>
      </c>
      <c r="C3283" t="s">
        <v>3173</v>
      </c>
      <c r="D3283" s="25">
        <v>26770</v>
      </c>
      <c r="E3283" t="s">
        <v>138</v>
      </c>
      <c r="F3283" t="s">
        <v>80</v>
      </c>
      <c r="G3283" t="s">
        <v>89</v>
      </c>
      <c r="H3283" s="25">
        <v>41922</v>
      </c>
      <c r="I3283" s="26" t="str">
        <f t="shared" si="408"/>
        <v>Fri</v>
      </c>
      <c r="J3283" s="1">
        <f t="shared" si="409"/>
        <v>35</v>
      </c>
      <c r="K3283" s="1" t="str">
        <f t="shared" si="410"/>
        <v>45D</v>
      </c>
      <c r="L3283" s="25">
        <v>41957</v>
      </c>
      <c r="M3283" s="26" t="str">
        <f t="shared" si="411"/>
        <v>Fri</v>
      </c>
      <c r="N3283" s="25">
        <v>41960</v>
      </c>
      <c r="O3283" s="1">
        <f t="shared" si="412"/>
        <v>3</v>
      </c>
      <c r="P3283" s="27">
        <f t="shared" si="413"/>
        <v>2014</v>
      </c>
      <c r="Q3283" s="1">
        <f t="shared" si="414"/>
        <v>11</v>
      </c>
      <c r="R3283" s="1">
        <f t="shared" si="415"/>
        <v>14</v>
      </c>
      <c r="S3283" t="s">
        <v>72</v>
      </c>
      <c r="T3283" s="2">
        <v>2710000</v>
      </c>
      <c r="U3283">
        <v>0</v>
      </c>
      <c r="V3283" s="2">
        <v>2000000</v>
      </c>
      <c r="W3283" s="2">
        <v>346320.34</v>
      </c>
      <c r="X3283" s="2">
        <v>0</v>
      </c>
      <c r="Y3283" s="2">
        <v>0</v>
      </c>
      <c r="Z3283" s="2">
        <v>363679.66</v>
      </c>
      <c r="AA3283">
        <v>6</v>
      </c>
      <c r="AB3283">
        <v>0</v>
      </c>
      <c r="AC3283">
        <v>0</v>
      </c>
      <c r="AD3283">
        <v>3</v>
      </c>
      <c r="AE3283">
        <v>6</v>
      </c>
      <c r="AF3283">
        <v>9</v>
      </c>
      <c r="AG3283">
        <v>3</v>
      </c>
      <c r="AH3283" s="2">
        <v>666666.67000000004</v>
      </c>
    </row>
    <row r="3284" spans="1:34" x14ac:dyDescent="0.5">
      <c r="A3284">
        <v>24284</v>
      </c>
      <c r="B3284">
        <v>102483</v>
      </c>
      <c r="C3284" t="s">
        <v>3174</v>
      </c>
      <c r="D3284" s="25">
        <v>26645</v>
      </c>
      <c r="E3284" t="s">
        <v>140</v>
      </c>
      <c r="F3284" t="s">
        <v>80</v>
      </c>
      <c r="G3284" t="s">
        <v>81</v>
      </c>
      <c r="H3284" s="25">
        <v>41922</v>
      </c>
      <c r="I3284" s="26" t="str">
        <f t="shared" si="408"/>
        <v>Fri</v>
      </c>
      <c r="J3284" s="1">
        <f t="shared" si="409"/>
        <v>12</v>
      </c>
      <c r="K3284" s="1" t="str">
        <f t="shared" si="410"/>
        <v>14D</v>
      </c>
      <c r="L3284" s="25">
        <v>41934</v>
      </c>
      <c r="M3284" s="26" t="str">
        <f t="shared" si="411"/>
        <v>Wed</v>
      </c>
      <c r="N3284" s="25">
        <v>41937</v>
      </c>
      <c r="O3284" s="1">
        <f t="shared" si="412"/>
        <v>3</v>
      </c>
      <c r="P3284" s="27">
        <f t="shared" si="413"/>
        <v>2014</v>
      </c>
      <c r="Q3284" s="1">
        <f t="shared" si="414"/>
        <v>10</v>
      </c>
      <c r="R3284" s="1">
        <f t="shared" si="415"/>
        <v>22</v>
      </c>
      <c r="S3284" t="s">
        <v>72</v>
      </c>
      <c r="T3284" s="2">
        <v>21032999.989999998</v>
      </c>
      <c r="U3284">
        <v>17325000</v>
      </c>
      <c r="V3284" s="2">
        <v>9021819</v>
      </c>
      <c r="W3284" s="2">
        <v>8192899.5999999996</v>
      </c>
      <c r="X3284" s="2">
        <v>0</v>
      </c>
      <c r="Y3284" s="2">
        <v>995671.26</v>
      </c>
      <c r="Z3284" s="2">
        <v>2822610.13</v>
      </c>
      <c r="AA3284">
        <v>6</v>
      </c>
      <c r="AB3284">
        <v>0</v>
      </c>
      <c r="AC3284">
        <v>3</v>
      </c>
      <c r="AD3284">
        <v>0</v>
      </c>
      <c r="AE3284">
        <v>6</v>
      </c>
      <c r="AF3284">
        <v>9</v>
      </c>
      <c r="AG3284">
        <v>3</v>
      </c>
      <c r="AH3284" s="2">
        <v>3007273</v>
      </c>
    </row>
    <row r="3285" spans="1:34" x14ac:dyDescent="0.5">
      <c r="A3285">
        <v>24324</v>
      </c>
      <c r="B3285">
        <v>102794</v>
      </c>
      <c r="C3285" t="s">
        <v>3175</v>
      </c>
      <c r="D3285" s="25">
        <v>30396</v>
      </c>
      <c r="E3285" t="s">
        <v>138</v>
      </c>
      <c r="F3285" t="s">
        <v>80</v>
      </c>
      <c r="G3285" t="s">
        <v>81</v>
      </c>
      <c r="H3285" s="25">
        <v>41923</v>
      </c>
      <c r="I3285" s="26" t="str">
        <f t="shared" si="408"/>
        <v>Sat</v>
      </c>
      <c r="J3285" s="1">
        <f t="shared" si="409"/>
        <v>12</v>
      </c>
      <c r="K3285" s="1" t="str">
        <f t="shared" si="410"/>
        <v>14D</v>
      </c>
      <c r="L3285" s="25">
        <v>41935</v>
      </c>
      <c r="M3285" s="26" t="str">
        <f t="shared" si="411"/>
        <v>Thu</v>
      </c>
      <c r="N3285" s="25">
        <v>41937</v>
      </c>
      <c r="O3285" s="1">
        <f t="shared" si="412"/>
        <v>2</v>
      </c>
      <c r="P3285" s="27">
        <f t="shared" si="413"/>
        <v>2014</v>
      </c>
      <c r="Q3285" s="1">
        <f t="shared" si="414"/>
        <v>10</v>
      </c>
      <c r="R3285" s="1">
        <f t="shared" si="415"/>
        <v>23</v>
      </c>
      <c r="S3285" t="s">
        <v>72</v>
      </c>
      <c r="T3285" s="2">
        <v>18218899.989999998</v>
      </c>
      <c r="U3285">
        <v>15915900</v>
      </c>
      <c r="V3285" s="2">
        <v>10706408</v>
      </c>
      <c r="W3285" s="2">
        <v>5067531.1900000004</v>
      </c>
      <c r="X3285" s="2">
        <v>0</v>
      </c>
      <c r="Y3285" s="2">
        <v>0</v>
      </c>
      <c r="Z3285" s="2">
        <v>2444960.7999999998</v>
      </c>
      <c r="AA3285">
        <v>6</v>
      </c>
      <c r="AB3285">
        <v>0</v>
      </c>
      <c r="AC3285">
        <v>0</v>
      </c>
      <c r="AD3285">
        <v>0</v>
      </c>
      <c r="AE3285">
        <v>6</v>
      </c>
      <c r="AF3285">
        <v>6</v>
      </c>
      <c r="AG3285">
        <v>3</v>
      </c>
      <c r="AH3285" s="2">
        <v>3568802.67</v>
      </c>
    </row>
    <row r="3286" spans="1:34" x14ac:dyDescent="0.5">
      <c r="A3286">
        <v>24314</v>
      </c>
      <c r="B3286">
        <v>102705</v>
      </c>
      <c r="C3286" t="s">
        <v>3176</v>
      </c>
      <c r="D3286" s="25">
        <v>25315</v>
      </c>
      <c r="E3286" t="s">
        <v>142</v>
      </c>
      <c r="F3286" t="s">
        <v>80</v>
      </c>
      <c r="G3286" t="s">
        <v>89</v>
      </c>
      <c r="H3286" s="25">
        <v>41923</v>
      </c>
      <c r="I3286" s="26" t="str">
        <f t="shared" si="408"/>
        <v>Sat</v>
      </c>
      <c r="J3286" s="1">
        <f t="shared" si="409"/>
        <v>16</v>
      </c>
      <c r="K3286" s="1" t="str">
        <f t="shared" si="410"/>
        <v>30D</v>
      </c>
      <c r="L3286" s="25">
        <v>41939</v>
      </c>
      <c r="M3286" s="26" t="str">
        <f t="shared" si="411"/>
        <v>Mon</v>
      </c>
      <c r="N3286" s="25">
        <v>41940</v>
      </c>
      <c r="O3286" s="1">
        <f t="shared" si="412"/>
        <v>1</v>
      </c>
      <c r="P3286" s="27">
        <f t="shared" si="413"/>
        <v>2014</v>
      </c>
      <c r="Q3286" s="1">
        <f t="shared" si="414"/>
        <v>10</v>
      </c>
      <c r="R3286" s="1">
        <f t="shared" si="415"/>
        <v>27</v>
      </c>
      <c r="S3286" t="s">
        <v>72</v>
      </c>
      <c r="T3286" s="2">
        <v>231000</v>
      </c>
      <c r="U3286">
        <v>0</v>
      </c>
      <c r="V3286" s="2">
        <v>200000</v>
      </c>
      <c r="W3286" s="2">
        <v>0</v>
      </c>
      <c r="X3286" s="2">
        <v>0</v>
      </c>
      <c r="Y3286" s="2">
        <v>0</v>
      </c>
      <c r="Z3286" s="2">
        <v>31000</v>
      </c>
      <c r="AA3286">
        <v>2</v>
      </c>
      <c r="AB3286">
        <v>0</v>
      </c>
      <c r="AC3286">
        <v>1</v>
      </c>
      <c r="AD3286">
        <v>0</v>
      </c>
      <c r="AE3286">
        <v>2</v>
      </c>
      <c r="AF3286">
        <v>3</v>
      </c>
      <c r="AG3286">
        <v>1</v>
      </c>
      <c r="AH3286" s="2">
        <v>200000</v>
      </c>
    </row>
    <row r="3287" spans="1:34" x14ac:dyDescent="0.5">
      <c r="A3287">
        <v>19927</v>
      </c>
      <c r="B3287">
        <v>102752</v>
      </c>
      <c r="C3287" t="s">
        <v>3177</v>
      </c>
      <c r="D3287" s="25">
        <v>24417</v>
      </c>
      <c r="E3287" t="s">
        <v>138</v>
      </c>
      <c r="F3287" t="s">
        <v>127</v>
      </c>
      <c r="G3287" t="s">
        <v>3178</v>
      </c>
      <c r="H3287" s="25">
        <v>41923</v>
      </c>
      <c r="I3287" s="26" t="str">
        <f t="shared" si="408"/>
        <v>Sat</v>
      </c>
      <c r="J3287" s="1">
        <f t="shared" si="409"/>
        <v>1</v>
      </c>
      <c r="K3287" s="1" t="str">
        <f t="shared" si="410"/>
        <v>7D</v>
      </c>
      <c r="L3287" s="25">
        <v>41924</v>
      </c>
      <c r="M3287" s="26" t="str">
        <f t="shared" si="411"/>
        <v>Sun</v>
      </c>
      <c r="N3287" s="25">
        <v>41931</v>
      </c>
      <c r="O3287" s="1">
        <f t="shared" si="412"/>
        <v>7</v>
      </c>
      <c r="P3287" s="27">
        <f t="shared" si="413"/>
        <v>2014</v>
      </c>
      <c r="Q3287" s="1">
        <f t="shared" si="414"/>
        <v>10</v>
      </c>
      <c r="R3287" s="1">
        <f t="shared" si="415"/>
        <v>12</v>
      </c>
      <c r="S3287" t="s">
        <v>72</v>
      </c>
      <c r="T3287" s="2">
        <v>26460598.649999999</v>
      </c>
      <c r="U3287">
        <v>0</v>
      </c>
      <c r="V3287" s="2">
        <v>1904762</v>
      </c>
      <c r="W3287" s="2">
        <v>15521555.439999999</v>
      </c>
      <c r="X3287" s="2">
        <v>0</v>
      </c>
      <c r="Y3287" s="2">
        <v>4696087.87</v>
      </c>
      <c r="Z3287" s="2">
        <v>4338193.34</v>
      </c>
      <c r="AA3287">
        <v>14</v>
      </c>
      <c r="AB3287">
        <v>0</v>
      </c>
      <c r="AC3287">
        <v>0</v>
      </c>
      <c r="AD3287">
        <v>0</v>
      </c>
      <c r="AE3287">
        <v>14</v>
      </c>
      <c r="AF3287">
        <v>14</v>
      </c>
      <c r="AG3287">
        <v>7</v>
      </c>
      <c r="AH3287" s="2">
        <v>272108.86</v>
      </c>
    </row>
    <row r="3288" spans="1:34" x14ac:dyDescent="0.5">
      <c r="A3288">
        <v>24180</v>
      </c>
      <c r="B3288">
        <v>102059</v>
      </c>
      <c r="C3288" t="s">
        <v>3165</v>
      </c>
      <c r="D3288" s="25">
        <v>26986</v>
      </c>
      <c r="E3288" t="s">
        <v>138</v>
      </c>
      <c r="F3288" t="s">
        <v>80</v>
      </c>
      <c r="G3288" t="s">
        <v>89</v>
      </c>
      <c r="H3288" s="25">
        <v>41923</v>
      </c>
      <c r="I3288" s="26" t="str">
        <f t="shared" si="408"/>
        <v>Sat</v>
      </c>
      <c r="J3288" s="1">
        <f t="shared" si="409"/>
        <v>1</v>
      </c>
      <c r="K3288" s="1" t="str">
        <f t="shared" si="410"/>
        <v>7D</v>
      </c>
      <c r="L3288" s="25">
        <v>41924</v>
      </c>
      <c r="M3288" s="26" t="str">
        <f t="shared" si="411"/>
        <v>Sun</v>
      </c>
      <c r="N3288" s="25">
        <v>41925</v>
      </c>
      <c r="O3288" s="1">
        <f t="shared" si="412"/>
        <v>1</v>
      </c>
      <c r="P3288" s="27">
        <f t="shared" si="413"/>
        <v>2014</v>
      </c>
      <c r="Q3288" s="1">
        <f t="shared" si="414"/>
        <v>10</v>
      </c>
      <c r="R3288" s="1">
        <f t="shared" si="415"/>
        <v>12</v>
      </c>
      <c r="S3288" t="s">
        <v>72</v>
      </c>
      <c r="T3288" s="2">
        <v>1232999.8</v>
      </c>
      <c r="U3288">
        <v>0</v>
      </c>
      <c r="V3288" s="2">
        <v>600000</v>
      </c>
      <c r="W3288" s="2">
        <v>467532.31</v>
      </c>
      <c r="X3288" s="2">
        <v>0</v>
      </c>
      <c r="Y3288" s="2">
        <v>0</v>
      </c>
      <c r="Z3288" s="2">
        <v>165467.49</v>
      </c>
      <c r="AA3288">
        <v>6</v>
      </c>
      <c r="AB3288">
        <v>0</v>
      </c>
      <c r="AC3288">
        <v>3</v>
      </c>
      <c r="AD3288">
        <v>0</v>
      </c>
      <c r="AE3288">
        <v>6</v>
      </c>
      <c r="AF3288">
        <v>9</v>
      </c>
      <c r="AG3288">
        <v>3</v>
      </c>
      <c r="AH3288" s="2">
        <v>200000</v>
      </c>
    </row>
    <row r="3289" spans="1:34" x14ac:dyDescent="0.5">
      <c r="A3289">
        <v>24337</v>
      </c>
      <c r="B3289">
        <v>102826</v>
      </c>
      <c r="C3289" t="s">
        <v>3179</v>
      </c>
      <c r="D3289" s="25">
        <v>23658</v>
      </c>
      <c r="E3289" t="s">
        <v>69</v>
      </c>
      <c r="F3289" t="s">
        <v>84</v>
      </c>
      <c r="G3289" t="s">
        <v>112</v>
      </c>
      <c r="H3289" s="25">
        <v>41925</v>
      </c>
      <c r="I3289" s="26" t="str">
        <f t="shared" si="408"/>
        <v>Mon</v>
      </c>
      <c r="J3289" s="1">
        <f t="shared" si="409"/>
        <v>1</v>
      </c>
      <c r="K3289" s="1" t="str">
        <f t="shared" si="410"/>
        <v>7D</v>
      </c>
      <c r="L3289" s="25">
        <v>41926</v>
      </c>
      <c r="M3289" s="26" t="str">
        <f t="shared" si="411"/>
        <v>Tue</v>
      </c>
      <c r="N3289" s="25">
        <v>41929</v>
      </c>
      <c r="O3289" s="1">
        <f t="shared" si="412"/>
        <v>3</v>
      </c>
      <c r="P3289" s="27">
        <f t="shared" si="413"/>
        <v>2014</v>
      </c>
      <c r="Q3289" s="1">
        <f t="shared" si="414"/>
        <v>10</v>
      </c>
      <c r="R3289" s="1">
        <f t="shared" si="415"/>
        <v>14</v>
      </c>
      <c r="S3289" t="s">
        <v>72</v>
      </c>
      <c r="T3289" s="2">
        <v>31150000</v>
      </c>
      <c r="U3289">
        <v>28620000</v>
      </c>
      <c r="V3289" s="2">
        <v>15406236</v>
      </c>
      <c r="W3289" s="2">
        <v>11563461.119999999</v>
      </c>
      <c r="X3289" s="2">
        <v>0</v>
      </c>
      <c r="Y3289" s="2">
        <v>0</v>
      </c>
      <c r="Z3289" s="2">
        <v>4180302.88</v>
      </c>
      <c r="AA3289">
        <v>6</v>
      </c>
      <c r="AB3289">
        <v>0</v>
      </c>
      <c r="AC3289">
        <v>0</v>
      </c>
      <c r="AD3289">
        <v>0</v>
      </c>
      <c r="AE3289">
        <v>6</v>
      </c>
      <c r="AF3289">
        <v>6</v>
      </c>
      <c r="AG3289">
        <v>3</v>
      </c>
      <c r="AH3289" s="2">
        <v>5135412</v>
      </c>
    </row>
    <row r="3290" spans="1:34" x14ac:dyDescent="0.5">
      <c r="A3290">
        <v>24354</v>
      </c>
      <c r="B3290">
        <v>102891</v>
      </c>
      <c r="C3290" t="s">
        <v>3180</v>
      </c>
      <c r="D3290" s="25">
        <v>24948</v>
      </c>
      <c r="E3290" t="s">
        <v>73</v>
      </c>
      <c r="F3290" t="s">
        <v>70</v>
      </c>
      <c r="G3290" t="s">
        <v>97</v>
      </c>
      <c r="H3290" s="25">
        <v>41925</v>
      </c>
      <c r="I3290" s="26" t="str">
        <f t="shared" si="408"/>
        <v>Mon</v>
      </c>
      <c r="J3290" s="1">
        <f t="shared" si="409"/>
        <v>0</v>
      </c>
      <c r="K3290" s="1" t="str">
        <f t="shared" si="410"/>
        <v>7D</v>
      </c>
      <c r="L3290" s="25">
        <v>41925</v>
      </c>
      <c r="M3290" s="26" t="str">
        <f t="shared" si="411"/>
        <v>Mon</v>
      </c>
      <c r="N3290" s="25">
        <v>41927</v>
      </c>
      <c r="O3290" s="1">
        <f t="shared" si="412"/>
        <v>2</v>
      </c>
      <c r="P3290" s="27">
        <f t="shared" si="413"/>
        <v>2014</v>
      </c>
      <c r="Q3290" s="1">
        <f t="shared" si="414"/>
        <v>10</v>
      </c>
      <c r="R3290" s="1">
        <f t="shared" si="415"/>
        <v>13</v>
      </c>
      <c r="S3290" t="s">
        <v>72</v>
      </c>
      <c r="T3290" s="2">
        <v>11737000.01</v>
      </c>
      <c r="U3290">
        <v>9472000</v>
      </c>
      <c r="V3290" s="2">
        <v>4952380</v>
      </c>
      <c r="W3290" s="2">
        <v>3322077.07</v>
      </c>
      <c r="X3290" s="2">
        <v>0</v>
      </c>
      <c r="Y3290" s="2">
        <v>1487845.5</v>
      </c>
      <c r="Z3290" s="2">
        <v>1974697.44</v>
      </c>
      <c r="AA3290">
        <v>4</v>
      </c>
      <c r="AB3290">
        <v>0</v>
      </c>
      <c r="AC3290">
        <v>0</v>
      </c>
      <c r="AD3290">
        <v>2</v>
      </c>
      <c r="AE3290">
        <v>4</v>
      </c>
      <c r="AF3290">
        <v>6</v>
      </c>
      <c r="AG3290">
        <v>2</v>
      </c>
      <c r="AH3290" s="2">
        <v>2476190</v>
      </c>
    </row>
    <row r="3291" spans="1:34" x14ac:dyDescent="0.5">
      <c r="A3291">
        <v>24333</v>
      </c>
      <c r="B3291">
        <v>102794</v>
      </c>
      <c r="C3291" t="s">
        <v>3175</v>
      </c>
      <c r="D3291" s="25">
        <v>30396</v>
      </c>
      <c r="E3291" t="s">
        <v>138</v>
      </c>
      <c r="F3291" t="s">
        <v>80</v>
      </c>
      <c r="G3291" t="s">
        <v>81</v>
      </c>
      <c r="H3291" s="25">
        <v>41925</v>
      </c>
      <c r="I3291" s="26" t="str">
        <f t="shared" si="408"/>
        <v>Mon</v>
      </c>
      <c r="J3291" s="1">
        <f t="shared" si="409"/>
        <v>12</v>
      </c>
      <c r="K3291" s="1" t="str">
        <f t="shared" si="410"/>
        <v>14D</v>
      </c>
      <c r="L3291" s="25">
        <v>41937</v>
      </c>
      <c r="M3291" s="26" t="str">
        <f t="shared" si="411"/>
        <v>Sat</v>
      </c>
      <c r="N3291" s="25">
        <v>41938</v>
      </c>
      <c r="O3291" s="1">
        <f t="shared" si="412"/>
        <v>1</v>
      </c>
      <c r="P3291" s="27">
        <f t="shared" si="413"/>
        <v>2014</v>
      </c>
      <c r="Q3291" s="1">
        <f t="shared" si="414"/>
        <v>10</v>
      </c>
      <c r="R3291" s="1">
        <f t="shared" si="415"/>
        <v>25</v>
      </c>
      <c r="S3291" t="s">
        <v>72</v>
      </c>
      <c r="T3291" s="2">
        <v>18218899.989999998</v>
      </c>
      <c r="U3291">
        <v>15915900</v>
      </c>
      <c r="V3291" s="2">
        <v>10706408</v>
      </c>
      <c r="W3291" s="2">
        <v>5067531.1900000004</v>
      </c>
      <c r="X3291" s="2">
        <v>0</v>
      </c>
      <c r="Y3291" s="2">
        <v>0</v>
      </c>
      <c r="Z3291" s="2">
        <v>2444960.7999999998</v>
      </c>
      <c r="AA3291">
        <v>6</v>
      </c>
      <c r="AB3291">
        <v>0</v>
      </c>
      <c r="AC3291">
        <v>0</v>
      </c>
      <c r="AD3291">
        <v>0</v>
      </c>
      <c r="AE3291">
        <v>6</v>
      </c>
      <c r="AF3291">
        <v>6</v>
      </c>
      <c r="AG3291">
        <v>3</v>
      </c>
      <c r="AH3291" s="2">
        <v>3568802.67</v>
      </c>
    </row>
    <row r="3292" spans="1:34" x14ac:dyDescent="0.5">
      <c r="A3292">
        <v>24370</v>
      </c>
      <c r="B3292">
        <v>102946</v>
      </c>
      <c r="C3292" t="s">
        <v>3181</v>
      </c>
      <c r="D3292" s="25">
        <v>30004</v>
      </c>
      <c r="E3292" t="s">
        <v>138</v>
      </c>
      <c r="F3292" t="s">
        <v>80</v>
      </c>
      <c r="G3292" t="s">
        <v>89</v>
      </c>
      <c r="H3292" s="25">
        <v>41926</v>
      </c>
      <c r="I3292" s="26" t="str">
        <f t="shared" si="408"/>
        <v>Tue</v>
      </c>
      <c r="J3292" s="1">
        <f t="shared" si="409"/>
        <v>31</v>
      </c>
      <c r="K3292" s="1" t="str">
        <f t="shared" si="410"/>
        <v>45D</v>
      </c>
      <c r="L3292" s="25">
        <v>41957</v>
      </c>
      <c r="M3292" s="26" t="str">
        <f t="shared" si="411"/>
        <v>Fri</v>
      </c>
      <c r="N3292" s="25">
        <v>41960</v>
      </c>
      <c r="O3292" s="1">
        <f t="shared" si="412"/>
        <v>3</v>
      </c>
      <c r="P3292" s="27">
        <f t="shared" si="413"/>
        <v>2014</v>
      </c>
      <c r="Q3292" s="1">
        <f t="shared" si="414"/>
        <v>11</v>
      </c>
      <c r="R3292" s="1">
        <f t="shared" si="415"/>
        <v>14</v>
      </c>
      <c r="S3292" t="s">
        <v>72</v>
      </c>
      <c r="T3292" s="2">
        <v>15322238.77</v>
      </c>
      <c r="U3292">
        <v>14932239</v>
      </c>
      <c r="V3292" s="2">
        <v>8058145.2000000002</v>
      </c>
      <c r="W3292" s="2">
        <v>5207683.95</v>
      </c>
      <c r="X3292" s="2">
        <v>0</v>
      </c>
      <c r="Y3292" s="2">
        <v>0</v>
      </c>
      <c r="Z3292" s="2">
        <v>2056409.62</v>
      </c>
      <c r="AA3292">
        <v>6</v>
      </c>
      <c r="AB3292">
        <v>0</v>
      </c>
      <c r="AC3292">
        <v>0</v>
      </c>
      <c r="AD3292">
        <v>0</v>
      </c>
      <c r="AE3292">
        <v>6</v>
      </c>
      <c r="AF3292">
        <v>6</v>
      </c>
      <c r="AG3292">
        <v>3</v>
      </c>
      <c r="AH3292" s="2">
        <v>2686048.4</v>
      </c>
    </row>
    <row r="3293" spans="1:34" x14ac:dyDescent="0.5">
      <c r="A3293">
        <v>24377</v>
      </c>
      <c r="B3293">
        <v>103258</v>
      </c>
      <c r="C3293" t="s">
        <v>3182</v>
      </c>
      <c r="D3293" s="25">
        <v>25903</v>
      </c>
      <c r="E3293" t="s">
        <v>138</v>
      </c>
      <c r="F3293" t="s">
        <v>75</v>
      </c>
      <c r="G3293" t="s">
        <v>1463</v>
      </c>
      <c r="H3293" s="25">
        <v>41926</v>
      </c>
      <c r="I3293" s="26" t="str">
        <f t="shared" si="408"/>
        <v>Tue</v>
      </c>
      <c r="J3293" s="1">
        <f t="shared" si="409"/>
        <v>24</v>
      </c>
      <c r="K3293" s="1" t="str">
        <f t="shared" si="410"/>
        <v>30D</v>
      </c>
      <c r="L3293" s="25">
        <v>41950</v>
      </c>
      <c r="M3293" s="26" t="str">
        <f t="shared" si="411"/>
        <v>Fri</v>
      </c>
      <c r="N3293" s="25">
        <v>41953</v>
      </c>
      <c r="O3293" s="1">
        <f t="shared" si="412"/>
        <v>3</v>
      </c>
      <c r="P3293" s="27">
        <f t="shared" si="413"/>
        <v>2014</v>
      </c>
      <c r="Q3293" s="1">
        <f t="shared" si="414"/>
        <v>11</v>
      </c>
      <c r="R3293" s="1">
        <f t="shared" si="415"/>
        <v>7</v>
      </c>
      <c r="S3293" t="s">
        <v>72</v>
      </c>
      <c r="T3293" s="2">
        <v>2747999.98</v>
      </c>
      <c r="U3293">
        <v>0</v>
      </c>
      <c r="V3293" s="2">
        <v>2050216.45</v>
      </c>
      <c r="W3293" s="2">
        <v>329004.32</v>
      </c>
      <c r="X3293" s="2">
        <v>0</v>
      </c>
      <c r="Y3293" s="2">
        <v>0</v>
      </c>
      <c r="Z3293" s="2">
        <v>368779.21</v>
      </c>
      <c r="AA3293">
        <v>6</v>
      </c>
      <c r="AB3293">
        <v>0</v>
      </c>
      <c r="AC3293">
        <v>0</v>
      </c>
      <c r="AD3293">
        <v>3</v>
      </c>
      <c r="AE3293">
        <v>6</v>
      </c>
      <c r="AF3293">
        <v>9</v>
      </c>
      <c r="AG3293">
        <v>3</v>
      </c>
      <c r="AH3293" s="2">
        <v>683405.48</v>
      </c>
    </row>
    <row r="3294" spans="1:34" x14ac:dyDescent="0.5">
      <c r="A3294">
        <v>24388</v>
      </c>
      <c r="B3294">
        <v>103332</v>
      </c>
      <c r="C3294" t="s">
        <v>3183</v>
      </c>
      <c r="D3294" s="25">
        <v>33498</v>
      </c>
      <c r="E3294" t="s">
        <v>69</v>
      </c>
      <c r="F3294" t="s">
        <v>80</v>
      </c>
      <c r="G3294" t="s">
        <v>89</v>
      </c>
      <c r="H3294" s="25">
        <v>41927</v>
      </c>
      <c r="I3294" s="26" t="str">
        <f t="shared" si="408"/>
        <v>Wed</v>
      </c>
      <c r="J3294" s="1">
        <f t="shared" si="409"/>
        <v>2</v>
      </c>
      <c r="K3294" s="1" t="str">
        <f t="shared" si="410"/>
        <v>7D</v>
      </c>
      <c r="L3294" s="25">
        <v>41929</v>
      </c>
      <c r="M3294" s="26" t="str">
        <f t="shared" si="411"/>
        <v>Fri</v>
      </c>
      <c r="N3294" s="25">
        <v>41931</v>
      </c>
      <c r="O3294" s="1">
        <f t="shared" si="412"/>
        <v>2</v>
      </c>
      <c r="P3294" s="27">
        <f t="shared" si="413"/>
        <v>2014</v>
      </c>
      <c r="Q3294" s="1">
        <f t="shared" si="414"/>
        <v>10</v>
      </c>
      <c r="R3294" s="1">
        <f t="shared" si="415"/>
        <v>17</v>
      </c>
      <c r="S3294" t="s">
        <v>72</v>
      </c>
      <c r="T3294" s="2">
        <v>9495696.8000000007</v>
      </c>
      <c r="U3294">
        <v>9495696.8000000007</v>
      </c>
      <c r="V3294" s="2">
        <v>4983733.5999999996</v>
      </c>
      <c r="W3294" s="2">
        <v>3237466.4</v>
      </c>
      <c r="X3294" s="2">
        <v>0</v>
      </c>
      <c r="Y3294" s="2">
        <v>0</v>
      </c>
      <c r="Z3294" s="2">
        <v>1274496.8</v>
      </c>
      <c r="AA3294">
        <v>4</v>
      </c>
      <c r="AB3294">
        <v>0</v>
      </c>
      <c r="AC3294">
        <v>0</v>
      </c>
      <c r="AD3294">
        <v>0</v>
      </c>
      <c r="AE3294">
        <v>4</v>
      </c>
      <c r="AF3294">
        <v>4</v>
      </c>
      <c r="AG3294">
        <v>2</v>
      </c>
      <c r="AH3294" s="2">
        <v>2491866.7999999998</v>
      </c>
    </row>
    <row r="3295" spans="1:34" x14ac:dyDescent="0.5">
      <c r="A3295">
        <v>24400</v>
      </c>
      <c r="B3295">
        <v>103370</v>
      </c>
      <c r="C3295" t="s">
        <v>3184</v>
      </c>
      <c r="D3295" s="25">
        <v>30615</v>
      </c>
      <c r="E3295" t="s">
        <v>138</v>
      </c>
      <c r="F3295" t="s">
        <v>75</v>
      </c>
      <c r="G3295" t="s">
        <v>1463</v>
      </c>
      <c r="H3295" s="25">
        <v>41927</v>
      </c>
      <c r="I3295" s="26" t="str">
        <f t="shared" si="408"/>
        <v>Wed</v>
      </c>
      <c r="J3295" s="1">
        <f t="shared" si="409"/>
        <v>27</v>
      </c>
      <c r="K3295" s="1" t="str">
        <f t="shared" si="410"/>
        <v>30D</v>
      </c>
      <c r="L3295" s="25">
        <v>41954</v>
      </c>
      <c r="M3295" s="26" t="str">
        <f t="shared" si="411"/>
        <v>Tue</v>
      </c>
      <c r="N3295" s="25">
        <v>41958</v>
      </c>
      <c r="O3295" s="1">
        <f t="shared" si="412"/>
        <v>4</v>
      </c>
      <c r="P3295" s="27">
        <f t="shared" si="413"/>
        <v>2014</v>
      </c>
      <c r="Q3295" s="1">
        <f t="shared" si="414"/>
        <v>11</v>
      </c>
      <c r="R3295" s="1">
        <f t="shared" si="415"/>
        <v>11</v>
      </c>
      <c r="S3295" t="s">
        <v>72</v>
      </c>
      <c r="T3295" s="2">
        <v>5517499.5999999996</v>
      </c>
      <c r="U3295">
        <v>0</v>
      </c>
      <c r="V3295" s="2">
        <v>2500000</v>
      </c>
      <c r="W3295" s="2">
        <v>718614.38</v>
      </c>
      <c r="X3295" s="2">
        <v>0</v>
      </c>
      <c r="Y3295" s="2">
        <v>1198801.2</v>
      </c>
      <c r="Z3295" s="2">
        <v>1100084.02</v>
      </c>
      <c r="AA3295">
        <v>8</v>
      </c>
      <c r="AB3295">
        <v>0</v>
      </c>
      <c r="AC3295">
        <v>0</v>
      </c>
      <c r="AD3295">
        <v>0</v>
      </c>
      <c r="AE3295">
        <v>8</v>
      </c>
      <c r="AF3295">
        <v>8</v>
      </c>
      <c r="AG3295">
        <v>4</v>
      </c>
      <c r="AH3295" s="2">
        <v>625000</v>
      </c>
    </row>
    <row r="3296" spans="1:34" x14ac:dyDescent="0.5">
      <c r="A3296">
        <v>24415</v>
      </c>
      <c r="B3296">
        <v>103479</v>
      </c>
      <c r="C3296" t="s">
        <v>3185</v>
      </c>
      <c r="D3296" s="25">
        <v>29543</v>
      </c>
      <c r="E3296" t="s">
        <v>138</v>
      </c>
      <c r="F3296" t="s">
        <v>75</v>
      </c>
      <c r="G3296" t="s">
        <v>91</v>
      </c>
      <c r="H3296" s="25">
        <v>41928</v>
      </c>
      <c r="I3296" s="26" t="str">
        <f t="shared" si="408"/>
        <v>Thu</v>
      </c>
      <c r="J3296" s="1">
        <f t="shared" si="409"/>
        <v>3</v>
      </c>
      <c r="K3296" s="1" t="str">
        <f t="shared" si="410"/>
        <v>7D</v>
      </c>
      <c r="L3296" s="25">
        <v>41931</v>
      </c>
      <c r="M3296" s="26" t="str">
        <f t="shared" si="411"/>
        <v>Sun</v>
      </c>
      <c r="N3296" s="25">
        <v>41933</v>
      </c>
      <c r="O3296" s="1">
        <f t="shared" si="412"/>
        <v>2</v>
      </c>
      <c r="P3296" s="27">
        <f t="shared" si="413"/>
        <v>2014</v>
      </c>
      <c r="Q3296" s="1">
        <f t="shared" si="414"/>
        <v>10</v>
      </c>
      <c r="R3296" s="1">
        <f t="shared" si="415"/>
        <v>19</v>
      </c>
      <c r="S3296" t="s">
        <v>72</v>
      </c>
      <c r="T3296" s="2">
        <v>1096999.8</v>
      </c>
      <c r="U3296">
        <v>0</v>
      </c>
      <c r="V3296" s="2">
        <v>400000</v>
      </c>
      <c r="W3296" s="2">
        <v>549783.38</v>
      </c>
      <c r="X3296" s="2">
        <v>0</v>
      </c>
      <c r="Y3296" s="2">
        <v>0</v>
      </c>
      <c r="Z3296" s="2">
        <v>147216.42000000001</v>
      </c>
      <c r="AA3296">
        <v>6</v>
      </c>
      <c r="AB3296">
        <v>0</v>
      </c>
      <c r="AC3296">
        <v>3</v>
      </c>
      <c r="AD3296">
        <v>3</v>
      </c>
      <c r="AE3296">
        <v>6</v>
      </c>
      <c r="AF3296">
        <v>12</v>
      </c>
      <c r="AG3296">
        <v>3</v>
      </c>
      <c r="AH3296" s="2">
        <v>133333.32999999999</v>
      </c>
    </row>
    <row r="3297" spans="1:34" x14ac:dyDescent="0.5">
      <c r="A3297">
        <v>24419</v>
      </c>
      <c r="B3297">
        <v>103497</v>
      </c>
      <c r="C3297" t="s">
        <v>3186</v>
      </c>
      <c r="D3297" s="25">
        <v>28448</v>
      </c>
      <c r="E3297" t="s">
        <v>140</v>
      </c>
      <c r="F3297" t="s">
        <v>80</v>
      </c>
      <c r="G3297" t="s">
        <v>89</v>
      </c>
      <c r="H3297" s="25">
        <v>41928</v>
      </c>
      <c r="I3297" s="26" t="str">
        <f t="shared" si="408"/>
        <v>Thu</v>
      </c>
      <c r="J3297" s="1">
        <f t="shared" si="409"/>
        <v>4</v>
      </c>
      <c r="K3297" s="1" t="str">
        <f t="shared" si="410"/>
        <v>7D</v>
      </c>
      <c r="L3297" s="25">
        <v>41932</v>
      </c>
      <c r="M3297" s="26" t="str">
        <f t="shared" si="411"/>
        <v>Mon</v>
      </c>
      <c r="N3297" s="25">
        <v>41935</v>
      </c>
      <c r="O3297" s="1">
        <f t="shared" si="412"/>
        <v>3</v>
      </c>
      <c r="P3297" s="27">
        <f t="shared" si="413"/>
        <v>2014</v>
      </c>
      <c r="Q3297" s="1">
        <f t="shared" si="414"/>
        <v>10</v>
      </c>
      <c r="R3297" s="1">
        <f t="shared" si="415"/>
        <v>20</v>
      </c>
      <c r="S3297" t="s">
        <v>72</v>
      </c>
      <c r="T3297" s="2">
        <v>19169389.199999999</v>
      </c>
      <c r="U3297">
        <v>15704389.199999999</v>
      </c>
      <c r="V3297" s="2">
        <v>8341250.4000000004</v>
      </c>
      <c r="W3297" s="2">
        <v>8255349.5999999996</v>
      </c>
      <c r="X3297" s="2">
        <v>0</v>
      </c>
      <c r="Y3297" s="2">
        <v>0</v>
      </c>
      <c r="Z3297" s="2">
        <v>2572789.2000000002</v>
      </c>
      <c r="AA3297">
        <v>6</v>
      </c>
      <c r="AB3297">
        <v>3</v>
      </c>
      <c r="AC3297">
        <v>3</v>
      </c>
      <c r="AD3297">
        <v>0</v>
      </c>
      <c r="AE3297">
        <v>9</v>
      </c>
      <c r="AF3297">
        <v>12</v>
      </c>
      <c r="AG3297">
        <v>3</v>
      </c>
      <c r="AH3297" s="2">
        <v>2780416.8</v>
      </c>
    </row>
    <row r="3298" spans="1:34" x14ac:dyDescent="0.5">
      <c r="A3298">
        <v>24447</v>
      </c>
      <c r="B3298">
        <v>103598</v>
      </c>
      <c r="C3298" t="s">
        <v>3187</v>
      </c>
      <c r="D3298" s="25">
        <v>24130</v>
      </c>
      <c r="E3298" t="s">
        <v>144</v>
      </c>
      <c r="F3298" t="s">
        <v>80</v>
      </c>
      <c r="G3298" t="s">
        <v>89</v>
      </c>
      <c r="H3298" s="25">
        <v>41929</v>
      </c>
      <c r="I3298" s="26" t="str">
        <f t="shared" si="408"/>
        <v>Fri</v>
      </c>
      <c r="J3298" s="1">
        <f t="shared" si="409"/>
        <v>30</v>
      </c>
      <c r="K3298" s="1" t="str">
        <f t="shared" si="410"/>
        <v>30D</v>
      </c>
      <c r="L3298" s="25">
        <v>41959</v>
      </c>
      <c r="M3298" s="26" t="str">
        <f t="shared" si="411"/>
        <v>Sun</v>
      </c>
      <c r="N3298" s="25">
        <v>41962</v>
      </c>
      <c r="O3298" s="1">
        <f t="shared" si="412"/>
        <v>3</v>
      </c>
      <c r="P3298" s="27">
        <f t="shared" si="413"/>
        <v>2014</v>
      </c>
      <c r="Q3298" s="1">
        <f t="shared" si="414"/>
        <v>11</v>
      </c>
      <c r="R3298" s="1">
        <f t="shared" si="415"/>
        <v>16</v>
      </c>
      <c r="S3298" t="s">
        <v>72</v>
      </c>
      <c r="T3298" s="2">
        <v>17536070.579999998</v>
      </c>
      <c r="U3298">
        <v>13631072</v>
      </c>
      <c r="V3298" s="2">
        <v>6931171.7999999998</v>
      </c>
      <c r="W3298" s="2">
        <v>8250972.9199999999</v>
      </c>
      <c r="X3298" s="2">
        <v>0</v>
      </c>
      <c r="Y3298" s="2">
        <v>0</v>
      </c>
      <c r="Z3298" s="2">
        <v>2353925.86</v>
      </c>
      <c r="AA3298">
        <v>6</v>
      </c>
      <c r="AB3298">
        <v>0</v>
      </c>
      <c r="AC3298">
        <v>0</v>
      </c>
      <c r="AD3298">
        <v>0</v>
      </c>
      <c r="AE3298">
        <v>6</v>
      </c>
      <c r="AF3298">
        <v>6</v>
      </c>
      <c r="AG3298">
        <v>3</v>
      </c>
      <c r="AH3298" s="2">
        <v>2310390.6</v>
      </c>
    </row>
    <row r="3299" spans="1:34" x14ac:dyDescent="0.5">
      <c r="A3299">
        <v>24464</v>
      </c>
      <c r="B3299">
        <v>109585</v>
      </c>
      <c r="C3299" t="s">
        <v>3188</v>
      </c>
      <c r="D3299" s="25">
        <v>27026</v>
      </c>
      <c r="E3299" t="s">
        <v>122</v>
      </c>
      <c r="F3299" t="s">
        <v>94</v>
      </c>
      <c r="G3299" t="s">
        <v>95</v>
      </c>
      <c r="H3299" s="25">
        <v>41929</v>
      </c>
      <c r="I3299" s="26" t="str">
        <f t="shared" si="408"/>
        <v>Fri</v>
      </c>
      <c r="J3299" s="1">
        <f t="shared" si="409"/>
        <v>52</v>
      </c>
      <c r="K3299" s="1" t="str">
        <f t="shared" si="410"/>
        <v>60D</v>
      </c>
      <c r="L3299" s="25">
        <v>41981</v>
      </c>
      <c r="M3299" s="26" t="str">
        <f t="shared" si="411"/>
        <v>Mon</v>
      </c>
      <c r="N3299" s="25">
        <v>41982</v>
      </c>
      <c r="O3299" s="1">
        <f t="shared" si="412"/>
        <v>1</v>
      </c>
      <c r="P3299" s="27">
        <f t="shared" si="413"/>
        <v>2014</v>
      </c>
      <c r="Q3299" s="1">
        <f t="shared" si="414"/>
        <v>12</v>
      </c>
      <c r="R3299" s="1">
        <f t="shared" si="415"/>
        <v>8</v>
      </c>
      <c r="S3299" t="s">
        <v>72</v>
      </c>
      <c r="T3299" s="2">
        <v>3780000</v>
      </c>
      <c r="U3299">
        <v>3780000</v>
      </c>
      <c r="V3299" s="2">
        <v>2460606</v>
      </c>
      <c r="W3299" s="2">
        <v>812121</v>
      </c>
      <c r="X3299" s="2">
        <v>0</v>
      </c>
      <c r="Y3299" s="2">
        <v>0</v>
      </c>
      <c r="Z3299" s="2">
        <v>507273</v>
      </c>
      <c r="AA3299">
        <v>1</v>
      </c>
      <c r="AB3299">
        <v>0</v>
      </c>
      <c r="AC3299">
        <v>0</v>
      </c>
      <c r="AD3299">
        <v>0</v>
      </c>
      <c r="AE3299">
        <v>1</v>
      </c>
      <c r="AF3299">
        <v>1</v>
      </c>
      <c r="AG3299">
        <v>1</v>
      </c>
      <c r="AH3299" s="2">
        <v>2460606</v>
      </c>
    </row>
    <row r="3300" spans="1:34" x14ac:dyDescent="0.5">
      <c r="A3300">
        <v>24464</v>
      </c>
      <c r="B3300">
        <v>103711</v>
      </c>
      <c r="C3300" t="s">
        <v>3189</v>
      </c>
      <c r="D3300" s="25">
        <v>23637</v>
      </c>
      <c r="E3300" t="s">
        <v>122</v>
      </c>
      <c r="F3300" t="s">
        <v>94</v>
      </c>
      <c r="G3300" t="s">
        <v>95</v>
      </c>
      <c r="H3300" s="25">
        <v>41929</v>
      </c>
      <c r="I3300" s="26" t="str">
        <f t="shared" si="408"/>
        <v>Fri</v>
      </c>
      <c r="J3300" s="1">
        <f t="shared" si="409"/>
        <v>52</v>
      </c>
      <c r="K3300" s="1" t="str">
        <f t="shared" si="410"/>
        <v>60D</v>
      </c>
      <c r="L3300" s="25">
        <v>41981</v>
      </c>
      <c r="M3300" s="26" t="str">
        <f t="shared" si="411"/>
        <v>Mon</v>
      </c>
      <c r="N3300" s="25">
        <v>41983</v>
      </c>
      <c r="O3300" s="1">
        <f t="shared" si="412"/>
        <v>2</v>
      </c>
      <c r="P3300" s="27">
        <f t="shared" si="413"/>
        <v>2014</v>
      </c>
      <c r="Q3300" s="1">
        <f t="shared" si="414"/>
        <v>12</v>
      </c>
      <c r="R3300" s="1">
        <f t="shared" si="415"/>
        <v>8</v>
      </c>
      <c r="S3300" t="s">
        <v>72</v>
      </c>
      <c r="T3300" s="2">
        <v>7560000</v>
      </c>
      <c r="U3300">
        <v>7560000</v>
      </c>
      <c r="V3300" s="2">
        <v>4921212</v>
      </c>
      <c r="W3300" s="2">
        <v>1624242</v>
      </c>
      <c r="X3300" s="2">
        <v>0</v>
      </c>
      <c r="Y3300" s="2">
        <v>0</v>
      </c>
      <c r="Z3300" s="2">
        <v>1014546</v>
      </c>
      <c r="AA3300">
        <v>2</v>
      </c>
      <c r="AB3300">
        <v>0</v>
      </c>
      <c r="AC3300">
        <v>0</v>
      </c>
      <c r="AD3300">
        <v>0</v>
      </c>
      <c r="AE3300">
        <v>2</v>
      </c>
      <c r="AF3300">
        <v>2</v>
      </c>
      <c r="AG3300">
        <v>2</v>
      </c>
      <c r="AH3300" s="2">
        <v>2460606</v>
      </c>
    </row>
    <row r="3301" spans="1:34" x14ac:dyDescent="0.5">
      <c r="A3301">
        <v>24464</v>
      </c>
      <c r="B3301">
        <v>109582</v>
      </c>
      <c r="C3301" t="s">
        <v>3190</v>
      </c>
      <c r="D3301" s="25">
        <v>23885</v>
      </c>
      <c r="E3301" t="s">
        <v>122</v>
      </c>
      <c r="F3301" t="s">
        <v>94</v>
      </c>
      <c r="G3301" t="s">
        <v>95</v>
      </c>
      <c r="H3301" s="25">
        <v>41929</v>
      </c>
      <c r="I3301" s="26" t="str">
        <f t="shared" si="408"/>
        <v>Fri</v>
      </c>
      <c r="J3301" s="1">
        <f t="shared" si="409"/>
        <v>52</v>
      </c>
      <c r="K3301" s="1" t="str">
        <f t="shared" si="410"/>
        <v>60D</v>
      </c>
      <c r="L3301" s="25">
        <v>41981</v>
      </c>
      <c r="M3301" s="26" t="str">
        <f t="shared" si="411"/>
        <v>Mon</v>
      </c>
      <c r="N3301" s="25">
        <v>41982</v>
      </c>
      <c r="O3301" s="1">
        <f t="shared" si="412"/>
        <v>1</v>
      </c>
      <c r="P3301" s="27">
        <f t="shared" si="413"/>
        <v>2014</v>
      </c>
      <c r="Q3301" s="1">
        <f t="shared" si="414"/>
        <v>12</v>
      </c>
      <c r="R3301" s="1">
        <f t="shared" si="415"/>
        <v>8</v>
      </c>
      <c r="S3301" t="s">
        <v>72</v>
      </c>
      <c r="T3301" s="2">
        <v>3780000</v>
      </c>
      <c r="U3301">
        <v>3780000</v>
      </c>
      <c r="V3301" s="2">
        <v>2460606</v>
      </c>
      <c r="W3301" s="2">
        <v>812121</v>
      </c>
      <c r="X3301" s="2">
        <v>0</v>
      </c>
      <c r="Y3301" s="2">
        <v>0</v>
      </c>
      <c r="Z3301" s="2">
        <v>507273</v>
      </c>
      <c r="AA3301">
        <v>1</v>
      </c>
      <c r="AB3301">
        <v>0</v>
      </c>
      <c r="AC3301">
        <v>0</v>
      </c>
      <c r="AD3301">
        <v>0</v>
      </c>
      <c r="AE3301">
        <v>1</v>
      </c>
      <c r="AF3301">
        <v>1</v>
      </c>
      <c r="AG3301">
        <v>1</v>
      </c>
      <c r="AH3301" s="2">
        <v>2460606</v>
      </c>
    </row>
    <row r="3302" spans="1:34" x14ac:dyDescent="0.5">
      <c r="A3302">
        <v>24464</v>
      </c>
      <c r="B3302">
        <v>109586</v>
      </c>
      <c r="C3302" t="s">
        <v>3191</v>
      </c>
      <c r="D3302" s="25">
        <v>22767</v>
      </c>
      <c r="E3302" t="s">
        <v>122</v>
      </c>
      <c r="F3302" t="s">
        <v>94</v>
      </c>
      <c r="G3302" t="s">
        <v>95</v>
      </c>
      <c r="H3302" s="25">
        <v>41929</v>
      </c>
      <c r="I3302" s="26" t="str">
        <f t="shared" si="408"/>
        <v>Fri</v>
      </c>
      <c r="J3302" s="1">
        <f t="shared" si="409"/>
        <v>52</v>
      </c>
      <c r="K3302" s="1" t="str">
        <f t="shared" si="410"/>
        <v>60D</v>
      </c>
      <c r="L3302" s="25">
        <v>41981</v>
      </c>
      <c r="M3302" s="26" t="str">
        <f t="shared" si="411"/>
        <v>Mon</v>
      </c>
      <c r="N3302" s="25">
        <v>41982</v>
      </c>
      <c r="O3302" s="1">
        <f t="shared" si="412"/>
        <v>1</v>
      </c>
      <c r="P3302" s="27">
        <f t="shared" si="413"/>
        <v>2014</v>
      </c>
      <c r="Q3302" s="1">
        <f t="shared" si="414"/>
        <v>12</v>
      </c>
      <c r="R3302" s="1">
        <f t="shared" si="415"/>
        <v>8</v>
      </c>
      <c r="S3302" t="s">
        <v>72</v>
      </c>
      <c r="T3302" s="2">
        <v>3780000</v>
      </c>
      <c r="U3302">
        <v>3780000</v>
      </c>
      <c r="V3302" s="2">
        <v>2460606</v>
      </c>
      <c r="W3302" s="2">
        <v>812121</v>
      </c>
      <c r="X3302" s="2">
        <v>0</v>
      </c>
      <c r="Y3302" s="2">
        <v>0</v>
      </c>
      <c r="Z3302" s="2">
        <v>507273</v>
      </c>
      <c r="AA3302">
        <v>1</v>
      </c>
      <c r="AB3302">
        <v>0</v>
      </c>
      <c r="AC3302">
        <v>0</v>
      </c>
      <c r="AD3302">
        <v>0</v>
      </c>
      <c r="AE3302">
        <v>1</v>
      </c>
      <c r="AF3302">
        <v>1</v>
      </c>
      <c r="AG3302">
        <v>1</v>
      </c>
      <c r="AH3302" s="2">
        <v>2460606</v>
      </c>
    </row>
    <row r="3303" spans="1:34" x14ac:dyDescent="0.5">
      <c r="A3303">
        <v>24464</v>
      </c>
      <c r="B3303">
        <v>109583</v>
      </c>
      <c r="C3303" t="s">
        <v>3192</v>
      </c>
      <c r="D3303" s="25">
        <v>23109</v>
      </c>
      <c r="E3303" t="s">
        <v>122</v>
      </c>
      <c r="F3303" t="s">
        <v>94</v>
      </c>
      <c r="G3303" t="s">
        <v>95</v>
      </c>
      <c r="H3303" s="25">
        <v>41929</v>
      </c>
      <c r="I3303" s="26" t="str">
        <f t="shared" si="408"/>
        <v>Fri</v>
      </c>
      <c r="J3303" s="1">
        <f t="shared" si="409"/>
        <v>52</v>
      </c>
      <c r="K3303" s="1" t="str">
        <f t="shared" si="410"/>
        <v>60D</v>
      </c>
      <c r="L3303" s="25">
        <v>41981</v>
      </c>
      <c r="M3303" s="26" t="str">
        <f t="shared" si="411"/>
        <v>Mon</v>
      </c>
      <c r="N3303" s="25">
        <v>41982</v>
      </c>
      <c r="O3303" s="1">
        <f t="shared" si="412"/>
        <v>1</v>
      </c>
      <c r="P3303" s="27">
        <f t="shared" si="413"/>
        <v>2014</v>
      </c>
      <c r="Q3303" s="1">
        <f t="shared" si="414"/>
        <v>12</v>
      </c>
      <c r="R3303" s="1">
        <f t="shared" si="415"/>
        <v>8</v>
      </c>
      <c r="S3303" t="s">
        <v>72</v>
      </c>
      <c r="T3303" s="2">
        <v>3780000</v>
      </c>
      <c r="U3303">
        <v>3780000</v>
      </c>
      <c r="V3303" s="2">
        <v>2460606</v>
      </c>
      <c r="W3303" s="2">
        <v>812121</v>
      </c>
      <c r="X3303" s="2">
        <v>0</v>
      </c>
      <c r="Y3303" s="2">
        <v>0</v>
      </c>
      <c r="Z3303" s="2">
        <v>507273</v>
      </c>
      <c r="AA3303">
        <v>1</v>
      </c>
      <c r="AB3303">
        <v>0</v>
      </c>
      <c r="AC3303">
        <v>0</v>
      </c>
      <c r="AD3303">
        <v>0</v>
      </c>
      <c r="AE3303">
        <v>1</v>
      </c>
      <c r="AF3303">
        <v>1</v>
      </c>
      <c r="AG3303">
        <v>1</v>
      </c>
      <c r="AH3303" s="2">
        <v>2460606</v>
      </c>
    </row>
    <row r="3304" spans="1:34" x14ac:dyDescent="0.5">
      <c r="A3304">
        <v>24464</v>
      </c>
      <c r="B3304">
        <v>109587</v>
      </c>
      <c r="C3304" t="s">
        <v>3193</v>
      </c>
      <c r="D3304" s="25">
        <v>22625</v>
      </c>
      <c r="E3304" t="s">
        <v>122</v>
      </c>
      <c r="F3304" t="s">
        <v>94</v>
      </c>
      <c r="G3304" t="s">
        <v>95</v>
      </c>
      <c r="H3304" s="25">
        <v>41929</v>
      </c>
      <c r="I3304" s="26" t="str">
        <f t="shared" si="408"/>
        <v>Fri</v>
      </c>
      <c r="J3304" s="1">
        <f t="shared" si="409"/>
        <v>52</v>
      </c>
      <c r="K3304" s="1" t="str">
        <f t="shared" si="410"/>
        <v>60D</v>
      </c>
      <c r="L3304" s="25">
        <v>41981</v>
      </c>
      <c r="M3304" s="26" t="str">
        <f t="shared" si="411"/>
        <v>Mon</v>
      </c>
      <c r="N3304" s="25">
        <v>41982</v>
      </c>
      <c r="O3304" s="1">
        <f t="shared" si="412"/>
        <v>1</v>
      </c>
      <c r="P3304" s="27">
        <f t="shared" si="413"/>
        <v>2014</v>
      </c>
      <c r="Q3304" s="1">
        <f t="shared" si="414"/>
        <v>12</v>
      </c>
      <c r="R3304" s="1">
        <f t="shared" si="415"/>
        <v>8</v>
      </c>
      <c r="S3304" t="s">
        <v>72</v>
      </c>
      <c r="T3304" s="2">
        <v>3990000</v>
      </c>
      <c r="U3304">
        <v>3780000</v>
      </c>
      <c r="V3304" s="2">
        <v>2460606</v>
      </c>
      <c r="W3304" s="2">
        <v>993939.18</v>
      </c>
      <c r="X3304" s="2">
        <v>0</v>
      </c>
      <c r="Y3304" s="2">
        <v>0</v>
      </c>
      <c r="Z3304" s="2">
        <v>535454.81999999995</v>
      </c>
      <c r="AA3304">
        <v>1</v>
      </c>
      <c r="AB3304">
        <v>0</v>
      </c>
      <c r="AC3304">
        <v>0</v>
      </c>
      <c r="AD3304">
        <v>0</v>
      </c>
      <c r="AE3304">
        <v>1</v>
      </c>
      <c r="AF3304">
        <v>1</v>
      </c>
      <c r="AG3304">
        <v>1</v>
      </c>
      <c r="AH3304" s="2">
        <v>2460606</v>
      </c>
    </row>
    <row r="3305" spans="1:34" x14ac:dyDescent="0.5">
      <c r="A3305">
        <v>24445</v>
      </c>
      <c r="B3305">
        <v>103594</v>
      </c>
      <c r="C3305" t="s">
        <v>3194</v>
      </c>
      <c r="D3305" s="25">
        <v>31022</v>
      </c>
      <c r="E3305" t="s">
        <v>69</v>
      </c>
      <c r="F3305" t="s">
        <v>80</v>
      </c>
      <c r="G3305" t="s">
        <v>81</v>
      </c>
      <c r="H3305" s="25">
        <v>41929</v>
      </c>
      <c r="I3305" s="26" t="str">
        <f t="shared" si="408"/>
        <v>Fri</v>
      </c>
      <c r="J3305" s="1">
        <f t="shared" si="409"/>
        <v>61</v>
      </c>
      <c r="K3305" s="1" t="str">
        <f t="shared" si="410"/>
        <v>90D</v>
      </c>
      <c r="L3305" s="25">
        <v>41990</v>
      </c>
      <c r="M3305" s="26" t="str">
        <f t="shared" si="411"/>
        <v>Wed</v>
      </c>
      <c r="N3305" s="25">
        <v>41991</v>
      </c>
      <c r="O3305" s="1">
        <f t="shared" si="412"/>
        <v>1</v>
      </c>
      <c r="P3305" s="27">
        <f t="shared" si="413"/>
        <v>2014</v>
      </c>
      <c r="Q3305" s="1">
        <f t="shared" si="414"/>
        <v>12</v>
      </c>
      <c r="R3305" s="1">
        <f t="shared" si="415"/>
        <v>17</v>
      </c>
      <c r="S3305" t="s">
        <v>72</v>
      </c>
      <c r="T3305" s="2">
        <v>14823156.789999999</v>
      </c>
      <c r="U3305">
        <v>14815000</v>
      </c>
      <c r="V3305" s="2">
        <v>9578355</v>
      </c>
      <c r="W3305" s="2">
        <v>3248484</v>
      </c>
      <c r="X3305" s="2">
        <v>0</v>
      </c>
      <c r="Y3305" s="2">
        <v>7415.26</v>
      </c>
      <c r="Z3305" s="2">
        <v>1988902.53</v>
      </c>
      <c r="AA3305">
        <v>2</v>
      </c>
      <c r="AB3305">
        <v>0</v>
      </c>
      <c r="AC3305">
        <v>0</v>
      </c>
      <c r="AD3305">
        <v>0</v>
      </c>
      <c r="AE3305">
        <v>2</v>
      </c>
      <c r="AF3305">
        <v>2</v>
      </c>
      <c r="AG3305">
        <v>1</v>
      </c>
      <c r="AH3305" s="2">
        <v>9578355</v>
      </c>
    </row>
    <row r="3306" spans="1:34" x14ac:dyDescent="0.5">
      <c r="A3306">
        <v>24464</v>
      </c>
      <c r="B3306">
        <v>103710</v>
      </c>
      <c r="C3306" t="s">
        <v>3195</v>
      </c>
      <c r="D3306" s="25">
        <v>18926</v>
      </c>
      <c r="E3306" t="s">
        <v>122</v>
      </c>
      <c r="F3306" t="s">
        <v>94</v>
      </c>
      <c r="G3306" t="s">
        <v>95</v>
      </c>
      <c r="H3306" s="25">
        <v>41929</v>
      </c>
      <c r="I3306" s="26" t="str">
        <f t="shared" si="408"/>
        <v>Fri</v>
      </c>
      <c r="J3306" s="1">
        <f t="shared" si="409"/>
        <v>52</v>
      </c>
      <c r="K3306" s="1" t="str">
        <f t="shared" si="410"/>
        <v>60D</v>
      </c>
      <c r="L3306" s="25">
        <v>41981</v>
      </c>
      <c r="M3306" s="26" t="str">
        <f t="shared" si="411"/>
        <v>Mon</v>
      </c>
      <c r="N3306" s="25">
        <v>41982</v>
      </c>
      <c r="O3306" s="1">
        <f t="shared" si="412"/>
        <v>1</v>
      </c>
      <c r="P3306" s="27">
        <f t="shared" si="413"/>
        <v>2014</v>
      </c>
      <c r="Q3306" s="1">
        <f t="shared" si="414"/>
        <v>12</v>
      </c>
      <c r="R3306" s="1">
        <f t="shared" si="415"/>
        <v>8</v>
      </c>
      <c r="S3306" t="s">
        <v>72</v>
      </c>
      <c r="T3306" s="2">
        <v>3780000</v>
      </c>
      <c r="U3306">
        <v>3780000</v>
      </c>
      <c r="V3306" s="2">
        <v>2460606</v>
      </c>
      <c r="W3306" s="2">
        <v>812121</v>
      </c>
      <c r="X3306" s="2">
        <v>0</v>
      </c>
      <c r="Y3306" s="2">
        <v>0</v>
      </c>
      <c r="Z3306" s="2">
        <v>507273</v>
      </c>
      <c r="AA3306">
        <v>1</v>
      </c>
      <c r="AB3306">
        <v>0</v>
      </c>
      <c r="AC3306">
        <v>0</v>
      </c>
      <c r="AD3306">
        <v>0</v>
      </c>
      <c r="AE3306">
        <v>1</v>
      </c>
      <c r="AF3306">
        <v>1</v>
      </c>
      <c r="AG3306">
        <v>1</v>
      </c>
      <c r="AH3306" s="2">
        <v>2460606</v>
      </c>
    </row>
    <row r="3307" spans="1:34" x14ac:dyDescent="0.5">
      <c r="A3307">
        <v>24464</v>
      </c>
      <c r="B3307">
        <v>106723</v>
      </c>
      <c r="C3307" t="s">
        <v>3196</v>
      </c>
      <c r="D3307" s="25">
        <v>25215</v>
      </c>
      <c r="E3307" t="s">
        <v>122</v>
      </c>
      <c r="F3307" t="s">
        <v>94</v>
      </c>
      <c r="G3307" t="s">
        <v>95</v>
      </c>
      <c r="H3307" s="25">
        <v>41929</v>
      </c>
      <c r="I3307" s="26" t="str">
        <f t="shared" si="408"/>
        <v>Fri</v>
      </c>
      <c r="J3307" s="1">
        <f t="shared" si="409"/>
        <v>52</v>
      </c>
      <c r="K3307" s="1" t="str">
        <f t="shared" si="410"/>
        <v>60D</v>
      </c>
      <c r="L3307" s="25">
        <v>41981</v>
      </c>
      <c r="M3307" s="26" t="str">
        <f t="shared" si="411"/>
        <v>Mon</v>
      </c>
      <c r="N3307" s="25">
        <v>41983</v>
      </c>
      <c r="O3307" s="1">
        <f t="shared" si="412"/>
        <v>2</v>
      </c>
      <c r="P3307" s="27">
        <f t="shared" si="413"/>
        <v>2014</v>
      </c>
      <c r="Q3307" s="1">
        <f t="shared" si="414"/>
        <v>12</v>
      </c>
      <c r="R3307" s="1">
        <f t="shared" si="415"/>
        <v>8</v>
      </c>
      <c r="S3307" t="s">
        <v>72</v>
      </c>
      <c r="T3307" s="2">
        <v>7560000</v>
      </c>
      <c r="U3307">
        <v>7560000</v>
      </c>
      <c r="V3307" s="2">
        <v>4921212</v>
      </c>
      <c r="W3307" s="2">
        <v>1624242</v>
      </c>
      <c r="X3307" s="2">
        <v>0</v>
      </c>
      <c r="Y3307" s="2">
        <v>0</v>
      </c>
      <c r="Z3307" s="2">
        <v>1014546</v>
      </c>
      <c r="AA3307">
        <v>2</v>
      </c>
      <c r="AB3307">
        <v>0</v>
      </c>
      <c r="AC3307">
        <v>0</v>
      </c>
      <c r="AD3307">
        <v>0</v>
      </c>
      <c r="AE3307">
        <v>2</v>
      </c>
      <c r="AF3307">
        <v>2</v>
      </c>
      <c r="AG3307">
        <v>2</v>
      </c>
      <c r="AH3307" s="2">
        <v>2460606</v>
      </c>
    </row>
    <row r="3308" spans="1:34" x14ac:dyDescent="0.5">
      <c r="A3308">
        <v>24464</v>
      </c>
      <c r="B3308">
        <v>109584</v>
      </c>
      <c r="C3308" t="s">
        <v>3197</v>
      </c>
      <c r="D3308" s="25">
        <v>31199</v>
      </c>
      <c r="E3308" t="s">
        <v>122</v>
      </c>
      <c r="F3308" t="s">
        <v>94</v>
      </c>
      <c r="G3308" t="s">
        <v>95</v>
      </c>
      <c r="H3308" s="25">
        <v>41929</v>
      </c>
      <c r="I3308" s="26" t="str">
        <f t="shared" si="408"/>
        <v>Fri</v>
      </c>
      <c r="J3308" s="1">
        <f t="shared" si="409"/>
        <v>52</v>
      </c>
      <c r="K3308" s="1" t="str">
        <f t="shared" si="410"/>
        <v>60D</v>
      </c>
      <c r="L3308" s="25">
        <v>41981</v>
      </c>
      <c r="M3308" s="26" t="str">
        <f t="shared" si="411"/>
        <v>Mon</v>
      </c>
      <c r="N3308" s="25">
        <v>41982</v>
      </c>
      <c r="O3308" s="1">
        <f t="shared" si="412"/>
        <v>1</v>
      </c>
      <c r="P3308" s="27">
        <f t="shared" si="413"/>
        <v>2014</v>
      </c>
      <c r="Q3308" s="1">
        <f t="shared" si="414"/>
        <v>12</v>
      </c>
      <c r="R3308" s="1">
        <f t="shared" si="415"/>
        <v>8</v>
      </c>
      <c r="S3308" t="s">
        <v>72</v>
      </c>
      <c r="T3308" s="2">
        <v>3939999.84</v>
      </c>
      <c r="U3308">
        <v>3780000</v>
      </c>
      <c r="V3308" s="2">
        <v>2460606</v>
      </c>
      <c r="W3308" s="2">
        <v>950649</v>
      </c>
      <c r="X3308" s="2">
        <v>0</v>
      </c>
      <c r="Y3308" s="2">
        <v>0</v>
      </c>
      <c r="Z3308" s="2">
        <v>528744.84</v>
      </c>
      <c r="AA3308">
        <v>1</v>
      </c>
      <c r="AB3308">
        <v>0</v>
      </c>
      <c r="AC3308">
        <v>0</v>
      </c>
      <c r="AD3308">
        <v>0</v>
      </c>
      <c r="AE3308">
        <v>1</v>
      </c>
      <c r="AF3308">
        <v>1</v>
      </c>
      <c r="AG3308">
        <v>1</v>
      </c>
      <c r="AH3308" s="2">
        <v>2460606</v>
      </c>
    </row>
    <row r="3309" spans="1:34" x14ac:dyDescent="0.5">
      <c r="A3309">
        <v>24464</v>
      </c>
      <c r="B3309">
        <v>106724</v>
      </c>
      <c r="C3309" t="s">
        <v>3198</v>
      </c>
      <c r="D3309" s="25">
        <v>18215</v>
      </c>
      <c r="E3309" t="s">
        <v>122</v>
      </c>
      <c r="F3309" t="s">
        <v>94</v>
      </c>
      <c r="G3309" t="s">
        <v>95</v>
      </c>
      <c r="H3309" s="25">
        <v>41929</v>
      </c>
      <c r="I3309" s="26" t="str">
        <f t="shared" si="408"/>
        <v>Fri</v>
      </c>
      <c r="J3309" s="1">
        <f t="shared" si="409"/>
        <v>52</v>
      </c>
      <c r="K3309" s="1" t="str">
        <f t="shared" si="410"/>
        <v>60D</v>
      </c>
      <c r="L3309" s="25">
        <v>41981</v>
      </c>
      <c r="M3309" s="26" t="str">
        <f t="shared" si="411"/>
        <v>Mon</v>
      </c>
      <c r="N3309" s="25">
        <v>41982</v>
      </c>
      <c r="O3309" s="1">
        <f t="shared" si="412"/>
        <v>1</v>
      </c>
      <c r="P3309" s="27">
        <f t="shared" si="413"/>
        <v>2014</v>
      </c>
      <c r="Q3309" s="1">
        <f t="shared" si="414"/>
        <v>12</v>
      </c>
      <c r="R3309" s="1">
        <f t="shared" si="415"/>
        <v>8</v>
      </c>
      <c r="S3309" t="s">
        <v>72</v>
      </c>
      <c r="T3309" s="2">
        <v>3780000</v>
      </c>
      <c r="U3309">
        <v>3780000</v>
      </c>
      <c r="V3309" s="2">
        <v>2460606</v>
      </c>
      <c r="W3309" s="2">
        <v>812121</v>
      </c>
      <c r="X3309" s="2">
        <v>0</v>
      </c>
      <c r="Y3309" s="2">
        <v>0</v>
      </c>
      <c r="Z3309" s="2">
        <v>507273</v>
      </c>
      <c r="AA3309">
        <v>1</v>
      </c>
      <c r="AB3309">
        <v>0</v>
      </c>
      <c r="AC3309">
        <v>0</v>
      </c>
      <c r="AD3309">
        <v>0</v>
      </c>
      <c r="AE3309">
        <v>1</v>
      </c>
      <c r="AF3309">
        <v>1</v>
      </c>
      <c r="AG3309">
        <v>1</v>
      </c>
      <c r="AH3309" s="2">
        <v>2460606</v>
      </c>
    </row>
    <row r="3310" spans="1:34" x14ac:dyDescent="0.5">
      <c r="A3310">
        <v>24464</v>
      </c>
      <c r="B3310">
        <v>109590</v>
      </c>
      <c r="C3310" t="s">
        <v>3199</v>
      </c>
      <c r="D3310" s="25">
        <v>23424</v>
      </c>
      <c r="E3310" t="s">
        <v>122</v>
      </c>
      <c r="F3310" t="s">
        <v>94</v>
      </c>
      <c r="G3310" t="s">
        <v>95</v>
      </c>
      <c r="H3310" s="25">
        <v>41929</v>
      </c>
      <c r="I3310" s="26" t="str">
        <f t="shared" si="408"/>
        <v>Fri</v>
      </c>
      <c r="J3310" s="1">
        <f t="shared" si="409"/>
        <v>52</v>
      </c>
      <c r="K3310" s="1" t="str">
        <f t="shared" si="410"/>
        <v>60D</v>
      </c>
      <c r="L3310" s="25">
        <v>41981</v>
      </c>
      <c r="M3310" s="26" t="str">
        <f t="shared" si="411"/>
        <v>Mon</v>
      </c>
      <c r="N3310" s="25">
        <v>41983</v>
      </c>
      <c r="O3310" s="1">
        <f t="shared" si="412"/>
        <v>2</v>
      </c>
      <c r="P3310" s="27">
        <f t="shared" si="413"/>
        <v>2014</v>
      </c>
      <c r="Q3310" s="1">
        <f t="shared" si="414"/>
        <v>12</v>
      </c>
      <c r="R3310" s="1">
        <f t="shared" si="415"/>
        <v>8</v>
      </c>
      <c r="S3310" t="s">
        <v>72</v>
      </c>
      <c r="T3310" s="2">
        <v>7560000</v>
      </c>
      <c r="U3310">
        <v>7560000</v>
      </c>
      <c r="V3310" s="2">
        <v>4921212</v>
      </c>
      <c r="W3310" s="2">
        <v>1624242</v>
      </c>
      <c r="X3310" s="2">
        <v>0</v>
      </c>
      <c r="Y3310" s="2">
        <v>0</v>
      </c>
      <c r="Z3310" s="2">
        <v>1014546</v>
      </c>
      <c r="AA3310">
        <v>2</v>
      </c>
      <c r="AB3310">
        <v>0</v>
      </c>
      <c r="AC3310">
        <v>0</v>
      </c>
      <c r="AD3310">
        <v>0</v>
      </c>
      <c r="AE3310">
        <v>2</v>
      </c>
      <c r="AF3310">
        <v>2</v>
      </c>
      <c r="AG3310">
        <v>2</v>
      </c>
      <c r="AH3310" s="2">
        <v>2460606</v>
      </c>
    </row>
    <row r="3311" spans="1:34" x14ac:dyDescent="0.5">
      <c r="A3311">
        <v>24464</v>
      </c>
      <c r="B3311">
        <v>109588</v>
      </c>
      <c r="C3311" t="s">
        <v>3200</v>
      </c>
      <c r="D3311" s="25">
        <v>26696</v>
      </c>
      <c r="E3311" t="s">
        <v>122</v>
      </c>
      <c r="F3311" t="s">
        <v>94</v>
      </c>
      <c r="G3311" t="s">
        <v>95</v>
      </c>
      <c r="H3311" s="25">
        <v>41929</v>
      </c>
      <c r="I3311" s="26" t="str">
        <f t="shared" si="408"/>
        <v>Fri</v>
      </c>
      <c r="J3311" s="1">
        <f t="shared" si="409"/>
        <v>52</v>
      </c>
      <c r="K3311" s="1" t="str">
        <f t="shared" si="410"/>
        <v>60D</v>
      </c>
      <c r="L3311" s="25">
        <v>41981</v>
      </c>
      <c r="M3311" s="26" t="str">
        <f t="shared" si="411"/>
        <v>Mon</v>
      </c>
      <c r="N3311" s="25">
        <v>41982</v>
      </c>
      <c r="O3311" s="1">
        <f t="shared" si="412"/>
        <v>1</v>
      </c>
      <c r="P3311" s="27">
        <f t="shared" si="413"/>
        <v>2014</v>
      </c>
      <c r="Q3311" s="1">
        <f t="shared" si="414"/>
        <v>12</v>
      </c>
      <c r="R3311" s="1">
        <f t="shared" si="415"/>
        <v>8</v>
      </c>
      <c r="S3311" t="s">
        <v>72</v>
      </c>
      <c r="T3311" s="2">
        <v>3780000</v>
      </c>
      <c r="U3311">
        <v>3780000</v>
      </c>
      <c r="V3311" s="2">
        <v>2460606</v>
      </c>
      <c r="W3311" s="2">
        <v>812121</v>
      </c>
      <c r="X3311" s="2">
        <v>0</v>
      </c>
      <c r="Y3311" s="2">
        <v>0</v>
      </c>
      <c r="Z3311" s="2">
        <v>507273</v>
      </c>
      <c r="AA3311">
        <v>1</v>
      </c>
      <c r="AB3311">
        <v>0</v>
      </c>
      <c r="AC3311">
        <v>0</v>
      </c>
      <c r="AD3311">
        <v>0</v>
      </c>
      <c r="AE3311">
        <v>1</v>
      </c>
      <c r="AF3311">
        <v>1</v>
      </c>
      <c r="AG3311">
        <v>1</v>
      </c>
      <c r="AH3311" s="2">
        <v>2460606</v>
      </c>
    </row>
    <row r="3312" spans="1:34" x14ac:dyDescent="0.5">
      <c r="A3312">
        <v>24464</v>
      </c>
      <c r="B3312">
        <v>103708</v>
      </c>
      <c r="C3312" t="s">
        <v>3201</v>
      </c>
      <c r="D3312" s="25">
        <v>24493</v>
      </c>
      <c r="E3312" t="s">
        <v>122</v>
      </c>
      <c r="F3312" t="s">
        <v>94</v>
      </c>
      <c r="G3312" t="s">
        <v>95</v>
      </c>
      <c r="H3312" s="25">
        <v>41929</v>
      </c>
      <c r="I3312" s="26" t="str">
        <f t="shared" si="408"/>
        <v>Fri</v>
      </c>
      <c r="J3312" s="1">
        <f t="shared" si="409"/>
        <v>52</v>
      </c>
      <c r="K3312" s="1" t="str">
        <f t="shared" si="410"/>
        <v>60D</v>
      </c>
      <c r="L3312" s="25">
        <v>41981</v>
      </c>
      <c r="M3312" s="26" t="str">
        <f t="shared" si="411"/>
        <v>Mon</v>
      </c>
      <c r="N3312" s="25">
        <v>41982</v>
      </c>
      <c r="O3312" s="1">
        <f t="shared" si="412"/>
        <v>1</v>
      </c>
      <c r="P3312" s="27">
        <f t="shared" si="413"/>
        <v>2014</v>
      </c>
      <c r="Q3312" s="1">
        <f t="shared" si="414"/>
        <v>12</v>
      </c>
      <c r="R3312" s="1">
        <f t="shared" si="415"/>
        <v>8</v>
      </c>
      <c r="S3312" t="s">
        <v>72</v>
      </c>
      <c r="T3312" s="2">
        <v>3780000</v>
      </c>
      <c r="U3312">
        <v>3780000</v>
      </c>
      <c r="V3312" s="2">
        <v>2460606</v>
      </c>
      <c r="W3312" s="2">
        <v>812121</v>
      </c>
      <c r="X3312" s="2">
        <v>0</v>
      </c>
      <c r="Y3312" s="2">
        <v>0</v>
      </c>
      <c r="Z3312" s="2">
        <v>507273</v>
      </c>
      <c r="AA3312">
        <v>1</v>
      </c>
      <c r="AB3312">
        <v>0</v>
      </c>
      <c r="AC3312">
        <v>0</v>
      </c>
      <c r="AD3312">
        <v>0</v>
      </c>
      <c r="AE3312">
        <v>1</v>
      </c>
      <c r="AF3312">
        <v>1</v>
      </c>
      <c r="AG3312">
        <v>1</v>
      </c>
      <c r="AH3312" s="2">
        <v>2460606</v>
      </c>
    </row>
    <row r="3313" spans="1:34" x14ac:dyDescent="0.5">
      <c r="A3313">
        <v>24467</v>
      </c>
      <c r="B3313">
        <v>103721</v>
      </c>
      <c r="C3313" t="s">
        <v>3202</v>
      </c>
      <c r="D3313" s="25">
        <v>28061</v>
      </c>
      <c r="E3313" t="s">
        <v>138</v>
      </c>
      <c r="F3313" t="s">
        <v>75</v>
      </c>
      <c r="G3313" t="s">
        <v>91</v>
      </c>
      <c r="H3313" s="25">
        <v>41929</v>
      </c>
      <c r="I3313" s="26" t="str">
        <f t="shared" si="408"/>
        <v>Fri</v>
      </c>
      <c r="J3313" s="1">
        <f t="shared" si="409"/>
        <v>21</v>
      </c>
      <c r="K3313" s="1" t="str">
        <f t="shared" si="410"/>
        <v>30D</v>
      </c>
      <c r="L3313" s="25">
        <v>41950</v>
      </c>
      <c r="M3313" s="26" t="str">
        <f t="shared" si="411"/>
        <v>Fri</v>
      </c>
      <c r="N3313" s="25">
        <v>41953</v>
      </c>
      <c r="O3313" s="1">
        <f t="shared" si="412"/>
        <v>3</v>
      </c>
      <c r="P3313" s="27">
        <f t="shared" si="413"/>
        <v>2014</v>
      </c>
      <c r="Q3313" s="1">
        <f t="shared" si="414"/>
        <v>11</v>
      </c>
      <c r="R3313" s="1">
        <f t="shared" si="415"/>
        <v>7</v>
      </c>
      <c r="S3313" t="s">
        <v>72</v>
      </c>
      <c r="T3313" s="2">
        <v>2453000</v>
      </c>
      <c r="U3313">
        <v>0</v>
      </c>
      <c r="V3313" s="2">
        <v>2050216.45</v>
      </c>
      <c r="W3313" s="2">
        <v>73593.070000000007</v>
      </c>
      <c r="X3313" s="2">
        <v>0</v>
      </c>
      <c r="Y3313" s="2">
        <v>0</v>
      </c>
      <c r="Z3313" s="2">
        <v>329190.48</v>
      </c>
      <c r="AA3313">
        <v>6</v>
      </c>
      <c r="AB3313">
        <v>0</v>
      </c>
      <c r="AC3313">
        <v>0</v>
      </c>
      <c r="AD3313">
        <v>0</v>
      </c>
      <c r="AE3313">
        <v>6</v>
      </c>
      <c r="AF3313">
        <v>6</v>
      </c>
      <c r="AG3313">
        <v>3</v>
      </c>
      <c r="AH3313" s="2">
        <v>683405.48</v>
      </c>
    </row>
    <row r="3314" spans="1:34" x14ac:dyDescent="0.5">
      <c r="A3314">
        <v>24464</v>
      </c>
      <c r="B3314">
        <v>106725</v>
      </c>
      <c r="C3314" t="s">
        <v>3203</v>
      </c>
      <c r="D3314" s="25">
        <v>20804</v>
      </c>
      <c r="E3314" t="s">
        <v>122</v>
      </c>
      <c r="F3314" t="s">
        <v>94</v>
      </c>
      <c r="G3314" t="s">
        <v>95</v>
      </c>
      <c r="H3314" s="25">
        <v>41929</v>
      </c>
      <c r="I3314" s="26" t="str">
        <f t="shared" si="408"/>
        <v>Fri</v>
      </c>
      <c r="J3314" s="1">
        <f t="shared" si="409"/>
        <v>52</v>
      </c>
      <c r="K3314" s="1" t="str">
        <f t="shared" si="410"/>
        <v>60D</v>
      </c>
      <c r="L3314" s="25">
        <v>41981</v>
      </c>
      <c r="M3314" s="26" t="str">
        <f t="shared" si="411"/>
        <v>Mon</v>
      </c>
      <c r="N3314" s="25">
        <v>41983</v>
      </c>
      <c r="O3314" s="1">
        <f t="shared" si="412"/>
        <v>2</v>
      </c>
      <c r="P3314" s="27">
        <f t="shared" si="413"/>
        <v>2014</v>
      </c>
      <c r="Q3314" s="1">
        <f t="shared" si="414"/>
        <v>12</v>
      </c>
      <c r="R3314" s="1">
        <f t="shared" si="415"/>
        <v>8</v>
      </c>
      <c r="S3314" t="s">
        <v>72</v>
      </c>
      <c r="T3314" s="2">
        <v>7625000</v>
      </c>
      <c r="U3314">
        <v>7560000</v>
      </c>
      <c r="V3314" s="2">
        <v>4921212</v>
      </c>
      <c r="W3314" s="2">
        <v>1680519.06</v>
      </c>
      <c r="X3314" s="2">
        <v>0</v>
      </c>
      <c r="Y3314" s="2">
        <v>0</v>
      </c>
      <c r="Z3314" s="2">
        <v>1023268.94</v>
      </c>
      <c r="AA3314">
        <v>2</v>
      </c>
      <c r="AB3314">
        <v>0</v>
      </c>
      <c r="AC3314">
        <v>0</v>
      </c>
      <c r="AD3314">
        <v>0</v>
      </c>
      <c r="AE3314">
        <v>2</v>
      </c>
      <c r="AF3314">
        <v>2</v>
      </c>
      <c r="AG3314">
        <v>2</v>
      </c>
      <c r="AH3314" s="2">
        <v>2460606</v>
      </c>
    </row>
    <row r="3315" spans="1:34" x14ac:dyDescent="0.5">
      <c r="A3315">
        <v>24470</v>
      </c>
      <c r="B3315">
        <v>103730</v>
      </c>
      <c r="C3315" t="s">
        <v>3204</v>
      </c>
      <c r="D3315" s="25">
        <v>20668</v>
      </c>
      <c r="E3315" t="s">
        <v>134</v>
      </c>
      <c r="F3315" t="s">
        <v>80</v>
      </c>
      <c r="G3315" t="s">
        <v>89</v>
      </c>
      <c r="H3315" s="25">
        <v>41930</v>
      </c>
      <c r="I3315" s="26" t="str">
        <f t="shared" si="408"/>
        <v>Sat</v>
      </c>
      <c r="J3315" s="1">
        <f t="shared" si="409"/>
        <v>1</v>
      </c>
      <c r="K3315" s="1" t="str">
        <f t="shared" si="410"/>
        <v>7D</v>
      </c>
      <c r="L3315" s="25">
        <v>41931</v>
      </c>
      <c r="M3315" s="26" t="str">
        <f t="shared" si="411"/>
        <v>Sun</v>
      </c>
      <c r="N3315" s="25">
        <v>41932</v>
      </c>
      <c r="O3315" s="1">
        <f t="shared" si="412"/>
        <v>1</v>
      </c>
      <c r="P3315" s="27">
        <f t="shared" si="413"/>
        <v>2014</v>
      </c>
      <c r="Q3315" s="1">
        <f t="shared" si="414"/>
        <v>10</v>
      </c>
      <c r="R3315" s="1">
        <f t="shared" si="415"/>
        <v>19</v>
      </c>
      <c r="S3315" t="s">
        <v>72</v>
      </c>
      <c r="T3315" s="2">
        <v>5579796.2999999998</v>
      </c>
      <c r="U3315">
        <v>5234796.4000000004</v>
      </c>
      <c r="V3315" s="2">
        <v>2913466.8</v>
      </c>
      <c r="W3315" s="2">
        <v>1917434.42</v>
      </c>
      <c r="X3315" s="2">
        <v>0</v>
      </c>
      <c r="Y3315" s="2">
        <v>0</v>
      </c>
      <c r="Z3315" s="2">
        <v>748895.08</v>
      </c>
      <c r="AA3315">
        <v>2</v>
      </c>
      <c r="AB3315">
        <v>0</v>
      </c>
      <c r="AC3315">
        <v>0</v>
      </c>
      <c r="AD3315">
        <v>0</v>
      </c>
      <c r="AE3315">
        <v>2</v>
      </c>
      <c r="AF3315">
        <v>2</v>
      </c>
      <c r="AG3315">
        <v>1</v>
      </c>
      <c r="AH3315" s="2">
        <v>2913466.8</v>
      </c>
    </row>
    <row r="3316" spans="1:34" x14ac:dyDescent="0.5">
      <c r="A3316">
        <v>24464</v>
      </c>
      <c r="B3316">
        <v>109589</v>
      </c>
      <c r="C3316" t="s">
        <v>3205</v>
      </c>
      <c r="D3316" s="25">
        <v>26126</v>
      </c>
      <c r="E3316" t="s">
        <v>122</v>
      </c>
      <c r="F3316" t="s">
        <v>94</v>
      </c>
      <c r="G3316" t="s">
        <v>95</v>
      </c>
      <c r="H3316" s="25">
        <v>41930</v>
      </c>
      <c r="I3316" s="26" t="str">
        <f t="shared" si="408"/>
        <v>Sat</v>
      </c>
      <c r="J3316" s="1">
        <f t="shared" si="409"/>
        <v>51</v>
      </c>
      <c r="K3316" s="1" t="str">
        <f t="shared" si="410"/>
        <v>60D</v>
      </c>
      <c r="L3316" s="25">
        <v>41981</v>
      </c>
      <c r="M3316" s="26" t="str">
        <f t="shared" si="411"/>
        <v>Mon</v>
      </c>
      <c r="N3316" s="25">
        <v>41982</v>
      </c>
      <c r="O3316" s="1">
        <f t="shared" si="412"/>
        <v>1</v>
      </c>
      <c r="P3316" s="27">
        <f t="shared" si="413"/>
        <v>2014</v>
      </c>
      <c r="Q3316" s="1">
        <f t="shared" si="414"/>
        <v>12</v>
      </c>
      <c r="R3316" s="1">
        <f t="shared" si="415"/>
        <v>8</v>
      </c>
      <c r="S3316" t="s">
        <v>72</v>
      </c>
      <c r="T3316" s="2">
        <v>3780000</v>
      </c>
      <c r="U3316">
        <v>3780000</v>
      </c>
      <c r="V3316" s="2">
        <v>2460606</v>
      </c>
      <c r="W3316" s="2">
        <v>812121</v>
      </c>
      <c r="X3316" s="2">
        <v>0</v>
      </c>
      <c r="Y3316" s="2">
        <v>0</v>
      </c>
      <c r="Z3316" s="2">
        <v>507273</v>
      </c>
      <c r="AA3316">
        <v>1</v>
      </c>
      <c r="AB3316">
        <v>0</v>
      </c>
      <c r="AC3316">
        <v>0</v>
      </c>
      <c r="AD3316">
        <v>0</v>
      </c>
      <c r="AE3316">
        <v>1</v>
      </c>
      <c r="AF3316">
        <v>1</v>
      </c>
      <c r="AG3316">
        <v>1</v>
      </c>
      <c r="AH3316" s="2">
        <v>2460606</v>
      </c>
    </row>
    <row r="3317" spans="1:34" x14ac:dyDescent="0.5">
      <c r="A3317">
        <v>24464</v>
      </c>
      <c r="B3317">
        <v>108076</v>
      </c>
      <c r="C3317" t="s">
        <v>3206</v>
      </c>
      <c r="D3317" s="25">
        <v>21172</v>
      </c>
      <c r="E3317" t="s">
        <v>122</v>
      </c>
      <c r="F3317" t="s">
        <v>94</v>
      </c>
      <c r="G3317" t="s">
        <v>95</v>
      </c>
      <c r="H3317" s="25">
        <v>41930</v>
      </c>
      <c r="I3317" s="26" t="str">
        <f t="shared" si="408"/>
        <v>Sat</v>
      </c>
      <c r="J3317" s="1">
        <f t="shared" si="409"/>
        <v>51</v>
      </c>
      <c r="K3317" s="1" t="str">
        <f t="shared" si="410"/>
        <v>60D</v>
      </c>
      <c r="L3317" s="25">
        <v>41981</v>
      </c>
      <c r="M3317" s="26" t="str">
        <f t="shared" si="411"/>
        <v>Mon</v>
      </c>
      <c r="N3317" s="25">
        <v>41982</v>
      </c>
      <c r="O3317" s="1">
        <f t="shared" si="412"/>
        <v>1</v>
      </c>
      <c r="P3317" s="27">
        <f t="shared" si="413"/>
        <v>2014</v>
      </c>
      <c r="Q3317" s="1">
        <f t="shared" si="414"/>
        <v>12</v>
      </c>
      <c r="R3317" s="1">
        <f t="shared" si="415"/>
        <v>8</v>
      </c>
      <c r="S3317" t="s">
        <v>72</v>
      </c>
      <c r="T3317" s="2">
        <v>4035000</v>
      </c>
      <c r="U3317">
        <v>3780000</v>
      </c>
      <c r="V3317" s="2">
        <v>2460606</v>
      </c>
      <c r="W3317" s="2">
        <v>812121</v>
      </c>
      <c r="X3317" s="2">
        <v>0</v>
      </c>
      <c r="Y3317" s="2">
        <v>220779.22</v>
      </c>
      <c r="Z3317" s="2">
        <v>541493.78</v>
      </c>
      <c r="AA3317">
        <v>1</v>
      </c>
      <c r="AB3317">
        <v>0</v>
      </c>
      <c r="AC3317">
        <v>0</v>
      </c>
      <c r="AD3317">
        <v>0</v>
      </c>
      <c r="AE3317">
        <v>1</v>
      </c>
      <c r="AF3317">
        <v>1</v>
      </c>
      <c r="AG3317">
        <v>1</v>
      </c>
      <c r="AH3317" s="2">
        <v>2460606</v>
      </c>
    </row>
    <row r="3318" spans="1:34" x14ac:dyDescent="0.5">
      <c r="A3318">
        <v>24464</v>
      </c>
      <c r="B3318">
        <v>103763</v>
      </c>
      <c r="C3318" t="s">
        <v>3207</v>
      </c>
      <c r="D3318" s="25">
        <v>27272</v>
      </c>
      <c r="E3318" t="s">
        <v>122</v>
      </c>
      <c r="F3318" t="s">
        <v>94</v>
      </c>
      <c r="G3318" t="s">
        <v>95</v>
      </c>
      <c r="H3318" s="25">
        <v>41930</v>
      </c>
      <c r="I3318" s="26" t="str">
        <f t="shared" si="408"/>
        <v>Sat</v>
      </c>
      <c r="J3318" s="1">
        <f t="shared" si="409"/>
        <v>51</v>
      </c>
      <c r="K3318" s="1" t="str">
        <f t="shared" si="410"/>
        <v>60D</v>
      </c>
      <c r="L3318" s="25">
        <v>41981</v>
      </c>
      <c r="M3318" s="26" t="str">
        <f t="shared" si="411"/>
        <v>Mon</v>
      </c>
      <c r="N3318" s="25">
        <v>41982</v>
      </c>
      <c r="O3318" s="1">
        <f t="shared" si="412"/>
        <v>1</v>
      </c>
      <c r="P3318" s="27">
        <f t="shared" si="413"/>
        <v>2014</v>
      </c>
      <c r="Q3318" s="1">
        <f t="shared" si="414"/>
        <v>12</v>
      </c>
      <c r="R3318" s="1">
        <f t="shared" si="415"/>
        <v>8</v>
      </c>
      <c r="S3318" t="s">
        <v>72</v>
      </c>
      <c r="T3318" s="2">
        <v>3780000</v>
      </c>
      <c r="U3318">
        <v>3780000</v>
      </c>
      <c r="V3318" s="2">
        <v>2460606</v>
      </c>
      <c r="W3318" s="2">
        <v>812121</v>
      </c>
      <c r="X3318" s="2">
        <v>0</v>
      </c>
      <c r="Y3318" s="2">
        <v>0</v>
      </c>
      <c r="Z3318" s="2">
        <v>507273</v>
      </c>
      <c r="AA3318">
        <v>1</v>
      </c>
      <c r="AB3318">
        <v>0</v>
      </c>
      <c r="AC3318">
        <v>0</v>
      </c>
      <c r="AD3318">
        <v>0</v>
      </c>
      <c r="AE3318">
        <v>1</v>
      </c>
      <c r="AF3318">
        <v>1</v>
      </c>
      <c r="AG3318">
        <v>1</v>
      </c>
      <c r="AH3318" s="2">
        <v>2460606</v>
      </c>
    </row>
    <row r="3319" spans="1:34" x14ac:dyDescent="0.5">
      <c r="A3319">
        <v>24472</v>
      </c>
      <c r="B3319">
        <v>103760</v>
      </c>
      <c r="C3319" t="s">
        <v>3208</v>
      </c>
      <c r="D3319" s="25">
        <v>24356</v>
      </c>
      <c r="E3319" t="s">
        <v>122</v>
      </c>
      <c r="F3319" t="s">
        <v>75</v>
      </c>
      <c r="G3319" t="s">
        <v>91</v>
      </c>
      <c r="H3319" s="25">
        <v>41930</v>
      </c>
      <c r="I3319" s="26" t="str">
        <f t="shared" si="408"/>
        <v>Sat</v>
      </c>
      <c r="J3319" s="1">
        <f t="shared" si="409"/>
        <v>69</v>
      </c>
      <c r="K3319" s="1" t="str">
        <f t="shared" si="410"/>
        <v>90D</v>
      </c>
      <c r="L3319" s="25">
        <v>41999</v>
      </c>
      <c r="M3319" s="26" t="str">
        <f t="shared" si="411"/>
        <v>Fri</v>
      </c>
      <c r="N3319" s="25">
        <v>42003</v>
      </c>
      <c r="O3319" s="1">
        <f t="shared" si="412"/>
        <v>4</v>
      </c>
      <c r="P3319" s="27">
        <f t="shared" si="413"/>
        <v>2014</v>
      </c>
      <c r="Q3319" s="1">
        <f t="shared" si="414"/>
        <v>12</v>
      </c>
      <c r="R3319" s="1">
        <f t="shared" si="415"/>
        <v>26</v>
      </c>
      <c r="S3319" t="s">
        <v>72</v>
      </c>
      <c r="T3319" s="2">
        <v>4395000.01</v>
      </c>
      <c r="U3319">
        <v>0</v>
      </c>
      <c r="V3319" s="2">
        <v>1662336</v>
      </c>
      <c r="W3319" s="2">
        <v>2142857.15</v>
      </c>
      <c r="X3319" s="2">
        <v>0</v>
      </c>
      <c r="Y3319" s="2">
        <v>0</v>
      </c>
      <c r="Z3319" s="2">
        <v>589806.86</v>
      </c>
      <c r="AA3319">
        <v>8</v>
      </c>
      <c r="AB3319">
        <v>0</v>
      </c>
      <c r="AC3319">
        <v>0</v>
      </c>
      <c r="AD3319">
        <v>0</v>
      </c>
      <c r="AE3319">
        <v>8</v>
      </c>
      <c r="AF3319">
        <v>8</v>
      </c>
      <c r="AG3319">
        <v>4</v>
      </c>
      <c r="AH3319" s="2">
        <v>415584</v>
      </c>
    </row>
    <row r="3320" spans="1:34" x14ac:dyDescent="0.5">
      <c r="A3320">
        <v>24487</v>
      </c>
      <c r="B3320">
        <v>103861</v>
      </c>
      <c r="C3320" t="s">
        <v>3172</v>
      </c>
      <c r="D3320" s="25">
        <v>28020</v>
      </c>
      <c r="E3320" t="s">
        <v>69</v>
      </c>
      <c r="F3320" t="s">
        <v>75</v>
      </c>
      <c r="G3320" t="s">
        <v>91</v>
      </c>
      <c r="H3320" s="25">
        <v>41932</v>
      </c>
      <c r="I3320" s="26" t="str">
        <f t="shared" si="408"/>
        <v>Mon</v>
      </c>
      <c r="J3320" s="1">
        <f t="shared" si="409"/>
        <v>0</v>
      </c>
      <c r="K3320" s="1" t="str">
        <f t="shared" si="410"/>
        <v>7D</v>
      </c>
      <c r="L3320" s="25">
        <v>41932</v>
      </c>
      <c r="M3320" s="26" t="str">
        <f t="shared" si="411"/>
        <v>Mon</v>
      </c>
      <c r="N3320" s="25">
        <v>41933</v>
      </c>
      <c r="O3320" s="1">
        <f t="shared" si="412"/>
        <v>1</v>
      </c>
      <c r="P3320" s="27">
        <f t="shared" si="413"/>
        <v>2014</v>
      </c>
      <c r="Q3320" s="1">
        <f t="shared" si="414"/>
        <v>10</v>
      </c>
      <c r="R3320" s="1">
        <f t="shared" si="415"/>
        <v>20</v>
      </c>
      <c r="S3320" t="s">
        <v>72</v>
      </c>
      <c r="T3320" s="2">
        <v>1501500</v>
      </c>
      <c r="U3320">
        <v>0</v>
      </c>
      <c r="V3320" s="2">
        <v>1300000</v>
      </c>
      <c r="W3320" s="2">
        <v>0</v>
      </c>
      <c r="X3320" s="2">
        <v>0</v>
      </c>
      <c r="Y3320" s="2">
        <v>0</v>
      </c>
      <c r="Z3320" s="2">
        <v>201500</v>
      </c>
      <c r="AA3320">
        <v>5</v>
      </c>
      <c r="AB3320">
        <v>1</v>
      </c>
      <c r="AC3320">
        <v>0</v>
      </c>
      <c r="AD3320">
        <v>0</v>
      </c>
      <c r="AE3320">
        <v>6</v>
      </c>
      <c r="AF3320">
        <v>6</v>
      </c>
      <c r="AG3320">
        <v>2</v>
      </c>
      <c r="AH3320" s="2">
        <v>650000</v>
      </c>
    </row>
    <row r="3321" spans="1:34" x14ac:dyDescent="0.5">
      <c r="A3321">
        <v>24497</v>
      </c>
      <c r="B3321">
        <v>103479</v>
      </c>
      <c r="C3321" t="s">
        <v>3185</v>
      </c>
      <c r="D3321" s="25">
        <v>29543</v>
      </c>
      <c r="E3321" t="s">
        <v>138</v>
      </c>
      <c r="F3321" t="s">
        <v>75</v>
      </c>
      <c r="G3321" t="s">
        <v>91</v>
      </c>
      <c r="H3321" s="25">
        <v>41932</v>
      </c>
      <c r="I3321" s="26" t="str">
        <f t="shared" si="408"/>
        <v>Mon</v>
      </c>
      <c r="J3321" s="1">
        <f t="shared" si="409"/>
        <v>1</v>
      </c>
      <c r="K3321" s="1" t="str">
        <f t="shared" si="410"/>
        <v>7D</v>
      </c>
      <c r="L3321" s="25">
        <v>41933</v>
      </c>
      <c r="M3321" s="26" t="str">
        <f t="shared" si="411"/>
        <v>Tue</v>
      </c>
      <c r="N3321" s="25">
        <v>41934</v>
      </c>
      <c r="O3321" s="1">
        <f t="shared" si="412"/>
        <v>1</v>
      </c>
      <c r="P3321" s="27">
        <f t="shared" si="413"/>
        <v>2014</v>
      </c>
      <c r="Q3321" s="1">
        <f t="shared" si="414"/>
        <v>10</v>
      </c>
      <c r="R3321" s="1">
        <f t="shared" si="415"/>
        <v>21</v>
      </c>
      <c r="S3321" t="s">
        <v>72</v>
      </c>
      <c r="T3321" s="2">
        <v>1096999.8</v>
      </c>
      <c r="U3321">
        <v>0</v>
      </c>
      <c r="V3321" s="2">
        <v>400000</v>
      </c>
      <c r="W3321" s="2">
        <v>549783.38</v>
      </c>
      <c r="X3321" s="2">
        <v>0</v>
      </c>
      <c r="Y3321" s="2">
        <v>0</v>
      </c>
      <c r="Z3321" s="2">
        <v>147216.42000000001</v>
      </c>
      <c r="AA3321">
        <v>6</v>
      </c>
      <c r="AB3321">
        <v>0</v>
      </c>
      <c r="AC3321">
        <v>3</v>
      </c>
      <c r="AD3321">
        <v>3</v>
      </c>
      <c r="AE3321">
        <v>6</v>
      </c>
      <c r="AF3321">
        <v>12</v>
      </c>
      <c r="AG3321">
        <v>3</v>
      </c>
      <c r="AH3321" s="2">
        <v>133333.32999999999</v>
      </c>
    </row>
    <row r="3322" spans="1:34" x14ac:dyDescent="0.5">
      <c r="A3322">
        <v>24477</v>
      </c>
      <c r="B3322">
        <v>103833</v>
      </c>
      <c r="C3322" t="s">
        <v>3209</v>
      </c>
      <c r="D3322" s="25">
        <v>30361</v>
      </c>
      <c r="E3322" t="s">
        <v>140</v>
      </c>
      <c r="F3322" t="s">
        <v>80</v>
      </c>
      <c r="G3322" t="s">
        <v>89</v>
      </c>
      <c r="H3322" s="25">
        <v>41932</v>
      </c>
      <c r="I3322" s="26" t="str">
        <f t="shared" si="408"/>
        <v>Mon</v>
      </c>
      <c r="J3322" s="1">
        <f t="shared" si="409"/>
        <v>17</v>
      </c>
      <c r="K3322" s="1" t="str">
        <f t="shared" si="410"/>
        <v>30D</v>
      </c>
      <c r="L3322" s="25">
        <v>41949</v>
      </c>
      <c r="M3322" s="26" t="str">
        <f t="shared" si="411"/>
        <v>Thu</v>
      </c>
      <c r="N3322" s="25">
        <v>41951</v>
      </c>
      <c r="O3322" s="1">
        <f t="shared" si="412"/>
        <v>2</v>
      </c>
      <c r="P3322" s="27">
        <f t="shared" si="413"/>
        <v>2014</v>
      </c>
      <c r="Q3322" s="1">
        <f t="shared" si="414"/>
        <v>11</v>
      </c>
      <c r="R3322" s="1">
        <f t="shared" si="415"/>
        <v>6</v>
      </c>
      <c r="S3322" t="s">
        <v>72</v>
      </c>
      <c r="T3322" s="2">
        <v>8561700</v>
      </c>
      <c r="U3322">
        <v>8561700</v>
      </c>
      <c r="V3322" s="2">
        <v>4165848.4</v>
      </c>
      <c r="W3322" s="2">
        <v>3246681.2</v>
      </c>
      <c r="X3322" s="2">
        <v>0</v>
      </c>
      <c r="Y3322" s="2">
        <v>0</v>
      </c>
      <c r="Z3322" s="2">
        <v>1149170.3999999999</v>
      </c>
      <c r="AA3322">
        <v>4</v>
      </c>
      <c r="AB3322">
        <v>0</v>
      </c>
      <c r="AC3322">
        <v>0</v>
      </c>
      <c r="AD3322">
        <v>0</v>
      </c>
      <c r="AE3322">
        <v>4</v>
      </c>
      <c r="AF3322">
        <v>4</v>
      </c>
      <c r="AG3322">
        <v>2</v>
      </c>
      <c r="AH3322" s="2">
        <v>2082924.2</v>
      </c>
    </row>
    <row r="3323" spans="1:34" x14ac:dyDescent="0.5">
      <c r="A3323">
        <v>24498</v>
      </c>
      <c r="B3323">
        <v>103928</v>
      </c>
      <c r="C3323" t="s">
        <v>3210</v>
      </c>
      <c r="D3323" s="25">
        <v>24291</v>
      </c>
      <c r="E3323" t="s">
        <v>138</v>
      </c>
      <c r="F3323" t="s">
        <v>80</v>
      </c>
      <c r="G3323" t="s">
        <v>89</v>
      </c>
      <c r="H3323" s="25">
        <v>41932</v>
      </c>
      <c r="I3323" s="26" t="str">
        <f t="shared" si="408"/>
        <v>Mon</v>
      </c>
      <c r="J3323" s="1">
        <f t="shared" si="409"/>
        <v>59</v>
      </c>
      <c r="K3323" s="1" t="str">
        <f t="shared" si="410"/>
        <v>60D</v>
      </c>
      <c r="L3323" s="25">
        <v>41991</v>
      </c>
      <c r="M3323" s="26" t="str">
        <f t="shared" si="411"/>
        <v>Thu</v>
      </c>
      <c r="N3323" s="25">
        <v>41995</v>
      </c>
      <c r="O3323" s="1">
        <f t="shared" si="412"/>
        <v>4</v>
      </c>
      <c r="P3323" s="27">
        <f t="shared" si="413"/>
        <v>2014</v>
      </c>
      <c r="Q3323" s="1">
        <f t="shared" si="414"/>
        <v>12</v>
      </c>
      <c r="R3323" s="1">
        <f t="shared" si="415"/>
        <v>18</v>
      </c>
      <c r="S3323" t="s">
        <v>72</v>
      </c>
      <c r="T3323" s="2">
        <v>13404000.02</v>
      </c>
      <c r="U3323">
        <v>0</v>
      </c>
      <c r="V3323" s="2">
        <v>6800000</v>
      </c>
      <c r="W3323" s="2">
        <v>0</v>
      </c>
      <c r="X3323" s="2">
        <v>0</v>
      </c>
      <c r="Y3323" s="2">
        <v>4475524.4800000004</v>
      </c>
      <c r="Z3323" s="2">
        <v>2128475.54</v>
      </c>
      <c r="AA3323">
        <v>12</v>
      </c>
      <c r="AB3323">
        <v>0</v>
      </c>
      <c r="AC3323">
        <v>0</v>
      </c>
      <c r="AD3323">
        <v>0</v>
      </c>
      <c r="AE3323">
        <v>12</v>
      </c>
      <c r="AF3323">
        <v>12</v>
      </c>
      <c r="AG3323">
        <v>4</v>
      </c>
      <c r="AH3323" s="2">
        <v>1700000</v>
      </c>
    </row>
    <row r="3324" spans="1:34" x14ac:dyDescent="0.5">
      <c r="A3324">
        <v>24531</v>
      </c>
      <c r="B3324">
        <v>104131</v>
      </c>
      <c r="C3324" t="s">
        <v>3211</v>
      </c>
      <c r="D3324" s="25">
        <v>27597</v>
      </c>
      <c r="E3324" t="s">
        <v>138</v>
      </c>
      <c r="F3324" t="s">
        <v>80</v>
      </c>
      <c r="G3324" t="s">
        <v>89</v>
      </c>
      <c r="H3324" s="25">
        <v>41933</v>
      </c>
      <c r="I3324" s="26" t="str">
        <f t="shared" si="408"/>
        <v>Tue</v>
      </c>
      <c r="J3324" s="1">
        <f t="shared" si="409"/>
        <v>14</v>
      </c>
      <c r="K3324" s="1" t="str">
        <f t="shared" si="410"/>
        <v>14D</v>
      </c>
      <c r="L3324" s="25">
        <v>41947</v>
      </c>
      <c r="M3324" s="26" t="str">
        <f t="shared" si="411"/>
        <v>Tue</v>
      </c>
      <c r="N3324" s="25">
        <v>41952</v>
      </c>
      <c r="O3324" s="1">
        <f t="shared" si="412"/>
        <v>5</v>
      </c>
      <c r="P3324" s="27">
        <f t="shared" si="413"/>
        <v>2014</v>
      </c>
      <c r="Q3324" s="1">
        <f t="shared" si="414"/>
        <v>11</v>
      </c>
      <c r="R3324" s="1">
        <f t="shared" si="415"/>
        <v>4</v>
      </c>
      <c r="S3324" t="s">
        <v>72</v>
      </c>
      <c r="T3324" s="2">
        <v>3034999.94</v>
      </c>
      <c r="U3324">
        <v>0</v>
      </c>
      <c r="V3324" s="2">
        <v>1000000</v>
      </c>
      <c r="W3324" s="2">
        <v>1627705.58</v>
      </c>
      <c r="X3324" s="2">
        <v>0</v>
      </c>
      <c r="Y3324" s="2">
        <v>0</v>
      </c>
      <c r="Z3324" s="2">
        <v>407294.36</v>
      </c>
      <c r="AA3324">
        <v>15</v>
      </c>
      <c r="AB3324">
        <v>0</v>
      </c>
      <c r="AC3324">
        <v>5</v>
      </c>
      <c r="AD3324">
        <v>0</v>
      </c>
      <c r="AE3324">
        <v>15</v>
      </c>
      <c r="AF3324">
        <v>20</v>
      </c>
      <c r="AG3324">
        <v>5</v>
      </c>
      <c r="AH3324" s="2">
        <v>200000</v>
      </c>
    </row>
    <row r="3325" spans="1:34" x14ac:dyDescent="0.5">
      <c r="A3325">
        <v>24500</v>
      </c>
      <c r="B3325">
        <v>103938</v>
      </c>
      <c r="C3325" t="s">
        <v>3212</v>
      </c>
      <c r="D3325" s="25">
        <v>23812</v>
      </c>
      <c r="E3325" t="s">
        <v>138</v>
      </c>
      <c r="F3325" t="s">
        <v>80</v>
      </c>
      <c r="G3325" t="s">
        <v>89</v>
      </c>
      <c r="H3325" s="25">
        <v>41933</v>
      </c>
      <c r="I3325" s="26" t="str">
        <f t="shared" si="408"/>
        <v>Tue</v>
      </c>
      <c r="J3325" s="1">
        <f t="shared" si="409"/>
        <v>16</v>
      </c>
      <c r="K3325" s="1" t="str">
        <f t="shared" si="410"/>
        <v>30D</v>
      </c>
      <c r="L3325" s="25">
        <v>41949</v>
      </c>
      <c r="M3325" s="26" t="str">
        <f t="shared" si="411"/>
        <v>Thu</v>
      </c>
      <c r="N3325" s="25">
        <v>41951</v>
      </c>
      <c r="O3325" s="1">
        <f t="shared" si="412"/>
        <v>2</v>
      </c>
      <c r="P3325" s="27">
        <f t="shared" si="413"/>
        <v>2014</v>
      </c>
      <c r="Q3325" s="1">
        <f t="shared" si="414"/>
        <v>11</v>
      </c>
      <c r="R3325" s="1">
        <f t="shared" si="415"/>
        <v>6</v>
      </c>
      <c r="S3325" t="s">
        <v>72</v>
      </c>
      <c r="T3325" s="2">
        <v>3444249.9</v>
      </c>
      <c r="U3325">
        <v>0</v>
      </c>
      <c r="V3325" s="2">
        <v>2800216</v>
      </c>
      <c r="W3325" s="2">
        <v>181818.1</v>
      </c>
      <c r="X3325" s="2">
        <v>0</v>
      </c>
      <c r="Y3325" s="2">
        <v>0</v>
      </c>
      <c r="Z3325" s="2">
        <v>462215.8</v>
      </c>
      <c r="AA3325">
        <v>6</v>
      </c>
      <c r="AB3325">
        <v>0</v>
      </c>
      <c r="AC3325">
        <v>0</v>
      </c>
      <c r="AD3325">
        <v>0</v>
      </c>
      <c r="AE3325">
        <v>6</v>
      </c>
      <c r="AF3325">
        <v>6</v>
      </c>
      <c r="AG3325">
        <v>2</v>
      </c>
      <c r="AH3325" s="2">
        <v>1400108</v>
      </c>
    </row>
    <row r="3326" spans="1:34" x14ac:dyDescent="0.5">
      <c r="A3326">
        <v>24533</v>
      </c>
      <c r="B3326">
        <v>104136</v>
      </c>
      <c r="C3326" t="s">
        <v>3213</v>
      </c>
      <c r="D3326" s="25">
        <v>29234</v>
      </c>
      <c r="E3326" t="s">
        <v>113</v>
      </c>
      <c r="F3326" t="s">
        <v>80</v>
      </c>
      <c r="G3326" t="s">
        <v>89</v>
      </c>
      <c r="H3326" s="25">
        <v>41934</v>
      </c>
      <c r="I3326" s="26" t="str">
        <f t="shared" si="408"/>
        <v>Wed</v>
      </c>
      <c r="J3326" s="1">
        <f t="shared" si="409"/>
        <v>67</v>
      </c>
      <c r="K3326" s="1" t="str">
        <f t="shared" si="410"/>
        <v>90D</v>
      </c>
      <c r="L3326" s="25">
        <v>42001</v>
      </c>
      <c r="M3326" s="26" t="str">
        <f t="shared" si="411"/>
        <v>Sun</v>
      </c>
      <c r="N3326" s="25">
        <v>42003</v>
      </c>
      <c r="O3326" s="1">
        <f t="shared" si="412"/>
        <v>2</v>
      </c>
      <c r="P3326" s="27">
        <f t="shared" si="413"/>
        <v>2014</v>
      </c>
      <c r="Q3326" s="1">
        <f t="shared" si="414"/>
        <v>12</v>
      </c>
      <c r="R3326" s="1">
        <f t="shared" si="415"/>
        <v>28</v>
      </c>
      <c r="S3326" t="s">
        <v>72</v>
      </c>
      <c r="T3326" s="2">
        <v>13585624.960000001</v>
      </c>
      <c r="U3326">
        <v>12590625</v>
      </c>
      <c r="V3326" s="2">
        <v>7637250</v>
      </c>
      <c r="W3326" s="2">
        <v>4125046.84</v>
      </c>
      <c r="X3326" s="2">
        <v>0</v>
      </c>
      <c r="Y3326" s="2">
        <v>0</v>
      </c>
      <c r="Z3326" s="2">
        <v>1823328.12</v>
      </c>
      <c r="AA3326">
        <v>4</v>
      </c>
      <c r="AB3326">
        <v>0</v>
      </c>
      <c r="AC3326">
        <v>0</v>
      </c>
      <c r="AD3326">
        <v>0</v>
      </c>
      <c r="AE3326">
        <v>4</v>
      </c>
      <c r="AF3326">
        <v>4</v>
      </c>
      <c r="AG3326">
        <v>2</v>
      </c>
      <c r="AH3326" s="2">
        <v>3818625</v>
      </c>
    </row>
    <row r="3327" spans="1:34" x14ac:dyDescent="0.5">
      <c r="A3327">
        <v>24546</v>
      </c>
      <c r="B3327">
        <v>104172</v>
      </c>
      <c r="C3327" t="s">
        <v>3214</v>
      </c>
      <c r="D3327" s="25">
        <v>30340</v>
      </c>
      <c r="E3327" t="s">
        <v>138</v>
      </c>
      <c r="F3327" t="s">
        <v>75</v>
      </c>
      <c r="G3327" t="s">
        <v>91</v>
      </c>
      <c r="H3327" s="25">
        <v>41934</v>
      </c>
      <c r="I3327" s="26" t="str">
        <f t="shared" si="408"/>
        <v>Wed</v>
      </c>
      <c r="J3327" s="1">
        <f t="shared" si="409"/>
        <v>59</v>
      </c>
      <c r="K3327" s="1" t="str">
        <f t="shared" si="410"/>
        <v>60D</v>
      </c>
      <c r="L3327" s="25">
        <v>41993</v>
      </c>
      <c r="M3327" s="26" t="str">
        <f t="shared" si="411"/>
        <v>Sat</v>
      </c>
      <c r="N3327" s="25">
        <v>41995</v>
      </c>
      <c r="O3327" s="1">
        <f t="shared" si="412"/>
        <v>2</v>
      </c>
      <c r="P3327" s="27">
        <f t="shared" si="413"/>
        <v>2014</v>
      </c>
      <c r="Q3327" s="1">
        <f t="shared" si="414"/>
        <v>12</v>
      </c>
      <c r="R3327" s="1">
        <f t="shared" si="415"/>
        <v>20</v>
      </c>
      <c r="S3327" t="s">
        <v>72</v>
      </c>
      <c r="T3327" s="2">
        <v>65000</v>
      </c>
      <c r="U3327">
        <v>0</v>
      </c>
      <c r="V3327" s="2">
        <v>56277.06</v>
      </c>
      <c r="W3327" s="2">
        <v>0</v>
      </c>
      <c r="X3327" s="2">
        <v>0</v>
      </c>
      <c r="Y3327" s="2">
        <v>0</v>
      </c>
      <c r="Z3327" s="2">
        <v>8722.94</v>
      </c>
      <c r="AA3327">
        <v>2</v>
      </c>
      <c r="AB3327">
        <v>0</v>
      </c>
      <c r="AC3327">
        <v>0</v>
      </c>
      <c r="AD3327">
        <v>0</v>
      </c>
      <c r="AE3327">
        <v>2</v>
      </c>
      <c r="AF3327">
        <v>2</v>
      </c>
      <c r="AG3327">
        <v>2</v>
      </c>
      <c r="AH3327" s="2">
        <v>28138.53</v>
      </c>
    </row>
    <row r="3328" spans="1:34" x14ac:dyDescent="0.5">
      <c r="A3328">
        <v>24583</v>
      </c>
      <c r="B3328">
        <v>106333</v>
      </c>
      <c r="C3328" t="s">
        <v>3215</v>
      </c>
      <c r="D3328" s="25">
        <v>19698</v>
      </c>
      <c r="E3328" t="s">
        <v>138</v>
      </c>
      <c r="F3328" t="s">
        <v>75</v>
      </c>
      <c r="G3328" t="s">
        <v>91</v>
      </c>
      <c r="H3328" s="25">
        <v>41935</v>
      </c>
      <c r="I3328" s="26" t="str">
        <f t="shared" ref="I3328:I3391" si="416">TEXT(H3328,"ddd")</f>
        <v>Thu</v>
      </c>
      <c r="J3328" s="1">
        <f t="shared" ref="J3328:J3391" si="417">L3328-H3328</f>
        <v>17</v>
      </c>
      <c r="K3328" s="1" t="str">
        <f t="shared" ref="K3328:K3391" si="418">IF(J3328&lt;=7,"7D",IF(J3328&lt;=14,"14D",IF(J3328&lt;=30,"30D",IF(J3328&lt;=45,"45D",IF(J3328&lt;=60,"60D",IF(J3328&lt;=90,"90D","120D"))))))</f>
        <v>30D</v>
      </c>
      <c r="L3328" s="25">
        <v>41952</v>
      </c>
      <c r="M3328" s="26" t="str">
        <f t="shared" ref="M3328:M3391" si="419">TEXT(L3328,"ddd")</f>
        <v>Sun</v>
      </c>
      <c r="N3328" s="25">
        <v>41955</v>
      </c>
      <c r="O3328" s="1">
        <f t="shared" ref="O3328:O3391" si="420">N3328-L3328</f>
        <v>3</v>
      </c>
      <c r="P3328" s="27">
        <f t="shared" ref="P3328:P3391" si="421">YEAR(L3328)</f>
        <v>2014</v>
      </c>
      <c r="Q3328" s="1">
        <f t="shared" ref="Q3328:Q3391" si="422">MONTH(L3328)</f>
        <v>11</v>
      </c>
      <c r="R3328" s="1">
        <f t="shared" ref="R3328:R3391" si="423">DAY(L3328)</f>
        <v>9</v>
      </c>
      <c r="S3328" t="s">
        <v>72</v>
      </c>
      <c r="T3328" s="2">
        <v>2887500</v>
      </c>
      <c r="U3328">
        <v>0</v>
      </c>
      <c r="V3328" s="2">
        <v>2500000</v>
      </c>
      <c r="W3328" s="2">
        <v>0</v>
      </c>
      <c r="X3328" s="2">
        <v>0</v>
      </c>
      <c r="Y3328" s="2">
        <v>0</v>
      </c>
      <c r="Z3328" s="2">
        <v>387500</v>
      </c>
      <c r="AA3328">
        <v>6</v>
      </c>
      <c r="AB3328">
        <v>0</v>
      </c>
      <c r="AC3328">
        <v>0</v>
      </c>
      <c r="AD3328">
        <v>0</v>
      </c>
      <c r="AE3328">
        <v>6</v>
      </c>
      <c r="AF3328">
        <v>6</v>
      </c>
      <c r="AG3328">
        <v>3</v>
      </c>
      <c r="AH3328" s="2">
        <v>833333.33</v>
      </c>
    </row>
    <row r="3329" spans="1:34" x14ac:dyDescent="0.5">
      <c r="A3329">
        <v>24574</v>
      </c>
      <c r="B3329">
        <v>104410</v>
      </c>
      <c r="C3329" t="s">
        <v>3216</v>
      </c>
      <c r="D3329" s="25">
        <v>29634</v>
      </c>
      <c r="E3329" t="s">
        <v>138</v>
      </c>
      <c r="F3329" t="s">
        <v>70</v>
      </c>
      <c r="G3329" t="s">
        <v>74</v>
      </c>
      <c r="H3329" s="25">
        <v>41935</v>
      </c>
      <c r="I3329" s="26" t="str">
        <f t="shared" si="416"/>
        <v>Thu</v>
      </c>
      <c r="J3329" s="1">
        <f t="shared" si="417"/>
        <v>5</v>
      </c>
      <c r="K3329" s="1" t="str">
        <f t="shared" si="418"/>
        <v>7D</v>
      </c>
      <c r="L3329" s="25">
        <v>41940</v>
      </c>
      <c r="M3329" s="26" t="str">
        <f t="shared" si="419"/>
        <v>Tue</v>
      </c>
      <c r="N3329" s="25">
        <v>41942</v>
      </c>
      <c r="O3329" s="1">
        <f t="shared" si="420"/>
        <v>2</v>
      </c>
      <c r="P3329" s="27">
        <f t="shared" si="421"/>
        <v>2014</v>
      </c>
      <c r="Q3329" s="1">
        <f t="shared" si="422"/>
        <v>10</v>
      </c>
      <c r="R3329" s="1">
        <f t="shared" si="423"/>
        <v>28</v>
      </c>
      <c r="S3329" t="s">
        <v>72</v>
      </c>
      <c r="T3329" s="2">
        <v>9590999.9900000002</v>
      </c>
      <c r="U3329">
        <v>9471000</v>
      </c>
      <c r="V3329" s="2">
        <v>4951516</v>
      </c>
      <c r="W3329" s="2">
        <v>3352380.1</v>
      </c>
      <c r="X3329" s="2">
        <v>0</v>
      </c>
      <c r="Y3329" s="2">
        <v>0</v>
      </c>
      <c r="Z3329" s="2">
        <v>1287103.8899999999</v>
      </c>
      <c r="AA3329">
        <v>4</v>
      </c>
      <c r="AB3329">
        <v>0</v>
      </c>
      <c r="AC3329">
        <v>0</v>
      </c>
      <c r="AD3329">
        <v>2</v>
      </c>
      <c r="AE3329">
        <v>4</v>
      </c>
      <c r="AF3329">
        <v>6</v>
      </c>
      <c r="AG3329">
        <v>2</v>
      </c>
      <c r="AH3329" s="2">
        <v>2475758</v>
      </c>
    </row>
    <row r="3330" spans="1:34" x14ac:dyDescent="0.5">
      <c r="A3330">
        <v>24575</v>
      </c>
      <c r="B3330">
        <v>107682</v>
      </c>
      <c r="C3330" t="s">
        <v>3217</v>
      </c>
      <c r="D3330" s="25">
        <v>30147</v>
      </c>
      <c r="E3330" t="s">
        <v>138</v>
      </c>
      <c r="F3330" t="s">
        <v>75</v>
      </c>
      <c r="G3330" t="s">
        <v>1463</v>
      </c>
      <c r="H3330" s="25">
        <v>41935</v>
      </c>
      <c r="I3330" s="26" t="str">
        <f t="shared" si="416"/>
        <v>Thu</v>
      </c>
      <c r="J3330" s="1">
        <f t="shared" si="417"/>
        <v>25</v>
      </c>
      <c r="K3330" s="1" t="str">
        <f t="shared" si="418"/>
        <v>30D</v>
      </c>
      <c r="L3330" s="25">
        <v>41960</v>
      </c>
      <c r="M3330" s="26" t="str">
        <f t="shared" si="419"/>
        <v>Mon</v>
      </c>
      <c r="N3330" s="25">
        <v>41963</v>
      </c>
      <c r="O3330" s="1">
        <f t="shared" si="420"/>
        <v>3</v>
      </c>
      <c r="P3330" s="27">
        <f t="shared" si="421"/>
        <v>2014</v>
      </c>
      <c r="Q3330" s="1">
        <f t="shared" si="422"/>
        <v>11</v>
      </c>
      <c r="R3330" s="1">
        <f t="shared" si="423"/>
        <v>17</v>
      </c>
      <c r="S3330" t="s">
        <v>72</v>
      </c>
      <c r="T3330" s="2">
        <v>5115999.17</v>
      </c>
      <c r="U3330">
        <v>4736000</v>
      </c>
      <c r="V3330" s="2">
        <v>4100432.9</v>
      </c>
      <c r="W3330" s="2">
        <v>329004</v>
      </c>
      <c r="X3330" s="2">
        <v>0</v>
      </c>
      <c r="Y3330" s="2">
        <v>0</v>
      </c>
      <c r="Z3330" s="2">
        <v>686562.27</v>
      </c>
      <c r="AA3330">
        <v>8</v>
      </c>
      <c r="AB3330">
        <v>0</v>
      </c>
      <c r="AC3330">
        <v>0</v>
      </c>
      <c r="AD3330">
        <v>3</v>
      </c>
      <c r="AE3330">
        <v>8</v>
      </c>
      <c r="AF3330">
        <v>11</v>
      </c>
      <c r="AG3330">
        <v>4</v>
      </c>
      <c r="AH3330" s="2">
        <v>1025108.23</v>
      </c>
    </row>
    <row r="3331" spans="1:34" x14ac:dyDescent="0.5">
      <c r="A3331">
        <v>24564</v>
      </c>
      <c r="B3331">
        <v>104366</v>
      </c>
      <c r="C3331" t="s">
        <v>3218</v>
      </c>
      <c r="D3331" s="25">
        <v>35176</v>
      </c>
      <c r="E3331" t="s">
        <v>69</v>
      </c>
      <c r="F3331" t="s">
        <v>70</v>
      </c>
      <c r="G3331" t="s">
        <v>74</v>
      </c>
      <c r="H3331" s="25">
        <v>41935</v>
      </c>
      <c r="I3331" s="26" t="str">
        <f t="shared" si="416"/>
        <v>Thu</v>
      </c>
      <c r="J3331" s="1">
        <f t="shared" si="417"/>
        <v>0</v>
      </c>
      <c r="K3331" s="1" t="str">
        <f t="shared" si="418"/>
        <v>7D</v>
      </c>
      <c r="L3331" s="25">
        <v>41935</v>
      </c>
      <c r="M3331" s="26" t="str">
        <f t="shared" si="419"/>
        <v>Thu</v>
      </c>
      <c r="N3331" s="25">
        <v>41936</v>
      </c>
      <c r="O3331" s="1">
        <f t="shared" si="420"/>
        <v>1</v>
      </c>
      <c r="P3331" s="27">
        <f t="shared" si="421"/>
        <v>2014</v>
      </c>
      <c r="Q3331" s="1">
        <f t="shared" si="422"/>
        <v>10</v>
      </c>
      <c r="R3331" s="1">
        <f t="shared" si="423"/>
        <v>23</v>
      </c>
      <c r="S3331" t="s">
        <v>72</v>
      </c>
      <c r="T3331" s="2">
        <v>10510500</v>
      </c>
      <c r="U3331">
        <v>10510500</v>
      </c>
      <c r="V3331" s="2">
        <v>5851516</v>
      </c>
      <c r="W3331" s="2">
        <v>3248484</v>
      </c>
      <c r="X3331" s="2">
        <v>0</v>
      </c>
      <c r="Y3331" s="2">
        <v>0</v>
      </c>
      <c r="Z3331" s="2">
        <v>1410500</v>
      </c>
      <c r="AA3331">
        <v>2</v>
      </c>
      <c r="AB3331">
        <v>0</v>
      </c>
      <c r="AC3331">
        <v>0</v>
      </c>
      <c r="AD3331">
        <v>0</v>
      </c>
      <c r="AE3331">
        <v>2</v>
      </c>
      <c r="AF3331">
        <v>2</v>
      </c>
      <c r="AG3331">
        <v>1</v>
      </c>
      <c r="AH3331" s="2">
        <v>5851516</v>
      </c>
    </row>
    <row r="3332" spans="1:34" x14ac:dyDescent="0.5">
      <c r="A3332">
        <v>24594</v>
      </c>
      <c r="B3332">
        <v>104491</v>
      </c>
      <c r="C3332" t="s">
        <v>3219</v>
      </c>
      <c r="D3332" s="25">
        <v>26489</v>
      </c>
      <c r="E3332" t="s">
        <v>138</v>
      </c>
      <c r="F3332" t="s">
        <v>80</v>
      </c>
      <c r="G3332" t="s">
        <v>89</v>
      </c>
      <c r="H3332" s="25">
        <v>41936</v>
      </c>
      <c r="I3332" s="26" t="str">
        <f t="shared" si="416"/>
        <v>Fri</v>
      </c>
      <c r="J3332" s="1">
        <f t="shared" si="417"/>
        <v>33</v>
      </c>
      <c r="K3332" s="1" t="str">
        <f t="shared" si="418"/>
        <v>45D</v>
      </c>
      <c r="L3332" s="25">
        <v>41969</v>
      </c>
      <c r="M3332" s="26" t="str">
        <f t="shared" si="419"/>
        <v>Wed</v>
      </c>
      <c r="N3332" s="25">
        <v>41972</v>
      </c>
      <c r="O3332" s="1">
        <f t="shared" si="420"/>
        <v>3</v>
      </c>
      <c r="P3332" s="27">
        <f t="shared" si="421"/>
        <v>2014</v>
      </c>
      <c r="Q3332" s="1">
        <f t="shared" si="422"/>
        <v>11</v>
      </c>
      <c r="R3332" s="1">
        <f t="shared" si="423"/>
        <v>26</v>
      </c>
      <c r="S3332" t="s">
        <v>72</v>
      </c>
      <c r="T3332" s="2">
        <v>14148499.949999999</v>
      </c>
      <c r="U3332">
        <v>0</v>
      </c>
      <c r="V3332" s="2">
        <v>10500000</v>
      </c>
      <c r="W3332" s="2">
        <v>1619047.59</v>
      </c>
      <c r="X3332" s="2">
        <v>0</v>
      </c>
      <c r="Y3332" s="2">
        <v>130735.94</v>
      </c>
      <c r="Z3332" s="2">
        <v>1898716.42</v>
      </c>
      <c r="AA3332">
        <v>24</v>
      </c>
      <c r="AB3332">
        <v>0</v>
      </c>
      <c r="AC3332">
        <v>0</v>
      </c>
      <c r="AD3332">
        <v>0</v>
      </c>
      <c r="AE3332">
        <v>24</v>
      </c>
      <c r="AF3332">
        <v>24</v>
      </c>
      <c r="AG3332">
        <v>3</v>
      </c>
      <c r="AH3332" s="2">
        <v>3500000</v>
      </c>
    </row>
    <row r="3333" spans="1:34" x14ac:dyDescent="0.5">
      <c r="A3333">
        <v>24595</v>
      </c>
      <c r="B3333">
        <v>104492</v>
      </c>
      <c r="C3333" t="s">
        <v>3220</v>
      </c>
      <c r="D3333" s="25">
        <v>29685</v>
      </c>
      <c r="E3333" t="s">
        <v>138</v>
      </c>
      <c r="F3333" t="s">
        <v>80</v>
      </c>
      <c r="G3333" t="s">
        <v>89</v>
      </c>
      <c r="H3333" s="25">
        <v>41936</v>
      </c>
      <c r="I3333" s="26" t="str">
        <f t="shared" si="416"/>
        <v>Fri</v>
      </c>
      <c r="J3333" s="1">
        <f t="shared" si="417"/>
        <v>33</v>
      </c>
      <c r="K3333" s="1" t="str">
        <f t="shared" si="418"/>
        <v>45D</v>
      </c>
      <c r="L3333" s="25">
        <v>41969</v>
      </c>
      <c r="M3333" s="26" t="str">
        <f t="shared" si="419"/>
        <v>Wed</v>
      </c>
      <c r="N3333" s="25">
        <v>41972</v>
      </c>
      <c r="O3333" s="1">
        <f t="shared" si="420"/>
        <v>3</v>
      </c>
      <c r="P3333" s="27">
        <f t="shared" si="421"/>
        <v>2014</v>
      </c>
      <c r="Q3333" s="1">
        <f t="shared" si="422"/>
        <v>11</v>
      </c>
      <c r="R3333" s="1">
        <f t="shared" si="423"/>
        <v>26</v>
      </c>
      <c r="S3333" t="s">
        <v>72</v>
      </c>
      <c r="T3333" s="2">
        <v>4916499.59</v>
      </c>
      <c r="U3333">
        <v>0</v>
      </c>
      <c r="V3333" s="2">
        <v>3300000</v>
      </c>
      <c r="W3333" s="2">
        <v>887445.54</v>
      </c>
      <c r="X3333" s="2">
        <v>0</v>
      </c>
      <c r="Y3333" s="2">
        <v>69264.070000000007</v>
      </c>
      <c r="Z3333" s="2">
        <v>659789.98</v>
      </c>
      <c r="AA3333">
        <v>27</v>
      </c>
      <c r="AB3333">
        <v>0</v>
      </c>
      <c r="AC3333">
        <v>0</v>
      </c>
      <c r="AD3333">
        <v>0</v>
      </c>
      <c r="AE3333">
        <v>27</v>
      </c>
      <c r="AF3333">
        <v>27</v>
      </c>
      <c r="AG3333">
        <v>3</v>
      </c>
      <c r="AH3333" s="2">
        <v>1100000</v>
      </c>
    </row>
    <row r="3334" spans="1:34" x14ac:dyDescent="0.5">
      <c r="A3334">
        <v>24596</v>
      </c>
      <c r="B3334">
        <v>108645</v>
      </c>
      <c r="C3334" t="s">
        <v>3221</v>
      </c>
      <c r="D3334" s="25">
        <v>25434</v>
      </c>
      <c r="E3334" t="s">
        <v>138</v>
      </c>
      <c r="F3334" t="s">
        <v>70</v>
      </c>
      <c r="G3334" t="s">
        <v>74</v>
      </c>
      <c r="H3334" s="25">
        <v>41936</v>
      </c>
      <c r="I3334" s="26" t="str">
        <f t="shared" si="416"/>
        <v>Fri</v>
      </c>
      <c r="J3334" s="1">
        <f t="shared" si="417"/>
        <v>2</v>
      </c>
      <c r="K3334" s="1" t="str">
        <f t="shared" si="418"/>
        <v>7D</v>
      </c>
      <c r="L3334" s="25">
        <v>41938</v>
      </c>
      <c r="M3334" s="26" t="str">
        <f t="shared" si="419"/>
        <v>Sun</v>
      </c>
      <c r="N3334" s="25">
        <v>41944</v>
      </c>
      <c r="O3334" s="1">
        <f t="shared" si="420"/>
        <v>6</v>
      </c>
      <c r="P3334" s="27">
        <f t="shared" si="421"/>
        <v>2014</v>
      </c>
      <c r="Q3334" s="1">
        <f t="shared" si="422"/>
        <v>10</v>
      </c>
      <c r="R3334" s="1">
        <f t="shared" si="423"/>
        <v>26</v>
      </c>
      <c r="S3334" t="s">
        <v>72</v>
      </c>
      <c r="T3334" s="2">
        <v>41118000</v>
      </c>
      <c r="U3334">
        <v>41118000</v>
      </c>
      <c r="V3334" s="2">
        <v>34787879</v>
      </c>
      <c r="W3334" s="2">
        <v>812121</v>
      </c>
      <c r="X3334" s="2">
        <v>0</v>
      </c>
      <c r="Y3334" s="2">
        <v>0</v>
      </c>
      <c r="Z3334" s="2">
        <v>5518000</v>
      </c>
      <c r="AA3334">
        <v>8</v>
      </c>
      <c r="AB3334">
        <v>0</v>
      </c>
      <c r="AC3334">
        <v>0</v>
      </c>
      <c r="AD3334">
        <v>0</v>
      </c>
      <c r="AE3334">
        <v>8</v>
      </c>
      <c r="AF3334">
        <v>8</v>
      </c>
      <c r="AG3334">
        <v>8</v>
      </c>
      <c r="AH3334" s="2">
        <v>4348484.88</v>
      </c>
    </row>
    <row r="3335" spans="1:34" x14ac:dyDescent="0.5">
      <c r="A3335">
        <v>24617</v>
      </c>
      <c r="B3335">
        <v>104558</v>
      </c>
      <c r="C3335" t="s">
        <v>3222</v>
      </c>
      <c r="D3335" s="25">
        <v>26659</v>
      </c>
      <c r="E3335" t="s">
        <v>138</v>
      </c>
      <c r="F3335" t="s">
        <v>75</v>
      </c>
      <c r="G3335" t="s">
        <v>91</v>
      </c>
      <c r="H3335" s="25">
        <v>41936</v>
      </c>
      <c r="I3335" s="26" t="str">
        <f t="shared" si="416"/>
        <v>Fri</v>
      </c>
      <c r="J3335" s="1">
        <f t="shared" si="417"/>
        <v>43</v>
      </c>
      <c r="K3335" s="1" t="str">
        <f t="shared" si="418"/>
        <v>45D</v>
      </c>
      <c r="L3335" s="25">
        <v>41979</v>
      </c>
      <c r="M3335" s="26" t="str">
        <f t="shared" si="419"/>
        <v>Sat</v>
      </c>
      <c r="N3335" s="25">
        <v>41982</v>
      </c>
      <c r="O3335" s="1">
        <f t="shared" si="420"/>
        <v>3</v>
      </c>
      <c r="P3335" s="27">
        <f t="shared" si="421"/>
        <v>2014</v>
      </c>
      <c r="Q3335" s="1">
        <f t="shared" si="422"/>
        <v>12</v>
      </c>
      <c r="R3335" s="1">
        <f t="shared" si="423"/>
        <v>6</v>
      </c>
      <c r="S3335" t="s">
        <v>72</v>
      </c>
      <c r="T3335" s="2">
        <v>5294000</v>
      </c>
      <c r="U3335">
        <v>0</v>
      </c>
      <c r="V3335" s="2">
        <v>2800000</v>
      </c>
      <c r="W3335" s="2">
        <v>95238.1</v>
      </c>
      <c r="X3335" s="2">
        <v>0</v>
      </c>
      <c r="Y3335" s="2">
        <v>1688311.69</v>
      </c>
      <c r="Z3335" s="2">
        <v>710450.21</v>
      </c>
      <c r="AA3335">
        <v>6</v>
      </c>
      <c r="AB3335">
        <v>3</v>
      </c>
      <c r="AC3335">
        <v>3</v>
      </c>
      <c r="AD3335">
        <v>0</v>
      </c>
      <c r="AE3335">
        <v>9</v>
      </c>
      <c r="AF3335">
        <v>12</v>
      </c>
      <c r="AG3335">
        <v>3</v>
      </c>
      <c r="AH3335" s="2">
        <v>933333.33</v>
      </c>
    </row>
    <row r="3336" spans="1:34" x14ac:dyDescent="0.5">
      <c r="A3336">
        <v>24606</v>
      </c>
      <c r="B3336">
        <v>104518</v>
      </c>
      <c r="C3336" t="s">
        <v>3223</v>
      </c>
      <c r="D3336" s="25">
        <v>27652</v>
      </c>
      <c r="E3336" t="s">
        <v>138</v>
      </c>
      <c r="F3336" t="s">
        <v>75</v>
      </c>
      <c r="G3336" t="s">
        <v>91</v>
      </c>
      <c r="H3336" s="25">
        <v>41936</v>
      </c>
      <c r="I3336" s="26" t="str">
        <f t="shared" si="416"/>
        <v>Fri</v>
      </c>
      <c r="J3336" s="1">
        <f t="shared" si="417"/>
        <v>7</v>
      </c>
      <c r="K3336" s="1" t="str">
        <f t="shared" si="418"/>
        <v>7D</v>
      </c>
      <c r="L3336" s="25">
        <v>41943</v>
      </c>
      <c r="M3336" s="26" t="str">
        <f t="shared" si="419"/>
        <v>Fri</v>
      </c>
      <c r="N3336" s="25">
        <v>41946</v>
      </c>
      <c r="O3336" s="1">
        <f t="shared" si="420"/>
        <v>3</v>
      </c>
      <c r="P3336" s="27">
        <f t="shared" si="421"/>
        <v>2014</v>
      </c>
      <c r="Q3336" s="1">
        <f t="shared" si="422"/>
        <v>10</v>
      </c>
      <c r="R3336" s="1">
        <f t="shared" si="423"/>
        <v>31</v>
      </c>
      <c r="S3336" t="s">
        <v>72</v>
      </c>
      <c r="T3336" s="2">
        <v>4324999.63</v>
      </c>
      <c r="U3336">
        <v>0</v>
      </c>
      <c r="V3336" s="2">
        <v>3000000</v>
      </c>
      <c r="W3336" s="2">
        <v>658008.35</v>
      </c>
      <c r="X3336" s="2">
        <v>0</v>
      </c>
      <c r="Y3336" s="2">
        <v>86580.09</v>
      </c>
      <c r="Z3336" s="2">
        <v>580411.18999999994</v>
      </c>
      <c r="AA3336">
        <v>6</v>
      </c>
      <c r="AB3336">
        <v>3</v>
      </c>
      <c r="AC3336">
        <v>3</v>
      </c>
      <c r="AD3336">
        <v>0</v>
      </c>
      <c r="AE3336">
        <v>9</v>
      </c>
      <c r="AF3336">
        <v>12</v>
      </c>
      <c r="AG3336">
        <v>3</v>
      </c>
      <c r="AH3336" s="2">
        <v>1000000</v>
      </c>
    </row>
    <row r="3337" spans="1:34" x14ac:dyDescent="0.5">
      <c r="A3337">
        <v>24632</v>
      </c>
      <c r="B3337">
        <v>104615</v>
      </c>
      <c r="C3337" t="s">
        <v>3224</v>
      </c>
      <c r="D3337" s="25">
        <v>29105</v>
      </c>
      <c r="E3337" t="s">
        <v>69</v>
      </c>
      <c r="F3337" t="s">
        <v>84</v>
      </c>
      <c r="G3337" t="s">
        <v>112</v>
      </c>
      <c r="H3337" s="25">
        <v>41937</v>
      </c>
      <c r="I3337" s="26" t="str">
        <f t="shared" si="416"/>
        <v>Sat</v>
      </c>
      <c r="J3337" s="1">
        <f t="shared" si="417"/>
        <v>1</v>
      </c>
      <c r="K3337" s="1" t="str">
        <f t="shared" si="418"/>
        <v>7D</v>
      </c>
      <c r="L3337" s="25">
        <v>41938</v>
      </c>
      <c r="M3337" s="26" t="str">
        <f t="shared" si="419"/>
        <v>Sun</v>
      </c>
      <c r="N3337" s="25">
        <v>41943</v>
      </c>
      <c r="O3337" s="1">
        <f t="shared" si="420"/>
        <v>5</v>
      </c>
      <c r="P3337" s="27">
        <f t="shared" si="421"/>
        <v>2014</v>
      </c>
      <c r="Q3337" s="1">
        <f t="shared" si="422"/>
        <v>10</v>
      </c>
      <c r="R3337" s="1">
        <f t="shared" si="423"/>
        <v>26</v>
      </c>
      <c r="S3337" t="s">
        <v>72</v>
      </c>
      <c r="T3337" s="2">
        <v>15600000</v>
      </c>
      <c r="U3337">
        <v>15600000</v>
      </c>
      <c r="V3337" s="2">
        <v>10258008</v>
      </c>
      <c r="W3337" s="2">
        <v>3248484</v>
      </c>
      <c r="X3337" s="2">
        <v>0</v>
      </c>
      <c r="Y3337" s="2">
        <v>0</v>
      </c>
      <c r="Z3337" s="2">
        <v>2093508</v>
      </c>
      <c r="AA3337">
        <v>5</v>
      </c>
      <c r="AB3337">
        <v>0</v>
      </c>
      <c r="AC3337">
        <v>0</v>
      </c>
      <c r="AD3337">
        <v>0</v>
      </c>
      <c r="AE3337">
        <v>5</v>
      </c>
      <c r="AF3337">
        <v>5</v>
      </c>
      <c r="AG3337">
        <v>5</v>
      </c>
      <c r="AH3337" s="2">
        <v>2051601.6</v>
      </c>
    </row>
    <row r="3338" spans="1:34" x14ac:dyDescent="0.5">
      <c r="A3338">
        <v>24638</v>
      </c>
      <c r="B3338">
        <v>104661</v>
      </c>
      <c r="C3338" t="s">
        <v>3225</v>
      </c>
      <c r="D3338" s="25">
        <v>29521</v>
      </c>
      <c r="E3338" t="s">
        <v>144</v>
      </c>
      <c r="F3338" t="s">
        <v>80</v>
      </c>
      <c r="G3338" t="s">
        <v>89</v>
      </c>
      <c r="H3338" s="25">
        <v>41938</v>
      </c>
      <c r="I3338" s="26" t="str">
        <f t="shared" si="416"/>
        <v>Sun</v>
      </c>
      <c r="J3338" s="1">
        <f t="shared" si="417"/>
        <v>0</v>
      </c>
      <c r="K3338" s="1" t="str">
        <f t="shared" si="418"/>
        <v>7D</v>
      </c>
      <c r="L3338" s="25">
        <v>41938</v>
      </c>
      <c r="M3338" s="26" t="str">
        <f t="shared" si="419"/>
        <v>Sun</v>
      </c>
      <c r="N3338" s="25">
        <v>41940</v>
      </c>
      <c r="O3338" s="1">
        <f t="shared" si="420"/>
        <v>2</v>
      </c>
      <c r="P3338" s="27">
        <f t="shared" si="421"/>
        <v>2014</v>
      </c>
      <c r="Q3338" s="1">
        <f t="shared" si="422"/>
        <v>10</v>
      </c>
      <c r="R3338" s="1">
        <f t="shared" si="423"/>
        <v>26</v>
      </c>
      <c r="S3338" t="s">
        <v>72</v>
      </c>
      <c r="T3338" s="2">
        <v>13904591.810000001</v>
      </c>
      <c r="U3338">
        <v>10469592.800000001</v>
      </c>
      <c r="V3338" s="2">
        <v>7445877.5999999996</v>
      </c>
      <c r="W3338" s="2">
        <v>3865696.39</v>
      </c>
      <c r="X3338" s="2">
        <v>0</v>
      </c>
      <c r="Y3338" s="2">
        <v>727272.73</v>
      </c>
      <c r="Z3338" s="2">
        <v>1865745.09</v>
      </c>
      <c r="AA3338">
        <v>2</v>
      </c>
      <c r="AB3338">
        <v>0</v>
      </c>
      <c r="AC3338">
        <v>0</v>
      </c>
      <c r="AD3338">
        <v>0</v>
      </c>
      <c r="AE3338">
        <v>2</v>
      </c>
      <c r="AF3338">
        <v>2</v>
      </c>
      <c r="AG3338">
        <v>2</v>
      </c>
      <c r="AH3338" s="2">
        <v>3722938.8</v>
      </c>
    </row>
    <row r="3339" spans="1:34" x14ac:dyDescent="0.5">
      <c r="A3339">
        <v>24670</v>
      </c>
      <c r="B3339">
        <v>104818</v>
      </c>
      <c r="C3339" t="s">
        <v>3226</v>
      </c>
      <c r="D3339" s="25">
        <v>24549</v>
      </c>
      <c r="E3339" t="s">
        <v>140</v>
      </c>
      <c r="F3339" t="s">
        <v>80</v>
      </c>
      <c r="G3339" t="s">
        <v>89</v>
      </c>
      <c r="H3339" s="25">
        <v>41940</v>
      </c>
      <c r="I3339" s="26" t="str">
        <f t="shared" si="416"/>
        <v>Tue</v>
      </c>
      <c r="J3339" s="1">
        <f t="shared" si="417"/>
        <v>4</v>
      </c>
      <c r="K3339" s="1" t="str">
        <f t="shared" si="418"/>
        <v>7D</v>
      </c>
      <c r="L3339" s="25">
        <v>41944</v>
      </c>
      <c r="M3339" s="26" t="str">
        <f t="shared" si="419"/>
        <v>Sat</v>
      </c>
      <c r="N3339" s="25">
        <v>41945</v>
      </c>
      <c r="O3339" s="1">
        <f t="shared" si="420"/>
        <v>1</v>
      </c>
      <c r="P3339" s="27">
        <f t="shared" si="421"/>
        <v>2014</v>
      </c>
      <c r="Q3339" s="1">
        <f t="shared" si="422"/>
        <v>11</v>
      </c>
      <c r="R3339" s="1">
        <f t="shared" si="423"/>
        <v>1</v>
      </c>
      <c r="S3339" t="s">
        <v>72</v>
      </c>
      <c r="T3339" s="2">
        <v>5334696.2</v>
      </c>
      <c r="U3339">
        <v>5249696.2</v>
      </c>
      <c r="V3339" s="2">
        <v>2921759.4</v>
      </c>
      <c r="W3339" s="2">
        <v>1696933.67</v>
      </c>
      <c r="X3339" s="2">
        <v>0</v>
      </c>
      <c r="Y3339" s="2">
        <v>0</v>
      </c>
      <c r="Z3339" s="2">
        <v>716003.13</v>
      </c>
      <c r="AA3339">
        <v>2</v>
      </c>
      <c r="AB3339">
        <v>0</v>
      </c>
      <c r="AC3339">
        <v>0</v>
      </c>
      <c r="AD3339">
        <v>0</v>
      </c>
      <c r="AE3339">
        <v>2</v>
      </c>
      <c r="AF3339">
        <v>2</v>
      </c>
      <c r="AG3339">
        <v>1</v>
      </c>
      <c r="AH3339" s="2">
        <v>2921759.4</v>
      </c>
    </row>
    <row r="3340" spans="1:34" x14ac:dyDescent="0.5">
      <c r="A3340">
        <v>24692</v>
      </c>
      <c r="B3340">
        <v>104982</v>
      </c>
      <c r="C3340" t="s">
        <v>3227</v>
      </c>
      <c r="D3340" s="25">
        <v>27480</v>
      </c>
      <c r="E3340" t="s">
        <v>138</v>
      </c>
      <c r="F3340" t="s">
        <v>80</v>
      </c>
      <c r="G3340" t="s">
        <v>89</v>
      </c>
      <c r="H3340" s="25">
        <v>41940</v>
      </c>
      <c r="I3340" s="26" t="str">
        <f t="shared" si="416"/>
        <v>Tue</v>
      </c>
      <c r="J3340" s="1">
        <f t="shared" si="417"/>
        <v>32</v>
      </c>
      <c r="K3340" s="1" t="str">
        <f t="shared" si="418"/>
        <v>45D</v>
      </c>
      <c r="L3340" s="25">
        <v>41972</v>
      </c>
      <c r="M3340" s="26" t="str">
        <f t="shared" si="419"/>
        <v>Sat</v>
      </c>
      <c r="N3340" s="25">
        <v>41973</v>
      </c>
      <c r="O3340" s="1">
        <f t="shared" si="420"/>
        <v>1</v>
      </c>
      <c r="P3340" s="27">
        <f t="shared" si="421"/>
        <v>2014</v>
      </c>
      <c r="Q3340" s="1">
        <f t="shared" si="422"/>
        <v>11</v>
      </c>
      <c r="R3340" s="1">
        <f t="shared" si="423"/>
        <v>29</v>
      </c>
      <c r="S3340" t="s">
        <v>72</v>
      </c>
      <c r="T3340" s="2">
        <v>924000</v>
      </c>
      <c r="U3340">
        <v>0</v>
      </c>
      <c r="V3340" s="2">
        <v>800000</v>
      </c>
      <c r="W3340" s="2">
        <v>0</v>
      </c>
      <c r="X3340" s="2">
        <v>0</v>
      </c>
      <c r="Y3340" s="2">
        <v>0</v>
      </c>
      <c r="Z3340" s="2">
        <v>124000</v>
      </c>
      <c r="AA3340">
        <v>2</v>
      </c>
      <c r="AB3340">
        <v>1</v>
      </c>
      <c r="AC3340">
        <v>1</v>
      </c>
      <c r="AD3340">
        <v>0</v>
      </c>
      <c r="AE3340">
        <v>3</v>
      </c>
      <c r="AF3340">
        <v>4</v>
      </c>
      <c r="AG3340">
        <v>1</v>
      </c>
      <c r="AH3340" s="2">
        <v>800000</v>
      </c>
    </row>
    <row r="3341" spans="1:34" x14ac:dyDescent="0.5">
      <c r="A3341">
        <v>24698</v>
      </c>
      <c r="B3341">
        <v>104997</v>
      </c>
      <c r="C3341" t="s">
        <v>3228</v>
      </c>
      <c r="D3341" s="25">
        <v>25751</v>
      </c>
      <c r="E3341" t="s">
        <v>79</v>
      </c>
      <c r="F3341" t="s">
        <v>80</v>
      </c>
      <c r="G3341" t="s">
        <v>89</v>
      </c>
      <c r="H3341" s="25">
        <v>41940</v>
      </c>
      <c r="I3341" s="26" t="str">
        <f t="shared" si="416"/>
        <v>Tue</v>
      </c>
      <c r="J3341" s="1">
        <f t="shared" si="417"/>
        <v>32</v>
      </c>
      <c r="K3341" s="1" t="str">
        <f t="shared" si="418"/>
        <v>45D</v>
      </c>
      <c r="L3341" s="25">
        <v>41972</v>
      </c>
      <c r="M3341" s="26" t="str">
        <f t="shared" si="419"/>
        <v>Sat</v>
      </c>
      <c r="N3341" s="25">
        <v>41975</v>
      </c>
      <c r="O3341" s="1">
        <f t="shared" si="420"/>
        <v>3</v>
      </c>
      <c r="P3341" s="27">
        <f t="shared" si="421"/>
        <v>2014</v>
      </c>
      <c r="Q3341" s="1">
        <f t="shared" si="422"/>
        <v>11</v>
      </c>
      <c r="R3341" s="1">
        <f t="shared" si="423"/>
        <v>29</v>
      </c>
      <c r="S3341" t="s">
        <v>72</v>
      </c>
      <c r="T3341" s="2">
        <v>26307831.41</v>
      </c>
      <c r="U3341">
        <v>22977832</v>
      </c>
      <c r="V3341" s="2">
        <v>13381864</v>
      </c>
      <c r="W3341" s="2">
        <v>8650319.6300000008</v>
      </c>
      <c r="X3341" s="2">
        <v>0</v>
      </c>
      <c r="Y3341" s="2">
        <v>744588.74</v>
      </c>
      <c r="Z3341" s="2">
        <v>3531059.04</v>
      </c>
      <c r="AA3341">
        <v>8</v>
      </c>
      <c r="AB3341">
        <v>0</v>
      </c>
      <c r="AC3341">
        <v>0</v>
      </c>
      <c r="AD3341">
        <v>0</v>
      </c>
      <c r="AE3341">
        <v>8</v>
      </c>
      <c r="AF3341">
        <v>8</v>
      </c>
      <c r="AG3341">
        <v>4</v>
      </c>
      <c r="AH3341" s="2">
        <v>3345466</v>
      </c>
    </row>
    <row r="3342" spans="1:34" x14ac:dyDescent="0.5">
      <c r="A3342">
        <v>24675</v>
      </c>
      <c r="B3342">
        <v>104834</v>
      </c>
      <c r="C3342" t="s">
        <v>3229</v>
      </c>
      <c r="D3342" s="25">
        <v>27177</v>
      </c>
      <c r="E3342" t="s">
        <v>101</v>
      </c>
      <c r="F3342" t="s">
        <v>75</v>
      </c>
      <c r="G3342" t="s">
        <v>91</v>
      </c>
      <c r="H3342" s="25">
        <v>41940</v>
      </c>
      <c r="I3342" s="26" t="str">
        <f t="shared" si="416"/>
        <v>Tue</v>
      </c>
      <c r="J3342" s="1">
        <f t="shared" si="417"/>
        <v>50</v>
      </c>
      <c r="K3342" s="1" t="str">
        <f t="shared" si="418"/>
        <v>60D</v>
      </c>
      <c r="L3342" s="25">
        <v>41990</v>
      </c>
      <c r="M3342" s="26" t="str">
        <f t="shared" si="419"/>
        <v>Wed</v>
      </c>
      <c r="N3342" s="25">
        <v>41994</v>
      </c>
      <c r="O3342" s="1">
        <f t="shared" si="420"/>
        <v>4</v>
      </c>
      <c r="P3342" s="27">
        <f t="shared" si="421"/>
        <v>2014</v>
      </c>
      <c r="Q3342" s="1">
        <f t="shared" si="422"/>
        <v>12</v>
      </c>
      <c r="R3342" s="1">
        <f t="shared" si="423"/>
        <v>17</v>
      </c>
      <c r="S3342" t="s">
        <v>72</v>
      </c>
      <c r="T3342" s="2">
        <v>3336910.9</v>
      </c>
      <c r="U3342">
        <v>0</v>
      </c>
      <c r="V3342" s="2">
        <v>2800000</v>
      </c>
      <c r="W3342" s="2">
        <v>0</v>
      </c>
      <c r="X3342" s="2">
        <v>0</v>
      </c>
      <c r="Y3342" s="2">
        <v>89226.36</v>
      </c>
      <c r="Z3342" s="2">
        <v>447684.54</v>
      </c>
      <c r="AA3342">
        <v>8</v>
      </c>
      <c r="AB3342">
        <v>0</v>
      </c>
      <c r="AC3342">
        <v>4</v>
      </c>
      <c r="AD3342">
        <v>4</v>
      </c>
      <c r="AE3342">
        <v>8</v>
      </c>
      <c r="AF3342">
        <v>16</v>
      </c>
      <c r="AG3342">
        <v>4</v>
      </c>
      <c r="AH3342" s="2">
        <v>700000</v>
      </c>
    </row>
    <row r="3343" spans="1:34" x14ac:dyDescent="0.5">
      <c r="A3343">
        <v>24746</v>
      </c>
      <c r="B3343">
        <v>105191</v>
      </c>
      <c r="C3343" t="s">
        <v>3230</v>
      </c>
      <c r="D3343" s="25">
        <v>29931</v>
      </c>
      <c r="E3343" t="s">
        <v>138</v>
      </c>
      <c r="F3343" t="s">
        <v>84</v>
      </c>
      <c r="G3343" t="s">
        <v>112</v>
      </c>
      <c r="H3343" s="25">
        <v>41941</v>
      </c>
      <c r="I3343" s="26" t="str">
        <f t="shared" si="416"/>
        <v>Wed</v>
      </c>
      <c r="J3343" s="1">
        <f t="shared" si="417"/>
        <v>3</v>
      </c>
      <c r="K3343" s="1" t="str">
        <f t="shared" si="418"/>
        <v>7D</v>
      </c>
      <c r="L3343" s="25">
        <v>41944</v>
      </c>
      <c r="M3343" s="26" t="str">
        <f t="shared" si="419"/>
        <v>Sat</v>
      </c>
      <c r="N3343" s="25">
        <v>41948</v>
      </c>
      <c r="O3343" s="1">
        <f t="shared" si="420"/>
        <v>4</v>
      </c>
      <c r="P3343" s="27">
        <f t="shared" si="421"/>
        <v>2014</v>
      </c>
      <c r="Q3343" s="1">
        <f t="shared" si="422"/>
        <v>11</v>
      </c>
      <c r="R3343" s="1">
        <f t="shared" si="423"/>
        <v>1</v>
      </c>
      <c r="S3343" t="s">
        <v>72</v>
      </c>
      <c r="T3343" s="2">
        <v>18979999.800000001</v>
      </c>
      <c r="U3343">
        <v>17010000</v>
      </c>
      <c r="V3343" s="2">
        <v>9854544</v>
      </c>
      <c r="W3343" s="2">
        <v>5149782.0999999996</v>
      </c>
      <c r="X3343" s="2">
        <v>0</v>
      </c>
      <c r="Y3343" s="2">
        <v>1098901.1000000001</v>
      </c>
      <c r="Z3343" s="2">
        <v>2876772.6</v>
      </c>
      <c r="AA3343">
        <v>8</v>
      </c>
      <c r="AB3343">
        <v>0</v>
      </c>
      <c r="AC3343">
        <v>0</v>
      </c>
      <c r="AD3343">
        <v>8</v>
      </c>
      <c r="AE3343">
        <v>8</v>
      </c>
      <c r="AF3343">
        <v>16</v>
      </c>
      <c r="AG3343">
        <v>4</v>
      </c>
      <c r="AH3343" s="2">
        <v>2463636</v>
      </c>
    </row>
    <row r="3344" spans="1:34" x14ac:dyDescent="0.5">
      <c r="A3344">
        <v>19766</v>
      </c>
      <c r="B3344">
        <v>105088</v>
      </c>
      <c r="C3344" t="s">
        <v>2564</v>
      </c>
      <c r="D3344" s="25">
        <v>18102</v>
      </c>
      <c r="E3344" t="s">
        <v>79</v>
      </c>
      <c r="F3344" t="s">
        <v>70</v>
      </c>
      <c r="G3344" t="s">
        <v>74</v>
      </c>
      <c r="H3344" s="25">
        <v>41941</v>
      </c>
      <c r="I3344" s="26" t="str">
        <f t="shared" si="416"/>
        <v>Wed</v>
      </c>
      <c r="J3344" s="1">
        <f t="shared" si="417"/>
        <v>11</v>
      </c>
      <c r="K3344" s="1" t="str">
        <f t="shared" si="418"/>
        <v>14D</v>
      </c>
      <c r="L3344" s="25">
        <v>41952</v>
      </c>
      <c r="M3344" s="26" t="str">
        <f t="shared" si="419"/>
        <v>Sun</v>
      </c>
      <c r="N3344" s="25">
        <v>41953</v>
      </c>
      <c r="O3344" s="1">
        <f t="shared" si="420"/>
        <v>1</v>
      </c>
      <c r="P3344" s="27">
        <f t="shared" si="421"/>
        <v>2014</v>
      </c>
      <c r="Q3344" s="1">
        <f t="shared" si="422"/>
        <v>11</v>
      </c>
      <c r="R3344" s="1">
        <f t="shared" si="423"/>
        <v>9</v>
      </c>
      <c r="S3344" t="s">
        <v>72</v>
      </c>
      <c r="T3344" s="2">
        <v>33283997.289999999</v>
      </c>
      <c r="U3344">
        <v>5285000</v>
      </c>
      <c r="V3344" s="2">
        <v>4151896</v>
      </c>
      <c r="W3344" s="2">
        <v>24350261.600000001</v>
      </c>
      <c r="X3344" s="2">
        <v>0</v>
      </c>
      <c r="Y3344" s="2">
        <v>315151.51</v>
      </c>
      <c r="Z3344" s="2">
        <v>4466688.18</v>
      </c>
      <c r="AA3344">
        <v>14</v>
      </c>
      <c r="AB3344">
        <v>0</v>
      </c>
      <c r="AC3344">
        <v>0</v>
      </c>
      <c r="AD3344">
        <v>0</v>
      </c>
      <c r="AE3344">
        <v>14</v>
      </c>
      <c r="AF3344">
        <v>14</v>
      </c>
      <c r="AG3344">
        <v>7</v>
      </c>
      <c r="AH3344" s="2">
        <v>593128</v>
      </c>
    </row>
    <row r="3345" spans="1:34" x14ac:dyDescent="0.5">
      <c r="A3345">
        <v>24113</v>
      </c>
      <c r="B3345">
        <v>105051</v>
      </c>
      <c r="C3345" t="s">
        <v>3231</v>
      </c>
      <c r="D3345" s="25">
        <v>26360</v>
      </c>
      <c r="E3345" t="s">
        <v>138</v>
      </c>
      <c r="F3345" t="s">
        <v>127</v>
      </c>
      <c r="G3345" t="s">
        <v>128</v>
      </c>
      <c r="H3345" s="25">
        <v>41941</v>
      </c>
      <c r="I3345" s="26" t="str">
        <f t="shared" si="416"/>
        <v>Wed</v>
      </c>
      <c r="J3345" s="1">
        <f t="shared" si="417"/>
        <v>6</v>
      </c>
      <c r="K3345" s="1" t="str">
        <f t="shared" si="418"/>
        <v>7D</v>
      </c>
      <c r="L3345" s="25">
        <v>41947</v>
      </c>
      <c r="M3345" s="26" t="str">
        <f t="shared" si="419"/>
        <v>Tue</v>
      </c>
      <c r="N3345" s="25">
        <v>41950</v>
      </c>
      <c r="O3345" s="1">
        <f t="shared" si="420"/>
        <v>3</v>
      </c>
      <c r="P3345" s="27">
        <f t="shared" si="421"/>
        <v>2014</v>
      </c>
      <c r="Q3345" s="1">
        <f t="shared" si="422"/>
        <v>11</v>
      </c>
      <c r="R3345" s="1">
        <f t="shared" si="423"/>
        <v>4</v>
      </c>
      <c r="S3345" t="s">
        <v>72</v>
      </c>
      <c r="T3345" s="2">
        <v>1355500</v>
      </c>
      <c r="U3345">
        <v>0</v>
      </c>
      <c r="V3345" s="2">
        <v>1100000</v>
      </c>
      <c r="W3345" s="2">
        <v>73593.070000000007</v>
      </c>
      <c r="X3345" s="2">
        <v>0</v>
      </c>
      <c r="Y3345" s="2">
        <v>0</v>
      </c>
      <c r="Z3345" s="2">
        <v>181906.93</v>
      </c>
      <c r="AA3345">
        <v>4</v>
      </c>
      <c r="AB3345">
        <v>0</v>
      </c>
      <c r="AC3345">
        <v>0</v>
      </c>
      <c r="AD3345">
        <v>0</v>
      </c>
      <c r="AE3345">
        <v>4</v>
      </c>
      <c r="AF3345">
        <v>4</v>
      </c>
      <c r="AG3345">
        <v>3</v>
      </c>
      <c r="AH3345" s="2">
        <v>366666.67</v>
      </c>
    </row>
    <row r="3346" spans="1:34" x14ac:dyDescent="0.5">
      <c r="A3346">
        <v>24714</v>
      </c>
      <c r="B3346">
        <v>105096</v>
      </c>
      <c r="C3346" t="s">
        <v>3232</v>
      </c>
      <c r="D3346" s="25">
        <v>26468</v>
      </c>
      <c r="E3346" t="s">
        <v>79</v>
      </c>
      <c r="F3346" t="s">
        <v>70</v>
      </c>
      <c r="G3346" t="s">
        <v>74</v>
      </c>
      <c r="H3346" s="25">
        <v>41941</v>
      </c>
      <c r="I3346" s="26" t="str">
        <f t="shared" si="416"/>
        <v>Wed</v>
      </c>
      <c r="J3346" s="1">
        <f t="shared" si="417"/>
        <v>18</v>
      </c>
      <c r="K3346" s="1" t="str">
        <f t="shared" si="418"/>
        <v>30D</v>
      </c>
      <c r="L3346" s="25">
        <v>41959</v>
      </c>
      <c r="M3346" s="26" t="str">
        <f t="shared" si="419"/>
        <v>Sun</v>
      </c>
      <c r="N3346" s="25">
        <v>41961</v>
      </c>
      <c r="O3346" s="1">
        <f t="shared" si="420"/>
        <v>2</v>
      </c>
      <c r="P3346" s="27">
        <f t="shared" si="421"/>
        <v>2014</v>
      </c>
      <c r="Q3346" s="1">
        <f t="shared" si="422"/>
        <v>11</v>
      </c>
      <c r="R3346" s="1">
        <f t="shared" si="423"/>
        <v>16</v>
      </c>
      <c r="S3346" t="s">
        <v>72</v>
      </c>
      <c r="T3346" s="2">
        <v>13398000</v>
      </c>
      <c r="U3346">
        <v>10395000</v>
      </c>
      <c r="V3346" s="2">
        <v>5590304</v>
      </c>
      <c r="W3346" s="2">
        <v>6009698</v>
      </c>
      <c r="X3346" s="2">
        <v>0</v>
      </c>
      <c r="Y3346" s="2">
        <v>0</v>
      </c>
      <c r="Z3346" s="2">
        <v>1797998</v>
      </c>
      <c r="AA3346">
        <v>6</v>
      </c>
      <c r="AB3346">
        <v>0</v>
      </c>
      <c r="AC3346">
        <v>2</v>
      </c>
      <c r="AD3346">
        <v>0</v>
      </c>
      <c r="AE3346">
        <v>6</v>
      </c>
      <c r="AF3346">
        <v>8</v>
      </c>
      <c r="AG3346">
        <v>2</v>
      </c>
      <c r="AH3346" s="2">
        <v>2795152</v>
      </c>
    </row>
    <row r="3347" spans="1:34" x14ac:dyDescent="0.5">
      <c r="A3347">
        <v>24719</v>
      </c>
      <c r="B3347">
        <v>105113</v>
      </c>
      <c r="C3347" t="s">
        <v>3233</v>
      </c>
      <c r="D3347" s="25">
        <v>27725</v>
      </c>
      <c r="E3347" t="s">
        <v>138</v>
      </c>
      <c r="F3347" t="s">
        <v>80</v>
      </c>
      <c r="G3347" t="s">
        <v>81</v>
      </c>
      <c r="H3347" s="25">
        <v>41941</v>
      </c>
      <c r="I3347" s="26" t="str">
        <f t="shared" si="416"/>
        <v>Wed</v>
      </c>
      <c r="J3347" s="1">
        <f t="shared" si="417"/>
        <v>9</v>
      </c>
      <c r="K3347" s="1" t="str">
        <f t="shared" si="418"/>
        <v>14D</v>
      </c>
      <c r="L3347" s="25">
        <v>41950</v>
      </c>
      <c r="M3347" s="26" t="str">
        <f t="shared" si="419"/>
        <v>Fri</v>
      </c>
      <c r="N3347" s="25">
        <v>41953</v>
      </c>
      <c r="O3347" s="1">
        <f t="shared" si="420"/>
        <v>3</v>
      </c>
      <c r="P3347" s="27">
        <f t="shared" si="421"/>
        <v>2014</v>
      </c>
      <c r="Q3347" s="1">
        <f t="shared" si="422"/>
        <v>11</v>
      </c>
      <c r="R3347" s="1">
        <f t="shared" si="423"/>
        <v>7</v>
      </c>
      <c r="S3347" t="s">
        <v>72</v>
      </c>
      <c r="T3347" s="2">
        <v>19404000</v>
      </c>
      <c r="U3347">
        <v>15592500</v>
      </c>
      <c r="V3347" s="2">
        <v>9490908</v>
      </c>
      <c r="W3347" s="2">
        <v>7309092</v>
      </c>
      <c r="X3347" s="2">
        <v>0</v>
      </c>
      <c r="Y3347" s="2">
        <v>0</v>
      </c>
      <c r="Z3347" s="2">
        <v>2604000</v>
      </c>
      <c r="AA3347">
        <v>9</v>
      </c>
      <c r="AB3347">
        <v>0</v>
      </c>
      <c r="AC3347">
        <v>0</v>
      </c>
      <c r="AD3347">
        <v>0</v>
      </c>
      <c r="AE3347">
        <v>9</v>
      </c>
      <c r="AF3347">
        <v>9</v>
      </c>
      <c r="AG3347">
        <v>3</v>
      </c>
      <c r="AH3347" s="2">
        <v>3163636</v>
      </c>
    </row>
    <row r="3348" spans="1:34" x14ac:dyDescent="0.5">
      <c r="A3348">
        <v>24749</v>
      </c>
      <c r="B3348">
        <v>105205</v>
      </c>
      <c r="C3348" t="s">
        <v>3234</v>
      </c>
      <c r="D3348" s="25">
        <v>27613</v>
      </c>
      <c r="E3348" t="s">
        <v>138</v>
      </c>
      <c r="F3348" t="s">
        <v>70</v>
      </c>
      <c r="G3348" t="s">
        <v>74</v>
      </c>
      <c r="H3348" s="25">
        <v>41942</v>
      </c>
      <c r="I3348" s="26" t="str">
        <f t="shared" si="416"/>
        <v>Thu</v>
      </c>
      <c r="J3348" s="1">
        <f t="shared" si="417"/>
        <v>2</v>
      </c>
      <c r="K3348" s="1" t="str">
        <f t="shared" si="418"/>
        <v>7D</v>
      </c>
      <c r="L3348" s="25">
        <v>41944</v>
      </c>
      <c r="M3348" s="26" t="str">
        <f t="shared" si="419"/>
        <v>Sat</v>
      </c>
      <c r="N3348" s="25">
        <v>41948</v>
      </c>
      <c r="O3348" s="1">
        <f t="shared" si="420"/>
        <v>4</v>
      </c>
      <c r="P3348" s="27">
        <f t="shared" si="421"/>
        <v>2014</v>
      </c>
      <c r="Q3348" s="1">
        <f t="shared" si="422"/>
        <v>11</v>
      </c>
      <c r="R3348" s="1">
        <f t="shared" si="423"/>
        <v>1</v>
      </c>
      <c r="S3348" t="s">
        <v>72</v>
      </c>
      <c r="T3348" s="2">
        <v>23846363.100000001</v>
      </c>
      <c r="U3348">
        <v>17580024</v>
      </c>
      <c r="V3348" s="2">
        <v>11169319</v>
      </c>
      <c r="W3348" s="2">
        <v>8813910.9499999993</v>
      </c>
      <c r="X3348" s="2">
        <v>0</v>
      </c>
      <c r="Y3348" s="2">
        <v>662337.66</v>
      </c>
      <c r="Z3348" s="2">
        <v>3200795.49</v>
      </c>
      <c r="AA3348">
        <v>8</v>
      </c>
      <c r="AB3348">
        <v>4</v>
      </c>
      <c r="AC3348">
        <v>4</v>
      </c>
      <c r="AD3348">
        <v>0</v>
      </c>
      <c r="AE3348">
        <v>12</v>
      </c>
      <c r="AF3348">
        <v>16</v>
      </c>
      <c r="AG3348">
        <v>4</v>
      </c>
      <c r="AH3348" s="2">
        <v>2792329.75</v>
      </c>
    </row>
    <row r="3349" spans="1:34" x14ac:dyDescent="0.5">
      <c r="A3349">
        <v>24756</v>
      </c>
      <c r="B3349">
        <v>105224</v>
      </c>
      <c r="C3349" t="s">
        <v>3235</v>
      </c>
      <c r="D3349" s="25">
        <v>27870</v>
      </c>
      <c r="E3349" t="s">
        <v>1371</v>
      </c>
      <c r="F3349" t="s">
        <v>75</v>
      </c>
      <c r="G3349" t="s">
        <v>91</v>
      </c>
      <c r="H3349" s="25">
        <v>41942</v>
      </c>
      <c r="I3349" s="26" t="str">
        <f t="shared" si="416"/>
        <v>Thu</v>
      </c>
      <c r="J3349" s="1">
        <f t="shared" si="417"/>
        <v>37</v>
      </c>
      <c r="K3349" s="1" t="str">
        <f t="shared" si="418"/>
        <v>45D</v>
      </c>
      <c r="L3349" s="25">
        <v>41979</v>
      </c>
      <c r="M3349" s="26" t="str">
        <f t="shared" si="419"/>
        <v>Sat</v>
      </c>
      <c r="N3349" s="25">
        <v>41982</v>
      </c>
      <c r="O3349" s="1">
        <f t="shared" si="420"/>
        <v>3</v>
      </c>
      <c r="P3349" s="27">
        <f t="shared" si="421"/>
        <v>2014</v>
      </c>
      <c r="Q3349" s="1">
        <f t="shared" si="422"/>
        <v>12</v>
      </c>
      <c r="R3349" s="1">
        <f t="shared" si="423"/>
        <v>6</v>
      </c>
      <c r="S3349" t="s">
        <v>72</v>
      </c>
      <c r="T3349" s="2">
        <v>2465500</v>
      </c>
      <c r="U3349">
        <v>0</v>
      </c>
      <c r="V3349" s="2">
        <v>2100000</v>
      </c>
      <c r="W3349" s="2">
        <v>0</v>
      </c>
      <c r="X3349" s="2">
        <v>0</v>
      </c>
      <c r="Y3349" s="2">
        <v>34632.03</v>
      </c>
      <c r="Z3349" s="2">
        <v>330867.96999999997</v>
      </c>
      <c r="AA3349">
        <v>6</v>
      </c>
      <c r="AB3349">
        <v>0</v>
      </c>
      <c r="AC3349">
        <v>0</v>
      </c>
      <c r="AD3349">
        <v>3</v>
      </c>
      <c r="AE3349">
        <v>6</v>
      </c>
      <c r="AF3349">
        <v>9</v>
      </c>
      <c r="AG3349">
        <v>3</v>
      </c>
      <c r="AH3349" s="2">
        <v>700000</v>
      </c>
    </row>
    <row r="3350" spans="1:34" x14ac:dyDescent="0.5">
      <c r="A3350">
        <v>24775</v>
      </c>
      <c r="B3350">
        <v>105299</v>
      </c>
      <c r="C3350" t="s">
        <v>3236</v>
      </c>
      <c r="D3350" s="25">
        <v>27712</v>
      </c>
      <c r="E3350" t="s">
        <v>138</v>
      </c>
      <c r="F3350" t="s">
        <v>75</v>
      </c>
      <c r="G3350" t="s">
        <v>1463</v>
      </c>
      <c r="H3350" s="25">
        <v>41942</v>
      </c>
      <c r="I3350" s="26" t="str">
        <f t="shared" si="416"/>
        <v>Thu</v>
      </c>
      <c r="J3350" s="1">
        <f t="shared" si="417"/>
        <v>8</v>
      </c>
      <c r="K3350" s="1" t="str">
        <f t="shared" si="418"/>
        <v>14D</v>
      </c>
      <c r="L3350" s="25">
        <v>41950</v>
      </c>
      <c r="M3350" s="26" t="str">
        <f t="shared" si="419"/>
        <v>Fri</v>
      </c>
      <c r="N3350" s="25">
        <v>41953</v>
      </c>
      <c r="O3350" s="1">
        <f t="shared" si="420"/>
        <v>3</v>
      </c>
      <c r="P3350" s="27">
        <f t="shared" si="421"/>
        <v>2014</v>
      </c>
      <c r="Q3350" s="1">
        <f t="shared" si="422"/>
        <v>11</v>
      </c>
      <c r="R3350" s="1">
        <f t="shared" si="423"/>
        <v>7</v>
      </c>
      <c r="S3350" t="s">
        <v>72</v>
      </c>
      <c r="T3350" s="2">
        <v>4960000.0199999996</v>
      </c>
      <c r="U3350">
        <v>0</v>
      </c>
      <c r="V3350" s="2">
        <v>4000000</v>
      </c>
      <c r="W3350" s="2">
        <v>294372.3</v>
      </c>
      <c r="X3350" s="2">
        <v>0</v>
      </c>
      <c r="Y3350" s="2">
        <v>0</v>
      </c>
      <c r="Z3350" s="2">
        <v>665627.72</v>
      </c>
      <c r="AA3350">
        <v>6</v>
      </c>
      <c r="AB3350">
        <v>0</v>
      </c>
      <c r="AC3350">
        <v>0</v>
      </c>
      <c r="AD3350">
        <v>0</v>
      </c>
      <c r="AE3350">
        <v>6</v>
      </c>
      <c r="AF3350">
        <v>6</v>
      </c>
      <c r="AG3350">
        <v>3</v>
      </c>
      <c r="AH3350" s="2">
        <v>1333333.33</v>
      </c>
    </row>
    <row r="3351" spans="1:34" x14ac:dyDescent="0.5">
      <c r="A3351">
        <v>24781</v>
      </c>
      <c r="B3351">
        <v>105352</v>
      </c>
      <c r="C3351" t="s">
        <v>3237</v>
      </c>
      <c r="D3351" s="25">
        <v>27524</v>
      </c>
      <c r="E3351" t="s">
        <v>69</v>
      </c>
      <c r="F3351" t="s">
        <v>80</v>
      </c>
      <c r="G3351" t="s">
        <v>89</v>
      </c>
      <c r="H3351" s="25">
        <v>41943</v>
      </c>
      <c r="I3351" s="26" t="str">
        <f t="shared" si="416"/>
        <v>Fri</v>
      </c>
      <c r="J3351" s="1">
        <f t="shared" si="417"/>
        <v>51</v>
      </c>
      <c r="K3351" s="1" t="str">
        <f t="shared" si="418"/>
        <v>60D</v>
      </c>
      <c r="L3351" s="25">
        <v>41994</v>
      </c>
      <c r="M3351" s="26" t="str">
        <f t="shared" si="419"/>
        <v>Sun</v>
      </c>
      <c r="N3351" s="25">
        <v>41997</v>
      </c>
      <c r="O3351" s="1">
        <f t="shared" si="420"/>
        <v>3</v>
      </c>
      <c r="P3351" s="27">
        <f t="shared" si="421"/>
        <v>2014</v>
      </c>
      <c r="Q3351" s="1">
        <f t="shared" si="422"/>
        <v>12</v>
      </c>
      <c r="R3351" s="1">
        <f t="shared" si="423"/>
        <v>21</v>
      </c>
      <c r="S3351" t="s">
        <v>72</v>
      </c>
      <c r="T3351" s="2">
        <v>25554700</v>
      </c>
      <c r="U3351">
        <v>18571200</v>
      </c>
      <c r="V3351" s="2">
        <v>13476372</v>
      </c>
      <c r="W3351" s="2">
        <v>8648664.3399999999</v>
      </c>
      <c r="X3351" s="2">
        <v>0</v>
      </c>
      <c r="Y3351" s="2">
        <v>0</v>
      </c>
      <c r="Z3351" s="2">
        <v>3429663.66</v>
      </c>
      <c r="AA3351">
        <v>6</v>
      </c>
      <c r="AB3351">
        <v>3</v>
      </c>
      <c r="AC3351">
        <v>3</v>
      </c>
      <c r="AD3351">
        <v>0</v>
      </c>
      <c r="AE3351">
        <v>9</v>
      </c>
      <c r="AF3351">
        <v>12</v>
      </c>
      <c r="AG3351">
        <v>3</v>
      </c>
      <c r="AH3351" s="2">
        <v>4492124</v>
      </c>
    </row>
    <row r="3352" spans="1:34" x14ac:dyDescent="0.5">
      <c r="A3352">
        <v>24820</v>
      </c>
      <c r="B3352">
        <v>105749</v>
      </c>
      <c r="C3352" t="s">
        <v>3238</v>
      </c>
      <c r="D3352" s="25">
        <v>30513</v>
      </c>
      <c r="E3352" t="s">
        <v>138</v>
      </c>
      <c r="F3352" t="s">
        <v>80</v>
      </c>
      <c r="G3352" t="s">
        <v>89</v>
      </c>
      <c r="H3352" s="25">
        <v>41944</v>
      </c>
      <c r="I3352" s="26" t="str">
        <f t="shared" si="416"/>
        <v>Sat</v>
      </c>
      <c r="J3352" s="1">
        <f t="shared" si="417"/>
        <v>6</v>
      </c>
      <c r="K3352" s="1" t="str">
        <f t="shared" si="418"/>
        <v>7D</v>
      </c>
      <c r="L3352" s="25">
        <v>41950</v>
      </c>
      <c r="M3352" s="26" t="str">
        <f t="shared" si="419"/>
        <v>Fri</v>
      </c>
      <c r="N3352" s="25">
        <v>41953</v>
      </c>
      <c r="O3352" s="1">
        <f t="shared" si="420"/>
        <v>3</v>
      </c>
      <c r="P3352" s="27">
        <f t="shared" si="421"/>
        <v>2014</v>
      </c>
      <c r="Q3352" s="1">
        <f t="shared" si="422"/>
        <v>11</v>
      </c>
      <c r="R3352" s="1">
        <f t="shared" si="423"/>
        <v>7</v>
      </c>
      <c r="S3352" t="s">
        <v>72</v>
      </c>
      <c r="T3352" s="2">
        <v>17653327.18</v>
      </c>
      <c r="U3352">
        <v>17580024</v>
      </c>
      <c r="V3352" s="2">
        <v>10350144</v>
      </c>
      <c r="W3352" s="2">
        <v>4921969.8499999996</v>
      </c>
      <c r="X3352" s="2">
        <v>0</v>
      </c>
      <c r="Y3352" s="2">
        <v>12093.8</v>
      </c>
      <c r="Z3352" s="2">
        <v>2369119.5299999998</v>
      </c>
      <c r="AA3352">
        <v>6</v>
      </c>
      <c r="AB3352">
        <v>0</v>
      </c>
      <c r="AC3352">
        <v>0</v>
      </c>
      <c r="AD3352">
        <v>3</v>
      </c>
      <c r="AE3352">
        <v>6</v>
      </c>
      <c r="AF3352">
        <v>9</v>
      </c>
      <c r="AG3352">
        <v>3</v>
      </c>
      <c r="AH3352" s="2">
        <v>3450048</v>
      </c>
    </row>
    <row r="3353" spans="1:34" x14ac:dyDescent="0.5">
      <c r="A3353">
        <v>24835</v>
      </c>
      <c r="B3353">
        <v>105877</v>
      </c>
      <c r="C3353" t="s">
        <v>3239</v>
      </c>
      <c r="D3353" s="25">
        <v>27982</v>
      </c>
      <c r="E3353" t="s">
        <v>138</v>
      </c>
      <c r="F3353" t="s">
        <v>75</v>
      </c>
      <c r="G3353" t="s">
        <v>1463</v>
      </c>
      <c r="H3353" s="25">
        <v>41946</v>
      </c>
      <c r="I3353" s="26" t="str">
        <f t="shared" si="416"/>
        <v>Mon</v>
      </c>
      <c r="J3353" s="1">
        <f t="shared" si="417"/>
        <v>5</v>
      </c>
      <c r="K3353" s="1" t="str">
        <f t="shared" si="418"/>
        <v>7D</v>
      </c>
      <c r="L3353" s="25">
        <v>41951</v>
      </c>
      <c r="M3353" s="26" t="str">
        <f t="shared" si="419"/>
        <v>Sat</v>
      </c>
      <c r="N3353" s="25">
        <v>41954</v>
      </c>
      <c r="O3353" s="1">
        <f t="shared" si="420"/>
        <v>3</v>
      </c>
      <c r="P3353" s="27">
        <f t="shared" si="421"/>
        <v>2014</v>
      </c>
      <c r="Q3353" s="1">
        <f t="shared" si="422"/>
        <v>11</v>
      </c>
      <c r="R3353" s="1">
        <f t="shared" si="423"/>
        <v>8</v>
      </c>
      <c r="S3353" t="s">
        <v>72</v>
      </c>
      <c r="T3353" s="2">
        <v>351999.99</v>
      </c>
      <c r="U3353">
        <v>0</v>
      </c>
      <c r="V3353" s="2">
        <v>200866</v>
      </c>
      <c r="W3353" s="2">
        <v>103896.1</v>
      </c>
      <c r="X3353" s="2">
        <v>0</v>
      </c>
      <c r="Y3353" s="2">
        <v>0</v>
      </c>
      <c r="Z3353" s="2">
        <v>47237.89</v>
      </c>
      <c r="AA3353">
        <v>6</v>
      </c>
      <c r="AB3353">
        <v>3</v>
      </c>
      <c r="AC3353">
        <v>0</v>
      </c>
      <c r="AD3353">
        <v>3</v>
      </c>
      <c r="AE3353">
        <v>9</v>
      </c>
      <c r="AF3353">
        <v>12</v>
      </c>
      <c r="AG3353">
        <v>3</v>
      </c>
      <c r="AH3353" s="2">
        <v>66955.33</v>
      </c>
    </row>
    <row r="3354" spans="1:34" x14ac:dyDescent="0.5">
      <c r="A3354">
        <v>24855</v>
      </c>
      <c r="B3354">
        <v>105931</v>
      </c>
      <c r="C3354" t="s">
        <v>3240</v>
      </c>
      <c r="D3354" s="25">
        <v>30524</v>
      </c>
      <c r="E3354" t="s">
        <v>138</v>
      </c>
      <c r="F3354" t="s">
        <v>75</v>
      </c>
      <c r="G3354" t="s">
        <v>1463</v>
      </c>
      <c r="H3354" s="25">
        <v>41947</v>
      </c>
      <c r="I3354" s="26" t="str">
        <f t="shared" si="416"/>
        <v>Tue</v>
      </c>
      <c r="J3354" s="1">
        <f t="shared" si="417"/>
        <v>49</v>
      </c>
      <c r="K3354" s="1" t="str">
        <f t="shared" si="418"/>
        <v>60D</v>
      </c>
      <c r="L3354" s="25">
        <v>41996</v>
      </c>
      <c r="M3354" s="26" t="str">
        <f t="shared" si="419"/>
        <v>Tue</v>
      </c>
      <c r="N3354" s="25">
        <v>41999</v>
      </c>
      <c r="O3354" s="1">
        <f t="shared" si="420"/>
        <v>3</v>
      </c>
      <c r="P3354" s="27">
        <f t="shared" si="421"/>
        <v>2014</v>
      </c>
      <c r="Q3354" s="1">
        <f t="shared" si="422"/>
        <v>12</v>
      </c>
      <c r="R3354" s="1">
        <f t="shared" si="423"/>
        <v>23</v>
      </c>
      <c r="S3354" t="s">
        <v>72</v>
      </c>
      <c r="T3354" s="2">
        <v>6454999.75</v>
      </c>
      <c r="U3354">
        <v>0</v>
      </c>
      <c r="V3354" s="2">
        <v>2952380.95</v>
      </c>
      <c r="W3354" s="2">
        <v>2636363.42</v>
      </c>
      <c r="X3354" s="2">
        <v>0</v>
      </c>
      <c r="Y3354" s="2">
        <v>0</v>
      </c>
      <c r="Z3354" s="2">
        <v>866255.38</v>
      </c>
      <c r="AA3354">
        <v>6</v>
      </c>
      <c r="AB3354">
        <v>0</v>
      </c>
      <c r="AC3354">
        <v>0</v>
      </c>
      <c r="AD3354">
        <v>3</v>
      </c>
      <c r="AE3354">
        <v>6</v>
      </c>
      <c r="AF3354">
        <v>9</v>
      </c>
      <c r="AG3354">
        <v>3</v>
      </c>
      <c r="AH3354" s="2">
        <v>984126.98</v>
      </c>
    </row>
    <row r="3355" spans="1:34" x14ac:dyDescent="0.5">
      <c r="A3355">
        <v>24870</v>
      </c>
      <c r="B3355">
        <v>106055</v>
      </c>
      <c r="C3355" t="s">
        <v>3241</v>
      </c>
      <c r="D3355" s="25">
        <v>26849</v>
      </c>
      <c r="E3355" t="s">
        <v>138</v>
      </c>
      <c r="F3355" t="s">
        <v>75</v>
      </c>
      <c r="G3355" t="s">
        <v>1463</v>
      </c>
      <c r="H3355" s="25">
        <v>41947</v>
      </c>
      <c r="I3355" s="26" t="str">
        <f t="shared" si="416"/>
        <v>Tue</v>
      </c>
      <c r="J3355" s="1">
        <f t="shared" si="417"/>
        <v>12</v>
      </c>
      <c r="K3355" s="1" t="str">
        <f t="shared" si="418"/>
        <v>14D</v>
      </c>
      <c r="L3355" s="25">
        <v>41959</v>
      </c>
      <c r="M3355" s="26" t="str">
        <f t="shared" si="419"/>
        <v>Sun</v>
      </c>
      <c r="N3355" s="25">
        <v>41962</v>
      </c>
      <c r="O3355" s="1">
        <f t="shared" si="420"/>
        <v>3</v>
      </c>
      <c r="P3355" s="27">
        <f t="shared" si="421"/>
        <v>2014</v>
      </c>
      <c r="Q3355" s="1">
        <f t="shared" si="422"/>
        <v>11</v>
      </c>
      <c r="R3355" s="1">
        <f t="shared" si="423"/>
        <v>16</v>
      </c>
      <c r="S3355" t="s">
        <v>72</v>
      </c>
      <c r="T3355" s="2">
        <v>877999.81</v>
      </c>
      <c r="U3355">
        <v>0</v>
      </c>
      <c r="V3355" s="2">
        <v>600000</v>
      </c>
      <c r="W3355" s="2">
        <v>160173</v>
      </c>
      <c r="X3355" s="2">
        <v>0</v>
      </c>
      <c r="Y3355" s="2">
        <v>0</v>
      </c>
      <c r="Z3355" s="2">
        <v>117826.81</v>
      </c>
      <c r="AA3355">
        <v>6</v>
      </c>
      <c r="AB3355">
        <v>0</v>
      </c>
      <c r="AC3355">
        <v>3</v>
      </c>
      <c r="AD3355">
        <v>0</v>
      </c>
      <c r="AE3355">
        <v>6</v>
      </c>
      <c r="AF3355">
        <v>9</v>
      </c>
      <c r="AG3355">
        <v>3</v>
      </c>
      <c r="AH3355" s="2">
        <v>200000</v>
      </c>
    </row>
    <row r="3356" spans="1:34" x14ac:dyDescent="0.5">
      <c r="A3356">
        <v>24862</v>
      </c>
      <c r="B3356">
        <v>106943</v>
      </c>
      <c r="C3356" t="s">
        <v>3242</v>
      </c>
      <c r="D3356" s="25">
        <v>27873</v>
      </c>
      <c r="E3356" t="s">
        <v>69</v>
      </c>
      <c r="F3356" t="s">
        <v>94</v>
      </c>
      <c r="G3356" t="s">
        <v>111</v>
      </c>
      <c r="H3356" s="25">
        <v>41947</v>
      </c>
      <c r="I3356" s="26" t="str">
        <f t="shared" si="416"/>
        <v>Tue</v>
      </c>
      <c r="J3356" s="1">
        <f t="shared" si="417"/>
        <v>10</v>
      </c>
      <c r="K3356" s="1" t="str">
        <f t="shared" si="418"/>
        <v>14D</v>
      </c>
      <c r="L3356" s="25">
        <v>41957</v>
      </c>
      <c r="M3356" s="26" t="str">
        <f t="shared" si="419"/>
        <v>Fri</v>
      </c>
      <c r="N3356" s="25">
        <v>41959</v>
      </c>
      <c r="O3356" s="1">
        <f t="shared" si="420"/>
        <v>2</v>
      </c>
      <c r="P3356" s="27">
        <f t="shared" si="421"/>
        <v>2014</v>
      </c>
      <c r="Q3356" s="1">
        <f t="shared" si="422"/>
        <v>11</v>
      </c>
      <c r="R3356" s="1">
        <f t="shared" si="423"/>
        <v>14</v>
      </c>
      <c r="S3356" t="s">
        <v>72</v>
      </c>
      <c r="T3356" s="2">
        <v>28377900</v>
      </c>
      <c r="U3356">
        <v>23642400</v>
      </c>
      <c r="V3356" s="2">
        <v>13604414</v>
      </c>
      <c r="W3356" s="2">
        <v>10885184</v>
      </c>
      <c r="X3356" s="2">
        <v>0</v>
      </c>
      <c r="Y3356" s="2">
        <v>80000</v>
      </c>
      <c r="Z3356" s="2">
        <v>3808302</v>
      </c>
      <c r="AA3356">
        <v>12</v>
      </c>
      <c r="AB3356">
        <v>0</v>
      </c>
      <c r="AC3356">
        <v>4</v>
      </c>
      <c r="AD3356">
        <v>4</v>
      </c>
      <c r="AE3356">
        <v>12</v>
      </c>
      <c r="AF3356">
        <v>20</v>
      </c>
      <c r="AG3356">
        <v>6</v>
      </c>
      <c r="AH3356" s="2">
        <v>2267402.33</v>
      </c>
    </row>
    <row r="3357" spans="1:34" x14ac:dyDescent="0.5">
      <c r="A3357">
        <v>24862</v>
      </c>
      <c r="B3357">
        <v>105983</v>
      </c>
      <c r="C3357" t="s">
        <v>1583</v>
      </c>
      <c r="D3357" s="25">
        <v>29026</v>
      </c>
      <c r="E3357" t="s">
        <v>69</v>
      </c>
      <c r="F3357" t="s">
        <v>94</v>
      </c>
      <c r="G3357" t="s">
        <v>111</v>
      </c>
      <c r="H3357" s="25">
        <v>41947</v>
      </c>
      <c r="I3357" s="26" t="str">
        <f t="shared" si="416"/>
        <v>Tue</v>
      </c>
      <c r="J3357" s="1">
        <f t="shared" si="417"/>
        <v>10</v>
      </c>
      <c r="K3357" s="1" t="str">
        <f t="shared" si="418"/>
        <v>14D</v>
      </c>
      <c r="L3357" s="25">
        <v>41957</v>
      </c>
      <c r="M3357" s="26" t="str">
        <f t="shared" si="419"/>
        <v>Fri</v>
      </c>
      <c r="N3357" s="25">
        <v>41959</v>
      </c>
      <c r="O3357" s="1">
        <f t="shared" si="420"/>
        <v>2</v>
      </c>
      <c r="P3357" s="27">
        <f t="shared" si="421"/>
        <v>2014</v>
      </c>
      <c r="Q3357" s="1">
        <f t="shared" si="422"/>
        <v>11</v>
      </c>
      <c r="R3357" s="1">
        <f t="shared" si="423"/>
        <v>14</v>
      </c>
      <c r="S3357" t="s">
        <v>72</v>
      </c>
      <c r="T3357" s="2">
        <v>8462000</v>
      </c>
      <c r="U3357">
        <v>8000000</v>
      </c>
      <c r="V3357" s="2">
        <v>5802597</v>
      </c>
      <c r="W3357" s="2">
        <v>727272</v>
      </c>
      <c r="X3357" s="2">
        <v>0</v>
      </c>
      <c r="Y3357" s="2">
        <v>696636</v>
      </c>
      <c r="Z3357" s="2">
        <v>1235495</v>
      </c>
      <c r="AA3357">
        <v>8</v>
      </c>
      <c r="AB3357">
        <v>0</v>
      </c>
      <c r="AC3357">
        <v>2</v>
      </c>
      <c r="AD3357">
        <v>0</v>
      </c>
      <c r="AE3357">
        <v>8</v>
      </c>
      <c r="AF3357">
        <v>10</v>
      </c>
      <c r="AG3357">
        <v>4</v>
      </c>
      <c r="AH3357" s="2">
        <v>1450649.25</v>
      </c>
    </row>
    <row r="3358" spans="1:34" x14ac:dyDescent="0.5">
      <c r="A3358">
        <v>24861</v>
      </c>
      <c r="B3358">
        <v>105979</v>
      </c>
      <c r="C3358" t="s">
        <v>3243</v>
      </c>
      <c r="D3358" s="25">
        <v>28663</v>
      </c>
      <c r="E3358" t="s">
        <v>138</v>
      </c>
      <c r="F3358" t="s">
        <v>80</v>
      </c>
      <c r="G3358" t="s">
        <v>89</v>
      </c>
      <c r="H3358" s="25">
        <v>41947</v>
      </c>
      <c r="I3358" s="26" t="str">
        <f t="shared" si="416"/>
        <v>Tue</v>
      </c>
      <c r="J3358" s="1">
        <f t="shared" si="417"/>
        <v>41</v>
      </c>
      <c r="K3358" s="1" t="str">
        <f t="shared" si="418"/>
        <v>45D</v>
      </c>
      <c r="L3358" s="25">
        <v>41988</v>
      </c>
      <c r="M3358" s="26" t="str">
        <f t="shared" si="419"/>
        <v>Mon</v>
      </c>
      <c r="N3358" s="25">
        <v>41990</v>
      </c>
      <c r="O3358" s="1">
        <f t="shared" si="420"/>
        <v>2</v>
      </c>
      <c r="P3358" s="27">
        <f t="shared" si="421"/>
        <v>2014</v>
      </c>
      <c r="Q3358" s="1">
        <f t="shared" si="422"/>
        <v>12</v>
      </c>
      <c r="R3358" s="1">
        <f t="shared" si="423"/>
        <v>15</v>
      </c>
      <c r="S3358" t="s">
        <v>72</v>
      </c>
      <c r="T3358" s="2">
        <v>55000</v>
      </c>
      <c r="U3358">
        <v>0</v>
      </c>
      <c r="V3358" s="2">
        <v>47619.05</v>
      </c>
      <c r="W3358" s="2">
        <v>0</v>
      </c>
      <c r="X3358" s="2">
        <v>0</v>
      </c>
      <c r="Y3358" s="2">
        <v>0</v>
      </c>
      <c r="Z3358" s="2">
        <v>7380.95</v>
      </c>
      <c r="AA3358">
        <v>12</v>
      </c>
      <c r="AB3358">
        <v>0</v>
      </c>
      <c r="AC3358">
        <v>0</v>
      </c>
      <c r="AD3358">
        <v>4</v>
      </c>
      <c r="AE3358">
        <v>12</v>
      </c>
      <c r="AF3358">
        <v>16</v>
      </c>
      <c r="AG3358">
        <v>2</v>
      </c>
      <c r="AH3358" s="2">
        <v>23809.53</v>
      </c>
    </row>
    <row r="3359" spans="1:34" x14ac:dyDescent="0.5">
      <c r="A3359">
        <v>24891</v>
      </c>
      <c r="B3359">
        <v>106152</v>
      </c>
      <c r="C3359" t="s">
        <v>3244</v>
      </c>
      <c r="D3359" s="25">
        <v>32010</v>
      </c>
      <c r="E3359" t="s">
        <v>113</v>
      </c>
      <c r="F3359" t="s">
        <v>80</v>
      </c>
      <c r="G3359" t="s">
        <v>89</v>
      </c>
      <c r="H3359" s="25">
        <v>41948</v>
      </c>
      <c r="I3359" s="26" t="str">
        <f t="shared" si="416"/>
        <v>Wed</v>
      </c>
      <c r="J3359" s="1">
        <f t="shared" si="417"/>
        <v>6</v>
      </c>
      <c r="K3359" s="1" t="str">
        <f t="shared" si="418"/>
        <v>7D</v>
      </c>
      <c r="L3359" s="25">
        <v>41954</v>
      </c>
      <c r="M3359" s="26" t="str">
        <f t="shared" si="419"/>
        <v>Tue</v>
      </c>
      <c r="N3359" s="25">
        <v>41956</v>
      </c>
      <c r="O3359" s="1">
        <f t="shared" si="420"/>
        <v>2</v>
      </c>
      <c r="P3359" s="27">
        <f t="shared" si="421"/>
        <v>2014</v>
      </c>
      <c r="Q3359" s="1">
        <f t="shared" si="422"/>
        <v>11</v>
      </c>
      <c r="R3359" s="1">
        <f t="shared" si="423"/>
        <v>11</v>
      </c>
      <c r="S3359" t="s">
        <v>72</v>
      </c>
      <c r="T3359" s="2">
        <v>12368499.439999999</v>
      </c>
      <c r="U3359">
        <v>9278346</v>
      </c>
      <c r="V3359" s="2">
        <v>4786229.34</v>
      </c>
      <c r="W3359" s="2">
        <v>5922005.4000000004</v>
      </c>
      <c r="X3359" s="2">
        <v>0</v>
      </c>
      <c r="Y3359" s="2">
        <v>0</v>
      </c>
      <c r="Z3359" s="2">
        <v>1660264.7</v>
      </c>
      <c r="AA3359">
        <v>4</v>
      </c>
      <c r="AB3359">
        <v>0</v>
      </c>
      <c r="AC3359">
        <v>0</v>
      </c>
      <c r="AD3359">
        <v>0</v>
      </c>
      <c r="AE3359">
        <v>4</v>
      </c>
      <c r="AF3359">
        <v>4</v>
      </c>
      <c r="AG3359">
        <v>2</v>
      </c>
      <c r="AH3359" s="2">
        <v>2393114.67</v>
      </c>
    </row>
    <row r="3360" spans="1:34" x14ac:dyDescent="0.5">
      <c r="A3360">
        <v>24944</v>
      </c>
      <c r="B3360">
        <v>106308</v>
      </c>
      <c r="C3360" t="s">
        <v>3245</v>
      </c>
      <c r="D3360" s="25">
        <v>30289</v>
      </c>
      <c r="E3360" t="s">
        <v>138</v>
      </c>
      <c r="F3360" t="s">
        <v>80</v>
      </c>
      <c r="G3360" t="s">
        <v>89</v>
      </c>
      <c r="H3360" s="25">
        <v>41949</v>
      </c>
      <c r="I3360" s="26" t="str">
        <f t="shared" si="416"/>
        <v>Thu</v>
      </c>
      <c r="J3360" s="1">
        <f t="shared" si="417"/>
        <v>33</v>
      </c>
      <c r="K3360" s="1" t="str">
        <f t="shared" si="418"/>
        <v>45D</v>
      </c>
      <c r="L3360" s="25">
        <v>41982</v>
      </c>
      <c r="M3360" s="26" t="str">
        <f t="shared" si="419"/>
        <v>Tue</v>
      </c>
      <c r="N3360" s="25">
        <v>41985</v>
      </c>
      <c r="O3360" s="1">
        <f t="shared" si="420"/>
        <v>3</v>
      </c>
      <c r="P3360" s="27">
        <f t="shared" si="421"/>
        <v>2014</v>
      </c>
      <c r="Q3360" s="1">
        <f t="shared" si="422"/>
        <v>12</v>
      </c>
      <c r="R3360" s="1">
        <f t="shared" si="423"/>
        <v>9</v>
      </c>
      <c r="S3360" t="s">
        <v>72</v>
      </c>
      <c r="T3360" s="2">
        <v>18560399.82</v>
      </c>
      <c r="U3360">
        <v>18380400</v>
      </c>
      <c r="V3360" s="2">
        <v>11029512</v>
      </c>
      <c r="W3360" s="2">
        <v>5039688</v>
      </c>
      <c r="X3360" s="2">
        <v>0</v>
      </c>
      <c r="Y3360" s="2">
        <v>0</v>
      </c>
      <c r="Z3360" s="2">
        <v>2491199.8199999998</v>
      </c>
      <c r="AA3360">
        <v>6</v>
      </c>
      <c r="AB3360">
        <v>0</v>
      </c>
      <c r="AC3360">
        <v>0</v>
      </c>
      <c r="AD3360">
        <v>0</v>
      </c>
      <c r="AE3360">
        <v>6</v>
      </c>
      <c r="AF3360">
        <v>6</v>
      </c>
      <c r="AG3360">
        <v>3</v>
      </c>
      <c r="AH3360" s="2">
        <v>3676504</v>
      </c>
    </row>
    <row r="3361" spans="1:34" x14ac:dyDescent="0.5">
      <c r="A3361">
        <v>24464</v>
      </c>
      <c r="B3361">
        <v>106255</v>
      </c>
      <c r="C3361" t="s">
        <v>3246</v>
      </c>
      <c r="D3361" s="25">
        <v>26748</v>
      </c>
      <c r="E3361" t="s">
        <v>122</v>
      </c>
      <c r="F3361" t="s">
        <v>94</v>
      </c>
      <c r="G3361" t="s">
        <v>95</v>
      </c>
      <c r="H3361" s="25">
        <v>41949</v>
      </c>
      <c r="I3361" s="26" t="str">
        <f t="shared" si="416"/>
        <v>Thu</v>
      </c>
      <c r="J3361" s="1">
        <f t="shared" si="417"/>
        <v>31</v>
      </c>
      <c r="K3361" s="1" t="str">
        <f t="shared" si="418"/>
        <v>45D</v>
      </c>
      <c r="L3361" s="25">
        <v>41980</v>
      </c>
      <c r="M3361" s="26" t="str">
        <f t="shared" si="419"/>
        <v>Sun</v>
      </c>
      <c r="N3361" s="25">
        <v>41982</v>
      </c>
      <c r="O3361" s="1">
        <f t="shared" si="420"/>
        <v>2</v>
      </c>
      <c r="P3361" s="27">
        <f t="shared" si="421"/>
        <v>2014</v>
      </c>
      <c r="Q3361" s="1">
        <f t="shared" si="422"/>
        <v>12</v>
      </c>
      <c r="R3361" s="1">
        <f t="shared" si="423"/>
        <v>7</v>
      </c>
      <c r="S3361" t="s">
        <v>72</v>
      </c>
      <c r="T3361" s="2">
        <v>7665000</v>
      </c>
      <c r="U3361">
        <v>7560000</v>
      </c>
      <c r="V3361" s="2">
        <v>4921212</v>
      </c>
      <c r="W3361" s="2">
        <v>1715151.09</v>
      </c>
      <c r="X3361" s="2">
        <v>0</v>
      </c>
      <c r="Y3361" s="2">
        <v>0</v>
      </c>
      <c r="Z3361" s="2">
        <v>1028636.91</v>
      </c>
      <c r="AA3361">
        <v>2</v>
      </c>
      <c r="AB3361">
        <v>0</v>
      </c>
      <c r="AC3361">
        <v>0</v>
      </c>
      <c r="AD3361">
        <v>0</v>
      </c>
      <c r="AE3361">
        <v>2</v>
      </c>
      <c r="AF3361">
        <v>2</v>
      </c>
      <c r="AG3361">
        <v>2</v>
      </c>
      <c r="AH3361" s="2">
        <v>2460606</v>
      </c>
    </row>
    <row r="3362" spans="1:34" x14ac:dyDescent="0.5">
      <c r="A3362">
        <v>24962</v>
      </c>
      <c r="B3362">
        <v>106376</v>
      </c>
      <c r="C3362" t="s">
        <v>3247</v>
      </c>
      <c r="D3362" s="25">
        <v>30411</v>
      </c>
      <c r="E3362" t="s">
        <v>100</v>
      </c>
      <c r="F3362" t="s">
        <v>80</v>
      </c>
      <c r="G3362" t="s">
        <v>89</v>
      </c>
      <c r="H3362" s="25">
        <v>41950</v>
      </c>
      <c r="I3362" s="26" t="str">
        <f t="shared" si="416"/>
        <v>Fri</v>
      </c>
      <c r="J3362" s="1">
        <f t="shared" si="417"/>
        <v>2</v>
      </c>
      <c r="K3362" s="1" t="str">
        <f t="shared" si="418"/>
        <v>7D</v>
      </c>
      <c r="L3362" s="25">
        <v>41952</v>
      </c>
      <c r="M3362" s="26" t="str">
        <f t="shared" si="419"/>
        <v>Sun</v>
      </c>
      <c r="N3362" s="25">
        <v>41954</v>
      </c>
      <c r="O3362" s="1">
        <f t="shared" si="420"/>
        <v>2</v>
      </c>
      <c r="P3362" s="27">
        <f t="shared" si="421"/>
        <v>2014</v>
      </c>
      <c r="Q3362" s="1">
        <f t="shared" si="422"/>
        <v>11</v>
      </c>
      <c r="R3362" s="1">
        <f t="shared" si="423"/>
        <v>9</v>
      </c>
      <c r="S3362" t="s">
        <v>72</v>
      </c>
      <c r="T3362" s="2">
        <v>13093999.109999999</v>
      </c>
      <c r="U3362">
        <v>0</v>
      </c>
      <c r="V3362" s="2">
        <v>5800000</v>
      </c>
      <c r="W3362" s="2">
        <v>2593072.83</v>
      </c>
      <c r="X3362" s="2">
        <v>0</v>
      </c>
      <c r="Y3362" s="2">
        <v>2464202.4700000002</v>
      </c>
      <c r="Z3362" s="2">
        <v>2236723.81</v>
      </c>
      <c r="AA3362">
        <v>2</v>
      </c>
      <c r="AB3362">
        <v>0</v>
      </c>
      <c r="AC3362">
        <v>0</v>
      </c>
      <c r="AD3362">
        <v>0</v>
      </c>
      <c r="AE3362">
        <v>2</v>
      </c>
      <c r="AF3362">
        <v>2</v>
      </c>
      <c r="AG3362">
        <v>2</v>
      </c>
      <c r="AH3362" s="2">
        <v>2900000</v>
      </c>
    </row>
    <row r="3363" spans="1:34" x14ac:dyDescent="0.5">
      <c r="A3363">
        <v>24983</v>
      </c>
      <c r="B3363">
        <v>106441</v>
      </c>
      <c r="C3363" t="s">
        <v>3248</v>
      </c>
      <c r="D3363" s="25">
        <v>28901</v>
      </c>
      <c r="E3363" t="s">
        <v>138</v>
      </c>
      <c r="F3363" t="s">
        <v>80</v>
      </c>
      <c r="G3363" t="s">
        <v>89</v>
      </c>
      <c r="H3363" s="25">
        <v>41951</v>
      </c>
      <c r="I3363" s="26" t="str">
        <f t="shared" si="416"/>
        <v>Sat</v>
      </c>
      <c r="J3363" s="1">
        <f t="shared" si="417"/>
        <v>21</v>
      </c>
      <c r="K3363" s="1" t="str">
        <f t="shared" si="418"/>
        <v>30D</v>
      </c>
      <c r="L3363" s="25">
        <v>41972</v>
      </c>
      <c r="M3363" s="26" t="str">
        <f t="shared" si="419"/>
        <v>Sat</v>
      </c>
      <c r="N3363" s="25">
        <v>41974</v>
      </c>
      <c r="O3363" s="1">
        <f t="shared" si="420"/>
        <v>2</v>
      </c>
      <c r="P3363" s="27">
        <f t="shared" si="421"/>
        <v>2014</v>
      </c>
      <c r="Q3363" s="1">
        <f t="shared" si="422"/>
        <v>11</v>
      </c>
      <c r="R3363" s="1">
        <f t="shared" si="423"/>
        <v>29</v>
      </c>
      <c r="S3363" t="s">
        <v>72</v>
      </c>
      <c r="T3363" s="2">
        <v>8867040</v>
      </c>
      <c r="U3363">
        <v>8357040</v>
      </c>
      <c r="V3363" s="2">
        <v>3979240</v>
      </c>
      <c r="W3363" s="2">
        <v>3255896</v>
      </c>
      <c r="X3363" s="2">
        <v>0</v>
      </c>
      <c r="Y3363" s="2">
        <v>441558.44</v>
      </c>
      <c r="Z3363" s="2">
        <v>1190345.56</v>
      </c>
      <c r="AA3363">
        <v>4</v>
      </c>
      <c r="AB3363">
        <v>0</v>
      </c>
      <c r="AC3363">
        <v>0</v>
      </c>
      <c r="AD3363">
        <v>0</v>
      </c>
      <c r="AE3363">
        <v>4</v>
      </c>
      <c r="AF3363">
        <v>4</v>
      </c>
      <c r="AG3363">
        <v>2</v>
      </c>
      <c r="AH3363" s="2">
        <v>1989620</v>
      </c>
    </row>
    <row r="3364" spans="1:34" x14ac:dyDescent="0.5">
      <c r="A3364">
        <v>25037</v>
      </c>
      <c r="B3364">
        <v>106659</v>
      </c>
      <c r="C3364" t="s">
        <v>3249</v>
      </c>
      <c r="D3364" s="25">
        <v>31907</v>
      </c>
      <c r="E3364" t="s">
        <v>140</v>
      </c>
      <c r="F3364" t="s">
        <v>80</v>
      </c>
      <c r="G3364" t="s">
        <v>89</v>
      </c>
      <c r="H3364" s="25">
        <v>41954</v>
      </c>
      <c r="I3364" s="26" t="str">
        <f t="shared" si="416"/>
        <v>Tue</v>
      </c>
      <c r="J3364" s="1">
        <f t="shared" si="417"/>
        <v>5</v>
      </c>
      <c r="K3364" s="1" t="str">
        <f t="shared" si="418"/>
        <v>7D</v>
      </c>
      <c r="L3364" s="25">
        <v>41959</v>
      </c>
      <c r="M3364" s="26" t="str">
        <f t="shared" si="419"/>
        <v>Sun</v>
      </c>
      <c r="N3364" s="25">
        <v>41960</v>
      </c>
      <c r="O3364" s="1">
        <f t="shared" si="420"/>
        <v>1</v>
      </c>
      <c r="P3364" s="27">
        <f t="shared" si="421"/>
        <v>2014</v>
      </c>
      <c r="Q3364" s="1">
        <f t="shared" si="422"/>
        <v>11</v>
      </c>
      <c r="R3364" s="1">
        <f t="shared" si="423"/>
        <v>16</v>
      </c>
      <c r="S3364" t="s">
        <v>72</v>
      </c>
      <c r="T3364" s="2">
        <v>7395499.8399999999</v>
      </c>
      <c r="U3364">
        <v>4735500</v>
      </c>
      <c r="V3364" s="2">
        <v>3287879</v>
      </c>
      <c r="W3364" s="2">
        <v>950649</v>
      </c>
      <c r="X3364" s="2">
        <v>0</v>
      </c>
      <c r="Y3364" s="2">
        <v>2164502.16</v>
      </c>
      <c r="Z3364" s="2">
        <v>992469.68</v>
      </c>
      <c r="AA3364">
        <v>1</v>
      </c>
      <c r="AB3364">
        <v>0</v>
      </c>
      <c r="AC3364">
        <v>0</v>
      </c>
      <c r="AD3364">
        <v>0</v>
      </c>
      <c r="AE3364">
        <v>1</v>
      </c>
      <c r="AF3364">
        <v>1</v>
      </c>
      <c r="AG3364">
        <v>1</v>
      </c>
      <c r="AH3364" s="2">
        <v>3287879</v>
      </c>
    </row>
    <row r="3365" spans="1:34" x14ac:dyDescent="0.5">
      <c r="A3365">
        <v>25046</v>
      </c>
      <c r="B3365">
        <v>106740</v>
      </c>
      <c r="C3365" t="s">
        <v>3250</v>
      </c>
      <c r="D3365" s="25">
        <v>25569</v>
      </c>
      <c r="E3365" t="s">
        <v>69</v>
      </c>
      <c r="F3365" t="s">
        <v>70</v>
      </c>
      <c r="G3365" t="s">
        <v>97</v>
      </c>
      <c r="H3365" s="25">
        <v>41954</v>
      </c>
      <c r="I3365" s="26" t="str">
        <f t="shared" si="416"/>
        <v>Tue</v>
      </c>
      <c r="J3365" s="1">
        <f t="shared" si="417"/>
        <v>0</v>
      </c>
      <c r="K3365" s="1" t="str">
        <f t="shared" si="418"/>
        <v>7D</v>
      </c>
      <c r="L3365" s="25">
        <v>41954</v>
      </c>
      <c r="M3365" s="26" t="str">
        <f t="shared" si="419"/>
        <v>Tue</v>
      </c>
      <c r="N3365" s="25">
        <v>41955</v>
      </c>
      <c r="O3365" s="1">
        <f t="shared" si="420"/>
        <v>1</v>
      </c>
      <c r="P3365" s="27">
        <f t="shared" si="421"/>
        <v>2014</v>
      </c>
      <c r="Q3365" s="1">
        <f t="shared" si="422"/>
        <v>11</v>
      </c>
      <c r="R3365" s="1">
        <f t="shared" si="423"/>
        <v>11</v>
      </c>
      <c r="S3365" t="s">
        <v>72</v>
      </c>
      <c r="T3365" s="2">
        <v>7739000</v>
      </c>
      <c r="U3365">
        <v>7739000</v>
      </c>
      <c r="V3365" s="2">
        <v>5076190</v>
      </c>
      <c r="W3365" s="2">
        <v>1624242</v>
      </c>
      <c r="X3365" s="2">
        <v>0</v>
      </c>
      <c r="Y3365" s="2">
        <v>0</v>
      </c>
      <c r="Z3365" s="2">
        <v>1038568</v>
      </c>
      <c r="AA3365">
        <v>1</v>
      </c>
      <c r="AB3365">
        <v>0</v>
      </c>
      <c r="AC3365">
        <v>0</v>
      </c>
      <c r="AD3365">
        <v>0</v>
      </c>
      <c r="AE3365">
        <v>1</v>
      </c>
      <c r="AF3365">
        <v>1</v>
      </c>
      <c r="AG3365">
        <v>1</v>
      </c>
      <c r="AH3365" s="2">
        <v>5076190</v>
      </c>
    </row>
    <row r="3366" spans="1:34" x14ac:dyDescent="0.5">
      <c r="A3366">
        <v>25019</v>
      </c>
      <c r="B3366">
        <v>106586</v>
      </c>
      <c r="C3366" t="s">
        <v>3251</v>
      </c>
      <c r="D3366" s="25">
        <v>24493</v>
      </c>
      <c r="E3366" t="s">
        <v>79</v>
      </c>
      <c r="F3366" t="s">
        <v>84</v>
      </c>
      <c r="G3366" t="s">
        <v>112</v>
      </c>
      <c r="H3366" s="25">
        <v>41954</v>
      </c>
      <c r="I3366" s="26" t="str">
        <f t="shared" si="416"/>
        <v>Tue</v>
      </c>
      <c r="J3366" s="1">
        <f t="shared" si="417"/>
        <v>50</v>
      </c>
      <c r="K3366" s="1" t="str">
        <f t="shared" si="418"/>
        <v>60D</v>
      </c>
      <c r="L3366" s="25">
        <v>42004</v>
      </c>
      <c r="M3366" s="26" t="str">
        <f t="shared" si="419"/>
        <v>Wed</v>
      </c>
      <c r="N3366" s="25">
        <v>42006</v>
      </c>
      <c r="O3366" s="1">
        <f t="shared" si="420"/>
        <v>2</v>
      </c>
      <c r="P3366" s="27">
        <f t="shared" si="421"/>
        <v>2014</v>
      </c>
      <c r="Q3366" s="1">
        <f t="shared" si="422"/>
        <v>12</v>
      </c>
      <c r="R3366" s="1">
        <f t="shared" si="423"/>
        <v>31</v>
      </c>
      <c r="S3366" t="s">
        <v>72</v>
      </c>
      <c r="T3366" s="2">
        <v>82659999.989999995</v>
      </c>
      <c r="U3366">
        <v>52960000</v>
      </c>
      <c r="V3366" s="2">
        <v>35194456</v>
      </c>
      <c r="W3366" s="2">
        <v>36372639.560000002</v>
      </c>
      <c r="X3366" s="2">
        <v>0</v>
      </c>
      <c r="Y3366" s="2">
        <v>0</v>
      </c>
      <c r="Z3366" s="2">
        <v>11092904.43</v>
      </c>
      <c r="AA3366">
        <v>4</v>
      </c>
      <c r="AB3366">
        <v>0</v>
      </c>
      <c r="AC3366">
        <v>0</v>
      </c>
      <c r="AD3366">
        <v>0</v>
      </c>
      <c r="AE3366">
        <v>4</v>
      </c>
      <c r="AF3366">
        <v>4</v>
      </c>
      <c r="AG3366">
        <v>2</v>
      </c>
      <c r="AH3366" s="2">
        <v>17597228</v>
      </c>
    </row>
    <row r="3367" spans="1:34" x14ac:dyDescent="0.5">
      <c r="A3367">
        <v>25066</v>
      </c>
      <c r="B3367">
        <v>106789</v>
      </c>
      <c r="C3367" t="s">
        <v>3252</v>
      </c>
      <c r="D3367" s="25">
        <v>25680</v>
      </c>
      <c r="E3367" t="s">
        <v>122</v>
      </c>
      <c r="F3367" t="s">
        <v>84</v>
      </c>
      <c r="G3367" t="s">
        <v>112</v>
      </c>
      <c r="H3367" s="25">
        <v>41955</v>
      </c>
      <c r="I3367" s="26" t="str">
        <f t="shared" si="416"/>
        <v>Wed</v>
      </c>
      <c r="J3367" s="1">
        <f t="shared" si="417"/>
        <v>22</v>
      </c>
      <c r="K3367" s="1" t="str">
        <f t="shared" si="418"/>
        <v>30D</v>
      </c>
      <c r="L3367" s="25">
        <v>41977</v>
      </c>
      <c r="M3367" s="26" t="str">
        <f t="shared" si="419"/>
        <v>Thu</v>
      </c>
      <c r="N3367" s="25">
        <v>41978</v>
      </c>
      <c r="O3367" s="1">
        <f t="shared" si="420"/>
        <v>1</v>
      </c>
      <c r="P3367" s="27">
        <f t="shared" si="421"/>
        <v>2014</v>
      </c>
      <c r="Q3367" s="1">
        <f t="shared" si="422"/>
        <v>12</v>
      </c>
      <c r="R3367" s="1">
        <f t="shared" si="423"/>
        <v>4</v>
      </c>
      <c r="S3367" t="s">
        <v>72</v>
      </c>
      <c r="T3367" s="2">
        <v>9460000</v>
      </c>
      <c r="U3367">
        <v>9460000</v>
      </c>
      <c r="V3367" s="2">
        <v>6566234</v>
      </c>
      <c r="W3367" s="2">
        <v>1624242</v>
      </c>
      <c r="X3367" s="2">
        <v>0</v>
      </c>
      <c r="Y3367" s="2">
        <v>0</v>
      </c>
      <c r="Z3367" s="2">
        <v>1269524</v>
      </c>
      <c r="AA3367">
        <v>1</v>
      </c>
      <c r="AB3367">
        <v>0</v>
      </c>
      <c r="AC3367">
        <v>0</v>
      </c>
      <c r="AD3367">
        <v>0</v>
      </c>
      <c r="AE3367">
        <v>1</v>
      </c>
      <c r="AF3367">
        <v>1</v>
      </c>
      <c r="AG3367">
        <v>1</v>
      </c>
      <c r="AH3367" s="2">
        <v>6566234</v>
      </c>
    </row>
    <row r="3368" spans="1:34" x14ac:dyDescent="0.5">
      <c r="A3368">
        <v>25108</v>
      </c>
      <c r="B3368">
        <v>107019</v>
      </c>
      <c r="C3368" t="s">
        <v>3253</v>
      </c>
      <c r="D3368" s="25">
        <v>30547</v>
      </c>
      <c r="E3368" t="s">
        <v>138</v>
      </c>
      <c r="F3368" t="s">
        <v>75</v>
      </c>
      <c r="G3368" t="s">
        <v>1463</v>
      </c>
      <c r="H3368" s="25">
        <v>41956</v>
      </c>
      <c r="I3368" s="26" t="str">
        <f t="shared" si="416"/>
        <v>Thu</v>
      </c>
      <c r="J3368" s="1">
        <f t="shared" si="417"/>
        <v>9</v>
      </c>
      <c r="K3368" s="1" t="str">
        <f t="shared" si="418"/>
        <v>14D</v>
      </c>
      <c r="L3368" s="25">
        <v>41965</v>
      </c>
      <c r="M3368" s="26" t="str">
        <f t="shared" si="419"/>
        <v>Sat</v>
      </c>
      <c r="N3368" s="25">
        <v>41969</v>
      </c>
      <c r="O3368" s="1">
        <f t="shared" si="420"/>
        <v>4</v>
      </c>
      <c r="P3368" s="27">
        <f t="shared" si="421"/>
        <v>2014</v>
      </c>
      <c r="Q3368" s="1">
        <f t="shared" si="422"/>
        <v>11</v>
      </c>
      <c r="R3368" s="1">
        <f t="shared" si="423"/>
        <v>22</v>
      </c>
      <c r="S3368" t="s">
        <v>72</v>
      </c>
      <c r="T3368" s="2">
        <v>8343000</v>
      </c>
      <c r="U3368">
        <v>0</v>
      </c>
      <c r="V3368" s="2">
        <v>2050216.45</v>
      </c>
      <c r="W3368" s="2">
        <v>177489.17</v>
      </c>
      <c r="X3368" s="2">
        <v>0</v>
      </c>
      <c r="Y3368" s="2">
        <v>4426240.43</v>
      </c>
      <c r="Z3368" s="2">
        <v>1689053.95</v>
      </c>
      <c r="AA3368">
        <v>8</v>
      </c>
      <c r="AB3368">
        <v>0</v>
      </c>
      <c r="AC3368">
        <v>0</v>
      </c>
      <c r="AD3368">
        <v>4</v>
      </c>
      <c r="AE3368">
        <v>8</v>
      </c>
      <c r="AF3368">
        <v>12</v>
      </c>
      <c r="AG3368">
        <v>4</v>
      </c>
      <c r="AH3368" s="2">
        <v>512554.11</v>
      </c>
    </row>
    <row r="3369" spans="1:34" x14ac:dyDescent="0.5">
      <c r="A3369">
        <v>25139</v>
      </c>
      <c r="B3369">
        <v>107151</v>
      </c>
      <c r="C3369" t="s">
        <v>3254</v>
      </c>
      <c r="D3369" s="25">
        <v>31061</v>
      </c>
      <c r="E3369" t="s">
        <v>138</v>
      </c>
      <c r="F3369" t="s">
        <v>70</v>
      </c>
      <c r="G3369" t="s">
        <v>74</v>
      </c>
      <c r="H3369" s="25">
        <v>41957</v>
      </c>
      <c r="I3369" s="26" t="str">
        <f t="shared" si="416"/>
        <v>Fri</v>
      </c>
      <c r="J3369" s="1">
        <f t="shared" si="417"/>
        <v>2</v>
      </c>
      <c r="K3369" s="1" t="str">
        <f t="shared" si="418"/>
        <v>7D</v>
      </c>
      <c r="L3369" s="25">
        <v>41959</v>
      </c>
      <c r="M3369" s="26" t="str">
        <f t="shared" si="419"/>
        <v>Sun</v>
      </c>
      <c r="N3369" s="25">
        <v>41961</v>
      </c>
      <c r="O3369" s="1">
        <f t="shared" si="420"/>
        <v>2</v>
      </c>
      <c r="P3369" s="27">
        <f t="shared" si="421"/>
        <v>2014</v>
      </c>
      <c r="Q3369" s="1">
        <f t="shared" si="422"/>
        <v>11</v>
      </c>
      <c r="R3369" s="1">
        <f t="shared" si="423"/>
        <v>16</v>
      </c>
      <c r="S3369" t="s">
        <v>72</v>
      </c>
      <c r="T3369" s="2">
        <v>9910999.5600000005</v>
      </c>
      <c r="U3369">
        <v>9471000</v>
      </c>
      <c r="V3369" s="2">
        <v>4951516</v>
      </c>
      <c r="W3369" s="2">
        <v>3629436</v>
      </c>
      <c r="X3369" s="2">
        <v>0</v>
      </c>
      <c r="Y3369" s="2">
        <v>0</v>
      </c>
      <c r="Z3369" s="2">
        <v>1330047.56</v>
      </c>
      <c r="AA3369">
        <v>4</v>
      </c>
      <c r="AB3369">
        <v>0</v>
      </c>
      <c r="AC3369">
        <v>0</v>
      </c>
      <c r="AD3369">
        <v>0</v>
      </c>
      <c r="AE3369">
        <v>4</v>
      </c>
      <c r="AF3369">
        <v>4</v>
      </c>
      <c r="AG3369">
        <v>2</v>
      </c>
      <c r="AH3369" s="2">
        <v>2475758</v>
      </c>
    </row>
    <row r="3370" spans="1:34" x14ac:dyDescent="0.5">
      <c r="A3370">
        <v>25148</v>
      </c>
      <c r="B3370">
        <v>107182</v>
      </c>
      <c r="C3370" t="s">
        <v>3255</v>
      </c>
      <c r="D3370" s="25">
        <v>29021</v>
      </c>
      <c r="E3370" t="s">
        <v>69</v>
      </c>
      <c r="F3370" t="s">
        <v>75</v>
      </c>
      <c r="G3370" t="s">
        <v>91</v>
      </c>
      <c r="H3370" s="25">
        <v>41957</v>
      </c>
      <c r="I3370" s="26" t="str">
        <f t="shared" si="416"/>
        <v>Fri</v>
      </c>
      <c r="J3370" s="1">
        <f t="shared" si="417"/>
        <v>0</v>
      </c>
      <c r="K3370" s="1" t="str">
        <f t="shared" si="418"/>
        <v>7D</v>
      </c>
      <c r="L3370" s="25">
        <v>41957</v>
      </c>
      <c r="M3370" s="26" t="str">
        <f t="shared" si="419"/>
        <v>Fri</v>
      </c>
      <c r="N3370" s="25">
        <v>41958</v>
      </c>
      <c r="O3370" s="1">
        <f t="shared" si="420"/>
        <v>1</v>
      </c>
      <c r="P3370" s="27">
        <f t="shared" si="421"/>
        <v>2014</v>
      </c>
      <c r="Q3370" s="1">
        <f t="shared" si="422"/>
        <v>11</v>
      </c>
      <c r="R3370" s="1">
        <f t="shared" si="423"/>
        <v>14</v>
      </c>
      <c r="S3370" t="s">
        <v>72</v>
      </c>
      <c r="T3370" s="2">
        <v>9390000</v>
      </c>
      <c r="U3370">
        <v>8980000</v>
      </c>
      <c r="V3370" s="2">
        <v>4526406</v>
      </c>
      <c r="W3370" s="2">
        <v>3603462.35</v>
      </c>
      <c r="X3370" s="2">
        <v>0</v>
      </c>
      <c r="Y3370" s="2">
        <v>0</v>
      </c>
      <c r="Z3370" s="2">
        <v>1260131.6499999999</v>
      </c>
      <c r="AA3370">
        <v>2</v>
      </c>
      <c r="AB3370">
        <v>0</v>
      </c>
      <c r="AC3370">
        <v>0</v>
      </c>
      <c r="AD3370">
        <v>0</v>
      </c>
      <c r="AE3370">
        <v>2</v>
      </c>
      <c r="AF3370">
        <v>2</v>
      </c>
      <c r="AG3370">
        <v>1</v>
      </c>
      <c r="AH3370" s="2">
        <v>4526406</v>
      </c>
    </row>
    <row r="3371" spans="1:34" x14ac:dyDescent="0.5">
      <c r="A3371">
        <v>25158</v>
      </c>
      <c r="B3371">
        <v>94954</v>
      </c>
      <c r="C3371" t="s">
        <v>496</v>
      </c>
      <c r="D3371" s="25">
        <v>24736</v>
      </c>
      <c r="E3371" t="s">
        <v>100</v>
      </c>
      <c r="F3371" t="s">
        <v>80</v>
      </c>
      <c r="G3371" t="s">
        <v>89</v>
      </c>
      <c r="H3371" s="25">
        <v>41958</v>
      </c>
      <c r="I3371" s="26" t="str">
        <f t="shared" si="416"/>
        <v>Sat</v>
      </c>
      <c r="J3371" s="1">
        <f t="shared" si="417"/>
        <v>23</v>
      </c>
      <c r="K3371" s="1" t="str">
        <f t="shared" si="418"/>
        <v>30D</v>
      </c>
      <c r="L3371" s="25">
        <v>41981</v>
      </c>
      <c r="M3371" s="26" t="str">
        <f t="shared" si="419"/>
        <v>Mon</v>
      </c>
      <c r="N3371" s="25">
        <v>41983</v>
      </c>
      <c r="O3371" s="1">
        <f t="shared" si="420"/>
        <v>2</v>
      </c>
      <c r="P3371" s="27">
        <f t="shared" si="421"/>
        <v>2014</v>
      </c>
      <c r="Q3371" s="1">
        <f t="shared" si="422"/>
        <v>12</v>
      </c>
      <c r="R3371" s="1">
        <f t="shared" si="423"/>
        <v>8</v>
      </c>
      <c r="S3371" t="s">
        <v>72</v>
      </c>
      <c r="T3371" s="2">
        <v>13762874.91</v>
      </c>
      <c r="U3371">
        <v>0</v>
      </c>
      <c r="V3371" s="2">
        <v>1064936</v>
      </c>
      <c r="W3371" s="2">
        <v>4569588.66</v>
      </c>
      <c r="X3371" s="2">
        <v>0</v>
      </c>
      <c r="Y3371" s="2">
        <v>4962703.97</v>
      </c>
      <c r="Z3371" s="2">
        <v>3165646.28</v>
      </c>
      <c r="AA3371">
        <v>40</v>
      </c>
      <c r="AB3371">
        <v>0</v>
      </c>
      <c r="AC3371">
        <v>0</v>
      </c>
      <c r="AD3371">
        <v>0</v>
      </c>
      <c r="AE3371">
        <v>40</v>
      </c>
      <c r="AF3371">
        <v>40</v>
      </c>
      <c r="AG3371">
        <v>20</v>
      </c>
      <c r="AH3371" s="2">
        <v>53246.8</v>
      </c>
    </row>
    <row r="3372" spans="1:34" x14ac:dyDescent="0.5">
      <c r="A3372">
        <v>25157</v>
      </c>
      <c r="B3372">
        <v>107243</v>
      </c>
      <c r="C3372" t="s">
        <v>3256</v>
      </c>
      <c r="D3372" s="25">
        <v>28073</v>
      </c>
      <c r="E3372" t="s">
        <v>69</v>
      </c>
      <c r="F3372" t="s">
        <v>80</v>
      </c>
      <c r="G3372" t="s">
        <v>89</v>
      </c>
      <c r="H3372" s="25">
        <v>41958</v>
      </c>
      <c r="I3372" s="26" t="str">
        <f t="shared" si="416"/>
        <v>Sat</v>
      </c>
      <c r="J3372" s="1">
        <f t="shared" si="417"/>
        <v>0</v>
      </c>
      <c r="K3372" s="1" t="str">
        <f t="shared" si="418"/>
        <v>7D</v>
      </c>
      <c r="L3372" s="25">
        <v>41958</v>
      </c>
      <c r="M3372" s="26" t="str">
        <f t="shared" si="419"/>
        <v>Sat</v>
      </c>
      <c r="N3372" s="25">
        <v>41959</v>
      </c>
      <c r="O3372" s="1">
        <f t="shared" si="420"/>
        <v>1</v>
      </c>
      <c r="P3372" s="27">
        <f t="shared" si="421"/>
        <v>2014</v>
      </c>
      <c r="Q3372" s="1">
        <f t="shared" si="422"/>
        <v>11</v>
      </c>
      <c r="R3372" s="1">
        <f t="shared" si="423"/>
        <v>15</v>
      </c>
      <c r="S3372" t="s">
        <v>72</v>
      </c>
      <c r="T3372" s="2">
        <v>578000</v>
      </c>
      <c r="U3372">
        <v>0</v>
      </c>
      <c r="V3372" s="2">
        <v>500433</v>
      </c>
      <c r="W3372" s="2">
        <v>0</v>
      </c>
      <c r="X3372" s="2">
        <v>0</v>
      </c>
      <c r="Y3372" s="2">
        <v>0</v>
      </c>
      <c r="Z3372" s="2">
        <v>77567</v>
      </c>
      <c r="AA3372">
        <v>2</v>
      </c>
      <c r="AB3372">
        <v>0</v>
      </c>
      <c r="AC3372">
        <v>0</v>
      </c>
      <c r="AD3372">
        <v>0</v>
      </c>
      <c r="AE3372">
        <v>2</v>
      </c>
      <c r="AF3372">
        <v>2</v>
      </c>
      <c r="AG3372">
        <v>1</v>
      </c>
      <c r="AH3372" s="2">
        <v>500433</v>
      </c>
    </row>
    <row r="3373" spans="1:34" x14ac:dyDescent="0.5">
      <c r="A3373">
        <v>25190</v>
      </c>
      <c r="B3373">
        <v>107415</v>
      </c>
      <c r="C3373" t="s">
        <v>3257</v>
      </c>
      <c r="D3373" s="25">
        <v>30856</v>
      </c>
      <c r="E3373" t="s">
        <v>138</v>
      </c>
      <c r="F3373" t="s">
        <v>80</v>
      </c>
      <c r="G3373" t="s">
        <v>89</v>
      </c>
      <c r="H3373" s="25">
        <v>41960</v>
      </c>
      <c r="I3373" s="26" t="str">
        <f t="shared" si="416"/>
        <v>Mon</v>
      </c>
      <c r="J3373" s="1">
        <f t="shared" si="417"/>
        <v>13</v>
      </c>
      <c r="K3373" s="1" t="str">
        <f t="shared" si="418"/>
        <v>14D</v>
      </c>
      <c r="L3373" s="25">
        <v>41973</v>
      </c>
      <c r="M3373" s="26" t="str">
        <f t="shared" si="419"/>
        <v>Sun</v>
      </c>
      <c r="N3373" s="25">
        <v>41976</v>
      </c>
      <c r="O3373" s="1">
        <f t="shared" si="420"/>
        <v>3</v>
      </c>
      <c r="P3373" s="27">
        <f t="shared" si="421"/>
        <v>2014</v>
      </c>
      <c r="Q3373" s="1">
        <f t="shared" si="422"/>
        <v>11</v>
      </c>
      <c r="R3373" s="1">
        <f t="shared" si="423"/>
        <v>30</v>
      </c>
      <c r="S3373" t="s">
        <v>72</v>
      </c>
      <c r="T3373" s="2">
        <v>22090263.98</v>
      </c>
      <c r="U3373">
        <v>20950264</v>
      </c>
      <c r="V3373" s="2">
        <v>13254240</v>
      </c>
      <c r="W3373" s="2">
        <v>4987740.0999999996</v>
      </c>
      <c r="X3373" s="2">
        <v>0</v>
      </c>
      <c r="Y3373" s="2">
        <v>883116.88</v>
      </c>
      <c r="Z3373" s="2">
        <v>2965167</v>
      </c>
      <c r="AA3373">
        <v>6</v>
      </c>
      <c r="AB3373">
        <v>0</v>
      </c>
      <c r="AC3373">
        <v>0</v>
      </c>
      <c r="AD3373">
        <v>0</v>
      </c>
      <c r="AE3373">
        <v>6</v>
      </c>
      <c r="AF3373">
        <v>6</v>
      </c>
      <c r="AG3373">
        <v>3</v>
      </c>
      <c r="AH3373" s="2">
        <v>4418080</v>
      </c>
    </row>
    <row r="3374" spans="1:34" x14ac:dyDescent="0.5">
      <c r="A3374">
        <v>25166</v>
      </c>
      <c r="B3374">
        <v>107792</v>
      </c>
      <c r="C3374" t="s">
        <v>3258</v>
      </c>
      <c r="D3374" s="25">
        <v>24660</v>
      </c>
      <c r="E3374" t="s">
        <v>69</v>
      </c>
      <c r="F3374" t="s">
        <v>127</v>
      </c>
      <c r="G3374" t="s">
        <v>128</v>
      </c>
      <c r="H3374" s="25">
        <v>41960</v>
      </c>
      <c r="I3374" s="26" t="str">
        <f t="shared" si="416"/>
        <v>Mon</v>
      </c>
      <c r="J3374" s="1">
        <f t="shared" si="417"/>
        <v>5</v>
      </c>
      <c r="K3374" s="1" t="str">
        <f t="shared" si="418"/>
        <v>7D</v>
      </c>
      <c r="L3374" s="25">
        <v>41965</v>
      </c>
      <c r="M3374" s="26" t="str">
        <f t="shared" si="419"/>
        <v>Sat</v>
      </c>
      <c r="N3374" s="25">
        <v>41966</v>
      </c>
      <c r="O3374" s="1">
        <f t="shared" si="420"/>
        <v>1</v>
      </c>
      <c r="P3374" s="27">
        <f t="shared" si="421"/>
        <v>2014</v>
      </c>
      <c r="Q3374" s="1">
        <f t="shared" si="422"/>
        <v>11</v>
      </c>
      <c r="R3374" s="1">
        <f t="shared" si="423"/>
        <v>22</v>
      </c>
      <c r="S3374" t="s">
        <v>72</v>
      </c>
      <c r="T3374" s="2">
        <v>5775000</v>
      </c>
      <c r="U3374">
        <v>0</v>
      </c>
      <c r="V3374" s="2">
        <v>5000000</v>
      </c>
      <c r="W3374" s="2">
        <v>0</v>
      </c>
      <c r="X3374" s="2">
        <v>0</v>
      </c>
      <c r="Y3374" s="2">
        <v>0</v>
      </c>
      <c r="Z3374" s="2">
        <v>775000</v>
      </c>
      <c r="AA3374">
        <v>2</v>
      </c>
      <c r="AB3374">
        <v>0</v>
      </c>
      <c r="AC3374">
        <v>0</v>
      </c>
      <c r="AD3374">
        <v>0</v>
      </c>
      <c r="AE3374">
        <v>2</v>
      </c>
      <c r="AF3374">
        <v>2</v>
      </c>
      <c r="AG3374">
        <v>1</v>
      </c>
      <c r="AH3374" s="2">
        <v>5000000</v>
      </c>
    </row>
    <row r="3375" spans="1:34" x14ac:dyDescent="0.5">
      <c r="A3375">
        <v>25185</v>
      </c>
      <c r="B3375">
        <v>107407</v>
      </c>
      <c r="C3375" t="s">
        <v>3259</v>
      </c>
      <c r="D3375" s="25">
        <v>28760</v>
      </c>
      <c r="E3375" t="s">
        <v>69</v>
      </c>
      <c r="F3375" t="s">
        <v>84</v>
      </c>
      <c r="G3375" t="s">
        <v>112</v>
      </c>
      <c r="H3375" s="25">
        <v>41960</v>
      </c>
      <c r="I3375" s="26" t="str">
        <f t="shared" si="416"/>
        <v>Mon</v>
      </c>
      <c r="J3375" s="1">
        <f t="shared" si="417"/>
        <v>2</v>
      </c>
      <c r="K3375" s="1" t="str">
        <f t="shared" si="418"/>
        <v>7D</v>
      </c>
      <c r="L3375" s="25">
        <v>41962</v>
      </c>
      <c r="M3375" s="26" t="str">
        <f t="shared" si="419"/>
        <v>Wed</v>
      </c>
      <c r="N3375" s="25">
        <v>41964</v>
      </c>
      <c r="O3375" s="1">
        <f t="shared" si="420"/>
        <v>2</v>
      </c>
      <c r="P3375" s="27">
        <f t="shared" si="421"/>
        <v>2014</v>
      </c>
      <c r="Q3375" s="1">
        <f t="shared" si="422"/>
        <v>11</v>
      </c>
      <c r="R3375" s="1">
        <f t="shared" si="423"/>
        <v>19</v>
      </c>
      <c r="S3375" t="s">
        <v>72</v>
      </c>
      <c r="T3375" s="2">
        <v>5418000</v>
      </c>
      <c r="U3375">
        <v>5418000</v>
      </c>
      <c r="V3375" s="2">
        <v>1442424</v>
      </c>
      <c r="W3375" s="2">
        <v>3248484</v>
      </c>
      <c r="X3375" s="2">
        <v>0</v>
      </c>
      <c r="Y3375" s="2">
        <v>0</v>
      </c>
      <c r="Z3375" s="2">
        <v>727092</v>
      </c>
      <c r="AA3375">
        <v>4</v>
      </c>
      <c r="AB3375">
        <v>0</v>
      </c>
      <c r="AC3375">
        <v>0</v>
      </c>
      <c r="AD3375">
        <v>0</v>
      </c>
      <c r="AE3375">
        <v>4</v>
      </c>
      <c r="AF3375">
        <v>4</v>
      </c>
      <c r="AG3375">
        <v>2</v>
      </c>
      <c r="AH3375" s="2">
        <v>721212</v>
      </c>
    </row>
    <row r="3376" spans="1:34" x14ac:dyDescent="0.5">
      <c r="A3376">
        <v>25228</v>
      </c>
      <c r="B3376">
        <v>107976</v>
      </c>
      <c r="C3376" t="s">
        <v>3260</v>
      </c>
      <c r="D3376" s="25">
        <v>24542</v>
      </c>
      <c r="E3376" t="s">
        <v>144</v>
      </c>
      <c r="F3376" t="s">
        <v>80</v>
      </c>
      <c r="G3376" t="s">
        <v>81</v>
      </c>
      <c r="H3376" s="25">
        <v>41962</v>
      </c>
      <c r="I3376" s="26" t="str">
        <f t="shared" si="416"/>
        <v>Wed</v>
      </c>
      <c r="J3376" s="1">
        <f t="shared" si="417"/>
        <v>1</v>
      </c>
      <c r="K3376" s="1" t="str">
        <f t="shared" si="418"/>
        <v>7D</v>
      </c>
      <c r="L3376" s="25">
        <v>41963</v>
      </c>
      <c r="M3376" s="26" t="str">
        <f t="shared" si="419"/>
        <v>Thu</v>
      </c>
      <c r="N3376" s="25">
        <v>41964</v>
      </c>
      <c r="O3376" s="1">
        <f t="shared" si="420"/>
        <v>1</v>
      </c>
      <c r="P3376" s="27">
        <f t="shared" si="421"/>
        <v>2014</v>
      </c>
      <c r="Q3376" s="1">
        <f t="shared" si="422"/>
        <v>11</v>
      </c>
      <c r="R3376" s="1">
        <f t="shared" si="423"/>
        <v>20</v>
      </c>
      <c r="S3376" t="s">
        <v>72</v>
      </c>
      <c r="T3376" s="2">
        <v>29799000</v>
      </c>
      <c r="U3376">
        <v>29799000</v>
      </c>
      <c r="V3376" s="2">
        <v>20927274</v>
      </c>
      <c r="W3376" s="2">
        <v>4872726</v>
      </c>
      <c r="X3376" s="2">
        <v>0</v>
      </c>
      <c r="Y3376" s="2">
        <v>0</v>
      </c>
      <c r="Z3376" s="2">
        <v>3999000</v>
      </c>
      <c r="AA3376">
        <v>2</v>
      </c>
      <c r="AB3376">
        <v>0</v>
      </c>
      <c r="AC3376">
        <v>0</v>
      </c>
      <c r="AD3376">
        <v>0</v>
      </c>
      <c r="AE3376">
        <v>2</v>
      </c>
      <c r="AF3376">
        <v>2</v>
      </c>
      <c r="AG3376">
        <v>2</v>
      </c>
      <c r="AH3376" s="2">
        <v>10463637</v>
      </c>
    </row>
    <row r="3377" spans="1:34" x14ac:dyDescent="0.5">
      <c r="A3377">
        <v>25218</v>
      </c>
      <c r="B3377">
        <v>107631</v>
      </c>
      <c r="C3377" t="s">
        <v>3261</v>
      </c>
      <c r="D3377" s="25">
        <v>29431</v>
      </c>
      <c r="E3377" t="s">
        <v>113</v>
      </c>
      <c r="F3377" t="s">
        <v>80</v>
      </c>
      <c r="G3377" t="s">
        <v>81</v>
      </c>
      <c r="H3377" s="25">
        <v>41962</v>
      </c>
      <c r="I3377" s="26" t="str">
        <f t="shared" si="416"/>
        <v>Wed</v>
      </c>
      <c r="J3377" s="1">
        <f t="shared" si="417"/>
        <v>5</v>
      </c>
      <c r="K3377" s="1" t="str">
        <f t="shared" si="418"/>
        <v>7D</v>
      </c>
      <c r="L3377" s="25">
        <v>41967</v>
      </c>
      <c r="M3377" s="26" t="str">
        <f t="shared" si="419"/>
        <v>Mon</v>
      </c>
      <c r="N3377" s="25">
        <v>41970</v>
      </c>
      <c r="O3377" s="1">
        <f t="shared" si="420"/>
        <v>3</v>
      </c>
      <c r="P3377" s="27">
        <f t="shared" si="421"/>
        <v>2014</v>
      </c>
      <c r="Q3377" s="1">
        <f t="shared" si="422"/>
        <v>11</v>
      </c>
      <c r="R3377" s="1">
        <f t="shared" si="423"/>
        <v>24</v>
      </c>
      <c r="S3377" t="s">
        <v>72</v>
      </c>
      <c r="T3377" s="2">
        <v>18782498.719999999</v>
      </c>
      <c r="U3377">
        <v>15592500</v>
      </c>
      <c r="V3377" s="2">
        <v>11063637</v>
      </c>
      <c r="W3377" s="2">
        <v>5198266.6500000004</v>
      </c>
      <c r="X3377" s="2">
        <v>0</v>
      </c>
      <c r="Y3377" s="2">
        <v>0</v>
      </c>
      <c r="Z3377" s="2">
        <v>2520595.0699999998</v>
      </c>
      <c r="AA3377">
        <v>3</v>
      </c>
      <c r="AB3377">
        <v>0</v>
      </c>
      <c r="AC3377">
        <v>0</v>
      </c>
      <c r="AD3377">
        <v>0</v>
      </c>
      <c r="AE3377">
        <v>3</v>
      </c>
      <c r="AF3377">
        <v>3</v>
      </c>
      <c r="AG3377">
        <v>3</v>
      </c>
      <c r="AH3377" s="2">
        <v>3687879</v>
      </c>
    </row>
    <row r="3378" spans="1:34" x14ac:dyDescent="0.5">
      <c r="A3378">
        <v>25220</v>
      </c>
      <c r="B3378">
        <v>107633</v>
      </c>
      <c r="C3378" t="s">
        <v>3262</v>
      </c>
      <c r="D3378" s="25">
        <v>28867</v>
      </c>
      <c r="E3378" t="s">
        <v>138</v>
      </c>
      <c r="F3378" t="s">
        <v>75</v>
      </c>
      <c r="G3378" t="s">
        <v>91</v>
      </c>
      <c r="H3378" s="25">
        <v>41962</v>
      </c>
      <c r="I3378" s="26" t="str">
        <f t="shared" si="416"/>
        <v>Wed</v>
      </c>
      <c r="J3378" s="1">
        <f t="shared" si="417"/>
        <v>35</v>
      </c>
      <c r="K3378" s="1" t="str">
        <f t="shared" si="418"/>
        <v>45D</v>
      </c>
      <c r="L3378" s="25">
        <v>41997</v>
      </c>
      <c r="M3378" s="26" t="str">
        <f t="shared" si="419"/>
        <v>Wed</v>
      </c>
      <c r="N3378" s="25">
        <v>42000</v>
      </c>
      <c r="O3378" s="1">
        <f t="shared" si="420"/>
        <v>3</v>
      </c>
      <c r="P3378" s="27">
        <f t="shared" si="421"/>
        <v>2014</v>
      </c>
      <c r="Q3378" s="1">
        <f t="shared" si="422"/>
        <v>12</v>
      </c>
      <c r="R3378" s="1">
        <f t="shared" si="423"/>
        <v>24</v>
      </c>
      <c r="S3378" t="s">
        <v>72</v>
      </c>
      <c r="T3378" s="2">
        <v>9199999.6300000008</v>
      </c>
      <c r="U3378">
        <v>9115000</v>
      </c>
      <c r="V3378" s="2">
        <v>7891774.8899999997</v>
      </c>
      <c r="W3378" s="2">
        <v>73593.070000000007</v>
      </c>
      <c r="X3378" s="2">
        <v>0</v>
      </c>
      <c r="Y3378" s="2">
        <v>0</v>
      </c>
      <c r="Z3378" s="2">
        <v>1234631.67</v>
      </c>
      <c r="AA3378">
        <v>8</v>
      </c>
      <c r="AB3378">
        <v>0</v>
      </c>
      <c r="AC3378">
        <v>0</v>
      </c>
      <c r="AD3378">
        <v>4</v>
      </c>
      <c r="AE3378">
        <v>8</v>
      </c>
      <c r="AF3378">
        <v>12</v>
      </c>
      <c r="AG3378">
        <v>4</v>
      </c>
      <c r="AH3378" s="2">
        <v>1972943.72</v>
      </c>
    </row>
    <row r="3379" spans="1:34" x14ac:dyDescent="0.5">
      <c r="A3379">
        <v>25255</v>
      </c>
      <c r="B3379">
        <v>107823</v>
      </c>
      <c r="C3379" t="s">
        <v>3263</v>
      </c>
      <c r="D3379" s="25">
        <v>28462</v>
      </c>
      <c r="E3379" t="s">
        <v>138</v>
      </c>
      <c r="F3379" t="s">
        <v>80</v>
      </c>
      <c r="G3379" t="s">
        <v>89</v>
      </c>
      <c r="H3379" s="25">
        <v>41963</v>
      </c>
      <c r="I3379" s="26" t="str">
        <f t="shared" si="416"/>
        <v>Thu</v>
      </c>
      <c r="J3379" s="1">
        <f t="shared" si="417"/>
        <v>9</v>
      </c>
      <c r="K3379" s="1" t="str">
        <f t="shared" si="418"/>
        <v>14D</v>
      </c>
      <c r="L3379" s="25">
        <v>41972</v>
      </c>
      <c r="M3379" s="26" t="str">
        <f t="shared" si="419"/>
        <v>Sat</v>
      </c>
      <c r="N3379" s="25">
        <v>41974</v>
      </c>
      <c r="O3379" s="1">
        <f t="shared" si="420"/>
        <v>2</v>
      </c>
      <c r="P3379" s="27">
        <f t="shared" si="421"/>
        <v>2014</v>
      </c>
      <c r="Q3379" s="1">
        <f t="shared" si="422"/>
        <v>11</v>
      </c>
      <c r="R3379" s="1">
        <f t="shared" si="423"/>
        <v>29</v>
      </c>
      <c r="S3379" t="s">
        <v>72</v>
      </c>
      <c r="T3379" s="2">
        <v>7195000</v>
      </c>
      <c r="U3379">
        <v>0</v>
      </c>
      <c r="V3379" s="2">
        <v>6199134.2000000002</v>
      </c>
      <c r="W3379" s="2">
        <v>30303.03</v>
      </c>
      <c r="X3379" s="2">
        <v>0</v>
      </c>
      <c r="Y3379" s="2">
        <v>0</v>
      </c>
      <c r="Z3379" s="2">
        <v>965562.77</v>
      </c>
      <c r="AA3379">
        <v>4</v>
      </c>
      <c r="AB3379">
        <v>2</v>
      </c>
      <c r="AC3379">
        <v>2</v>
      </c>
      <c r="AD3379">
        <v>2</v>
      </c>
      <c r="AE3379">
        <v>6</v>
      </c>
      <c r="AF3379">
        <v>10</v>
      </c>
      <c r="AG3379">
        <v>2</v>
      </c>
      <c r="AH3379" s="2">
        <v>3099567.1</v>
      </c>
    </row>
    <row r="3380" spans="1:34" x14ac:dyDescent="0.5">
      <c r="A3380">
        <v>25269</v>
      </c>
      <c r="B3380">
        <v>107976</v>
      </c>
      <c r="C3380" t="s">
        <v>3260</v>
      </c>
      <c r="D3380" s="25">
        <v>24542</v>
      </c>
      <c r="E3380" t="s">
        <v>144</v>
      </c>
      <c r="F3380" t="s">
        <v>80</v>
      </c>
      <c r="G3380" t="s">
        <v>81</v>
      </c>
      <c r="H3380" s="25">
        <v>41964</v>
      </c>
      <c r="I3380" s="26" t="str">
        <f t="shared" si="416"/>
        <v>Fri</v>
      </c>
      <c r="J3380" s="1">
        <f t="shared" si="417"/>
        <v>0</v>
      </c>
      <c r="K3380" s="1" t="str">
        <f t="shared" si="418"/>
        <v>7D</v>
      </c>
      <c r="L3380" s="25">
        <v>41964</v>
      </c>
      <c r="M3380" s="26" t="str">
        <f t="shared" si="419"/>
        <v>Fri</v>
      </c>
      <c r="N3380" s="25">
        <v>41965</v>
      </c>
      <c r="O3380" s="1">
        <f t="shared" si="420"/>
        <v>1</v>
      </c>
      <c r="P3380" s="27">
        <f t="shared" si="421"/>
        <v>2014</v>
      </c>
      <c r="Q3380" s="1">
        <f t="shared" si="422"/>
        <v>11</v>
      </c>
      <c r="R3380" s="1">
        <f t="shared" si="423"/>
        <v>21</v>
      </c>
      <c r="S3380" t="s">
        <v>72</v>
      </c>
      <c r="T3380" s="2">
        <v>29799000</v>
      </c>
      <c r="U3380">
        <v>29799000</v>
      </c>
      <c r="V3380" s="2">
        <v>20927274</v>
      </c>
      <c r="W3380" s="2">
        <v>4872726</v>
      </c>
      <c r="X3380" s="2">
        <v>0</v>
      </c>
      <c r="Y3380" s="2">
        <v>0</v>
      </c>
      <c r="Z3380" s="2">
        <v>3999000</v>
      </c>
      <c r="AA3380">
        <v>2</v>
      </c>
      <c r="AB3380">
        <v>0</v>
      </c>
      <c r="AC3380">
        <v>0</v>
      </c>
      <c r="AD3380">
        <v>0</v>
      </c>
      <c r="AE3380">
        <v>2</v>
      </c>
      <c r="AF3380">
        <v>2</v>
      </c>
      <c r="AG3380">
        <v>2</v>
      </c>
      <c r="AH3380" s="2">
        <v>10463637</v>
      </c>
    </row>
    <row r="3381" spans="1:34" x14ac:dyDescent="0.5">
      <c r="A3381">
        <v>25293</v>
      </c>
      <c r="B3381">
        <v>108070</v>
      </c>
      <c r="C3381" t="s">
        <v>3264</v>
      </c>
      <c r="D3381" s="25">
        <v>24862</v>
      </c>
      <c r="E3381" t="s">
        <v>100</v>
      </c>
      <c r="F3381" t="s">
        <v>75</v>
      </c>
      <c r="G3381" t="s">
        <v>91</v>
      </c>
      <c r="H3381" s="25">
        <v>41965</v>
      </c>
      <c r="I3381" s="26" t="str">
        <f t="shared" si="416"/>
        <v>Sat</v>
      </c>
      <c r="J3381" s="1">
        <f t="shared" si="417"/>
        <v>6</v>
      </c>
      <c r="K3381" s="1" t="str">
        <f t="shared" si="418"/>
        <v>7D</v>
      </c>
      <c r="L3381" s="25">
        <v>41971</v>
      </c>
      <c r="M3381" s="26" t="str">
        <f t="shared" si="419"/>
        <v>Fri</v>
      </c>
      <c r="N3381" s="25">
        <v>41973</v>
      </c>
      <c r="O3381" s="1">
        <f t="shared" si="420"/>
        <v>2</v>
      </c>
      <c r="P3381" s="27">
        <f t="shared" si="421"/>
        <v>2014</v>
      </c>
      <c r="Q3381" s="1">
        <f t="shared" si="422"/>
        <v>11</v>
      </c>
      <c r="R3381" s="1">
        <f t="shared" si="423"/>
        <v>28</v>
      </c>
      <c r="S3381" t="s">
        <v>72</v>
      </c>
      <c r="T3381" s="2">
        <v>11734999</v>
      </c>
      <c r="U3381">
        <v>7140000</v>
      </c>
      <c r="V3381" s="2">
        <v>2933334</v>
      </c>
      <c r="W3381" s="2">
        <v>5590474.5099999998</v>
      </c>
      <c r="X3381" s="2">
        <v>0</v>
      </c>
      <c r="Y3381" s="2">
        <v>1458101.91</v>
      </c>
      <c r="Z3381" s="2">
        <v>1753088.58</v>
      </c>
      <c r="AA3381">
        <v>4</v>
      </c>
      <c r="AB3381">
        <v>0</v>
      </c>
      <c r="AC3381">
        <v>0</v>
      </c>
      <c r="AD3381">
        <v>0</v>
      </c>
      <c r="AE3381">
        <v>4</v>
      </c>
      <c r="AF3381">
        <v>4</v>
      </c>
      <c r="AG3381">
        <v>2</v>
      </c>
      <c r="AH3381" s="2">
        <v>1466667</v>
      </c>
    </row>
    <row r="3382" spans="1:34" x14ac:dyDescent="0.5">
      <c r="A3382">
        <v>25300</v>
      </c>
      <c r="B3382">
        <v>108123</v>
      </c>
      <c r="C3382" t="s">
        <v>3265</v>
      </c>
      <c r="D3382" s="25">
        <v>29245</v>
      </c>
      <c r="E3382" t="s">
        <v>113</v>
      </c>
      <c r="F3382" t="s">
        <v>80</v>
      </c>
      <c r="G3382" t="s">
        <v>89</v>
      </c>
      <c r="H3382" s="25">
        <v>41965</v>
      </c>
      <c r="I3382" s="26" t="str">
        <f t="shared" si="416"/>
        <v>Sat</v>
      </c>
      <c r="J3382" s="1">
        <f t="shared" si="417"/>
        <v>9</v>
      </c>
      <c r="K3382" s="1" t="str">
        <f t="shared" si="418"/>
        <v>14D</v>
      </c>
      <c r="L3382" s="25">
        <v>41974</v>
      </c>
      <c r="M3382" s="26" t="str">
        <f t="shared" si="419"/>
        <v>Mon</v>
      </c>
      <c r="N3382" s="25">
        <v>41978</v>
      </c>
      <c r="O3382" s="1">
        <f t="shared" si="420"/>
        <v>4</v>
      </c>
      <c r="P3382" s="27">
        <f t="shared" si="421"/>
        <v>2014</v>
      </c>
      <c r="Q3382" s="1">
        <f t="shared" si="422"/>
        <v>12</v>
      </c>
      <c r="R3382" s="1">
        <f t="shared" si="423"/>
        <v>1</v>
      </c>
      <c r="S3382" t="s">
        <v>72</v>
      </c>
      <c r="T3382" s="2">
        <v>21624000</v>
      </c>
      <c r="U3382">
        <v>21624000</v>
      </c>
      <c r="V3382" s="2">
        <v>12209504</v>
      </c>
      <c r="W3382" s="2">
        <v>6511792</v>
      </c>
      <c r="X3382" s="2">
        <v>0</v>
      </c>
      <c r="Y3382" s="2">
        <v>0</v>
      </c>
      <c r="Z3382" s="2">
        <v>2902704</v>
      </c>
      <c r="AA3382">
        <v>8</v>
      </c>
      <c r="AB3382">
        <v>0</v>
      </c>
      <c r="AC3382">
        <v>0</v>
      </c>
      <c r="AD3382">
        <v>0</v>
      </c>
      <c r="AE3382">
        <v>8</v>
      </c>
      <c r="AF3382">
        <v>8</v>
      </c>
      <c r="AG3382">
        <v>4</v>
      </c>
      <c r="AH3382" s="2">
        <v>3052376</v>
      </c>
    </row>
    <row r="3383" spans="1:34" x14ac:dyDescent="0.5">
      <c r="A3383">
        <v>25308</v>
      </c>
      <c r="B3383">
        <v>108159</v>
      </c>
      <c r="C3383" t="s">
        <v>3266</v>
      </c>
      <c r="D3383" s="25">
        <v>29182</v>
      </c>
      <c r="E3383" t="s">
        <v>138</v>
      </c>
      <c r="F3383" t="s">
        <v>80</v>
      </c>
      <c r="G3383" t="s">
        <v>89</v>
      </c>
      <c r="H3383" s="25">
        <v>41967</v>
      </c>
      <c r="I3383" s="26" t="str">
        <f t="shared" si="416"/>
        <v>Mon</v>
      </c>
      <c r="J3383" s="1">
        <f t="shared" si="417"/>
        <v>1</v>
      </c>
      <c r="K3383" s="1" t="str">
        <f t="shared" si="418"/>
        <v>7D</v>
      </c>
      <c r="L3383" s="25">
        <v>41968</v>
      </c>
      <c r="M3383" s="26" t="str">
        <f t="shared" si="419"/>
        <v>Tue</v>
      </c>
      <c r="N3383" s="25">
        <v>41970</v>
      </c>
      <c r="O3383" s="1">
        <f t="shared" si="420"/>
        <v>2</v>
      </c>
      <c r="P3383" s="27">
        <f t="shared" si="421"/>
        <v>2014</v>
      </c>
      <c r="Q3383" s="1">
        <f t="shared" si="422"/>
        <v>11</v>
      </c>
      <c r="R3383" s="1">
        <f t="shared" si="423"/>
        <v>25</v>
      </c>
      <c r="S3383" t="s">
        <v>72</v>
      </c>
      <c r="T3383" s="2">
        <v>1866499.74</v>
      </c>
      <c r="U3383">
        <v>0</v>
      </c>
      <c r="V3383" s="2">
        <v>1300000</v>
      </c>
      <c r="W3383" s="2">
        <v>316017.09999999998</v>
      </c>
      <c r="X3383" s="2">
        <v>0</v>
      </c>
      <c r="Y3383" s="2">
        <v>0</v>
      </c>
      <c r="Z3383" s="2">
        <v>250482.64</v>
      </c>
      <c r="AA3383">
        <v>4</v>
      </c>
      <c r="AB3383">
        <v>0</v>
      </c>
      <c r="AC3383">
        <v>0</v>
      </c>
      <c r="AD3383">
        <v>0</v>
      </c>
      <c r="AE3383">
        <v>4</v>
      </c>
      <c r="AF3383">
        <v>4</v>
      </c>
      <c r="AG3383">
        <v>2</v>
      </c>
      <c r="AH3383" s="2">
        <v>650000</v>
      </c>
    </row>
    <row r="3384" spans="1:34" x14ac:dyDescent="0.5">
      <c r="A3384">
        <v>25306</v>
      </c>
      <c r="B3384">
        <v>108145</v>
      </c>
      <c r="C3384" t="s">
        <v>3267</v>
      </c>
      <c r="D3384" s="25">
        <v>21453</v>
      </c>
      <c r="E3384" t="s">
        <v>122</v>
      </c>
      <c r="F3384" t="s">
        <v>75</v>
      </c>
      <c r="G3384" t="s">
        <v>91</v>
      </c>
      <c r="H3384" s="25">
        <v>41967</v>
      </c>
      <c r="I3384" s="26" t="str">
        <f t="shared" si="416"/>
        <v>Mon</v>
      </c>
      <c r="J3384" s="1">
        <f t="shared" si="417"/>
        <v>12</v>
      </c>
      <c r="K3384" s="1" t="str">
        <f t="shared" si="418"/>
        <v>14D</v>
      </c>
      <c r="L3384" s="25">
        <v>41979</v>
      </c>
      <c r="M3384" s="26" t="str">
        <f t="shared" si="419"/>
        <v>Sat</v>
      </c>
      <c r="N3384" s="25">
        <v>41980</v>
      </c>
      <c r="O3384" s="1">
        <f t="shared" si="420"/>
        <v>1</v>
      </c>
      <c r="P3384" s="27">
        <f t="shared" si="421"/>
        <v>2014</v>
      </c>
      <c r="Q3384" s="1">
        <f t="shared" si="422"/>
        <v>12</v>
      </c>
      <c r="R3384" s="1">
        <f t="shared" si="423"/>
        <v>6</v>
      </c>
      <c r="S3384" t="s">
        <v>72</v>
      </c>
      <c r="T3384" s="2">
        <v>4295000</v>
      </c>
      <c r="U3384">
        <v>4295000</v>
      </c>
      <c r="V3384" s="2">
        <v>2619048</v>
      </c>
      <c r="W3384" s="2">
        <v>1099566</v>
      </c>
      <c r="X3384" s="2">
        <v>0</v>
      </c>
      <c r="Y3384" s="2">
        <v>0</v>
      </c>
      <c r="Z3384" s="2">
        <v>576386</v>
      </c>
      <c r="AA3384">
        <v>1</v>
      </c>
      <c r="AB3384">
        <v>0</v>
      </c>
      <c r="AC3384">
        <v>0</v>
      </c>
      <c r="AD3384">
        <v>0</v>
      </c>
      <c r="AE3384">
        <v>1</v>
      </c>
      <c r="AF3384">
        <v>1</v>
      </c>
      <c r="AG3384">
        <v>1</v>
      </c>
      <c r="AH3384" s="2">
        <v>2619048</v>
      </c>
    </row>
    <row r="3385" spans="1:34" x14ac:dyDescent="0.5">
      <c r="A3385">
        <v>25335</v>
      </c>
      <c r="B3385">
        <v>108233</v>
      </c>
      <c r="C3385" t="s">
        <v>3268</v>
      </c>
      <c r="D3385" s="25">
        <v>27931</v>
      </c>
      <c r="E3385" t="s">
        <v>69</v>
      </c>
      <c r="F3385" t="s">
        <v>80</v>
      </c>
      <c r="G3385" t="s">
        <v>89</v>
      </c>
      <c r="H3385" s="25">
        <v>41967</v>
      </c>
      <c r="I3385" s="26" t="str">
        <f t="shared" si="416"/>
        <v>Mon</v>
      </c>
      <c r="J3385" s="1">
        <f t="shared" si="417"/>
        <v>5</v>
      </c>
      <c r="K3385" s="1" t="str">
        <f t="shared" si="418"/>
        <v>7D</v>
      </c>
      <c r="L3385" s="25">
        <v>41972</v>
      </c>
      <c r="M3385" s="26" t="str">
        <f t="shared" si="419"/>
        <v>Sat</v>
      </c>
      <c r="N3385" s="25">
        <v>41973</v>
      </c>
      <c r="O3385" s="1">
        <f t="shared" si="420"/>
        <v>1</v>
      </c>
      <c r="P3385" s="27">
        <f t="shared" si="421"/>
        <v>2014</v>
      </c>
      <c r="Q3385" s="1">
        <f t="shared" si="422"/>
        <v>11</v>
      </c>
      <c r="R3385" s="1">
        <f t="shared" si="423"/>
        <v>29</v>
      </c>
      <c r="S3385" t="s">
        <v>72</v>
      </c>
      <c r="T3385" s="2">
        <v>231000</v>
      </c>
      <c r="U3385">
        <v>0</v>
      </c>
      <c r="V3385" s="2">
        <v>200000</v>
      </c>
      <c r="W3385" s="2">
        <v>0</v>
      </c>
      <c r="X3385" s="2">
        <v>0</v>
      </c>
      <c r="Y3385" s="2">
        <v>0</v>
      </c>
      <c r="Z3385" s="2">
        <v>31000</v>
      </c>
      <c r="AA3385">
        <v>2</v>
      </c>
      <c r="AB3385">
        <v>0</v>
      </c>
      <c r="AC3385">
        <v>1</v>
      </c>
      <c r="AD3385">
        <v>0</v>
      </c>
      <c r="AE3385">
        <v>2</v>
      </c>
      <c r="AF3385">
        <v>3</v>
      </c>
      <c r="AG3385">
        <v>1</v>
      </c>
      <c r="AH3385" s="2">
        <v>200000</v>
      </c>
    </row>
    <row r="3386" spans="1:34" x14ac:dyDescent="0.5">
      <c r="A3386">
        <v>25313</v>
      </c>
      <c r="B3386">
        <v>108171</v>
      </c>
      <c r="C3386" t="s">
        <v>3269</v>
      </c>
      <c r="D3386" s="25">
        <v>29736</v>
      </c>
      <c r="E3386" t="s">
        <v>110</v>
      </c>
      <c r="F3386" t="s">
        <v>80</v>
      </c>
      <c r="G3386" t="s">
        <v>89</v>
      </c>
      <c r="H3386" s="25">
        <v>41967</v>
      </c>
      <c r="I3386" s="26" t="str">
        <f t="shared" si="416"/>
        <v>Mon</v>
      </c>
      <c r="J3386" s="1">
        <f t="shared" si="417"/>
        <v>3</v>
      </c>
      <c r="K3386" s="1" t="str">
        <f t="shared" si="418"/>
        <v>7D</v>
      </c>
      <c r="L3386" s="25">
        <v>41970</v>
      </c>
      <c r="M3386" s="26" t="str">
        <f t="shared" si="419"/>
        <v>Thu</v>
      </c>
      <c r="N3386" s="25">
        <v>41973</v>
      </c>
      <c r="O3386" s="1">
        <f t="shared" si="420"/>
        <v>3</v>
      </c>
      <c r="P3386" s="27">
        <f t="shared" si="421"/>
        <v>2014</v>
      </c>
      <c r="Q3386" s="1">
        <f t="shared" si="422"/>
        <v>11</v>
      </c>
      <c r="R3386" s="1">
        <f t="shared" si="423"/>
        <v>27</v>
      </c>
      <c r="S3386" t="s">
        <v>72</v>
      </c>
      <c r="T3386" s="2">
        <v>19196627.859999999</v>
      </c>
      <c r="U3386">
        <v>14324628</v>
      </c>
      <c r="V3386" s="2">
        <v>8208588</v>
      </c>
      <c r="W3386" s="2">
        <v>8410957.6999999993</v>
      </c>
      <c r="X3386" s="2">
        <v>0</v>
      </c>
      <c r="Y3386" s="2">
        <v>0</v>
      </c>
      <c r="Z3386" s="2">
        <v>2577082.16</v>
      </c>
      <c r="AA3386">
        <v>6</v>
      </c>
      <c r="AB3386">
        <v>3</v>
      </c>
      <c r="AC3386">
        <v>0</v>
      </c>
      <c r="AD3386">
        <v>3</v>
      </c>
      <c r="AE3386">
        <v>9</v>
      </c>
      <c r="AF3386">
        <v>12</v>
      </c>
      <c r="AG3386">
        <v>3</v>
      </c>
      <c r="AH3386" s="2">
        <v>2736196</v>
      </c>
    </row>
    <row r="3387" spans="1:34" x14ac:dyDescent="0.5">
      <c r="A3387">
        <v>25374</v>
      </c>
      <c r="B3387">
        <v>108669</v>
      </c>
      <c r="C3387" t="s">
        <v>3270</v>
      </c>
      <c r="D3387" s="25">
        <v>22785</v>
      </c>
      <c r="E3387" t="s">
        <v>138</v>
      </c>
      <c r="F3387" t="s">
        <v>75</v>
      </c>
      <c r="G3387" t="s">
        <v>91</v>
      </c>
      <c r="H3387" s="25">
        <v>41969</v>
      </c>
      <c r="I3387" s="26" t="str">
        <f t="shared" si="416"/>
        <v>Wed</v>
      </c>
      <c r="J3387" s="1">
        <f t="shared" si="417"/>
        <v>31</v>
      </c>
      <c r="K3387" s="1" t="str">
        <f t="shared" si="418"/>
        <v>45D</v>
      </c>
      <c r="L3387" s="25">
        <v>42000</v>
      </c>
      <c r="M3387" s="26" t="str">
        <f t="shared" si="419"/>
        <v>Sat</v>
      </c>
      <c r="N3387" s="25">
        <v>42003</v>
      </c>
      <c r="O3387" s="1">
        <f t="shared" si="420"/>
        <v>3</v>
      </c>
      <c r="P3387" s="27">
        <f t="shared" si="421"/>
        <v>2014</v>
      </c>
      <c r="Q3387" s="1">
        <f t="shared" si="422"/>
        <v>12</v>
      </c>
      <c r="R3387" s="1">
        <f t="shared" si="423"/>
        <v>27</v>
      </c>
      <c r="S3387" t="s">
        <v>72</v>
      </c>
      <c r="T3387" s="2">
        <v>8375499.96</v>
      </c>
      <c r="U3387">
        <v>0</v>
      </c>
      <c r="V3387" s="2">
        <v>5100000</v>
      </c>
      <c r="W3387" s="2">
        <v>1112554.0900000001</v>
      </c>
      <c r="X3387" s="2">
        <v>0</v>
      </c>
      <c r="Y3387" s="2">
        <v>799200.8</v>
      </c>
      <c r="Z3387" s="2">
        <v>1363745.07</v>
      </c>
      <c r="AA3387">
        <v>6</v>
      </c>
      <c r="AB3387">
        <v>0</v>
      </c>
      <c r="AC3387">
        <v>0</v>
      </c>
      <c r="AD3387">
        <v>0</v>
      </c>
      <c r="AE3387">
        <v>6</v>
      </c>
      <c r="AF3387">
        <v>6</v>
      </c>
      <c r="AG3387">
        <v>3</v>
      </c>
      <c r="AH3387" s="2">
        <v>1700000</v>
      </c>
    </row>
    <row r="3388" spans="1:34" x14ac:dyDescent="0.5">
      <c r="A3388">
        <v>25429</v>
      </c>
      <c r="B3388">
        <v>104997</v>
      </c>
      <c r="C3388" t="s">
        <v>3228</v>
      </c>
      <c r="D3388" s="25">
        <v>25751</v>
      </c>
      <c r="E3388" t="s">
        <v>79</v>
      </c>
      <c r="F3388" t="s">
        <v>70</v>
      </c>
      <c r="G3388" t="s">
        <v>74</v>
      </c>
      <c r="H3388" s="25">
        <v>41970</v>
      </c>
      <c r="I3388" s="26" t="str">
        <f t="shared" si="416"/>
        <v>Thu</v>
      </c>
      <c r="J3388" s="1">
        <f t="shared" si="417"/>
        <v>1</v>
      </c>
      <c r="K3388" s="1" t="str">
        <f t="shared" si="418"/>
        <v>7D</v>
      </c>
      <c r="L3388" s="25">
        <v>41971</v>
      </c>
      <c r="M3388" s="26" t="str">
        <f t="shared" si="419"/>
        <v>Fri</v>
      </c>
      <c r="N3388" s="25">
        <v>41972</v>
      </c>
      <c r="O3388" s="1">
        <f t="shared" si="420"/>
        <v>1</v>
      </c>
      <c r="P3388" s="27">
        <f t="shared" si="421"/>
        <v>2014</v>
      </c>
      <c r="Q3388" s="1">
        <f t="shared" si="422"/>
        <v>11</v>
      </c>
      <c r="R3388" s="1">
        <f t="shared" si="423"/>
        <v>28</v>
      </c>
      <c r="S3388" t="s">
        <v>72</v>
      </c>
      <c r="T3388" s="2">
        <v>26307831.41</v>
      </c>
      <c r="U3388">
        <v>22977832</v>
      </c>
      <c r="V3388" s="2">
        <v>13381864</v>
      </c>
      <c r="W3388" s="2">
        <v>8650319.6300000008</v>
      </c>
      <c r="X3388" s="2">
        <v>0</v>
      </c>
      <c r="Y3388" s="2">
        <v>744588.74</v>
      </c>
      <c r="Z3388" s="2">
        <v>3531059.04</v>
      </c>
      <c r="AA3388">
        <v>8</v>
      </c>
      <c r="AB3388">
        <v>0</v>
      </c>
      <c r="AC3388">
        <v>0</v>
      </c>
      <c r="AD3388">
        <v>0</v>
      </c>
      <c r="AE3388">
        <v>8</v>
      </c>
      <c r="AF3388">
        <v>8</v>
      </c>
      <c r="AG3388">
        <v>4</v>
      </c>
      <c r="AH3388" s="2">
        <v>3345466</v>
      </c>
    </row>
    <row r="3389" spans="1:34" x14ac:dyDescent="0.5">
      <c r="A3389">
        <v>25450</v>
      </c>
      <c r="B3389">
        <v>108641</v>
      </c>
      <c r="C3389" t="s">
        <v>3271</v>
      </c>
      <c r="D3389" s="25">
        <v>29376</v>
      </c>
      <c r="E3389" t="s">
        <v>138</v>
      </c>
      <c r="F3389" t="s">
        <v>75</v>
      </c>
      <c r="G3389" t="s">
        <v>1463</v>
      </c>
      <c r="H3389" s="25">
        <v>41971</v>
      </c>
      <c r="I3389" s="26" t="str">
        <f t="shared" si="416"/>
        <v>Fri</v>
      </c>
      <c r="J3389" s="1">
        <f t="shared" si="417"/>
        <v>26</v>
      </c>
      <c r="K3389" s="1" t="str">
        <f t="shared" si="418"/>
        <v>30D</v>
      </c>
      <c r="L3389" s="25">
        <v>41997</v>
      </c>
      <c r="M3389" s="26" t="str">
        <f t="shared" si="419"/>
        <v>Wed</v>
      </c>
      <c r="N3389" s="25">
        <v>42000</v>
      </c>
      <c r="O3389" s="1">
        <f t="shared" si="420"/>
        <v>3</v>
      </c>
      <c r="P3389" s="27">
        <f t="shared" si="421"/>
        <v>2014</v>
      </c>
      <c r="Q3389" s="1">
        <f t="shared" si="422"/>
        <v>12</v>
      </c>
      <c r="R3389" s="1">
        <f t="shared" si="423"/>
        <v>24</v>
      </c>
      <c r="S3389" t="s">
        <v>72</v>
      </c>
      <c r="T3389" s="2">
        <v>4557500</v>
      </c>
      <c r="U3389">
        <v>0</v>
      </c>
      <c r="V3389" s="2">
        <v>3945887.45</v>
      </c>
      <c r="W3389" s="2">
        <v>0</v>
      </c>
      <c r="X3389" s="2">
        <v>0</v>
      </c>
      <c r="Y3389" s="2">
        <v>0</v>
      </c>
      <c r="Z3389" s="2">
        <v>611612.55000000005</v>
      </c>
      <c r="AA3389">
        <v>6</v>
      </c>
      <c r="AB3389">
        <v>0</v>
      </c>
      <c r="AC3389">
        <v>0</v>
      </c>
      <c r="AD3389">
        <v>0</v>
      </c>
      <c r="AE3389">
        <v>6</v>
      </c>
      <c r="AF3389">
        <v>6</v>
      </c>
      <c r="AG3389">
        <v>3</v>
      </c>
      <c r="AH3389" s="2">
        <v>1315295.82</v>
      </c>
    </row>
    <row r="3390" spans="1:34" x14ac:dyDescent="0.5">
      <c r="A3390">
        <v>25452</v>
      </c>
      <c r="B3390">
        <v>108645</v>
      </c>
      <c r="C3390" t="s">
        <v>3221</v>
      </c>
      <c r="D3390" s="25">
        <v>25434</v>
      </c>
      <c r="E3390" t="s">
        <v>138</v>
      </c>
      <c r="F3390" t="s">
        <v>75</v>
      </c>
      <c r="G3390" t="s">
        <v>1463</v>
      </c>
      <c r="H3390" s="25">
        <v>41971</v>
      </c>
      <c r="I3390" s="26" t="str">
        <f t="shared" si="416"/>
        <v>Fri</v>
      </c>
      <c r="J3390" s="1">
        <f t="shared" si="417"/>
        <v>6</v>
      </c>
      <c r="K3390" s="1" t="str">
        <f t="shared" si="418"/>
        <v>7D</v>
      </c>
      <c r="L3390" s="25">
        <v>41977</v>
      </c>
      <c r="M3390" s="26" t="str">
        <f t="shared" si="419"/>
        <v>Thu</v>
      </c>
      <c r="N3390" s="25">
        <v>41979</v>
      </c>
      <c r="O3390" s="1">
        <f t="shared" si="420"/>
        <v>2</v>
      </c>
      <c r="P3390" s="27">
        <f t="shared" si="421"/>
        <v>2014</v>
      </c>
      <c r="Q3390" s="1">
        <f t="shared" si="422"/>
        <v>12</v>
      </c>
      <c r="R3390" s="1">
        <f t="shared" si="423"/>
        <v>4</v>
      </c>
      <c r="S3390" t="s">
        <v>72</v>
      </c>
      <c r="T3390" s="2">
        <v>41118000</v>
      </c>
      <c r="U3390">
        <v>41118000</v>
      </c>
      <c r="V3390" s="2">
        <v>34787879</v>
      </c>
      <c r="W3390" s="2">
        <v>812121</v>
      </c>
      <c r="X3390" s="2">
        <v>0</v>
      </c>
      <c r="Y3390" s="2">
        <v>0</v>
      </c>
      <c r="Z3390" s="2">
        <v>5518000</v>
      </c>
      <c r="AA3390">
        <v>8</v>
      </c>
      <c r="AB3390">
        <v>0</v>
      </c>
      <c r="AC3390">
        <v>0</v>
      </c>
      <c r="AD3390">
        <v>0</v>
      </c>
      <c r="AE3390">
        <v>8</v>
      </c>
      <c r="AF3390">
        <v>8</v>
      </c>
      <c r="AG3390">
        <v>8</v>
      </c>
      <c r="AH3390" s="2">
        <v>4348484.88</v>
      </c>
    </row>
    <row r="3391" spans="1:34" x14ac:dyDescent="0.5">
      <c r="A3391">
        <v>25436</v>
      </c>
      <c r="B3391">
        <v>108598</v>
      </c>
      <c r="C3391" t="s">
        <v>3272</v>
      </c>
      <c r="D3391" s="25">
        <v>29183</v>
      </c>
      <c r="E3391" t="s">
        <v>138</v>
      </c>
      <c r="F3391" t="s">
        <v>80</v>
      </c>
      <c r="G3391" t="s">
        <v>89</v>
      </c>
      <c r="H3391" s="25">
        <v>41971</v>
      </c>
      <c r="I3391" s="26" t="str">
        <f t="shared" si="416"/>
        <v>Fri</v>
      </c>
      <c r="J3391" s="1">
        <f t="shared" si="417"/>
        <v>0</v>
      </c>
      <c r="K3391" s="1" t="str">
        <f t="shared" si="418"/>
        <v>7D</v>
      </c>
      <c r="L3391" s="25">
        <v>41971</v>
      </c>
      <c r="M3391" s="26" t="str">
        <f t="shared" si="419"/>
        <v>Fri</v>
      </c>
      <c r="N3391" s="25">
        <v>41972</v>
      </c>
      <c r="O3391" s="1">
        <f t="shared" si="420"/>
        <v>1</v>
      </c>
      <c r="P3391" s="27">
        <f t="shared" si="421"/>
        <v>2014</v>
      </c>
      <c r="Q3391" s="1">
        <f t="shared" si="422"/>
        <v>11</v>
      </c>
      <c r="R3391" s="1">
        <f t="shared" si="423"/>
        <v>28</v>
      </c>
      <c r="S3391" t="s">
        <v>72</v>
      </c>
      <c r="T3391" s="2">
        <v>6019176</v>
      </c>
      <c r="U3391">
        <v>4774876</v>
      </c>
      <c r="V3391" s="2">
        <v>2751972</v>
      </c>
      <c r="W3391" s="2">
        <v>2442028</v>
      </c>
      <c r="X3391" s="2">
        <v>0</v>
      </c>
      <c r="Y3391" s="2">
        <v>17316.02</v>
      </c>
      <c r="Z3391" s="2">
        <v>807859.98</v>
      </c>
      <c r="AA3391">
        <v>3</v>
      </c>
      <c r="AB3391">
        <v>0</v>
      </c>
      <c r="AC3391">
        <v>0</v>
      </c>
      <c r="AD3391">
        <v>0</v>
      </c>
      <c r="AE3391">
        <v>3</v>
      </c>
      <c r="AF3391">
        <v>3</v>
      </c>
      <c r="AG3391">
        <v>1</v>
      </c>
      <c r="AH3391" s="2">
        <v>2751972</v>
      </c>
    </row>
    <row r="3392" spans="1:34" x14ac:dyDescent="0.5">
      <c r="A3392">
        <v>25441</v>
      </c>
      <c r="B3392">
        <v>108618</v>
      </c>
      <c r="C3392" t="s">
        <v>3273</v>
      </c>
      <c r="D3392" s="25">
        <v>26460</v>
      </c>
      <c r="E3392" t="s">
        <v>138</v>
      </c>
      <c r="F3392" t="s">
        <v>75</v>
      </c>
      <c r="G3392" t="s">
        <v>1463</v>
      </c>
      <c r="H3392" s="25">
        <v>41971</v>
      </c>
      <c r="I3392" s="26" t="str">
        <f t="shared" ref="I3392:I3425" si="424">TEXT(H3392,"ddd")</f>
        <v>Fri</v>
      </c>
      <c r="J3392" s="1">
        <f t="shared" ref="J3392:J3425" si="425">L3392-H3392</f>
        <v>9</v>
      </c>
      <c r="K3392" s="1" t="str">
        <f t="shared" ref="K3392:K3425" si="426">IF(J3392&lt;=7,"7D",IF(J3392&lt;=14,"14D",IF(J3392&lt;=30,"30D",IF(J3392&lt;=45,"45D",IF(J3392&lt;=60,"60D",IF(J3392&lt;=90,"90D","120D"))))))</f>
        <v>14D</v>
      </c>
      <c r="L3392" s="25">
        <v>41980</v>
      </c>
      <c r="M3392" s="26" t="str">
        <f t="shared" ref="M3392:M3425" si="427">TEXT(L3392,"ddd")</f>
        <v>Sun</v>
      </c>
      <c r="N3392" s="25">
        <v>41983</v>
      </c>
      <c r="O3392" s="1">
        <f t="shared" ref="O3392:O3425" si="428">N3392-L3392</f>
        <v>3</v>
      </c>
      <c r="P3392" s="27">
        <f t="shared" ref="P3392:P3425" si="429">YEAR(L3392)</f>
        <v>2014</v>
      </c>
      <c r="Q3392" s="1">
        <f t="shared" ref="Q3392:Q3425" si="430">MONTH(L3392)</f>
        <v>12</v>
      </c>
      <c r="R3392" s="1">
        <f t="shared" ref="R3392:R3425" si="431">DAY(L3392)</f>
        <v>7</v>
      </c>
      <c r="S3392" t="s">
        <v>72</v>
      </c>
      <c r="T3392" s="2">
        <v>1079999.97</v>
      </c>
      <c r="U3392">
        <v>0</v>
      </c>
      <c r="V3392" s="2">
        <v>311688</v>
      </c>
      <c r="W3392" s="2">
        <v>623376.6</v>
      </c>
      <c r="X3392" s="2">
        <v>0</v>
      </c>
      <c r="Y3392" s="2">
        <v>0</v>
      </c>
      <c r="Z3392" s="2">
        <v>144935.37</v>
      </c>
      <c r="AA3392">
        <v>6</v>
      </c>
      <c r="AB3392">
        <v>0</v>
      </c>
      <c r="AC3392">
        <v>3</v>
      </c>
      <c r="AD3392">
        <v>0</v>
      </c>
      <c r="AE3392">
        <v>6</v>
      </c>
      <c r="AF3392">
        <v>9</v>
      </c>
      <c r="AG3392">
        <v>3</v>
      </c>
      <c r="AH3392" s="2">
        <v>103896</v>
      </c>
    </row>
    <row r="3393" spans="1:34" x14ac:dyDescent="0.5">
      <c r="A3393">
        <v>25484</v>
      </c>
      <c r="B3393">
        <v>108731</v>
      </c>
      <c r="C3393" t="s">
        <v>3274</v>
      </c>
      <c r="D3393" s="25">
        <v>25078</v>
      </c>
      <c r="E3393" t="s">
        <v>138</v>
      </c>
      <c r="F3393" t="s">
        <v>80</v>
      </c>
      <c r="G3393" t="s">
        <v>89</v>
      </c>
      <c r="H3393" s="25">
        <v>41972</v>
      </c>
      <c r="I3393" s="26" t="str">
        <f t="shared" si="424"/>
        <v>Sat</v>
      </c>
      <c r="J3393" s="1">
        <f t="shared" si="425"/>
        <v>11</v>
      </c>
      <c r="K3393" s="1" t="str">
        <f t="shared" si="426"/>
        <v>14D</v>
      </c>
      <c r="L3393" s="25">
        <v>41983</v>
      </c>
      <c r="M3393" s="26" t="str">
        <f t="shared" si="427"/>
        <v>Wed</v>
      </c>
      <c r="N3393" s="25">
        <v>41984</v>
      </c>
      <c r="O3393" s="1">
        <f t="shared" si="428"/>
        <v>1</v>
      </c>
      <c r="P3393" s="27">
        <f t="shared" si="429"/>
        <v>2014</v>
      </c>
      <c r="Q3393" s="1">
        <f t="shared" si="430"/>
        <v>12</v>
      </c>
      <c r="R3393" s="1">
        <f t="shared" si="431"/>
        <v>10</v>
      </c>
      <c r="S3393" t="s">
        <v>72</v>
      </c>
      <c r="T3393" s="2">
        <v>808500</v>
      </c>
      <c r="U3393">
        <v>0</v>
      </c>
      <c r="V3393" s="2">
        <v>700000</v>
      </c>
      <c r="W3393" s="2">
        <v>0</v>
      </c>
      <c r="X3393" s="2">
        <v>0</v>
      </c>
      <c r="Y3393" s="2">
        <v>0</v>
      </c>
      <c r="Z3393" s="2">
        <v>108500</v>
      </c>
      <c r="AA3393">
        <v>2</v>
      </c>
      <c r="AB3393">
        <v>0</v>
      </c>
      <c r="AC3393">
        <v>1</v>
      </c>
      <c r="AD3393">
        <v>0</v>
      </c>
      <c r="AE3393">
        <v>2</v>
      </c>
      <c r="AF3393">
        <v>3</v>
      </c>
      <c r="AG3393">
        <v>1</v>
      </c>
      <c r="AH3393" s="2">
        <v>700000</v>
      </c>
    </row>
    <row r="3394" spans="1:34" x14ac:dyDescent="0.5">
      <c r="A3394">
        <v>25490</v>
      </c>
      <c r="B3394">
        <v>108751</v>
      </c>
      <c r="C3394" t="s">
        <v>3275</v>
      </c>
      <c r="D3394" s="25">
        <v>30099</v>
      </c>
      <c r="E3394" t="s">
        <v>138</v>
      </c>
      <c r="F3394" t="s">
        <v>80</v>
      </c>
      <c r="G3394" t="s">
        <v>89</v>
      </c>
      <c r="H3394" s="25">
        <v>41972</v>
      </c>
      <c r="I3394" s="26" t="str">
        <f t="shared" si="424"/>
        <v>Sat</v>
      </c>
      <c r="J3394" s="1">
        <f t="shared" si="425"/>
        <v>0</v>
      </c>
      <c r="K3394" s="1" t="str">
        <f t="shared" si="426"/>
        <v>7D</v>
      </c>
      <c r="L3394" s="25">
        <v>41972</v>
      </c>
      <c r="M3394" s="26" t="str">
        <f t="shared" si="427"/>
        <v>Sat</v>
      </c>
      <c r="N3394" s="25">
        <v>41973</v>
      </c>
      <c r="O3394" s="1">
        <f t="shared" si="428"/>
        <v>1</v>
      </c>
      <c r="P3394" s="27">
        <f t="shared" si="429"/>
        <v>2014</v>
      </c>
      <c r="Q3394" s="1">
        <f t="shared" si="430"/>
        <v>11</v>
      </c>
      <c r="R3394" s="1">
        <f t="shared" si="431"/>
        <v>29</v>
      </c>
      <c r="S3394" t="s">
        <v>72</v>
      </c>
      <c r="T3394" s="2">
        <v>7217208</v>
      </c>
      <c r="U3394">
        <v>0</v>
      </c>
      <c r="V3394" s="2">
        <v>6201000</v>
      </c>
      <c r="W3394" s="2">
        <v>47619.05</v>
      </c>
      <c r="X3394" s="2">
        <v>0</v>
      </c>
      <c r="Y3394" s="2">
        <v>0</v>
      </c>
      <c r="Z3394" s="2">
        <v>968588.95</v>
      </c>
      <c r="AA3394">
        <v>2</v>
      </c>
      <c r="AB3394">
        <v>0</v>
      </c>
      <c r="AC3394">
        <v>0</v>
      </c>
      <c r="AD3394">
        <v>1</v>
      </c>
      <c r="AE3394">
        <v>2</v>
      </c>
      <c r="AF3394">
        <v>3</v>
      </c>
      <c r="AG3394">
        <v>1</v>
      </c>
      <c r="AH3394" s="2">
        <v>6201000</v>
      </c>
    </row>
    <row r="3395" spans="1:34" x14ac:dyDescent="0.5">
      <c r="A3395">
        <v>25489</v>
      </c>
      <c r="B3395">
        <v>108747</v>
      </c>
      <c r="C3395" t="s">
        <v>3276</v>
      </c>
      <c r="D3395" s="25">
        <v>24473</v>
      </c>
      <c r="E3395" t="s">
        <v>69</v>
      </c>
      <c r="F3395" t="s">
        <v>70</v>
      </c>
      <c r="G3395" t="s">
        <v>71</v>
      </c>
      <c r="H3395" s="25">
        <v>41972</v>
      </c>
      <c r="I3395" s="26" t="str">
        <f t="shared" si="424"/>
        <v>Sat</v>
      </c>
      <c r="J3395" s="1">
        <f t="shared" si="425"/>
        <v>0</v>
      </c>
      <c r="K3395" s="1" t="str">
        <f t="shared" si="426"/>
        <v>7D</v>
      </c>
      <c r="L3395" s="25">
        <v>41972</v>
      </c>
      <c r="M3395" s="26" t="str">
        <f t="shared" si="427"/>
        <v>Sat</v>
      </c>
      <c r="N3395" s="25">
        <v>41973</v>
      </c>
      <c r="O3395" s="1">
        <f t="shared" si="428"/>
        <v>1</v>
      </c>
      <c r="P3395" s="27">
        <f t="shared" si="429"/>
        <v>2014</v>
      </c>
      <c r="Q3395" s="1">
        <f t="shared" si="430"/>
        <v>11</v>
      </c>
      <c r="R3395" s="1">
        <f t="shared" si="431"/>
        <v>29</v>
      </c>
      <c r="S3395" t="s">
        <v>72</v>
      </c>
      <c r="T3395" s="2">
        <v>3570000</v>
      </c>
      <c r="U3395">
        <v>3570000</v>
      </c>
      <c r="V3395" s="2">
        <v>1466667</v>
      </c>
      <c r="W3395" s="2">
        <v>1624242</v>
      </c>
      <c r="X3395" s="2">
        <v>0</v>
      </c>
      <c r="Y3395" s="2">
        <v>0</v>
      </c>
      <c r="Z3395" s="2">
        <v>479091</v>
      </c>
      <c r="AA3395">
        <v>2</v>
      </c>
      <c r="AB3395">
        <v>0</v>
      </c>
      <c r="AC3395">
        <v>0</v>
      </c>
      <c r="AD3395">
        <v>0</v>
      </c>
      <c r="AE3395">
        <v>2</v>
      </c>
      <c r="AF3395">
        <v>2</v>
      </c>
      <c r="AG3395">
        <v>1</v>
      </c>
      <c r="AH3395" s="2">
        <v>1466667</v>
      </c>
    </row>
    <row r="3396" spans="1:34" x14ac:dyDescent="0.5">
      <c r="A3396">
        <v>25475</v>
      </c>
      <c r="B3396">
        <v>108710</v>
      </c>
      <c r="C3396" t="s">
        <v>3277</v>
      </c>
      <c r="D3396" s="25">
        <v>25269</v>
      </c>
      <c r="E3396" t="s">
        <v>138</v>
      </c>
      <c r="F3396" t="s">
        <v>75</v>
      </c>
      <c r="G3396" t="s">
        <v>91</v>
      </c>
      <c r="H3396" s="25">
        <v>41972</v>
      </c>
      <c r="I3396" s="26" t="str">
        <f t="shared" si="424"/>
        <v>Sat</v>
      </c>
      <c r="J3396" s="1">
        <f t="shared" si="425"/>
        <v>7</v>
      </c>
      <c r="K3396" s="1" t="str">
        <f t="shared" si="426"/>
        <v>7D</v>
      </c>
      <c r="L3396" s="25">
        <v>41979</v>
      </c>
      <c r="M3396" s="26" t="str">
        <f t="shared" si="427"/>
        <v>Sat</v>
      </c>
      <c r="N3396" s="25">
        <v>41981</v>
      </c>
      <c r="O3396" s="1">
        <f t="shared" si="428"/>
        <v>2</v>
      </c>
      <c r="P3396" s="27">
        <f t="shared" si="429"/>
        <v>2014</v>
      </c>
      <c r="Q3396" s="1">
        <f t="shared" si="430"/>
        <v>12</v>
      </c>
      <c r="R3396" s="1">
        <f t="shared" si="431"/>
        <v>6</v>
      </c>
      <c r="S3396" t="s">
        <v>72</v>
      </c>
      <c r="T3396" s="2">
        <v>1963500</v>
      </c>
      <c r="U3396">
        <v>0</v>
      </c>
      <c r="V3396" s="2">
        <v>1700000</v>
      </c>
      <c r="W3396" s="2">
        <v>0</v>
      </c>
      <c r="X3396" s="2">
        <v>0</v>
      </c>
      <c r="Y3396" s="2">
        <v>0</v>
      </c>
      <c r="Z3396" s="2">
        <v>263500</v>
      </c>
      <c r="AA3396">
        <v>5</v>
      </c>
      <c r="AB3396">
        <v>0</v>
      </c>
      <c r="AC3396">
        <v>0</v>
      </c>
      <c r="AD3396">
        <v>0</v>
      </c>
      <c r="AE3396">
        <v>5</v>
      </c>
      <c r="AF3396">
        <v>5</v>
      </c>
      <c r="AG3396">
        <v>2</v>
      </c>
      <c r="AH3396" s="2">
        <v>850000</v>
      </c>
    </row>
    <row r="3397" spans="1:34" x14ac:dyDescent="0.5">
      <c r="A3397">
        <v>25526</v>
      </c>
      <c r="B3397">
        <v>108897</v>
      </c>
      <c r="C3397" t="s">
        <v>3278</v>
      </c>
      <c r="D3397" s="25">
        <v>24751</v>
      </c>
      <c r="E3397" t="s">
        <v>1371</v>
      </c>
      <c r="F3397" t="s">
        <v>75</v>
      </c>
      <c r="G3397" t="s">
        <v>91</v>
      </c>
      <c r="H3397" s="25">
        <v>41974</v>
      </c>
      <c r="I3397" s="26" t="str">
        <f t="shared" si="424"/>
        <v>Mon</v>
      </c>
      <c r="J3397" s="1">
        <f t="shared" si="425"/>
        <v>21</v>
      </c>
      <c r="K3397" s="1" t="str">
        <f t="shared" si="426"/>
        <v>30D</v>
      </c>
      <c r="L3397" s="25">
        <v>41995</v>
      </c>
      <c r="M3397" s="26" t="str">
        <f t="shared" si="427"/>
        <v>Mon</v>
      </c>
      <c r="N3397" s="25">
        <v>41999</v>
      </c>
      <c r="O3397" s="1">
        <f t="shared" si="428"/>
        <v>4</v>
      </c>
      <c r="P3397" s="27">
        <f t="shared" si="429"/>
        <v>2014</v>
      </c>
      <c r="Q3397" s="1">
        <f t="shared" si="430"/>
        <v>12</v>
      </c>
      <c r="R3397" s="1">
        <f t="shared" si="431"/>
        <v>22</v>
      </c>
      <c r="S3397" t="s">
        <v>72</v>
      </c>
      <c r="T3397" s="2">
        <v>29386000</v>
      </c>
      <c r="U3397">
        <v>28256000</v>
      </c>
      <c r="V3397" s="2">
        <v>5947704</v>
      </c>
      <c r="W3397" s="2">
        <v>18975238.449999999</v>
      </c>
      <c r="X3397" s="2">
        <v>0</v>
      </c>
      <c r="Y3397" s="2">
        <v>399600.4</v>
      </c>
      <c r="Z3397" s="2">
        <v>4063457.15</v>
      </c>
      <c r="AA3397">
        <v>8</v>
      </c>
      <c r="AB3397">
        <v>0</v>
      </c>
      <c r="AC3397">
        <v>4</v>
      </c>
      <c r="AD3397">
        <v>0</v>
      </c>
      <c r="AE3397">
        <v>8</v>
      </c>
      <c r="AF3397">
        <v>12</v>
      </c>
      <c r="AG3397">
        <v>4</v>
      </c>
      <c r="AH3397" s="2">
        <v>1486926</v>
      </c>
    </row>
    <row r="3398" spans="1:34" x14ac:dyDescent="0.5">
      <c r="A3398">
        <v>25546</v>
      </c>
      <c r="B3398">
        <v>108944</v>
      </c>
      <c r="C3398" t="s">
        <v>3279</v>
      </c>
      <c r="D3398" s="25">
        <v>17576</v>
      </c>
      <c r="E3398" t="s">
        <v>138</v>
      </c>
      <c r="F3398" t="s">
        <v>75</v>
      </c>
      <c r="G3398" t="s">
        <v>1463</v>
      </c>
      <c r="H3398" s="25">
        <v>41975</v>
      </c>
      <c r="I3398" s="26" t="str">
        <f t="shared" si="424"/>
        <v>Tue</v>
      </c>
      <c r="J3398" s="1">
        <f t="shared" si="425"/>
        <v>26</v>
      </c>
      <c r="K3398" s="1" t="str">
        <f t="shared" si="426"/>
        <v>30D</v>
      </c>
      <c r="L3398" s="25">
        <v>42001</v>
      </c>
      <c r="M3398" s="26" t="str">
        <f t="shared" si="427"/>
        <v>Sun</v>
      </c>
      <c r="N3398" s="25">
        <v>42004</v>
      </c>
      <c r="O3398" s="1">
        <f t="shared" si="428"/>
        <v>3</v>
      </c>
      <c r="P3398" s="27">
        <f t="shared" si="429"/>
        <v>2014</v>
      </c>
      <c r="Q3398" s="1">
        <f t="shared" si="430"/>
        <v>12</v>
      </c>
      <c r="R3398" s="1">
        <f t="shared" si="431"/>
        <v>28</v>
      </c>
      <c r="S3398" t="s">
        <v>72</v>
      </c>
      <c r="T3398" s="2">
        <v>839999.98</v>
      </c>
      <c r="U3398">
        <v>0</v>
      </c>
      <c r="V3398" s="2">
        <v>311688</v>
      </c>
      <c r="W3398" s="2">
        <v>415584.4</v>
      </c>
      <c r="X3398" s="2">
        <v>0</v>
      </c>
      <c r="Y3398" s="2">
        <v>0</v>
      </c>
      <c r="Z3398" s="2">
        <v>112727.58</v>
      </c>
      <c r="AA3398">
        <v>6</v>
      </c>
      <c r="AB3398">
        <v>0</v>
      </c>
      <c r="AC3398">
        <v>3</v>
      </c>
      <c r="AD3398">
        <v>0</v>
      </c>
      <c r="AE3398">
        <v>6</v>
      </c>
      <c r="AF3398">
        <v>9</v>
      </c>
      <c r="AG3398">
        <v>3</v>
      </c>
      <c r="AH3398" s="2">
        <v>103896</v>
      </c>
    </row>
    <row r="3399" spans="1:34" x14ac:dyDescent="0.5">
      <c r="A3399">
        <v>25579</v>
      </c>
      <c r="B3399">
        <v>109051</v>
      </c>
      <c r="C3399" t="s">
        <v>3280</v>
      </c>
      <c r="D3399" s="25">
        <v>24850</v>
      </c>
      <c r="E3399" t="s">
        <v>69</v>
      </c>
      <c r="F3399" t="s">
        <v>70</v>
      </c>
      <c r="G3399" t="s">
        <v>97</v>
      </c>
      <c r="H3399" s="25">
        <v>41975</v>
      </c>
      <c r="I3399" s="26" t="str">
        <f t="shared" si="424"/>
        <v>Tue</v>
      </c>
      <c r="J3399" s="1">
        <f t="shared" si="425"/>
        <v>0</v>
      </c>
      <c r="K3399" s="1" t="str">
        <f t="shared" si="426"/>
        <v>7D</v>
      </c>
      <c r="L3399" s="25">
        <v>41975</v>
      </c>
      <c r="M3399" s="26" t="str">
        <f t="shared" si="427"/>
        <v>Tue</v>
      </c>
      <c r="N3399" s="25">
        <v>41977</v>
      </c>
      <c r="O3399" s="1">
        <f t="shared" si="428"/>
        <v>2</v>
      </c>
      <c r="P3399" s="27">
        <f t="shared" si="429"/>
        <v>2014</v>
      </c>
      <c r="Q3399" s="1">
        <f t="shared" si="430"/>
        <v>12</v>
      </c>
      <c r="R3399" s="1">
        <f t="shared" si="431"/>
        <v>2</v>
      </c>
      <c r="S3399" t="s">
        <v>72</v>
      </c>
      <c r="T3399" s="2">
        <v>12250000</v>
      </c>
      <c r="U3399">
        <v>12040000</v>
      </c>
      <c r="V3399" s="2">
        <v>7175758</v>
      </c>
      <c r="W3399" s="2">
        <v>3430302.18</v>
      </c>
      <c r="X3399" s="2">
        <v>0</v>
      </c>
      <c r="Y3399" s="2">
        <v>0</v>
      </c>
      <c r="Z3399" s="2">
        <v>1643939.82</v>
      </c>
      <c r="AA3399">
        <v>4</v>
      </c>
      <c r="AB3399">
        <v>0</v>
      </c>
      <c r="AC3399">
        <v>0</v>
      </c>
      <c r="AD3399">
        <v>0</v>
      </c>
      <c r="AE3399">
        <v>4</v>
      </c>
      <c r="AF3399">
        <v>4</v>
      </c>
      <c r="AG3399">
        <v>2</v>
      </c>
      <c r="AH3399" s="2">
        <v>3587879</v>
      </c>
    </row>
    <row r="3400" spans="1:34" x14ac:dyDescent="0.5">
      <c r="A3400">
        <v>25567</v>
      </c>
      <c r="B3400">
        <v>109029</v>
      </c>
      <c r="C3400" t="s">
        <v>3281</v>
      </c>
      <c r="D3400" s="25">
        <v>28170</v>
      </c>
      <c r="E3400" t="s">
        <v>138</v>
      </c>
      <c r="F3400" t="s">
        <v>75</v>
      </c>
      <c r="G3400" t="s">
        <v>91</v>
      </c>
      <c r="H3400" s="25">
        <v>41975</v>
      </c>
      <c r="I3400" s="26" t="str">
        <f t="shared" si="424"/>
        <v>Tue</v>
      </c>
      <c r="J3400" s="1">
        <f t="shared" si="425"/>
        <v>6</v>
      </c>
      <c r="K3400" s="1" t="str">
        <f t="shared" si="426"/>
        <v>7D</v>
      </c>
      <c r="L3400" s="25">
        <v>41981</v>
      </c>
      <c r="M3400" s="26" t="str">
        <f t="shared" si="427"/>
        <v>Mon</v>
      </c>
      <c r="N3400" s="25">
        <v>41985</v>
      </c>
      <c r="O3400" s="1">
        <f t="shared" si="428"/>
        <v>4</v>
      </c>
      <c r="P3400" s="27">
        <f t="shared" si="429"/>
        <v>2014</v>
      </c>
      <c r="Q3400" s="1">
        <f t="shared" si="430"/>
        <v>12</v>
      </c>
      <c r="R3400" s="1">
        <f t="shared" si="431"/>
        <v>8</v>
      </c>
      <c r="S3400" t="s">
        <v>72</v>
      </c>
      <c r="T3400" s="2">
        <v>4184000</v>
      </c>
      <c r="U3400">
        <v>0</v>
      </c>
      <c r="V3400" s="2">
        <v>2800000</v>
      </c>
      <c r="W3400" s="2">
        <v>822510.82</v>
      </c>
      <c r="X3400" s="2">
        <v>0</v>
      </c>
      <c r="Y3400" s="2">
        <v>0</v>
      </c>
      <c r="Z3400" s="2">
        <v>561489.18000000005</v>
      </c>
      <c r="AA3400">
        <v>8</v>
      </c>
      <c r="AB3400">
        <v>0</v>
      </c>
      <c r="AC3400">
        <v>4</v>
      </c>
      <c r="AD3400">
        <v>0</v>
      </c>
      <c r="AE3400">
        <v>8</v>
      </c>
      <c r="AF3400">
        <v>12</v>
      </c>
      <c r="AG3400">
        <v>4</v>
      </c>
      <c r="AH3400" s="2">
        <v>700000</v>
      </c>
    </row>
    <row r="3401" spans="1:34" x14ac:dyDescent="0.5">
      <c r="A3401">
        <v>25619</v>
      </c>
      <c r="B3401">
        <v>109220</v>
      </c>
      <c r="C3401" t="s">
        <v>3282</v>
      </c>
      <c r="D3401" s="25">
        <v>32359</v>
      </c>
      <c r="E3401" t="s">
        <v>138</v>
      </c>
      <c r="F3401" t="s">
        <v>75</v>
      </c>
      <c r="G3401" t="s">
        <v>1463</v>
      </c>
      <c r="H3401" s="25">
        <v>41976</v>
      </c>
      <c r="I3401" s="26" t="str">
        <f t="shared" si="424"/>
        <v>Wed</v>
      </c>
      <c r="J3401" s="1">
        <f t="shared" si="425"/>
        <v>18</v>
      </c>
      <c r="K3401" s="1" t="str">
        <f t="shared" si="426"/>
        <v>30D</v>
      </c>
      <c r="L3401" s="25">
        <v>41994</v>
      </c>
      <c r="M3401" s="26" t="str">
        <f t="shared" si="427"/>
        <v>Sun</v>
      </c>
      <c r="N3401" s="25">
        <v>41997</v>
      </c>
      <c r="O3401" s="1">
        <f t="shared" si="428"/>
        <v>3</v>
      </c>
      <c r="P3401" s="27">
        <f t="shared" si="429"/>
        <v>2014</v>
      </c>
      <c r="Q3401" s="1">
        <f t="shared" si="430"/>
        <v>12</v>
      </c>
      <c r="R3401" s="1">
        <f t="shared" si="431"/>
        <v>21</v>
      </c>
      <c r="S3401" t="s">
        <v>72</v>
      </c>
      <c r="T3401" s="2">
        <v>2344999.9900000002</v>
      </c>
      <c r="U3401">
        <v>0</v>
      </c>
      <c r="V3401" s="2">
        <v>1558443</v>
      </c>
      <c r="W3401" s="2">
        <v>471861.47</v>
      </c>
      <c r="X3401" s="2">
        <v>0</v>
      </c>
      <c r="Y3401" s="2">
        <v>0</v>
      </c>
      <c r="Z3401" s="2">
        <v>314695.52</v>
      </c>
      <c r="AA3401">
        <v>6</v>
      </c>
      <c r="AB3401">
        <v>0</v>
      </c>
      <c r="AC3401">
        <v>0</v>
      </c>
      <c r="AD3401">
        <v>0</v>
      </c>
      <c r="AE3401">
        <v>6</v>
      </c>
      <c r="AF3401">
        <v>6</v>
      </c>
      <c r="AG3401">
        <v>3</v>
      </c>
      <c r="AH3401" s="2">
        <v>519481</v>
      </c>
    </row>
    <row r="3402" spans="1:34" x14ac:dyDescent="0.5">
      <c r="A3402">
        <v>25628</v>
      </c>
      <c r="B3402">
        <v>109256</v>
      </c>
      <c r="C3402" t="s">
        <v>3283</v>
      </c>
      <c r="D3402" s="25">
        <v>23776</v>
      </c>
      <c r="E3402" t="s">
        <v>113</v>
      </c>
      <c r="F3402" t="s">
        <v>70</v>
      </c>
      <c r="G3402" t="s">
        <v>74</v>
      </c>
      <c r="H3402" s="25">
        <v>41977</v>
      </c>
      <c r="I3402" s="26" t="str">
        <f t="shared" si="424"/>
        <v>Thu</v>
      </c>
      <c r="J3402" s="1">
        <f t="shared" si="425"/>
        <v>0</v>
      </c>
      <c r="K3402" s="1" t="str">
        <f t="shared" si="426"/>
        <v>7D</v>
      </c>
      <c r="L3402" s="25">
        <v>41977</v>
      </c>
      <c r="M3402" s="26" t="str">
        <f t="shared" si="427"/>
        <v>Thu</v>
      </c>
      <c r="N3402" s="25">
        <v>41982</v>
      </c>
      <c r="O3402" s="1">
        <f t="shared" si="428"/>
        <v>5</v>
      </c>
      <c r="P3402" s="27">
        <f t="shared" si="429"/>
        <v>2014</v>
      </c>
      <c r="Q3402" s="1">
        <f t="shared" si="430"/>
        <v>12</v>
      </c>
      <c r="R3402" s="1">
        <f t="shared" si="431"/>
        <v>4</v>
      </c>
      <c r="S3402" t="s">
        <v>72</v>
      </c>
      <c r="T3402" s="2">
        <v>49776496.149999999</v>
      </c>
      <c r="U3402">
        <v>30860000</v>
      </c>
      <c r="V3402" s="2">
        <v>20221644</v>
      </c>
      <c r="W3402" s="2">
        <v>14254540.42</v>
      </c>
      <c r="X3402" s="2">
        <v>0</v>
      </c>
      <c r="Y3402" s="2">
        <v>7901065.6100000003</v>
      </c>
      <c r="Z3402" s="2">
        <v>7399246.1200000001</v>
      </c>
      <c r="AA3402">
        <v>10</v>
      </c>
      <c r="AB3402">
        <v>0</v>
      </c>
      <c r="AC3402">
        <v>0</v>
      </c>
      <c r="AD3402">
        <v>0</v>
      </c>
      <c r="AE3402">
        <v>10</v>
      </c>
      <c r="AF3402">
        <v>10</v>
      </c>
      <c r="AG3402">
        <v>5</v>
      </c>
      <c r="AH3402" s="2">
        <v>4044328.8</v>
      </c>
    </row>
    <row r="3403" spans="1:34" x14ac:dyDescent="0.5">
      <c r="A3403">
        <v>25649</v>
      </c>
      <c r="B3403">
        <v>109389</v>
      </c>
      <c r="C3403" t="s">
        <v>3284</v>
      </c>
      <c r="D3403" s="25">
        <v>21954</v>
      </c>
      <c r="E3403" t="s">
        <v>122</v>
      </c>
      <c r="F3403" t="s">
        <v>80</v>
      </c>
      <c r="G3403" t="s">
        <v>89</v>
      </c>
      <c r="H3403" s="25">
        <v>41977</v>
      </c>
      <c r="I3403" s="26" t="str">
        <f t="shared" si="424"/>
        <v>Thu</v>
      </c>
      <c r="J3403" s="1">
        <f t="shared" si="425"/>
        <v>14</v>
      </c>
      <c r="K3403" s="1" t="str">
        <f t="shared" si="426"/>
        <v>14D</v>
      </c>
      <c r="L3403" s="25">
        <v>41991</v>
      </c>
      <c r="M3403" s="26" t="str">
        <f t="shared" si="427"/>
        <v>Thu</v>
      </c>
      <c r="N3403" s="25">
        <v>41993</v>
      </c>
      <c r="O3403" s="1">
        <f t="shared" si="428"/>
        <v>2</v>
      </c>
      <c r="P3403" s="27">
        <f t="shared" si="429"/>
        <v>2014</v>
      </c>
      <c r="Q3403" s="1">
        <f t="shared" si="430"/>
        <v>12</v>
      </c>
      <c r="R3403" s="1">
        <f t="shared" si="431"/>
        <v>18</v>
      </c>
      <c r="S3403" t="s">
        <v>72</v>
      </c>
      <c r="T3403" s="2">
        <v>11309631.98</v>
      </c>
      <c r="U3403">
        <v>10554632</v>
      </c>
      <c r="V3403" s="2">
        <v>5882152</v>
      </c>
      <c r="W3403" s="2">
        <v>3909575.64</v>
      </c>
      <c r="X3403" s="2">
        <v>0</v>
      </c>
      <c r="Y3403" s="2">
        <v>0</v>
      </c>
      <c r="Z3403" s="2">
        <v>1517904.34</v>
      </c>
      <c r="AA3403">
        <v>4</v>
      </c>
      <c r="AB3403">
        <v>0</v>
      </c>
      <c r="AC3403">
        <v>0</v>
      </c>
      <c r="AD3403">
        <v>0</v>
      </c>
      <c r="AE3403">
        <v>4</v>
      </c>
      <c r="AF3403">
        <v>4</v>
      </c>
      <c r="AG3403">
        <v>2</v>
      </c>
      <c r="AH3403" s="2">
        <v>2941076</v>
      </c>
    </row>
    <row r="3404" spans="1:34" x14ac:dyDescent="0.5">
      <c r="A3404">
        <v>25636</v>
      </c>
      <c r="B3404">
        <v>109327</v>
      </c>
      <c r="C3404" t="s">
        <v>3285</v>
      </c>
      <c r="D3404" s="25">
        <v>39062</v>
      </c>
      <c r="E3404" t="s">
        <v>79</v>
      </c>
      <c r="F3404" t="s">
        <v>75</v>
      </c>
      <c r="G3404" t="s">
        <v>91</v>
      </c>
      <c r="H3404" s="25">
        <v>41977</v>
      </c>
      <c r="I3404" s="26" t="str">
        <f t="shared" si="424"/>
        <v>Thu</v>
      </c>
      <c r="J3404" s="1">
        <f t="shared" si="425"/>
        <v>16</v>
      </c>
      <c r="K3404" s="1" t="str">
        <f t="shared" si="426"/>
        <v>30D</v>
      </c>
      <c r="L3404" s="25">
        <v>41993</v>
      </c>
      <c r="M3404" s="26" t="str">
        <f t="shared" si="427"/>
        <v>Sat</v>
      </c>
      <c r="N3404" s="25">
        <v>41995</v>
      </c>
      <c r="O3404" s="1">
        <f t="shared" si="428"/>
        <v>2</v>
      </c>
      <c r="P3404" s="27">
        <f t="shared" si="429"/>
        <v>2014</v>
      </c>
      <c r="Q3404" s="1">
        <f t="shared" si="430"/>
        <v>12</v>
      </c>
      <c r="R3404" s="1">
        <f t="shared" si="431"/>
        <v>20</v>
      </c>
      <c r="S3404" t="s">
        <v>72</v>
      </c>
      <c r="T3404" s="2">
        <v>1386000</v>
      </c>
      <c r="U3404">
        <v>0</v>
      </c>
      <c r="V3404" s="2">
        <v>1200000</v>
      </c>
      <c r="W3404" s="2">
        <v>0</v>
      </c>
      <c r="X3404" s="2">
        <v>0</v>
      </c>
      <c r="Y3404" s="2">
        <v>0</v>
      </c>
      <c r="Z3404" s="2">
        <v>186000</v>
      </c>
      <c r="AA3404">
        <v>3</v>
      </c>
      <c r="AB3404">
        <v>2</v>
      </c>
      <c r="AC3404">
        <v>0</v>
      </c>
      <c r="AD3404">
        <v>2</v>
      </c>
      <c r="AE3404">
        <v>5</v>
      </c>
      <c r="AF3404">
        <v>7</v>
      </c>
      <c r="AG3404">
        <v>2</v>
      </c>
      <c r="AH3404" s="2">
        <v>600000</v>
      </c>
    </row>
    <row r="3405" spans="1:34" x14ac:dyDescent="0.5">
      <c r="A3405">
        <v>25655</v>
      </c>
      <c r="B3405">
        <v>109403</v>
      </c>
      <c r="C3405" t="s">
        <v>3286</v>
      </c>
      <c r="D3405" s="25">
        <v>22709</v>
      </c>
      <c r="E3405" t="s">
        <v>140</v>
      </c>
      <c r="F3405" t="s">
        <v>70</v>
      </c>
      <c r="G3405" t="s">
        <v>97</v>
      </c>
      <c r="H3405" s="25">
        <v>41977</v>
      </c>
      <c r="I3405" s="26" t="str">
        <f t="shared" si="424"/>
        <v>Thu</v>
      </c>
      <c r="J3405" s="1">
        <f t="shared" si="425"/>
        <v>0</v>
      </c>
      <c r="K3405" s="1" t="str">
        <f t="shared" si="426"/>
        <v>7D</v>
      </c>
      <c r="L3405" s="25">
        <v>41977</v>
      </c>
      <c r="M3405" s="26" t="str">
        <f t="shared" si="427"/>
        <v>Thu</v>
      </c>
      <c r="N3405" s="25">
        <v>41978</v>
      </c>
      <c r="O3405" s="1">
        <f t="shared" si="428"/>
        <v>1</v>
      </c>
      <c r="P3405" s="27">
        <f t="shared" si="429"/>
        <v>2014</v>
      </c>
      <c r="Q3405" s="1">
        <f t="shared" si="430"/>
        <v>12</v>
      </c>
      <c r="R3405" s="1">
        <f t="shared" si="431"/>
        <v>4</v>
      </c>
      <c r="S3405" t="s">
        <v>72</v>
      </c>
      <c r="T3405" s="2">
        <v>13000000</v>
      </c>
      <c r="U3405">
        <v>13000000</v>
      </c>
      <c r="V3405" s="2">
        <v>8006926</v>
      </c>
      <c r="W3405" s="2">
        <v>3248484</v>
      </c>
      <c r="X3405" s="2">
        <v>0</v>
      </c>
      <c r="Y3405" s="2">
        <v>0</v>
      </c>
      <c r="Z3405" s="2">
        <v>1744590</v>
      </c>
      <c r="AA3405">
        <v>2</v>
      </c>
      <c r="AB3405">
        <v>0</v>
      </c>
      <c r="AC3405">
        <v>0</v>
      </c>
      <c r="AD3405">
        <v>0</v>
      </c>
      <c r="AE3405">
        <v>2</v>
      </c>
      <c r="AF3405">
        <v>2</v>
      </c>
      <c r="AG3405">
        <v>1</v>
      </c>
      <c r="AH3405" s="2">
        <v>8006926</v>
      </c>
    </row>
    <row r="3406" spans="1:34" x14ac:dyDescent="0.5">
      <c r="A3406">
        <v>25651</v>
      </c>
      <c r="B3406">
        <v>109391</v>
      </c>
      <c r="C3406" t="s">
        <v>3287</v>
      </c>
      <c r="D3406" s="25">
        <v>25739</v>
      </c>
      <c r="E3406" t="s">
        <v>138</v>
      </c>
      <c r="F3406" t="s">
        <v>80</v>
      </c>
      <c r="G3406" t="s">
        <v>89</v>
      </c>
      <c r="H3406" s="25">
        <v>41977</v>
      </c>
      <c r="I3406" s="26" t="str">
        <f t="shared" si="424"/>
        <v>Thu</v>
      </c>
      <c r="J3406" s="1">
        <f t="shared" si="425"/>
        <v>4</v>
      </c>
      <c r="K3406" s="1" t="str">
        <f t="shared" si="426"/>
        <v>7D</v>
      </c>
      <c r="L3406" s="25">
        <v>41981</v>
      </c>
      <c r="M3406" s="26" t="str">
        <f t="shared" si="427"/>
        <v>Mon</v>
      </c>
      <c r="N3406" s="25">
        <v>41984</v>
      </c>
      <c r="O3406" s="1">
        <f t="shared" si="428"/>
        <v>3</v>
      </c>
      <c r="P3406" s="27">
        <f t="shared" si="429"/>
        <v>2014</v>
      </c>
      <c r="Q3406" s="1">
        <f t="shared" si="430"/>
        <v>12</v>
      </c>
      <c r="R3406" s="1">
        <f t="shared" si="431"/>
        <v>8</v>
      </c>
      <c r="S3406" t="s">
        <v>72</v>
      </c>
      <c r="T3406" s="2">
        <v>4587999.57</v>
      </c>
      <c r="U3406">
        <v>0</v>
      </c>
      <c r="V3406" s="2">
        <v>3600000</v>
      </c>
      <c r="W3406" s="2">
        <v>372294</v>
      </c>
      <c r="X3406" s="2">
        <v>0</v>
      </c>
      <c r="Y3406" s="2">
        <v>0</v>
      </c>
      <c r="Z3406" s="2">
        <v>615705.56999999995</v>
      </c>
      <c r="AA3406">
        <v>6</v>
      </c>
      <c r="AB3406">
        <v>3</v>
      </c>
      <c r="AC3406">
        <v>0</v>
      </c>
      <c r="AD3406">
        <v>0</v>
      </c>
      <c r="AE3406">
        <v>9</v>
      </c>
      <c r="AF3406">
        <v>9</v>
      </c>
      <c r="AG3406">
        <v>3</v>
      </c>
      <c r="AH3406" s="2">
        <v>1200000</v>
      </c>
    </row>
    <row r="3407" spans="1:34" x14ac:dyDescent="0.5">
      <c r="A3407">
        <v>25657</v>
      </c>
      <c r="B3407">
        <v>76375</v>
      </c>
      <c r="C3407" t="s">
        <v>2359</v>
      </c>
      <c r="D3407" s="25">
        <v>25098</v>
      </c>
      <c r="E3407" t="s">
        <v>69</v>
      </c>
      <c r="F3407" t="s">
        <v>70</v>
      </c>
      <c r="G3407" t="s">
        <v>74</v>
      </c>
      <c r="H3407" s="25">
        <v>41978</v>
      </c>
      <c r="I3407" s="26" t="str">
        <f t="shared" si="424"/>
        <v>Fri</v>
      </c>
      <c r="J3407" s="1">
        <f t="shared" si="425"/>
        <v>17</v>
      </c>
      <c r="K3407" s="1" t="str">
        <f t="shared" si="426"/>
        <v>30D</v>
      </c>
      <c r="L3407" s="25">
        <v>41995</v>
      </c>
      <c r="M3407" s="26" t="str">
        <f t="shared" si="427"/>
        <v>Mon</v>
      </c>
      <c r="N3407" s="25">
        <v>41997</v>
      </c>
      <c r="O3407" s="1">
        <f t="shared" si="428"/>
        <v>2</v>
      </c>
      <c r="P3407" s="27">
        <f t="shared" si="429"/>
        <v>2014</v>
      </c>
      <c r="Q3407" s="1">
        <f t="shared" si="430"/>
        <v>12</v>
      </c>
      <c r="R3407" s="1">
        <f t="shared" si="431"/>
        <v>22</v>
      </c>
      <c r="S3407" t="s">
        <v>72</v>
      </c>
      <c r="T3407" s="2">
        <v>6620000</v>
      </c>
      <c r="U3407">
        <v>6620000</v>
      </c>
      <c r="V3407" s="2">
        <v>4107359</v>
      </c>
      <c r="W3407" s="2">
        <v>1624242</v>
      </c>
      <c r="X3407" s="2">
        <v>0</v>
      </c>
      <c r="Y3407" s="2">
        <v>0</v>
      </c>
      <c r="Z3407" s="2">
        <v>888399</v>
      </c>
      <c r="AA3407">
        <v>6</v>
      </c>
      <c r="AB3407">
        <v>0</v>
      </c>
      <c r="AC3407">
        <v>0</v>
      </c>
      <c r="AD3407">
        <v>0</v>
      </c>
      <c r="AE3407">
        <v>6</v>
      </c>
      <c r="AF3407">
        <v>6</v>
      </c>
      <c r="AG3407">
        <v>4</v>
      </c>
      <c r="AH3407" s="2">
        <v>1026839.75</v>
      </c>
    </row>
    <row r="3408" spans="1:34" x14ac:dyDescent="0.5">
      <c r="A3408">
        <v>25667</v>
      </c>
      <c r="B3408">
        <v>109463</v>
      </c>
      <c r="C3408" t="s">
        <v>3288</v>
      </c>
      <c r="D3408" s="25">
        <v>26292</v>
      </c>
      <c r="E3408" t="s">
        <v>138</v>
      </c>
      <c r="F3408" t="s">
        <v>80</v>
      </c>
      <c r="G3408" t="s">
        <v>89</v>
      </c>
      <c r="H3408" s="25">
        <v>41978</v>
      </c>
      <c r="I3408" s="26" t="str">
        <f t="shared" si="424"/>
        <v>Fri</v>
      </c>
      <c r="J3408" s="1">
        <f t="shared" si="425"/>
        <v>7</v>
      </c>
      <c r="K3408" s="1" t="str">
        <f t="shared" si="426"/>
        <v>7D</v>
      </c>
      <c r="L3408" s="25">
        <v>41985</v>
      </c>
      <c r="M3408" s="26" t="str">
        <f t="shared" si="427"/>
        <v>Fri</v>
      </c>
      <c r="N3408" s="25">
        <v>41986</v>
      </c>
      <c r="O3408" s="1">
        <f t="shared" si="428"/>
        <v>1</v>
      </c>
      <c r="P3408" s="27">
        <f t="shared" si="429"/>
        <v>2014</v>
      </c>
      <c r="Q3408" s="1">
        <f t="shared" si="430"/>
        <v>12</v>
      </c>
      <c r="R3408" s="1">
        <f t="shared" si="431"/>
        <v>12</v>
      </c>
      <c r="S3408" t="s">
        <v>72</v>
      </c>
      <c r="T3408" s="2">
        <v>5660188</v>
      </c>
      <c r="U3408">
        <v>5660188</v>
      </c>
      <c r="V3408" s="2">
        <v>3272432</v>
      </c>
      <c r="W3408" s="2">
        <v>1627948</v>
      </c>
      <c r="X3408" s="2">
        <v>0</v>
      </c>
      <c r="Y3408" s="2">
        <v>0</v>
      </c>
      <c r="Z3408" s="2">
        <v>759808</v>
      </c>
      <c r="AA3408">
        <v>2</v>
      </c>
      <c r="AB3408">
        <v>0</v>
      </c>
      <c r="AC3408">
        <v>0</v>
      </c>
      <c r="AD3408">
        <v>0</v>
      </c>
      <c r="AE3408">
        <v>2</v>
      </c>
      <c r="AF3408">
        <v>2</v>
      </c>
      <c r="AG3408">
        <v>1</v>
      </c>
      <c r="AH3408" s="2">
        <v>3272432</v>
      </c>
    </row>
    <row r="3409" spans="1:34" x14ac:dyDescent="0.5">
      <c r="A3409">
        <v>25672</v>
      </c>
      <c r="B3409">
        <v>109494</v>
      </c>
      <c r="C3409" t="s">
        <v>3289</v>
      </c>
      <c r="D3409" s="25">
        <v>28423</v>
      </c>
      <c r="E3409" t="s">
        <v>138</v>
      </c>
      <c r="F3409" t="s">
        <v>80</v>
      </c>
      <c r="G3409" t="s">
        <v>89</v>
      </c>
      <c r="H3409" s="25">
        <v>41978</v>
      </c>
      <c r="I3409" s="26" t="str">
        <f t="shared" si="424"/>
        <v>Fri</v>
      </c>
      <c r="J3409" s="1">
        <f t="shared" si="425"/>
        <v>23</v>
      </c>
      <c r="K3409" s="1" t="str">
        <f t="shared" si="426"/>
        <v>30D</v>
      </c>
      <c r="L3409" s="25">
        <v>42001</v>
      </c>
      <c r="M3409" s="26" t="str">
        <f t="shared" si="427"/>
        <v>Sun</v>
      </c>
      <c r="N3409" s="25">
        <v>42004</v>
      </c>
      <c r="O3409" s="1">
        <f t="shared" si="428"/>
        <v>3</v>
      </c>
      <c r="P3409" s="27">
        <f t="shared" si="429"/>
        <v>2014</v>
      </c>
      <c r="Q3409" s="1">
        <f t="shared" si="430"/>
        <v>12</v>
      </c>
      <c r="R3409" s="1">
        <f t="shared" si="431"/>
        <v>28</v>
      </c>
      <c r="S3409" t="s">
        <v>72</v>
      </c>
      <c r="T3409" s="2">
        <v>39377162.490000002</v>
      </c>
      <c r="U3409">
        <v>25476412.5</v>
      </c>
      <c r="V3409" s="2">
        <v>25648320.579999998</v>
      </c>
      <c r="W3409" s="2">
        <v>6712221.0999999996</v>
      </c>
      <c r="X3409" s="2">
        <v>0</v>
      </c>
      <c r="Y3409" s="2">
        <v>1731601.73</v>
      </c>
      <c r="Z3409" s="2">
        <v>5285019.08</v>
      </c>
      <c r="AA3409">
        <v>6</v>
      </c>
      <c r="AB3409">
        <v>3</v>
      </c>
      <c r="AC3409">
        <v>0</v>
      </c>
      <c r="AD3409">
        <v>3</v>
      </c>
      <c r="AE3409">
        <v>9</v>
      </c>
      <c r="AF3409">
        <v>12</v>
      </c>
      <c r="AG3409">
        <v>3</v>
      </c>
      <c r="AH3409" s="2">
        <v>8549440.1899999995</v>
      </c>
    </row>
    <row r="3410" spans="1:34" x14ac:dyDescent="0.5">
      <c r="A3410">
        <v>25666</v>
      </c>
      <c r="B3410">
        <v>109465</v>
      </c>
      <c r="C3410" t="s">
        <v>3286</v>
      </c>
      <c r="D3410" s="25">
        <v>22709</v>
      </c>
      <c r="E3410" t="s">
        <v>140</v>
      </c>
      <c r="F3410" t="s">
        <v>70</v>
      </c>
      <c r="G3410" t="s">
        <v>97</v>
      </c>
      <c r="H3410" s="25">
        <v>41978</v>
      </c>
      <c r="I3410" s="26" t="str">
        <f t="shared" si="424"/>
        <v>Fri</v>
      </c>
      <c r="J3410" s="1">
        <f t="shared" si="425"/>
        <v>0</v>
      </c>
      <c r="K3410" s="1" t="str">
        <f t="shared" si="426"/>
        <v>7D</v>
      </c>
      <c r="L3410" s="25">
        <v>41978</v>
      </c>
      <c r="M3410" s="26" t="str">
        <f t="shared" si="427"/>
        <v>Fri</v>
      </c>
      <c r="N3410" s="25">
        <v>41979</v>
      </c>
      <c r="O3410" s="1">
        <f t="shared" si="428"/>
        <v>1</v>
      </c>
      <c r="P3410" s="27">
        <f t="shared" si="429"/>
        <v>2014</v>
      </c>
      <c r="Q3410" s="1">
        <f t="shared" si="430"/>
        <v>12</v>
      </c>
      <c r="R3410" s="1">
        <f t="shared" si="431"/>
        <v>5</v>
      </c>
      <c r="S3410" t="s">
        <v>72</v>
      </c>
      <c r="T3410" s="2">
        <v>13085000</v>
      </c>
      <c r="U3410">
        <v>13000000</v>
      </c>
      <c r="V3410" s="2">
        <v>8006926</v>
      </c>
      <c r="W3410" s="2">
        <v>3322077.07</v>
      </c>
      <c r="X3410" s="2">
        <v>0</v>
      </c>
      <c r="Y3410" s="2">
        <v>0</v>
      </c>
      <c r="Z3410" s="2">
        <v>1755996.93</v>
      </c>
      <c r="AA3410">
        <v>2</v>
      </c>
      <c r="AB3410">
        <v>0</v>
      </c>
      <c r="AC3410">
        <v>0</v>
      </c>
      <c r="AD3410">
        <v>0</v>
      </c>
      <c r="AE3410">
        <v>2</v>
      </c>
      <c r="AF3410">
        <v>2</v>
      </c>
      <c r="AG3410">
        <v>1</v>
      </c>
      <c r="AH3410" s="2">
        <v>8006926</v>
      </c>
    </row>
    <row r="3411" spans="1:34" x14ac:dyDescent="0.5">
      <c r="A3411">
        <v>25733</v>
      </c>
      <c r="B3411">
        <v>109688</v>
      </c>
      <c r="C3411" t="s">
        <v>3290</v>
      </c>
      <c r="D3411" s="25">
        <v>28179</v>
      </c>
      <c r="E3411" t="s">
        <v>138</v>
      </c>
      <c r="F3411" t="s">
        <v>75</v>
      </c>
      <c r="G3411" t="s">
        <v>91</v>
      </c>
      <c r="H3411" s="25">
        <v>41981</v>
      </c>
      <c r="I3411" s="26" t="str">
        <f t="shared" si="424"/>
        <v>Mon</v>
      </c>
      <c r="J3411" s="1">
        <f t="shared" si="425"/>
        <v>21</v>
      </c>
      <c r="K3411" s="1" t="str">
        <f t="shared" si="426"/>
        <v>30D</v>
      </c>
      <c r="L3411" s="25">
        <v>42002</v>
      </c>
      <c r="M3411" s="26" t="str">
        <f t="shared" si="427"/>
        <v>Mon</v>
      </c>
      <c r="N3411" s="25">
        <v>42005</v>
      </c>
      <c r="O3411" s="1">
        <f t="shared" si="428"/>
        <v>3</v>
      </c>
      <c r="P3411" s="27">
        <f t="shared" si="429"/>
        <v>2014</v>
      </c>
      <c r="Q3411" s="1">
        <f t="shared" si="430"/>
        <v>12</v>
      </c>
      <c r="R3411" s="1">
        <f t="shared" si="431"/>
        <v>29</v>
      </c>
      <c r="S3411" t="s">
        <v>72</v>
      </c>
      <c r="T3411" s="2">
        <v>12400000.92</v>
      </c>
      <c r="U3411">
        <v>0</v>
      </c>
      <c r="V3411" s="2">
        <v>3419913.42</v>
      </c>
      <c r="W3411" s="2">
        <v>5238096.04</v>
      </c>
      <c r="X3411" s="2">
        <v>0</v>
      </c>
      <c r="Y3411" s="2">
        <v>1598401.6</v>
      </c>
      <c r="Z3411" s="2">
        <v>2143589.86</v>
      </c>
      <c r="AA3411">
        <v>6</v>
      </c>
      <c r="AB3411">
        <v>0</v>
      </c>
      <c r="AC3411">
        <v>0</v>
      </c>
      <c r="AD3411">
        <v>0</v>
      </c>
      <c r="AE3411">
        <v>6</v>
      </c>
      <c r="AF3411">
        <v>6</v>
      </c>
      <c r="AG3411">
        <v>3</v>
      </c>
      <c r="AH3411" s="2">
        <v>1139971.1399999999</v>
      </c>
    </row>
    <row r="3412" spans="1:34" x14ac:dyDescent="0.5">
      <c r="A3412">
        <v>25760</v>
      </c>
      <c r="B3412">
        <v>109763</v>
      </c>
      <c r="C3412" t="s">
        <v>3291</v>
      </c>
      <c r="D3412" s="25">
        <v>26513</v>
      </c>
      <c r="E3412" t="s">
        <v>138</v>
      </c>
      <c r="F3412" t="s">
        <v>75</v>
      </c>
      <c r="G3412" t="s">
        <v>91</v>
      </c>
      <c r="H3412" s="25">
        <v>41981</v>
      </c>
      <c r="I3412" s="26" t="str">
        <f t="shared" si="424"/>
        <v>Mon</v>
      </c>
      <c r="J3412" s="1">
        <f t="shared" si="425"/>
        <v>10</v>
      </c>
      <c r="K3412" s="1" t="str">
        <f t="shared" si="426"/>
        <v>14D</v>
      </c>
      <c r="L3412" s="25">
        <v>41991</v>
      </c>
      <c r="M3412" s="26" t="str">
        <f t="shared" si="427"/>
        <v>Thu</v>
      </c>
      <c r="N3412" s="25">
        <v>41994</v>
      </c>
      <c r="O3412" s="1">
        <f t="shared" si="428"/>
        <v>3</v>
      </c>
      <c r="P3412" s="27">
        <f t="shared" si="429"/>
        <v>2014</v>
      </c>
      <c r="Q3412" s="1">
        <f t="shared" si="430"/>
        <v>12</v>
      </c>
      <c r="R3412" s="1">
        <f t="shared" si="431"/>
        <v>18</v>
      </c>
      <c r="S3412" t="s">
        <v>72</v>
      </c>
      <c r="T3412" s="2">
        <v>7763499.4400000004</v>
      </c>
      <c r="U3412">
        <v>0</v>
      </c>
      <c r="V3412" s="2">
        <v>5700000</v>
      </c>
      <c r="W3412" s="2">
        <v>943722.46</v>
      </c>
      <c r="X3412" s="2">
        <v>0</v>
      </c>
      <c r="Y3412" s="2">
        <v>77922.080000000002</v>
      </c>
      <c r="Z3412" s="2">
        <v>1041854.9</v>
      </c>
      <c r="AA3412">
        <v>6</v>
      </c>
      <c r="AB3412">
        <v>3</v>
      </c>
      <c r="AC3412">
        <v>3</v>
      </c>
      <c r="AD3412">
        <v>0</v>
      </c>
      <c r="AE3412">
        <v>9</v>
      </c>
      <c r="AF3412">
        <v>12</v>
      </c>
      <c r="AG3412">
        <v>3</v>
      </c>
      <c r="AH3412" s="2">
        <v>1900000</v>
      </c>
    </row>
    <row r="3413" spans="1:34" x14ac:dyDescent="0.5">
      <c r="A3413">
        <v>25734</v>
      </c>
      <c r="B3413">
        <v>109690</v>
      </c>
      <c r="C3413" t="s">
        <v>3292</v>
      </c>
      <c r="D3413" s="25">
        <v>23824</v>
      </c>
      <c r="E3413" t="s">
        <v>138</v>
      </c>
      <c r="F3413" t="s">
        <v>75</v>
      </c>
      <c r="G3413" t="s">
        <v>91</v>
      </c>
      <c r="H3413" s="25">
        <v>41981</v>
      </c>
      <c r="I3413" s="26" t="str">
        <f t="shared" si="424"/>
        <v>Mon</v>
      </c>
      <c r="J3413" s="1">
        <f t="shared" si="425"/>
        <v>15</v>
      </c>
      <c r="K3413" s="1" t="str">
        <f t="shared" si="426"/>
        <v>30D</v>
      </c>
      <c r="L3413" s="25">
        <v>41996</v>
      </c>
      <c r="M3413" s="26" t="str">
        <f t="shared" si="427"/>
        <v>Tue</v>
      </c>
      <c r="N3413" s="25">
        <v>42000</v>
      </c>
      <c r="O3413" s="1">
        <f t="shared" si="428"/>
        <v>4</v>
      </c>
      <c r="P3413" s="27">
        <f t="shared" si="429"/>
        <v>2014</v>
      </c>
      <c r="Q3413" s="1">
        <f t="shared" si="430"/>
        <v>12</v>
      </c>
      <c r="R3413" s="1">
        <f t="shared" si="431"/>
        <v>23</v>
      </c>
      <c r="S3413" t="s">
        <v>72</v>
      </c>
      <c r="T3413" s="2">
        <v>3682500.01</v>
      </c>
      <c r="U3413">
        <v>0</v>
      </c>
      <c r="V3413" s="2">
        <v>1500000</v>
      </c>
      <c r="W3413" s="2">
        <v>0</v>
      </c>
      <c r="X3413" s="2">
        <v>0</v>
      </c>
      <c r="Y3413" s="2">
        <v>1348651.35</v>
      </c>
      <c r="Z3413" s="2">
        <v>833848.66</v>
      </c>
      <c r="AA3413">
        <v>8</v>
      </c>
      <c r="AB3413">
        <v>0</v>
      </c>
      <c r="AC3413">
        <v>4</v>
      </c>
      <c r="AD3413">
        <v>0</v>
      </c>
      <c r="AE3413">
        <v>8</v>
      </c>
      <c r="AF3413">
        <v>12</v>
      </c>
      <c r="AG3413">
        <v>4</v>
      </c>
      <c r="AH3413" s="2">
        <v>375000</v>
      </c>
    </row>
    <row r="3414" spans="1:34" x14ac:dyDescent="0.5">
      <c r="A3414">
        <v>25850</v>
      </c>
      <c r="B3414">
        <v>110183</v>
      </c>
      <c r="C3414" t="s">
        <v>3293</v>
      </c>
      <c r="D3414" s="25">
        <v>28716</v>
      </c>
      <c r="E3414" t="s">
        <v>138</v>
      </c>
      <c r="F3414" t="s">
        <v>80</v>
      </c>
      <c r="G3414" t="s">
        <v>89</v>
      </c>
      <c r="H3414" s="25">
        <v>41984</v>
      </c>
      <c r="I3414" s="26" t="str">
        <f t="shared" si="424"/>
        <v>Thu</v>
      </c>
      <c r="J3414" s="1">
        <f t="shared" si="425"/>
        <v>3</v>
      </c>
      <c r="K3414" s="1" t="str">
        <f t="shared" si="426"/>
        <v>7D</v>
      </c>
      <c r="L3414" s="25">
        <v>41987</v>
      </c>
      <c r="M3414" s="26" t="str">
        <f t="shared" si="427"/>
        <v>Sun</v>
      </c>
      <c r="N3414" s="25">
        <v>41990</v>
      </c>
      <c r="O3414" s="1">
        <f t="shared" si="428"/>
        <v>3</v>
      </c>
      <c r="P3414" s="27">
        <f t="shared" si="429"/>
        <v>2014</v>
      </c>
      <c r="Q3414" s="1">
        <f t="shared" si="430"/>
        <v>12</v>
      </c>
      <c r="R3414" s="1">
        <f t="shared" si="431"/>
        <v>14</v>
      </c>
      <c r="S3414" t="s">
        <v>72</v>
      </c>
      <c r="T3414" s="2">
        <v>35703951.990000002</v>
      </c>
      <c r="U3414">
        <v>31088952</v>
      </c>
      <c r="V3414" s="2">
        <v>19590072</v>
      </c>
      <c r="W3414" s="2">
        <v>7945131.6100000003</v>
      </c>
      <c r="X3414" s="2">
        <v>0</v>
      </c>
      <c r="Y3414" s="2">
        <v>3376623.38</v>
      </c>
      <c r="Z3414" s="2">
        <v>4792125</v>
      </c>
      <c r="AA3414">
        <v>6</v>
      </c>
      <c r="AB3414">
        <v>0</v>
      </c>
      <c r="AC3414">
        <v>0</v>
      </c>
      <c r="AD3414">
        <v>0</v>
      </c>
      <c r="AE3414">
        <v>6</v>
      </c>
      <c r="AF3414">
        <v>6</v>
      </c>
      <c r="AG3414">
        <v>3</v>
      </c>
      <c r="AH3414" s="2">
        <v>6530024</v>
      </c>
    </row>
    <row r="3415" spans="1:34" x14ac:dyDescent="0.5">
      <c r="A3415">
        <v>25822</v>
      </c>
      <c r="B3415">
        <v>110181</v>
      </c>
      <c r="C3415" t="s">
        <v>3294</v>
      </c>
      <c r="D3415" s="25">
        <v>30372</v>
      </c>
      <c r="E3415" t="s">
        <v>138</v>
      </c>
      <c r="F3415" t="s">
        <v>75</v>
      </c>
      <c r="G3415" t="s">
        <v>1463</v>
      </c>
      <c r="H3415" s="25">
        <v>41984</v>
      </c>
      <c r="I3415" s="26" t="str">
        <f t="shared" si="424"/>
        <v>Thu</v>
      </c>
      <c r="J3415" s="1">
        <f t="shared" si="425"/>
        <v>3</v>
      </c>
      <c r="K3415" s="1" t="str">
        <f t="shared" si="426"/>
        <v>7D</v>
      </c>
      <c r="L3415" s="25">
        <v>41987</v>
      </c>
      <c r="M3415" s="26" t="str">
        <f t="shared" si="427"/>
        <v>Sun</v>
      </c>
      <c r="N3415" s="25">
        <v>41990</v>
      </c>
      <c r="O3415" s="1">
        <f t="shared" si="428"/>
        <v>3</v>
      </c>
      <c r="P3415" s="27">
        <f t="shared" si="429"/>
        <v>2014</v>
      </c>
      <c r="Q3415" s="1">
        <f t="shared" si="430"/>
        <v>12</v>
      </c>
      <c r="R3415" s="1">
        <f t="shared" si="431"/>
        <v>14</v>
      </c>
      <c r="S3415" t="s">
        <v>72</v>
      </c>
      <c r="T3415" s="2">
        <v>584999.81000000006</v>
      </c>
      <c r="U3415">
        <v>0</v>
      </c>
      <c r="V3415" s="2">
        <v>311688</v>
      </c>
      <c r="W3415" s="2">
        <v>194805.03</v>
      </c>
      <c r="X3415" s="2">
        <v>0</v>
      </c>
      <c r="Y3415" s="2">
        <v>0</v>
      </c>
      <c r="Z3415" s="2">
        <v>78506.78</v>
      </c>
      <c r="AA3415">
        <v>6</v>
      </c>
      <c r="AB3415">
        <v>0</v>
      </c>
      <c r="AC3415">
        <v>0</v>
      </c>
      <c r="AD3415">
        <v>0</v>
      </c>
      <c r="AE3415">
        <v>6</v>
      </c>
      <c r="AF3415">
        <v>6</v>
      </c>
      <c r="AG3415">
        <v>3</v>
      </c>
      <c r="AH3415" s="2">
        <v>103896</v>
      </c>
    </row>
    <row r="3416" spans="1:34" x14ac:dyDescent="0.5">
      <c r="A3416">
        <v>25848</v>
      </c>
      <c r="B3416">
        <v>110179</v>
      </c>
      <c r="C3416" t="s">
        <v>3295</v>
      </c>
      <c r="D3416" s="25">
        <v>29095</v>
      </c>
      <c r="E3416" t="s">
        <v>138</v>
      </c>
      <c r="F3416" t="s">
        <v>75</v>
      </c>
      <c r="G3416" t="s">
        <v>1463</v>
      </c>
      <c r="H3416" s="25">
        <v>41984</v>
      </c>
      <c r="I3416" s="26" t="str">
        <f t="shared" si="424"/>
        <v>Thu</v>
      </c>
      <c r="J3416" s="1">
        <f t="shared" si="425"/>
        <v>10</v>
      </c>
      <c r="K3416" s="1" t="str">
        <f t="shared" si="426"/>
        <v>14D</v>
      </c>
      <c r="L3416" s="25">
        <v>41994</v>
      </c>
      <c r="M3416" s="26" t="str">
        <f t="shared" si="427"/>
        <v>Sun</v>
      </c>
      <c r="N3416" s="25">
        <v>41997</v>
      </c>
      <c r="O3416" s="1">
        <f t="shared" si="428"/>
        <v>3</v>
      </c>
      <c r="P3416" s="27">
        <f t="shared" si="429"/>
        <v>2014</v>
      </c>
      <c r="Q3416" s="1">
        <f t="shared" si="430"/>
        <v>12</v>
      </c>
      <c r="R3416" s="1">
        <f t="shared" si="431"/>
        <v>21</v>
      </c>
      <c r="S3416" t="s">
        <v>72</v>
      </c>
      <c r="T3416" s="2">
        <v>499999.98</v>
      </c>
      <c r="U3416">
        <v>0</v>
      </c>
      <c r="V3416" s="2">
        <v>17316.02</v>
      </c>
      <c r="W3416" s="2">
        <v>415584.4</v>
      </c>
      <c r="X3416" s="2">
        <v>0</v>
      </c>
      <c r="Y3416" s="2">
        <v>0</v>
      </c>
      <c r="Z3416" s="2">
        <v>67099.56</v>
      </c>
      <c r="AA3416">
        <v>6</v>
      </c>
      <c r="AB3416">
        <v>0</v>
      </c>
      <c r="AC3416">
        <v>0</v>
      </c>
      <c r="AD3416">
        <v>3</v>
      </c>
      <c r="AE3416">
        <v>6</v>
      </c>
      <c r="AF3416">
        <v>9</v>
      </c>
      <c r="AG3416">
        <v>3</v>
      </c>
      <c r="AH3416" s="2">
        <v>5772.01</v>
      </c>
    </row>
    <row r="3417" spans="1:34" x14ac:dyDescent="0.5">
      <c r="A3417">
        <v>25828</v>
      </c>
      <c r="B3417">
        <v>110145</v>
      </c>
      <c r="C3417" t="s">
        <v>3296</v>
      </c>
      <c r="D3417" s="25">
        <v>27576</v>
      </c>
      <c r="E3417" t="s">
        <v>69</v>
      </c>
      <c r="F3417" t="s">
        <v>70</v>
      </c>
      <c r="G3417" t="s">
        <v>74</v>
      </c>
      <c r="H3417" s="25">
        <v>41984</v>
      </c>
      <c r="I3417" s="26" t="str">
        <f t="shared" si="424"/>
        <v>Thu</v>
      </c>
      <c r="J3417" s="1">
        <f t="shared" si="425"/>
        <v>17</v>
      </c>
      <c r="K3417" s="1" t="str">
        <f t="shared" si="426"/>
        <v>30D</v>
      </c>
      <c r="L3417" s="25">
        <v>42001</v>
      </c>
      <c r="M3417" s="26" t="str">
        <f t="shared" si="427"/>
        <v>Sun</v>
      </c>
      <c r="N3417" s="25">
        <v>42006</v>
      </c>
      <c r="O3417" s="1">
        <f t="shared" si="428"/>
        <v>5</v>
      </c>
      <c r="P3417" s="27">
        <f t="shared" si="429"/>
        <v>2014</v>
      </c>
      <c r="Q3417" s="1">
        <f t="shared" si="430"/>
        <v>12</v>
      </c>
      <c r="R3417" s="1">
        <f t="shared" si="431"/>
        <v>28</v>
      </c>
      <c r="S3417" t="s">
        <v>72</v>
      </c>
      <c r="T3417" s="2">
        <v>308686350</v>
      </c>
      <c r="U3417">
        <v>241500000</v>
      </c>
      <c r="V3417" s="2">
        <v>184821210</v>
      </c>
      <c r="W3417" s="2">
        <v>82439699</v>
      </c>
      <c r="X3417" s="2">
        <v>0</v>
      </c>
      <c r="Y3417" s="2">
        <v>0</v>
      </c>
      <c r="Z3417" s="2">
        <v>41425441</v>
      </c>
      <c r="AA3417">
        <v>12</v>
      </c>
      <c r="AB3417">
        <v>0</v>
      </c>
      <c r="AC3417">
        <v>0</v>
      </c>
      <c r="AD3417">
        <v>5</v>
      </c>
      <c r="AE3417">
        <v>12</v>
      </c>
      <c r="AF3417">
        <v>17</v>
      </c>
      <c r="AG3417">
        <v>5</v>
      </c>
      <c r="AH3417" s="2">
        <v>36964242</v>
      </c>
    </row>
    <row r="3418" spans="1:34" x14ac:dyDescent="0.5">
      <c r="A3418">
        <v>25863</v>
      </c>
      <c r="B3418">
        <v>110305</v>
      </c>
      <c r="C3418" t="s">
        <v>3297</v>
      </c>
      <c r="D3418" s="25">
        <v>25485</v>
      </c>
      <c r="E3418" t="s">
        <v>100</v>
      </c>
      <c r="F3418" t="s">
        <v>80</v>
      </c>
      <c r="G3418" t="s">
        <v>89</v>
      </c>
      <c r="H3418" s="25">
        <v>41985</v>
      </c>
      <c r="I3418" s="26" t="str">
        <f t="shared" si="424"/>
        <v>Fri</v>
      </c>
      <c r="J3418" s="1">
        <f t="shared" si="425"/>
        <v>9</v>
      </c>
      <c r="K3418" s="1" t="str">
        <f t="shared" si="426"/>
        <v>14D</v>
      </c>
      <c r="L3418" s="25">
        <v>41994</v>
      </c>
      <c r="M3418" s="26" t="str">
        <f t="shared" si="427"/>
        <v>Sun</v>
      </c>
      <c r="N3418" s="25">
        <v>41997</v>
      </c>
      <c r="O3418" s="1">
        <f t="shared" si="428"/>
        <v>3</v>
      </c>
      <c r="P3418" s="27">
        <f t="shared" si="429"/>
        <v>2014</v>
      </c>
      <c r="Q3418" s="1">
        <f t="shared" si="430"/>
        <v>12</v>
      </c>
      <c r="R3418" s="1">
        <f t="shared" si="431"/>
        <v>21</v>
      </c>
      <c r="S3418" t="s">
        <v>72</v>
      </c>
      <c r="T3418" s="2">
        <v>8316000</v>
      </c>
      <c r="U3418">
        <v>0</v>
      </c>
      <c r="V3418" s="2">
        <v>7200000</v>
      </c>
      <c r="W3418" s="2">
        <v>0</v>
      </c>
      <c r="X3418" s="2">
        <v>0</v>
      </c>
      <c r="Y3418" s="2">
        <v>0</v>
      </c>
      <c r="Z3418" s="2">
        <v>1116000</v>
      </c>
      <c r="AA3418">
        <v>9</v>
      </c>
      <c r="AB3418">
        <v>0</v>
      </c>
      <c r="AC3418">
        <v>3</v>
      </c>
      <c r="AD3418">
        <v>0</v>
      </c>
      <c r="AE3418">
        <v>9</v>
      </c>
      <c r="AF3418">
        <v>12</v>
      </c>
      <c r="AG3418">
        <v>3</v>
      </c>
      <c r="AH3418" s="2">
        <v>2400000</v>
      </c>
    </row>
    <row r="3419" spans="1:34" x14ac:dyDescent="0.5">
      <c r="A3419">
        <v>25893</v>
      </c>
      <c r="B3419">
        <v>110439</v>
      </c>
      <c r="C3419" t="s">
        <v>3298</v>
      </c>
      <c r="D3419" s="25">
        <v>21634</v>
      </c>
      <c r="E3419" t="s">
        <v>69</v>
      </c>
      <c r="F3419" t="s">
        <v>70</v>
      </c>
      <c r="G3419" t="s">
        <v>74</v>
      </c>
      <c r="H3419" s="25">
        <v>41986</v>
      </c>
      <c r="I3419" s="26" t="str">
        <f t="shared" si="424"/>
        <v>Sat</v>
      </c>
      <c r="J3419" s="1">
        <f t="shared" si="425"/>
        <v>14</v>
      </c>
      <c r="K3419" s="1" t="str">
        <f t="shared" si="426"/>
        <v>14D</v>
      </c>
      <c r="L3419" s="25">
        <v>42000</v>
      </c>
      <c r="M3419" s="26" t="str">
        <f t="shared" si="427"/>
        <v>Sat</v>
      </c>
      <c r="N3419" s="25">
        <v>42002</v>
      </c>
      <c r="O3419" s="1">
        <f t="shared" si="428"/>
        <v>2</v>
      </c>
      <c r="P3419" s="27">
        <f t="shared" si="429"/>
        <v>2014</v>
      </c>
      <c r="Q3419" s="1">
        <f t="shared" si="430"/>
        <v>12</v>
      </c>
      <c r="R3419" s="1">
        <f t="shared" si="431"/>
        <v>27</v>
      </c>
      <c r="S3419" t="s">
        <v>72</v>
      </c>
      <c r="T3419" s="2">
        <v>24087000</v>
      </c>
      <c r="U3419">
        <v>20160000</v>
      </c>
      <c r="V3419" s="2">
        <v>15981818</v>
      </c>
      <c r="W3419" s="2">
        <v>4872728</v>
      </c>
      <c r="X3419" s="2">
        <v>0</v>
      </c>
      <c r="Y3419" s="2">
        <v>0</v>
      </c>
      <c r="Z3419" s="2">
        <v>3232454</v>
      </c>
      <c r="AA3419">
        <v>6</v>
      </c>
      <c r="AB3419">
        <v>0</v>
      </c>
      <c r="AC3419">
        <v>0</v>
      </c>
      <c r="AD3419">
        <v>0</v>
      </c>
      <c r="AE3419">
        <v>6</v>
      </c>
      <c r="AF3419">
        <v>6</v>
      </c>
      <c r="AG3419">
        <v>2</v>
      </c>
      <c r="AH3419" s="2">
        <v>7990909</v>
      </c>
    </row>
    <row r="3420" spans="1:34" x14ac:dyDescent="0.5">
      <c r="A3420">
        <v>25830</v>
      </c>
      <c r="B3420">
        <v>111061</v>
      </c>
      <c r="C3420" t="s">
        <v>3299</v>
      </c>
      <c r="D3420" s="25">
        <v>30352</v>
      </c>
      <c r="E3420" t="s">
        <v>140</v>
      </c>
      <c r="F3420" t="s">
        <v>80</v>
      </c>
      <c r="G3420" t="s">
        <v>89</v>
      </c>
      <c r="H3420" s="25">
        <v>41992</v>
      </c>
      <c r="I3420" s="26" t="str">
        <f t="shared" si="424"/>
        <v>Fri</v>
      </c>
      <c r="J3420" s="1">
        <f t="shared" si="425"/>
        <v>1</v>
      </c>
      <c r="K3420" s="1" t="str">
        <f t="shared" si="426"/>
        <v>7D</v>
      </c>
      <c r="L3420" s="25">
        <v>41993</v>
      </c>
      <c r="M3420" s="26" t="str">
        <f t="shared" si="427"/>
        <v>Sat</v>
      </c>
      <c r="N3420" s="25">
        <v>41997</v>
      </c>
      <c r="O3420" s="1">
        <f t="shared" si="428"/>
        <v>4</v>
      </c>
      <c r="P3420" s="27">
        <f t="shared" si="429"/>
        <v>2014</v>
      </c>
      <c r="Q3420" s="1">
        <f t="shared" si="430"/>
        <v>12</v>
      </c>
      <c r="R3420" s="1">
        <f t="shared" si="431"/>
        <v>20</v>
      </c>
      <c r="S3420" t="s">
        <v>72</v>
      </c>
      <c r="T3420" s="2">
        <v>6773499.8399999999</v>
      </c>
      <c r="U3420">
        <v>0</v>
      </c>
      <c r="V3420" s="2">
        <v>1700000</v>
      </c>
      <c r="W3420" s="2">
        <v>138528</v>
      </c>
      <c r="X3420" s="2">
        <v>0</v>
      </c>
      <c r="Y3420" s="2">
        <v>4025974.03</v>
      </c>
      <c r="Z3420" s="2">
        <v>908997.81</v>
      </c>
      <c r="AA3420">
        <v>6</v>
      </c>
      <c r="AB3420">
        <v>0</v>
      </c>
      <c r="AC3420">
        <v>0</v>
      </c>
      <c r="AD3420">
        <v>0</v>
      </c>
      <c r="AE3420">
        <v>6</v>
      </c>
      <c r="AF3420">
        <v>6</v>
      </c>
      <c r="AG3420">
        <v>4</v>
      </c>
      <c r="AH3420" s="2">
        <v>425000</v>
      </c>
    </row>
    <row r="3421" spans="1:34" x14ac:dyDescent="0.5">
      <c r="A3421">
        <v>25999</v>
      </c>
      <c r="B3421">
        <v>111121</v>
      </c>
      <c r="C3421" t="s">
        <v>3300</v>
      </c>
      <c r="D3421" s="25">
        <v>31893</v>
      </c>
      <c r="E3421" t="s">
        <v>69</v>
      </c>
      <c r="F3421" t="s">
        <v>80</v>
      </c>
      <c r="G3421" t="s">
        <v>89</v>
      </c>
      <c r="H3421" s="25">
        <v>41992</v>
      </c>
      <c r="I3421" s="26" t="str">
        <f t="shared" si="424"/>
        <v>Fri</v>
      </c>
      <c r="J3421" s="1">
        <f t="shared" si="425"/>
        <v>1</v>
      </c>
      <c r="K3421" s="1" t="str">
        <f t="shared" si="426"/>
        <v>7D</v>
      </c>
      <c r="L3421" s="25">
        <v>41993</v>
      </c>
      <c r="M3421" s="26" t="str">
        <f t="shared" si="427"/>
        <v>Sat</v>
      </c>
      <c r="N3421" s="25">
        <v>41995</v>
      </c>
      <c r="O3421" s="1">
        <f t="shared" si="428"/>
        <v>2</v>
      </c>
      <c r="P3421" s="27">
        <f t="shared" si="429"/>
        <v>2014</v>
      </c>
      <c r="Q3421" s="1">
        <f t="shared" si="430"/>
        <v>12</v>
      </c>
      <c r="R3421" s="1">
        <f t="shared" si="431"/>
        <v>20</v>
      </c>
      <c r="S3421" t="s">
        <v>72</v>
      </c>
      <c r="T3421" s="2">
        <v>13433183.970000001</v>
      </c>
      <c r="U3421">
        <v>13193184</v>
      </c>
      <c r="V3421" s="2">
        <v>8166664</v>
      </c>
      <c r="W3421" s="2">
        <v>3463688.2</v>
      </c>
      <c r="X3421" s="2">
        <v>0</v>
      </c>
      <c r="Y3421" s="2">
        <v>0</v>
      </c>
      <c r="Z3421" s="2">
        <v>1802831.77</v>
      </c>
      <c r="AA3421">
        <v>4</v>
      </c>
      <c r="AB3421">
        <v>0</v>
      </c>
      <c r="AC3421">
        <v>0</v>
      </c>
      <c r="AD3421">
        <v>0</v>
      </c>
      <c r="AE3421">
        <v>4</v>
      </c>
      <c r="AF3421">
        <v>4</v>
      </c>
      <c r="AG3421">
        <v>2</v>
      </c>
      <c r="AH3421" s="2">
        <v>4083332</v>
      </c>
    </row>
    <row r="3422" spans="1:34" x14ac:dyDescent="0.5">
      <c r="A3422">
        <v>25989</v>
      </c>
      <c r="B3422">
        <v>111085</v>
      </c>
      <c r="C3422" t="s">
        <v>3301</v>
      </c>
      <c r="D3422" s="25">
        <v>27202</v>
      </c>
      <c r="E3422" t="s">
        <v>138</v>
      </c>
      <c r="F3422" t="s">
        <v>75</v>
      </c>
      <c r="G3422" t="s">
        <v>91</v>
      </c>
      <c r="H3422" s="25">
        <v>41992</v>
      </c>
      <c r="I3422" s="26" t="str">
        <f t="shared" si="424"/>
        <v>Fri</v>
      </c>
      <c r="J3422" s="1">
        <f t="shared" si="425"/>
        <v>3</v>
      </c>
      <c r="K3422" s="1" t="str">
        <f t="shared" si="426"/>
        <v>7D</v>
      </c>
      <c r="L3422" s="25">
        <v>41995</v>
      </c>
      <c r="M3422" s="26" t="str">
        <f t="shared" si="427"/>
        <v>Mon</v>
      </c>
      <c r="N3422" s="25">
        <v>41997</v>
      </c>
      <c r="O3422" s="1">
        <f t="shared" si="428"/>
        <v>2</v>
      </c>
      <c r="P3422" s="27">
        <f t="shared" si="429"/>
        <v>2014</v>
      </c>
      <c r="Q3422" s="1">
        <f t="shared" si="430"/>
        <v>12</v>
      </c>
      <c r="R3422" s="1">
        <f t="shared" si="431"/>
        <v>22</v>
      </c>
      <c r="S3422" t="s">
        <v>72</v>
      </c>
      <c r="T3422" s="2">
        <v>3574999.21</v>
      </c>
      <c r="U3422">
        <v>0</v>
      </c>
      <c r="V3422" s="2">
        <v>2400000</v>
      </c>
      <c r="W3422" s="2">
        <v>344588.06</v>
      </c>
      <c r="X3422" s="2">
        <v>0</v>
      </c>
      <c r="Y3422" s="2">
        <v>350649.35</v>
      </c>
      <c r="Z3422" s="2">
        <v>479761.8</v>
      </c>
      <c r="AA3422">
        <v>4</v>
      </c>
      <c r="AB3422">
        <v>0</v>
      </c>
      <c r="AC3422">
        <v>2</v>
      </c>
      <c r="AD3422">
        <v>0</v>
      </c>
      <c r="AE3422">
        <v>4</v>
      </c>
      <c r="AF3422">
        <v>6</v>
      </c>
      <c r="AG3422">
        <v>2</v>
      </c>
      <c r="AH3422" s="2">
        <v>1200000</v>
      </c>
    </row>
    <row r="3423" spans="1:34" x14ac:dyDescent="0.5">
      <c r="A3423">
        <v>26091</v>
      </c>
      <c r="B3423">
        <v>111631</v>
      </c>
      <c r="C3423" t="s">
        <v>3302</v>
      </c>
      <c r="D3423" s="25">
        <v>31352</v>
      </c>
      <c r="E3423" t="s">
        <v>79</v>
      </c>
      <c r="F3423" t="s">
        <v>70</v>
      </c>
      <c r="G3423" t="s">
        <v>74</v>
      </c>
      <c r="H3423" s="25">
        <v>41997</v>
      </c>
      <c r="I3423" s="26" t="str">
        <f t="shared" si="424"/>
        <v>Wed</v>
      </c>
      <c r="J3423" s="1">
        <f t="shared" si="425"/>
        <v>5</v>
      </c>
      <c r="K3423" s="1" t="str">
        <f t="shared" si="426"/>
        <v>7D</v>
      </c>
      <c r="L3423" s="25">
        <v>42002</v>
      </c>
      <c r="M3423" s="26" t="str">
        <f t="shared" si="427"/>
        <v>Mon</v>
      </c>
      <c r="N3423" s="25">
        <v>42004</v>
      </c>
      <c r="O3423" s="1">
        <f t="shared" si="428"/>
        <v>2</v>
      </c>
      <c r="P3423" s="27">
        <f t="shared" si="429"/>
        <v>2014</v>
      </c>
      <c r="Q3423" s="1">
        <f t="shared" si="430"/>
        <v>12</v>
      </c>
      <c r="R3423" s="1">
        <f t="shared" si="431"/>
        <v>29</v>
      </c>
      <c r="S3423" t="s">
        <v>72</v>
      </c>
      <c r="T3423" s="2">
        <v>28739999.620000001</v>
      </c>
      <c r="U3423">
        <v>27345000</v>
      </c>
      <c r="V3423" s="2">
        <v>18802596</v>
      </c>
      <c r="W3423" s="2">
        <v>5197401</v>
      </c>
      <c r="X3423" s="2">
        <v>0</v>
      </c>
      <c r="Y3423" s="2">
        <v>883116.88</v>
      </c>
      <c r="Z3423" s="2">
        <v>3856885.74</v>
      </c>
      <c r="AA3423">
        <v>4</v>
      </c>
      <c r="AB3423">
        <v>0</v>
      </c>
      <c r="AC3423">
        <v>0</v>
      </c>
      <c r="AD3423">
        <v>0</v>
      </c>
      <c r="AE3423">
        <v>4</v>
      </c>
      <c r="AF3423">
        <v>4</v>
      </c>
      <c r="AG3423">
        <v>2</v>
      </c>
      <c r="AH3423" s="2">
        <v>9401298</v>
      </c>
    </row>
    <row r="3424" spans="1:34" x14ac:dyDescent="0.5">
      <c r="A3424">
        <v>26120</v>
      </c>
      <c r="B3424">
        <v>111780</v>
      </c>
      <c r="C3424" t="s">
        <v>3303</v>
      </c>
      <c r="D3424" s="25">
        <v>27742</v>
      </c>
      <c r="E3424" t="s">
        <v>140</v>
      </c>
      <c r="F3424" t="s">
        <v>80</v>
      </c>
      <c r="G3424" t="s">
        <v>89</v>
      </c>
      <c r="H3424" s="25">
        <v>41999</v>
      </c>
      <c r="I3424" s="26" t="str">
        <f t="shared" si="424"/>
        <v>Fri</v>
      </c>
      <c r="J3424" s="1">
        <f t="shared" si="425"/>
        <v>0</v>
      </c>
      <c r="K3424" s="1" t="str">
        <f t="shared" si="426"/>
        <v>7D</v>
      </c>
      <c r="L3424" s="25">
        <v>41999</v>
      </c>
      <c r="M3424" s="26" t="str">
        <f t="shared" si="427"/>
        <v>Fri</v>
      </c>
      <c r="N3424" s="25">
        <v>42002</v>
      </c>
      <c r="O3424" s="1">
        <f t="shared" si="428"/>
        <v>3</v>
      </c>
      <c r="P3424" s="27">
        <f t="shared" si="429"/>
        <v>2014</v>
      </c>
      <c r="Q3424" s="1">
        <f t="shared" si="430"/>
        <v>12</v>
      </c>
      <c r="R3424" s="1">
        <f t="shared" si="431"/>
        <v>26</v>
      </c>
      <c r="S3424" t="s">
        <v>72</v>
      </c>
      <c r="T3424" s="2">
        <v>24933158.579999998</v>
      </c>
      <c r="U3424">
        <v>24183159</v>
      </c>
      <c r="V3424" s="2">
        <v>16045640</v>
      </c>
      <c r="W3424" s="2">
        <v>5540873.2999999998</v>
      </c>
      <c r="X3424" s="2">
        <v>0</v>
      </c>
      <c r="Y3424" s="2">
        <v>0</v>
      </c>
      <c r="Z3424" s="2">
        <v>3346645.28</v>
      </c>
      <c r="AA3424">
        <v>6</v>
      </c>
      <c r="AB3424">
        <v>0</v>
      </c>
      <c r="AC3424">
        <v>0</v>
      </c>
      <c r="AD3424">
        <v>0</v>
      </c>
      <c r="AE3424">
        <v>6</v>
      </c>
      <c r="AF3424">
        <v>6</v>
      </c>
      <c r="AG3424">
        <v>3</v>
      </c>
      <c r="AH3424" s="2">
        <v>5348546.67</v>
      </c>
    </row>
    <row r="3425" spans="1:34" x14ac:dyDescent="0.5">
      <c r="A3425">
        <v>26119</v>
      </c>
      <c r="B3425">
        <v>111777</v>
      </c>
      <c r="C3425" t="s">
        <v>3304</v>
      </c>
      <c r="D3425" s="25">
        <v>26731</v>
      </c>
      <c r="E3425" t="s">
        <v>69</v>
      </c>
      <c r="F3425" t="s">
        <v>70</v>
      </c>
      <c r="G3425" t="s">
        <v>74</v>
      </c>
      <c r="H3425" s="25">
        <v>41999</v>
      </c>
      <c r="I3425" s="26" t="str">
        <f t="shared" si="424"/>
        <v>Fri</v>
      </c>
      <c r="J3425" s="1">
        <f t="shared" si="425"/>
        <v>3</v>
      </c>
      <c r="K3425" s="1" t="str">
        <f t="shared" si="426"/>
        <v>7D</v>
      </c>
      <c r="L3425" s="25">
        <v>42002</v>
      </c>
      <c r="M3425" s="26" t="str">
        <f t="shared" si="427"/>
        <v>Mon</v>
      </c>
      <c r="N3425" s="25">
        <v>42004</v>
      </c>
      <c r="O3425" s="1">
        <f t="shared" si="428"/>
        <v>2</v>
      </c>
      <c r="P3425" s="27">
        <f t="shared" si="429"/>
        <v>2014</v>
      </c>
      <c r="Q3425" s="1">
        <f t="shared" si="430"/>
        <v>12</v>
      </c>
      <c r="R3425" s="1">
        <f t="shared" si="431"/>
        <v>29</v>
      </c>
      <c r="S3425" t="s">
        <v>72</v>
      </c>
      <c r="T3425" s="2">
        <v>62300000</v>
      </c>
      <c r="U3425">
        <v>62300000</v>
      </c>
      <c r="V3425" s="2">
        <v>40945454</v>
      </c>
      <c r="W3425" s="2">
        <v>12993940</v>
      </c>
      <c r="X3425" s="2">
        <v>0</v>
      </c>
      <c r="Y3425" s="2">
        <v>0</v>
      </c>
      <c r="Z3425" s="2">
        <v>8360606</v>
      </c>
      <c r="AA3425">
        <v>16</v>
      </c>
      <c r="AB3425">
        <v>0</v>
      </c>
      <c r="AC3425">
        <v>0</v>
      </c>
      <c r="AD3425">
        <v>0</v>
      </c>
      <c r="AE3425">
        <v>16</v>
      </c>
      <c r="AF3425">
        <v>16</v>
      </c>
      <c r="AG3425">
        <v>2</v>
      </c>
      <c r="AH3425" s="2">
        <v>20472727</v>
      </c>
    </row>
  </sheetData>
  <autoFilter ref="A1:AH342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 Hotel Revenue Report</vt:lpstr>
      <vt:lpstr>Eden Saigon Hotel</vt:lpstr>
      <vt:lpstr>Eden Luxury Boutique DN Hotel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2016-12-13T03:34:51Z</cp:lastPrinted>
  <dcterms:created xsi:type="dcterms:W3CDTF">2016-12-05T04:33:06Z</dcterms:created>
  <dcterms:modified xsi:type="dcterms:W3CDTF">2021-10-22T00:34:47Z</dcterms:modified>
</cp:coreProperties>
</file>