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venue Management\Bài giải\GitHub\"/>
    </mc:Choice>
  </mc:AlternateContent>
  <xr:revisionPtr revIDLastSave="0" documentId="13_ncr:1_{7ED92013-9686-4DA0-A155-95E51CF99FDD}" xr6:coauthVersionLast="47" xr6:coauthVersionMax="47" xr10:uidLastSave="{00000000-0000-0000-0000-000000000000}"/>
  <bookViews>
    <workbookView xWindow="-93" yWindow="-93" windowWidth="25786" windowHeight="13986" tabRatio="915" xr2:uid="{00000000-000D-0000-FFFF-FFFF00000000}"/>
  </bookViews>
  <sheets>
    <sheet name="Calculate Revenue by Segment" sheetId="5" r:id="rId1"/>
    <sheet name="Pivot 3" sheetId="18" r:id="rId2"/>
    <sheet name="Data" sheetId="16" r:id="rId3"/>
    <sheet name="Draft 1" sheetId="17" r:id="rId4"/>
    <sheet name="Draft 2" sheetId="19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5" l="1"/>
  <c r="K52" i="5"/>
  <c r="F52" i="5"/>
  <c r="G52" i="5"/>
  <c r="H52" i="5"/>
  <c r="I52" i="5"/>
  <c r="J52" i="5"/>
  <c r="E52" i="5"/>
  <c r="F51" i="5"/>
  <c r="F50" i="5" s="1"/>
  <c r="G51" i="5"/>
  <c r="G50" i="5" s="1"/>
  <c r="H51" i="5"/>
  <c r="H50" i="5" s="1"/>
  <c r="I51" i="5"/>
  <c r="I50" i="5" s="1"/>
  <c r="J51" i="5"/>
  <c r="J50" i="5" s="1"/>
  <c r="E51" i="5"/>
  <c r="E50" i="5" s="1"/>
  <c r="K49" i="5"/>
  <c r="F48" i="5"/>
  <c r="F49" i="5" s="1"/>
  <c r="G48" i="5"/>
  <c r="G49" i="5" s="1"/>
  <c r="H48" i="5"/>
  <c r="H49" i="5" s="1"/>
  <c r="I48" i="5"/>
  <c r="I49" i="5" s="1"/>
  <c r="J48" i="5"/>
  <c r="J49" i="5" s="1"/>
  <c r="E48" i="5"/>
  <c r="E49" i="5" s="1"/>
  <c r="K47" i="5"/>
  <c r="F47" i="5"/>
  <c r="G47" i="5"/>
  <c r="H47" i="5"/>
  <c r="I47" i="5"/>
  <c r="J47" i="5"/>
  <c r="E47" i="5"/>
  <c r="K51" i="5" l="1"/>
  <c r="F80" i="16" l="1"/>
  <c r="F81" i="16"/>
  <c r="F82" i="16"/>
  <c r="F83" i="16"/>
  <c r="F84" i="16"/>
  <c r="F85" i="16"/>
  <c r="F86" i="16"/>
  <c r="F87" i="16"/>
  <c r="F88" i="16"/>
  <c r="F89" i="16"/>
  <c r="F90" i="16"/>
  <c r="F9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2" i="16"/>
  <c r="F7" i="5" l="1"/>
  <c r="G7" i="5" s="1"/>
  <c r="H7" i="5" s="1"/>
  <c r="I7" i="5" s="1"/>
  <c r="J7" i="5" s="1"/>
</calcChain>
</file>

<file path=xl/sharedStrings.xml><?xml version="1.0" encoding="utf-8"?>
<sst xmlns="http://schemas.openxmlformats.org/spreadsheetml/2006/main" count="508" uniqueCount="43">
  <si>
    <t>Room sold</t>
  </si>
  <si>
    <t>Room Revenue</t>
  </si>
  <si>
    <t>Segment</t>
  </si>
  <si>
    <t>BAR</t>
  </si>
  <si>
    <t>COMPLIMENTARY</t>
  </si>
  <si>
    <t>CREWS</t>
  </si>
  <si>
    <t>DISCOUNTS</t>
  </si>
  <si>
    <t>LEISURE GROUPS</t>
  </si>
  <si>
    <t>LOYALTY PROGRAMS</t>
  </si>
  <si>
    <t>MICE</t>
  </si>
  <si>
    <t>NEGOTIATED</t>
  </si>
  <si>
    <t>NET</t>
  </si>
  <si>
    <t>OTHERS</t>
  </si>
  <si>
    <t>PACKAGES</t>
  </si>
  <si>
    <t>TACTICAL</t>
  </si>
  <si>
    <t>TOUR GROUPS</t>
  </si>
  <si>
    <t xml:space="preserve"> - Khách sạn ABC có 158 phòng</t>
  </si>
  <si>
    <t>Month</t>
  </si>
  <si>
    <t>Bài tập 05 - Tập thao tác trên Pivot table</t>
  </si>
  <si>
    <t xml:space="preserve"> - Sử dụng số liệu tổng hợp được ở BT04 để fill dữ liệu vào các bảng bên dưới (sheet Data)</t>
  </si>
  <si>
    <t xml:space="preserve"> - Dùng pivot table</t>
  </si>
  <si>
    <t>KPI</t>
  </si>
  <si>
    <t>TTL 2015</t>
  </si>
  <si>
    <t>RN</t>
  </si>
  <si>
    <t>ADR</t>
  </si>
  <si>
    <t>REV</t>
  </si>
  <si>
    <t>TOTAL</t>
  </si>
  <si>
    <t>INV</t>
  </si>
  <si>
    <t>OCC</t>
  </si>
  <si>
    <t>REVPAR</t>
  </si>
  <si>
    <t>Row Labels</t>
  </si>
  <si>
    <t>Grand Total</t>
  </si>
  <si>
    <t>Column Labels</t>
  </si>
  <si>
    <t>Sum of Room sold</t>
  </si>
  <si>
    <t>Total Sum of Room sold</t>
  </si>
  <si>
    <t>Total Sum of Room Revenue</t>
  </si>
  <si>
    <t>Sum of Room Revenue</t>
  </si>
  <si>
    <t>Total Sum of ADR</t>
  </si>
  <si>
    <t>Sum of ADR</t>
  </si>
  <si>
    <t>Values</t>
  </si>
  <si>
    <t>Hotel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</si>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</sst>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7" fontId="0" fillId="0" borderId="1" xfId="0" applyNumberFormat="1" applyBorder="1"/>
    <xf numFmtId="165" fontId="1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0" xfId="1" applyNumberFormat="1" applyFont="1"/>
    <xf numFmtId="0" fontId="1" fillId="0" borderId="0" xfId="0" applyFont="1" applyAlignment="1">
      <alignment horizontal="center" vertical="center"/>
    </xf>
    <xf numFmtId="17" fontId="1" fillId="3" borderId="8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9" xfId="0" applyFill="1" applyBorder="1" applyAlignment="1">
      <alignment horizontal="left" vertical="center" wrapText="1"/>
    </xf>
    <xf numFmtId="165" fontId="0" fillId="0" borderId="4" xfId="1" applyNumberFormat="1" applyFont="1" applyBorder="1" applyAlignment="1">
      <alignment vertical="center"/>
    </xf>
    <xf numFmtId="165" fontId="1" fillId="3" borderId="3" xfId="1" applyNumberFormat="1" applyFont="1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43" fontId="1" fillId="3" borderId="2" xfId="1" applyFont="1" applyFill="1" applyBorder="1" applyAlignment="1">
      <alignment vertical="center"/>
    </xf>
    <xf numFmtId="0" fontId="0" fillId="3" borderId="11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165" fontId="1" fillId="3" borderId="14" xfId="1" applyNumberFormat="1" applyFont="1" applyFill="1" applyBorder="1" applyAlignment="1">
      <alignment vertical="center"/>
    </xf>
    <xf numFmtId="164" fontId="1" fillId="3" borderId="2" xfId="1" applyNumberFormat="1" applyFont="1" applyFill="1" applyBorder="1" applyAlignment="1">
      <alignment vertical="center"/>
    </xf>
    <xf numFmtId="43" fontId="1" fillId="3" borderId="6" xfId="1" applyFont="1" applyFill="1" applyBorder="1" applyAlignment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5" fontId="0" fillId="2" borderId="4" xfId="1" applyNumberFormat="1" applyFont="1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164" fontId="0" fillId="2" borderId="12" xfId="1" applyNumberFormat="1" applyFont="1" applyFill="1" applyBorder="1" applyAlignment="1">
      <alignment horizontal="center" vertical="center"/>
    </xf>
    <xf numFmtId="165" fontId="1" fillId="2" borderId="4" xfId="1" applyNumberFormat="1" applyFont="1" applyFill="1" applyBorder="1" applyAlignment="1">
      <alignment horizontal="center" vertical="center"/>
    </xf>
    <xf numFmtId="165" fontId="1" fillId="2" borderId="13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164" fontId="1" fillId="2" borderId="15" xfId="1" applyNumberFormat="1" applyFont="1" applyFill="1" applyBorder="1" applyAlignment="1">
      <alignment horizontal="center" vertical="center"/>
    </xf>
    <xf numFmtId="164" fontId="1" fillId="2" borderId="12" xfId="1" applyNumberFormat="1" applyFont="1" applyFill="1" applyBorder="1" applyAlignment="1">
      <alignment horizontal="center" vertical="center"/>
    </xf>
    <xf numFmtId="165" fontId="0" fillId="2" borderId="4" xfId="1" applyNumberFormat="1" applyFont="1" applyFill="1" applyBorder="1" applyAlignment="1">
      <alignment vertical="center"/>
    </xf>
    <xf numFmtId="165" fontId="0" fillId="2" borderId="13" xfId="1" applyNumberFormat="1" applyFont="1" applyFill="1" applyBorder="1" applyAlignment="1">
      <alignment vertical="center"/>
    </xf>
    <xf numFmtId="166" fontId="0" fillId="2" borderId="5" xfId="2" applyNumberFormat="1" applyFont="1" applyFill="1" applyBorder="1" applyAlignment="1">
      <alignment vertical="center"/>
    </xf>
    <xf numFmtId="43" fontId="0" fillId="2" borderId="5" xfId="1" applyFont="1" applyFill="1" applyBorder="1" applyAlignment="1">
      <alignment vertical="center"/>
    </xf>
    <xf numFmtId="164" fontId="0" fillId="2" borderId="5" xfId="1" applyNumberFormat="1" applyFont="1" applyFill="1" applyBorder="1" applyAlignment="1">
      <alignment vertical="center"/>
    </xf>
    <xf numFmtId="43" fontId="0" fillId="2" borderId="12" xfId="1" applyFont="1" applyFill="1" applyBorder="1" applyAlignment="1">
      <alignment vertical="center"/>
    </xf>
    <xf numFmtId="0" fontId="0" fillId="0" borderId="0" xfId="0" pivotButton="1"/>
    <xf numFmtId="1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14" fontId="0" fillId="0" borderId="0" xfId="0" applyNumberFormat="1"/>
    <xf numFmtId="2" fontId="0" fillId="0" borderId="1" xfId="0" applyNumberFormat="1" applyBorder="1"/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0" fontId="1" fillId="3" borderId="14" xfId="1" applyNumberFormat="1" applyFont="1" applyFill="1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165" fontId="1" fillId="3" borderId="2" xfId="1" applyNumberFormat="1" applyFont="1" applyFill="1" applyBorder="1" applyAlignment="1">
      <alignment vertical="center"/>
    </xf>
    <xf numFmtId="165" fontId="0" fillId="0" borderId="12" xfId="1" applyNumberFormat="1" applyFont="1" applyBorder="1" applyAlignment="1">
      <alignment vertical="center"/>
    </xf>
    <xf numFmtId="165" fontId="1" fillId="3" borderId="6" xfId="1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numFmt numFmtId="35" formatCode="_(* #,##0.00_);_(* \(#,##0.0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2679.643224074076" createdVersion="3" refreshedVersion="3" minRefreshableVersion="3" recordCount="78" xr:uid="{00000000-000A-0000-FFFF-FFFF00000000}">
  <cacheSource type="worksheet">
    <worksheetSource ref="B1:E79" sheet="Data"/>
  </cacheSource>
  <cacheFields count="4">
    <cacheField name="Month" numFmtId="17">
      <sharedItems containsSemiMixedTypes="0" containsNonDate="0" containsDate="1" containsString="0" minDate="2015-07-01T00:00:00" maxDate="2015-12-02T00:00:00" count="6">
        <d v="2015-07-01T00:00:00"/>
        <d v="2015-08-01T00:00:00"/>
        <d v="2015-09-01T00:00:00"/>
        <d v="2015-10-01T00:00:00"/>
        <d v="2015-11-01T00:00:00"/>
        <d v="2015-12-01T00:00:00"/>
      </sharedItems>
    </cacheField>
    <cacheField name="Segment" numFmtId="0">
      <sharedItems count="13">
        <s v="BAR"/>
        <s v="COMPLIMENTARY"/>
        <s v="CREWS"/>
        <s v="DISCOUNTS"/>
        <s v="LEISURE GROUPS"/>
        <s v="LOYALTY PROGRAMS"/>
        <s v="MICE"/>
        <s v="NEGOTIATED"/>
        <s v="NET"/>
        <s v="OTHERS"/>
        <s v="PACKAGES"/>
        <s v="TACTICAL"/>
        <s v="TOUR GROUPS"/>
      </sharedItems>
    </cacheField>
    <cacheField name="Room sold" numFmtId="165">
      <sharedItems containsSemiMixedTypes="0" containsString="0" containsNumber="1" containsInteger="1" minValue="0" maxValue="705" count="44">
        <n v="102"/>
        <n v="122"/>
        <n v="0"/>
        <n v="382"/>
        <n v="326"/>
        <n v="2"/>
        <n v="649"/>
        <n v="100"/>
        <n v="133"/>
        <n v="77"/>
        <n v="406"/>
        <n v="705"/>
        <n v="8"/>
        <n v="681"/>
        <n v="12"/>
        <n v="6"/>
        <n v="64"/>
        <n v="69"/>
        <n v="115"/>
        <n v="645"/>
        <n v="7"/>
        <n v="135"/>
        <n v="60"/>
        <n v="9"/>
        <n v="82"/>
        <n v="84"/>
        <n v="491"/>
        <n v="10"/>
        <n v="116"/>
        <n v="163"/>
        <n v="22"/>
        <n v="95"/>
        <n v="212"/>
        <n v="439"/>
        <n v="3"/>
        <n v="264"/>
        <n v="118"/>
        <n v="190"/>
        <n v="54"/>
        <n v="292"/>
        <n v="174"/>
        <n v="21"/>
        <n v="395"/>
        <n v="465"/>
      </sharedItems>
    </cacheField>
    <cacheField name="Room Revenue" numFmtId="165">
      <sharedItems containsSemiMixedTypes="0" containsString="0" containsNumber="1" containsInteger="1" minValue="0" maxValue="13688869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2679.6748912037" createdVersion="3" refreshedVersion="3" minRefreshableVersion="3" recordCount="169" xr:uid="{00000000-000A-0000-FFFF-FFFF01000000}">
  <cacheSource type="worksheet">
    <worksheetSource ref="A1:F170" sheet="Data"/>
  </cacheSource>
  <cacheFields count="6">
    <cacheField name="Hotel" numFmtId="0">
      <sharedItems count="2">
        <s v="A"/>
        <s v="B"/>
      </sharedItems>
    </cacheField>
    <cacheField name="Month" numFmtId="17">
      <sharedItems containsSemiMixedTypes="0" containsNonDate="0" containsDate="1" containsString="0" minDate="2015-07-01T00:00:00" maxDate="2016-01-02T00:00:00" count="7">
        <d v="2015-07-01T00:00:00"/>
        <d v="2015-08-01T00:00:00"/>
        <d v="2015-09-01T00:00:00"/>
        <d v="2015-10-01T00:00:00"/>
        <d v="2015-11-01T00:00:00"/>
        <d v="2015-12-01T00:00:00"/>
        <d v="2016-01-01T00:00:00"/>
      </sharedItems>
    </cacheField>
    <cacheField name="Segment" numFmtId="0">
      <sharedItems count="13">
        <s v="BAR"/>
        <s v="COMPLIMENTARY"/>
        <s v="CREWS"/>
        <s v="DISCOUNTS"/>
        <s v="LEISURE GROUPS"/>
        <s v="LOYALTY PROGRAMS"/>
        <s v="MICE"/>
        <s v="NEGOTIATED"/>
        <s v="NET"/>
        <s v="OTHERS"/>
        <s v="PACKAGES"/>
        <s v="TACTICAL"/>
        <s v="TOUR GROUPS"/>
      </sharedItems>
    </cacheField>
    <cacheField name="Room sold" numFmtId="165">
      <sharedItems containsSemiMixedTypes="0" containsString="0" containsNumber="1" containsInteger="1" minValue="0" maxValue="705"/>
    </cacheField>
    <cacheField name="Room Revenue" numFmtId="165">
      <sharedItems containsSemiMixedTypes="0" containsString="0" containsNumber="1" containsInteger="1" minValue="0" maxValue="1368886955"/>
    </cacheField>
    <cacheField name="ADR" numFmtId="2">
      <sharedItems containsSemiMixedTypes="0" containsString="0" containsNumber="1" minValue="0" maxValue="2647973.86363636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x v="0"/>
    <n v="262573612"/>
  </r>
  <r>
    <x v="0"/>
    <x v="1"/>
    <x v="1"/>
    <n v="0"/>
  </r>
  <r>
    <x v="0"/>
    <x v="2"/>
    <x v="2"/>
    <n v="0"/>
  </r>
  <r>
    <x v="0"/>
    <x v="3"/>
    <x v="3"/>
    <n v="878666090"/>
  </r>
  <r>
    <x v="0"/>
    <x v="4"/>
    <x v="4"/>
    <n v="605254692"/>
  </r>
  <r>
    <x v="0"/>
    <x v="5"/>
    <x v="2"/>
    <n v="0"/>
  </r>
  <r>
    <x v="0"/>
    <x v="6"/>
    <x v="2"/>
    <n v="0"/>
  </r>
  <r>
    <x v="0"/>
    <x v="7"/>
    <x v="5"/>
    <n v="4830720"/>
  </r>
  <r>
    <x v="0"/>
    <x v="8"/>
    <x v="6"/>
    <n v="1257363428"/>
  </r>
  <r>
    <x v="0"/>
    <x v="9"/>
    <x v="2"/>
    <n v="0"/>
  </r>
  <r>
    <x v="0"/>
    <x v="10"/>
    <x v="2"/>
    <n v="0"/>
  </r>
  <r>
    <x v="0"/>
    <x v="11"/>
    <x v="2"/>
    <n v="0"/>
  </r>
  <r>
    <x v="0"/>
    <x v="12"/>
    <x v="7"/>
    <n v="155911439"/>
  </r>
  <r>
    <x v="1"/>
    <x v="0"/>
    <x v="8"/>
    <n v="320643342"/>
  </r>
  <r>
    <x v="1"/>
    <x v="1"/>
    <x v="9"/>
    <n v="0"/>
  </r>
  <r>
    <x v="1"/>
    <x v="2"/>
    <x v="2"/>
    <n v="0"/>
  </r>
  <r>
    <x v="1"/>
    <x v="3"/>
    <x v="10"/>
    <n v="894429961"/>
  </r>
  <r>
    <x v="1"/>
    <x v="4"/>
    <x v="11"/>
    <n v="1368886955"/>
  </r>
  <r>
    <x v="1"/>
    <x v="5"/>
    <x v="12"/>
    <n v="10771330"/>
  </r>
  <r>
    <x v="1"/>
    <x v="6"/>
    <x v="2"/>
    <n v="0"/>
  </r>
  <r>
    <x v="1"/>
    <x v="7"/>
    <x v="2"/>
    <n v="0"/>
  </r>
  <r>
    <x v="1"/>
    <x v="8"/>
    <x v="13"/>
    <n v="1348772412"/>
  </r>
  <r>
    <x v="1"/>
    <x v="9"/>
    <x v="14"/>
    <n v="31381020"/>
  </r>
  <r>
    <x v="1"/>
    <x v="10"/>
    <x v="2"/>
    <n v="0"/>
  </r>
  <r>
    <x v="1"/>
    <x v="11"/>
    <x v="15"/>
    <n v="14729039"/>
  </r>
  <r>
    <x v="1"/>
    <x v="12"/>
    <x v="2"/>
    <n v="0"/>
  </r>
  <r>
    <x v="2"/>
    <x v="0"/>
    <x v="16"/>
    <n v="137532375"/>
  </r>
  <r>
    <x v="2"/>
    <x v="1"/>
    <x v="17"/>
    <n v="0"/>
  </r>
  <r>
    <x v="2"/>
    <x v="2"/>
    <x v="2"/>
    <n v="0"/>
  </r>
  <r>
    <x v="2"/>
    <x v="3"/>
    <x v="18"/>
    <n v="207617824"/>
  </r>
  <r>
    <x v="2"/>
    <x v="4"/>
    <x v="19"/>
    <n v="1147921855"/>
  </r>
  <r>
    <x v="2"/>
    <x v="5"/>
    <x v="20"/>
    <n v="12219300"/>
  </r>
  <r>
    <x v="2"/>
    <x v="6"/>
    <x v="2"/>
    <n v="0"/>
  </r>
  <r>
    <x v="2"/>
    <x v="7"/>
    <x v="2"/>
    <n v="0"/>
  </r>
  <r>
    <x v="2"/>
    <x v="8"/>
    <x v="21"/>
    <n v="283088479"/>
  </r>
  <r>
    <x v="2"/>
    <x v="9"/>
    <x v="12"/>
    <n v="17517106"/>
  </r>
  <r>
    <x v="2"/>
    <x v="10"/>
    <x v="2"/>
    <n v="0"/>
  </r>
  <r>
    <x v="2"/>
    <x v="11"/>
    <x v="22"/>
    <n v="119887650"/>
  </r>
  <r>
    <x v="2"/>
    <x v="12"/>
    <x v="2"/>
    <n v="0"/>
  </r>
  <r>
    <x v="3"/>
    <x v="0"/>
    <x v="23"/>
    <n v="17103150"/>
  </r>
  <r>
    <x v="3"/>
    <x v="1"/>
    <x v="24"/>
    <n v="0"/>
  </r>
  <r>
    <x v="3"/>
    <x v="2"/>
    <x v="2"/>
    <n v="0"/>
  </r>
  <r>
    <x v="3"/>
    <x v="3"/>
    <x v="25"/>
    <n v="167034654"/>
  </r>
  <r>
    <x v="3"/>
    <x v="4"/>
    <x v="26"/>
    <n v="838192178"/>
  </r>
  <r>
    <x v="3"/>
    <x v="5"/>
    <x v="20"/>
    <n v="14078700"/>
  </r>
  <r>
    <x v="3"/>
    <x v="6"/>
    <x v="2"/>
    <n v="0"/>
  </r>
  <r>
    <x v="3"/>
    <x v="7"/>
    <x v="27"/>
    <n v="22429575"/>
  </r>
  <r>
    <x v="3"/>
    <x v="8"/>
    <x v="28"/>
    <n v="210197120"/>
  </r>
  <r>
    <x v="3"/>
    <x v="9"/>
    <x v="2"/>
    <n v="0"/>
  </r>
  <r>
    <x v="3"/>
    <x v="10"/>
    <x v="2"/>
    <n v="0"/>
  </r>
  <r>
    <x v="3"/>
    <x v="11"/>
    <x v="29"/>
    <n v="352460543"/>
  </r>
  <r>
    <x v="3"/>
    <x v="12"/>
    <x v="2"/>
    <n v="0"/>
  </r>
  <r>
    <x v="4"/>
    <x v="0"/>
    <x v="30"/>
    <n v="58255425"/>
  </r>
  <r>
    <x v="4"/>
    <x v="1"/>
    <x v="31"/>
    <n v="0"/>
  </r>
  <r>
    <x v="4"/>
    <x v="2"/>
    <x v="2"/>
    <n v="0"/>
  </r>
  <r>
    <x v="4"/>
    <x v="3"/>
    <x v="32"/>
    <n v="440025426"/>
  </r>
  <r>
    <x v="4"/>
    <x v="4"/>
    <x v="33"/>
    <n v="715224941"/>
  </r>
  <r>
    <x v="4"/>
    <x v="5"/>
    <x v="34"/>
    <n v="5467500"/>
  </r>
  <r>
    <x v="4"/>
    <x v="6"/>
    <x v="2"/>
    <n v="0"/>
  </r>
  <r>
    <x v="4"/>
    <x v="7"/>
    <x v="12"/>
    <n v="19170000"/>
  </r>
  <r>
    <x v="4"/>
    <x v="8"/>
    <x v="35"/>
    <n v="474743177"/>
  </r>
  <r>
    <x v="4"/>
    <x v="9"/>
    <x v="36"/>
    <n v="102617849"/>
  </r>
  <r>
    <x v="4"/>
    <x v="10"/>
    <x v="2"/>
    <n v="0"/>
  </r>
  <r>
    <x v="4"/>
    <x v="11"/>
    <x v="37"/>
    <n v="354153074"/>
  </r>
  <r>
    <x v="4"/>
    <x v="12"/>
    <x v="2"/>
    <n v="0"/>
  </r>
  <r>
    <x v="5"/>
    <x v="0"/>
    <x v="7"/>
    <n v="246349857"/>
  </r>
  <r>
    <x v="5"/>
    <x v="1"/>
    <x v="38"/>
    <n v="779220"/>
  </r>
  <r>
    <x v="5"/>
    <x v="2"/>
    <x v="2"/>
    <n v="0"/>
  </r>
  <r>
    <x v="5"/>
    <x v="3"/>
    <x v="39"/>
    <n v="643396561"/>
  </r>
  <r>
    <x v="5"/>
    <x v="4"/>
    <x v="40"/>
    <n v="306279829"/>
  </r>
  <r>
    <x v="5"/>
    <x v="5"/>
    <x v="41"/>
    <n v="34074900"/>
  </r>
  <r>
    <x v="5"/>
    <x v="6"/>
    <x v="2"/>
    <n v="0"/>
  </r>
  <r>
    <x v="5"/>
    <x v="7"/>
    <x v="2"/>
    <n v="0"/>
  </r>
  <r>
    <x v="5"/>
    <x v="8"/>
    <x v="42"/>
    <n v="871746093"/>
  </r>
  <r>
    <x v="5"/>
    <x v="9"/>
    <x v="23"/>
    <n v="10944000"/>
  </r>
  <r>
    <x v="5"/>
    <x v="10"/>
    <x v="2"/>
    <n v="0"/>
  </r>
  <r>
    <x v="5"/>
    <x v="11"/>
    <x v="43"/>
    <n v="1073780014"/>
  </r>
  <r>
    <x v="5"/>
    <x v="12"/>
    <x v="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">
  <r>
    <x v="0"/>
    <x v="0"/>
    <x v="0"/>
    <n v="102"/>
    <n v="262573612"/>
    <n v="2574251.0980392159"/>
  </r>
  <r>
    <x v="0"/>
    <x v="0"/>
    <x v="1"/>
    <n v="122"/>
    <n v="0"/>
    <n v="0"/>
  </r>
  <r>
    <x v="0"/>
    <x v="0"/>
    <x v="2"/>
    <n v="0"/>
    <n v="0"/>
    <n v="0"/>
  </r>
  <r>
    <x v="0"/>
    <x v="0"/>
    <x v="3"/>
    <n v="382"/>
    <n v="878666090"/>
    <n v="2300173.0104712043"/>
  </r>
  <r>
    <x v="0"/>
    <x v="0"/>
    <x v="4"/>
    <n v="326"/>
    <n v="605254692"/>
    <n v="1856609.4846625766"/>
  </r>
  <r>
    <x v="0"/>
    <x v="0"/>
    <x v="5"/>
    <n v="0"/>
    <n v="0"/>
    <n v="0"/>
  </r>
  <r>
    <x v="0"/>
    <x v="0"/>
    <x v="6"/>
    <n v="0"/>
    <n v="0"/>
    <n v="0"/>
  </r>
  <r>
    <x v="0"/>
    <x v="0"/>
    <x v="7"/>
    <n v="2"/>
    <n v="4830720"/>
    <n v="2415360"/>
  </r>
  <r>
    <x v="0"/>
    <x v="0"/>
    <x v="8"/>
    <n v="649"/>
    <n v="1257363428"/>
    <n v="1937385.8674884439"/>
  </r>
  <r>
    <x v="0"/>
    <x v="0"/>
    <x v="9"/>
    <n v="0"/>
    <n v="0"/>
    <n v="0"/>
  </r>
  <r>
    <x v="0"/>
    <x v="0"/>
    <x v="10"/>
    <n v="0"/>
    <n v="0"/>
    <n v="0"/>
  </r>
  <r>
    <x v="0"/>
    <x v="0"/>
    <x v="11"/>
    <n v="0"/>
    <n v="0"/>
    <n v="0"/>
  </r>
  <r>
    <x v="0"/>
    <x v="0"/>
    <x v="12"/>
    <n v="100"/>
    <n v="155911439"/>
    <n v="1559114.39"/>
  </r>
  <r>
    <x v="0"/>
    <x v="1"/>
    <x v="0"/>
    <n v="133"/>
    <n v="320643342"/>
    <n v="2410852.1954887216"/>
  </r>
  <r>
    <x v="0"/>
    <x v="1"/>
    <x v="1"/>
    <n v="77"/>
    <n v="0"/>
    <n v="0"/>
  </r>
  <r>
    <x v="0"/>
    <x v="1"/>
    <x v="2"/>
    <n v="0"/>
    <n v="0"/>
    <n v="0"/>
  </r>
  <r>
    <x v="0"/>
    <x v="1"/>
    <x v="3"/>
    <n v="406"/>
    <n v="894429961"/>
    <n v="2203029.4605911332"/>
  </r>
  <r>
    <x v="0"/>
    <x v="1"/>
    <x v="4"/>
    <n v="705"/>
    <n v="1368886955"/>
    <n v="1941683.6241134752"/>
  </r>
  <r>
    <x v="0"/>
    <x v="1"/>
    <x v="5"/>
    <n v="8"/>
    <n v="10771330"/>
    <n v="1346416.25"/>
  </r>
  <r>
    <x v="0"/>
    <x v="1"/>
    <x v="6"/>
    <n v="0"/>
    <n v="0"/>
    <n v="0"/>
  </r>
  <r>
    <x v="0"/>
    <x v="1"/>
    <x v="7"/>
    <n v="0"/>
    <n v="0"/>
    <n v="0"/>
  </r>
  <r>
    <x v="0"/>
    <x v="1"/>
    <x v="8"/>
    <n v="681"/>
    <n v="1348772412"/>
    <n v="1980576.2290748898"/>
  </r>
  <r>
    <x v="0"/>
    <x v="1"/>
    <x v="9"/>
    <n v="12"/>
    <n v="31381020"/>
    <n v="2615085"/>
  </r>
  <r>
    <x v="0"/>
    <x v="1"/>
    <x v="10"/>
    <n v="0"/>
    <n v="0"/>
    <n v="0"/>
  </r>
  <r>
    <x v="0"/>
    <x v="1"/>
    <x v="11"/>
    <n v="6"/>
    <n v="14729039"/>
    <n v="2454839.8333333335"/>
  </r>
  <r>
    <x v="0"/>
    <x v="1"/>
    <x v="12"/>
    <n v="0"/>
    <n v="0"/>
    <n v="0"/>
  </r>
  <r>
    <x v="0"/>
    <x v="2"/>
    <x v="0"/>
    <n v="64"/>
    <n v="137532375"/>
    <n v="2148943.359375"/>
  </r>
  <r>
    <x v="0"/>
    <x v="2"/>
    <x v="1"/>
    <n v="69"/>
    <n v="0"/>
    <n v="0"/>
  </r>
  <r>
    <x v="0"/>
    <x v="2"/>
    <x v="2"/>
    <n v="0"/>
    <n v="0"/>
    <n v="0"/>
  </r>
  <r>
    <x v="0"/>
    <x v="2"/>
    <x v="3"/>
    <n v="115"/>
    <n v="207617824"/>
    <n v="1805372.3826086957"/>
  </r>
  <r>
    <x v="0"/>
    <x v="2"/>
    <x v="4"/>
    <n v="645"/>
    <n v="1147921855"/>
    <n v="1779723.8062015504"/>
  </r>
  <r>
    <x v="0"/>
    <x v="2"/>
    <x v="5"/>
    <n v="7"/>
    <n v="12219300"/>
    <n v="1745614.2857142857"/>
  </r>
  <r>
    <x v="0"/>
    <x v="2"/>
    <x v="6"/>
    <n v="0"/>
    <n v="0"/>
    <n v="0"/>
  </r>
  <r>
    <x v="0"/>
    <x v="2"/>
    <x v="7"/>
    <n v="0"/>
    <n v="0"/>
    <n v="0"/>
  </r>
  <r>
    <x v="0"/>
    <x v="2"/>
    <x v="8"/>
    <n v="135"/>
    <n v="283088479"/>
    <n v="2096951.6962962963"/>
  </r>
  <r>
    <x v="0"/>
    <x v="2"/>
    <x v="9"/>
    <n v="8"/>
    <n v="17517106"/>
    <n v="2189638.25"/>
  </r>
  <r>
    <x v="0"/>
    <x v="2"/>
    <x v="10"/>
    <n v="0"/>
    <n v="0"/>
    <n v="0"/>
  </r>
  <r>
    <x v="0"/>
    <x v="2"/>
    <x v="11"/>
    <n v="60"/>
    <n v="119887650"/>
    <n v="1998127.5"/>
  </r>
  <r>
    <x v="0"/>
    <x v="2"/>
    <x v="12"/>
    <n v="0"/>
    <n v="0"/>
    <n v="0"/>
  </r>
  <r>
    <x v="0"/>
    <x v="3"/>
    <x v="0"/>
    <n v="9"/>
    <n v="17103150"/>
    <n v="1900350"/>
  </r>
  <r>
    <x v="0"/>
    <x v="3"/>
    <x v="1"/>
    <n v="82"/>
    <n v="0"/>
    <n v="0"/>
  </r>
  <r>
    <x v="0"/>
    <x v="3"/>
    <x v="2"/>
    <n v="0"/>
    <n v="0"/>
    <n v="0"/>
  </r>
  <r>
    <x v="0"/>
    <x v="3"/>
    <x v="3"/>
    <n v="84"/>
    <n v="167034654"/>
    <n v="1988507.7857142857"/>
  </r>
  <r>
    <x v="0"/>
    <x v="3"/>
    <x v="4"/>
    <n v="491"/>
    <n v="838192178"/>
    <n v="1707112.3788187373"/>
  </r>
  <r>
    <x v="0"/>
    <x v="3"/>
    <x v="5"/>
    <n v="7"/>
    <n v="14078700"/>
    <n v="2011242.857142857"/>
  </r>
  <r>
    <x v="0"/>
    <x v="3"/>
    <x v="6"/>
    <n v="0"/>
    <n v="0"/>
    <n v="0"/>
  </r>
  <r>
    <x v="0"/>
    <x v="3"/>
    <x v="7"/>
    <n v="10"/>
    <n v="22429575"/>
    <n v="2242957.5"/>
  </r>
  <r>
    <x v="0"/>
    <x v="3"/>
    <x v="8"/>
    <n v="116"/>
    <n v="210197120"/>
    <n v="1812044.1379310344"/>
  </r>
  <r>
    <x v="0"/>
    <x v="3"/>
    <x v="9"/>
    <n v="0"/>
    <n v="0"/>
    <n v="0"/>
  </r>
  <r>
    <x v="0"/>
    <x v="3"/>
    <x v="10"/>
    <n v="0"/>
    <n v="0"/>
    <n v="0"/>
  </r>
  <r>
    <x v="0"/>
    <x v="3"/>
    <x v="11"/>
    <n v="163"/>
    <n v="352460543"/>
    <n v="2162334.6196319018"/>
  </r>
  <r>
    <x v="0"/>
    <x v="3"/>
    <x v="12"/>
    <n v="0"/>
    <n v="0"/>
    <n v="0"/>
  </r>
  <r>
    <x v="0"/>
    <x v="4"/>
    <x v="0"/>
    <n v="22"/>
    <n v="58255425"/>
    <n v="2647973.8636363638"/>
  </r>
  <r>
    <x v="0"/>
    <x v="4"/>
    <x v="1"/>
    <n v="95"/>
    <n v="0"/>
    <n v="0"/>
  </r>
  <r>
    <x v="0"/>
    <x v="4"/>
    <x v="2"/>
    <n v="0"/>
    <n v="0"/>
    <n v="0"/>
  </r>
  <r>
    <x v="0"/>
    <x v="4"/>
    <x v="3"/>
    <n v="212"/>
    <n v="440025426"/>
    <n v="2075591.6320754718"/>
  </r>
  <r>
    <x v="0"/>
    <x v="4"/>
    <x v="4"/>
    <n v="439"/>
    <n v="715224941"/>
    <n v="1629213.9886104784"/>
  </r>
  <r>
    <x v="0"/>
    <x v="4"/>
    <x v="5"/>
    <n v="3"/>
    <n v="5467500"/>
    <n v="1822500"/>
  </r>
  <r>
    <x v="0"/>
    <x v="4"/>
    <x v="6"/>
    <n v="0"/>
    <n v="0"/>
    <n v="0"/>
  </r>
  <r>
    <x v="0"/>
    <x v="4"/>
    <x v="7"/>
    <n v="8"/>
    <n v="19170000"/>
    <n v="2396250"/>
  </r>
  <r>
    <x v="0"/>
    <x v="4"/>
    <x v="8"/>
    <n v="264"/>
    <n v="474743177"/>
    <n v="1798269.6098484849"/>
  </r>
  <r>
    <x v="0"/>
    <x v="4"/>
    <x v="9"/>
    <n v="118"/>
    <n v="102617849"/>
    <n v="869642.78813559317"/>
  </r>
  <r>
    <x v="0"/>
    <x v="4"/>
    <x v="10"/>
    <n v="0"/>
    <n v="0"/>
    <n v="0"/>
  </r>
  <r>
    <x v="0"/>
    <x v="4"/>
    <x v="11"/>
    <n v="190"/>
    <n v="354153074"/>
    <n v="1863963.547368421"/>
  </r>
  <r>
    <x v="0"/>
    <x v="4"/>
    <x v="12"/>
    <n v="0"/>
    <n v="0"/>
    <n v="0"/>
  </r>
  <r>
    <x v="0"/>
    <x v="5"/>
    <x v="0"/>
    <n v="100"/>
    <n v="246349857"/>
    <n v="2463498.5699999998"/>
  </r>
  <r>
    <x v="0"/>
    <x v="5"/>
    <x v="1"/>
    <n v="54"/>
    <n v="779220"/>
    <n v="14430"/>
  </r>
  <r>
    <x v="0"/>
    <x v="5"/>
    <x v="2"/>
    <n v="0"/>
    <n v="0"/>
    <n v="0"/>
  </r>
  <r>
    <x v="0"/>
    <x v="5"/>
    <x v="3"/>
    <n v="292"/>
    <n v="643396561"/>
    <n v="2203412.8801369863"/>
  </r>
  <r>
    <x v="0"/>
    <x v="5"/>
    <x v="4"/>
    <n v="174"/>
    <n v="306279829"/>
    <n v="1760228.9022988505"/>
  </r>
  <r>
    <x v="0"/>
    <x v="5"/>
    <x v="5"/>
    <n v="21"/>
    <n v="34074900"/>
    <n v="1622614.2857142857"/>
  </r>
  <r>
    <x v="0"/>
    <x v="5"/>
    <x v="6"/>
    <n v="0"/>
    <n v="0"/>
    <n v="0"/>
  </r>
  <r>
    <x v="0"/>
    <x v="5"/>
    <x v="7"/>
    <n v="0"/>
    <n v="0"/>
    <n v="0"/>
  </r>
  <r>
    <x v="0"/>
    <x v="5"/>
    <x v="8"/>
    <n v="395"/>
    <n v="871746093"/>
    <n v="2206952.1341772154"/>
  </r>
  <r>
    <x v="0"/>
    <x v="5"/>
    <x v="9"/>
    <n v="9"/>
    <n v="10944000"/>
    <n v="1216000"/>
  </r>
  <r>
    <x v="0"/>
    <x v="5"/>
    <x v="10"/>
    <n v="0"/>
    <n v="0"/>
    <n v="0"/>
  </r>
  <r>
    <x v="0"/>
    <x v="5"/>
    <x v="11"/>
    <n v="465"/>
    <n v="1073780014"/>
    <n v="2309204.3311827956"/>
  </r>
  <r>
    <x v="0"/>
    <x v="5"/>
    <x v="12"/>
    <n v="0"/>
    <n v="0"/>
    <n v="0"/>
  </r>
  <r>
    <x v="1"/>
    <x v="0"/>
    <x v="0"/>
    <n v="102"/>
    <n v="262573612"/>
    <n v="2574251.0980392159"/>
  </r>
  <r>
    <x v="1"/>
    <x v="0"/>
    <x v="1"/>
    <n v="122"/>
    <n v="0"/>
    <n v="0"/>
  </r>
  <r>
    <x v="1"/>
    <x v="0"/>
    <x v="2"/>
    <n v="0"/>
    <n v="0"/>
    <n v="0"/>
  </r>
  <r>
    <x v="1"/>
    <x v="0"/>
    <x v="3"/>
    <n v="382"/>
    <n v="878666090"/>
    <n v="2300173.0104712043"/>
  </r>
  <r>
    <x v="1"/>
    <x v="0"/>
    <x v="4"/>
    <n v="326"/>
    <n v="605254692"/>
    <n v="1856609.4846625766"/>
  </r>
  <r>
    <x v="1"/>
    <x v="0"/>
    <x v="5"/>
    <n v="0"/>
    <n v="0"/>
    <n v="0"/>
  </r>
  <r>
    <x v="1"/>
    <x v="0"/>
    <x v="6"/>
    <n v="0"/>
    <n v="0"/>
    <n v="0"/>
  </r>
  <r>
    <x v="1"/>
    <x v="0"/>
    <x v="7"/>
    <n v="2"/>
    <n v="4830720"/>
    <n v="2415360"/>
  </r>
  <r>
    <x v="1"/>
    <x v="0"/>
    <x v="8"/>
    <n v="649"/>
    <n v="1257363428"/>
    <n v="1937385.8674884439"/>
  </r>
  <r>
    <x v="1"/>
    <x v="0"/>
    <x v="9"/>
    <n v="0"/>
    <n v="0"/>
    <n v="0"/>
  </r>
  <r>
    <x v="1"/>
    <x v="0"/>
    <x v="10"/>
    <n v="0"/>
    <n v="0"/>
    <n v="0"/>
  </r>
  <r>
    <x v="1"/>
    <x v="0"/>
    <x v="11"/>
    <n v="0"/>
    <n v="0"/>
    <n v="0"/>
  </r>
  <r>
    <x v="1"/>
    <x v="0"/>
    <x v="12"/>
    <n v="100"/>
    <n v="155911439"/>
    <n v="1559114.39"/>
  </r>
  <r>
    <x v="1"/>
    <x v="1"/>
    <x v="0"/>
    <n v="133"/>
    <n v="320643342"/>
    <n v="2410852.1954887216"/>
  </r>
  <r>
    <x v="1"/>
    <x v="1"/>
    <x v="1"/>
    <n v="77"/>
    <n v="0"/>
    <n v="0"/>
  </r>
  <r>
    <x v="1"/>
    <x v="1"/>
    <x v="2"/>
    <n v="0"/>
    <n v="0"/>
    <n v="0"/>
  </r>
  <r>
    <x v="1"/>
    <x v="1"/>
    <x v="3"/>
    <n v="406"/>
    <n v="894429961"/>
    <n v="2203029.4605911332"/>
  </r>
  <r>
    <x v="1"/>
    <x v="1"/>
    <x v="4"/>
    <n v="705"/>
    <n v="1368886955"/>
    <n v="1941683.6241134752"/>
  </r>
  <r>
    <x v="1"/>
    <x v="1"/>
    <x v="5"/>
    <n v="8"/>
    <n v="10771330"/>
    <n v="1346416.25"/>
  </r>
  <r>
    <x v="1"/>
    <x v="1"/>
    <x v="6"/>
    <n v="0"/>
    <n v="0"/>
    <n v="0"/>
  </r>
  <r>
    <x v="1"/>
    <x v="1"/>
    <x v="7"/>
    <n v="0"/>
    <n v="0"/>
    <n v="0"/>
  </r>
  <r>
    <x v="1"/>
    <x v="1"/>
    <x v="8"/>
    <n v="681"/>
    <n v="1348772412"/>
    <n v="1980576.2290748898"/>
  </r>
  <r>
    <x v="1"/>
    <x v="1"/>
    <x v="9"/>
    <n v="12"/>
    <n v="31381020"/>
    <n v="2615085"/>
  </r>
  <r>
    <x v="1"/>
    <x v="1"/>
    <x v="10"/>
    <n v="0"/>
    <n v="0"/>
    <n v="0"/>
  </r>
  <r>
    <x v="1"/>
    <x v="1"/>
    <x v="11"/>
    <n v="6"/>
    <n v="14729039"/>
    <n v="2454839.8333333335"/>
  </r>
  <r>
    <x v="1"/>
    <x v="1"/>
    <x v="12"/>
    <n v="0"/>
    <n v="0"/>
    <n v="0"/>
  </r>
  <r>
    <x v="1"/>
    <x v="2"/>
    <x v="0"/>
    <n v="64"/>
    <n v="137532375"/>
    <n v="2148943.359375"/>
  </r>
  <r>
    <x v="1"/>
    <x v="2"/>
    <x v="1"/>
    <n v="69"/>
    <n v="0"/>
    <n v="0"/>
  </r>
  <r>
    <x v="1"/>
    <x v="2"/>
    <x v="2"/>
    <n v="0"/>
    <n v="0"/>
    <n v="0"/>
  </r>
  <r>
    <x v="1"/>
    <x v="2"/>
    <x v="3"/>
    <n v="115"/>
    <n v="207617824"/>
    <n v="1805372.3826086957"/>
  </r>
  <r>
    <x v="1"/>
    <x v="2"/>
    <x v="4"/>
    <n v="645"/>
    <n v="1147921855"/>
    <n v="1779723.8062015504"/>
  </r>
  <r>
    <x v="1"/>
    <x v="2"/>
    <x v="5"/>
    <n v="7"/>
    <n v="12219300"/>
    <n v="1745614.2857142857"/>
  </r>
  <r>
    <x v="1"/>
    <x v="2"/>
    <x v="6"/>
    <n v="0"/>
    <n v="0"/>
    <n v="0"/>
  </r>
  <r>
    <x v="1"/>
    <x v="2"/>
    <x v="7"/>
    <n v="0"/>
    <n v="0"/>
    <n v="0"/>
  </r>
  <r>
    <x v="1"/>
    <x v="2"/>
    <x v="8"/>
    <n v="135"/>
    <n v="283088479"/>
    <n v="2096951.6962962963"/>
  </r>
  <r>
    <x v="1"/>
    <x v="2"/>
    <x v="9"/>
    <n v="8"/>
    <n v="17517106"/>
    <n v="2189638.25"/>
  </r>
  <r>
    <x v="1"/>
    <x v="2"/>
    <x v="10"/>
    <n v="0"/>
    <n v="0"/>
    <n v="0"/>
  </r>
  <r>
    <x v="1"/>
    <x v="2"/>
    <x v="11"/>
    <n v="60"/>
    <n v="119887650"/>
    <n v="1998127.5"/>
  </r>
  <r>
    <x v="1"/>
    <x v="2"/>
    <x v="12"/>
    <n v="0"/>
    <n v="0"/>
    <n v="0"/>
  </r>
  <r>
    <x v="1"/>
    <x v="3"/>
    <x v="0"/>
    <n v="9"/>
    <n v="17103150"/>
    <n v="1900350"/>
  </r>
  <r>
    <x v="1"/>
    <x v="3"/>
    <x v="1"/>
    <n v="82"/>
    <n v="0"/>
    <n v="0"/>
  </r>
  <r>
    <x v="1"/>
    <x v="3"/>
    <x v="2"/>
    <n v="0"/>
    <n v="0"/>
    <n v="0"/>
  </r>
  <r>
    <x v="1"/>
    <x v="3"/>
    <x v="3"/>
    <n v="84"/>
    <n v="167034654"/>
    <n v="1988507.7857142857"/>
  </r>
  <r>
    <x v="1"/>
    <x v="3"/>
    <x v="4"/>
    <n v="491"/>
    <n v="838192178"/>
    <n v="1707112.3788187373"/>
  </r>
  <r>
    <x v="1"/>
    <x v="3"/>
    <x v="5"/>
    <n v="7"/>
    <n v="14078700"/>
    <n v="2011242.857142857"/>
  </r>
  <r>
    <x v="1"/>
    <x v="3"/>
    <x v="6"/>
    <n v="0"/>
    <n v="0"/>
    <n v="0"/>
  </r>
  <r>
    <x v="1"/>
    <x v="3"/>
    <x v="7"/>
    <n v="10"/>
    <n v="22429575"/>
    <n v="2242957.5"/>
  </r>
  <r>
    <x v="1"/>
    <x v="3"/>
    <x v="8"/>
    <n v="116"/>
    <n v="210197120"/>
    <n v="1812044.1379310344"/>
  </r>
  <r>
    <x v="1"/>
    <x v="3"/>
    <x v="9"/>
    <n v="0"/>
    <n v="0"/>
    <n v="0"/>
  </r>
  <r>
    <x v="1"/>
    <x v="3"/>
    <x v="10"/>
    <n v="0"/>
    <n v="0"/>
    <n v="0"/>
  </r>
  <r>
    <x v="1"/>
    <x v="3"/>
    <x v="11"/>
    <n v="163"/>
    <n v="352460543"/>
    <n v="2162334.6196319018"/>
  </r>
  <r>
    <x v="1"/>
    <x v="3"/>
    <x v="12"/>
    <n v="0"/>
    <n v="0"/>
    <n v="0"/>
  </r>
  <r>
    <x v="1"/>
    <x v="4"/>
    <x v="0"/>
    <n v="22"/>
    <n v="58255425"/>
    <n v="2647973.8636363638"/>
  </r>
  <r>
    <x v="1"/>
    <x v="4"/>
    <x v="1"/>
    <n v="95"/>
    <n v="0"/>
    <n v="0"/>
  </r>
  <r>
    <x v="1"/>
    <x v="4"/>
    <x v="2"/>
    <n v="0"/>
    <n v="0"/>
    <n v="0"/>
  </r>
  <r>
    <x v="1"/>
    <x v="4"/>
    <x v="3"/>
    <n v="212"/>
    <n v="440025426"/>
    <n v="2075591.6320754718"/>
  </r>
  <r>
    <x v="1"/>
    <x v="4"/>
    <x v="4"/>
    <n v="439"/>
    <n v="715224941"/>
    <n v="1629213.9886104784"/>
  </r>
  <r>
    <x v="1"/>
    <x v="4"/>
    <x v="5"/>
    <n v="3"/>
    <n v="5467500"/>
    <n v="1822500"/>
  </r>
  <r>
    <x v="1"/>
    <x v="4"/>
    <x v="6"/>
    <n v="0"/>
    <n v="0"/>
    <n v="0"/>
  </r>
  <r>
    <x v="1"/>
    <x v="4"/>
    <x v="7"/>
    <n v="8"/>
    <n v="19170000"/>
    <n v="2396250"/>
  </r>
  <r>
    <x v="1"/>
    <x v="4"/>
    <x v="8"/>
    <n v="264"/>
    <n v="474743177"/>
    <n v="1798269.6098484849"/>
  </r>
  <r>
    <x v="1"/>
    <x v="4"/>
    <x v="9"/>
    <n v="118"/>
    <n v="102617849"/>
    <n v="869642.78813559317"/>
  </r>
  <r>
    <x v="1"/>
    <x v="4"/>
    <x v="10"/>
    <n v="0"/>
    <n v="0"/>
    <n v="0"/>
  </r>
  <r>
    <x v="1"/>
    <x v="4"/>
    <x v="11"/>
    <n v="190"/>
    <n v="354153074"/>
    <n v="1863963.547368421"/>
  </r>
  <r>
    <x v="1"/>
    <x v="4"/>
    <x v="12"/>
    <n v="0"/>
    <n v="0"/>
    <n v="0"/>
  </r>
  <r>
    <x v="1"/>
    <x v="5"/>
    <x v="0"/>
    <n v="100"/>
    <n v="246349857"/>
    <n v="2463498.5699999998"/>
  </r>
  <r>
    <x v="1"/>
    <x v="5"/>
    <x v="1"/>
    <n v="54"/>
    <n v="779220"/>
    <n v="14430"/>
  </r>
  <r>
    <x v="1"/>
    <x v="5"/>
    <x v="2"/>
    <n v="0"/>
    <n v="0"/>
    <n v="0"/>
  </r>
  <r>
    <x v="1"/>
    <x v="5"/>
    <x v="3"/>
    <n v="292"/>
    <n v="643396561"/>
    <n v="2203412.8801369863"/>
  </r>
  <r>
    <x v="1"/>
    <x v="5"/>
    <x v="4"/>
    <n v="174"/>
    <n v="306279829"/>
    <n v="1760228.9022988505"/>
  </r>
  <r>
    <x v="1"/>
    <x v="5"/>
    <x v="5"/>
    <n v="21"/>
    <n v="34074900"/>
    <n v="1622614.2857142857"/>
  </r>
  <r>
    <x v="1"/>
    <x v="5"/>
    <x v="6"/>
    <n v="0"/>
    <n v="0"/>
    <n v="0"/>
  </r>
  <r>
    <x v="1"/>
    <x v="5"/>
    <x v="7"/>
    <n v="0"/>
    <n v="0"/>
    <n v="0"/>
  </r>
  <r>
    <x v="1"/>
    <x v="5"/>
    <x v="8"/>
    <n v="395"/>
    <n v="871746093"/>
    <n v="2206952.1341772154"/>
  </r>
  <r>
    <x v="1"/>
    <x v="5"/>
    <x v="9"/>
    <n v="9"/>
    <n v="10944000"/>
    <n v="1216000"/>
  </r>
  <r>
    <x v="1"/>
    <x v="5"/>
    <x v="10"/>
    <n v="0"/>
    <n v="0"/>
    <n v="0"/>
  </r>
  <r>
    <x v="1"/>
    <x v="5"/>
    <x v="11"/>
    <n v="465"/>
    <n v="1073780014"/>
    <n v="2309204.3311827956"/>
  </r>
  <r>
    <x v="1"/>
    <x v="5"/>
    <x v="12"/>
    <n v="0"/>
    <n v="0"/>
    <n v="0"/>
  </r>
  <r>
    <x v="1"/>
    <x v="6"/>
    <x v="0"/>
    <n v="100"/>
    <n v="246349857"/>
    <n v="2463498.5699999998"/>
  </r>
  <r>
    <x v="1"/>
    <x v="6"/>
    <x v="1"/>
    <n v="54"/>
    <n v="779220"/>
    <n v="14430"/>
  </r>
  <r>
    <x v="1"/>
    <x v="6"/>
    <x v="2"/>
    <n v="0"/>
    <n v="0"/>
    <n v="0"/>
  </r>
  <r>
    <x v="1"/>
    <x v="6"/>
    <x v="3"/>
    <n v="292"/>
    <n v="643396561"/>
    <n v="2203412.8801369863"/>
  </r>
  <r>
    <x v="1"/>
    <x v="6"/>
    <x v="4"/>
    <n v="174"/>
    <n v="306279829"/>
    <n v="1760228.9022988505"/>
  </r>
  <r>
    <x v="1"/>
    <x v="6"/>
    <x v="5"/>
    <n v="21"/>
    <n v="34074900"/>
    <n v="1622614.2857142857"/>
  </r>
  <r>
    <x v="1"/>
    <x v="6"/>
    <x v="6"/>
    <n v="0"/>
    <n v="0"/>
    <n v="0"/>
  </r>
  <r>
    <x v="1"/>
    <x v="6"/>
    <x v="7"/>
    <n v="0"/>
    <n v="0"/>
    <n v="0"/>
  </r>
  <r>
    <x v="1"/>
    <x v="6"/>
    <x v="8"/>
    <n v="395"/>
    <n v="871746093"/>
    <n v="2206952.1341772154"/>
  </r>
  <r>
    <x v="1"/>
    <x v="6"/>
    <x v="9"/>
    <n v="9"/>
    <n v="10944000"/>
    <n v="1216000"/>
  </r>
  <r>
    <x v="1"/>
    <x v="6"/>
    <x v="10"/>
    <n v="0"/>
    <n v="0"/>
    <n v="0"/>
  </r>
  <r>
    <x v="1"/>
    <x v="6"/>
    <x v="11"/>
    <n v="465"/>
    <n v="1073780014"/>
    <n v="2309204.3311827956"/>
  </r>
  <r>
    <x v="1"/>
    <x v="6"/>
    <x v="1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46" firstHeaderRow="1" firstDataRow="2" firstDataCol="2" rowPageCount="1" colPageCount="1"/>
  <pivotFields count="6">
    <pivotField axis="axisPage" showAll="0" defaultSubtotal="0">
      <items count="2">
        <item x="0"/>
        <item x="1"/>
      </items>
    </pivotField>
    <pivotField axis="axisCol" numFmtId="17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numFmtId="165" showAll="0"/>
    <pivotField dataField="1" numFmtId="165" showAll="0"/>
    <pivotField dataField="1" numFmtId="2" showAll="0"/>
  </pivotFields>
  <rowFields count="2">
    <field x="2"/>
    <field x="-2"/>
  </rowFields>
  <rowItems count="4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item="0" hier="-1"/>
  </pageFields>
  <dataFields count="3">
    <dataField name="Sum of Room sold" fld="3" baseField="0" baseItem="0"/>
    <dataField name="Sum of Room Revenue" fld="4" baseField="0" baseItem="0"/>
    <dataField name="Sum of ADR" fld="5" baseField="0" baseItem="0"/>
  </dataFields>
  <formats count="1">
    <format dxfId="0">
      <pivotArea collapsedLevelsAreSubtotals="1" fieldPosition="0">
        <references count="2">
          <reference field="4294967294" count="2">
            <x v="1"/>
            <x v="2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O19" firstHeaderRow="1" firstDataRow="3" firstDataCol="1"/>
  <pivotFields count="4">
    <pivotField axis="axisCol" numFmtId="17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5" showAll="0">
      <items count="45">
        <item x="2"/>
        <item x="5"/>
        <item x="34"/>
        <item x="15"/>
        <item x="20"/>
        <item x="12"/>
        <item x="23"/>
        <item x="27"/>
        <item x="14"/>
        <item x="41"/>
        <item x="30"/>
        <item x="38"/>
        <item x="22"/>
        <item x="16"/>
        <item x="17"/>
        <item x="9"/>
        <item x="24"/>
        <item x="25"/>
        <item x="31"/>
        <item x="7"/>
        <item x="0"/>
        <item x="18"/>
        <item x="28"/>
        <item x="36"/>
        <item x="1"/>
        <item x="8"/>
        <item x="21"/>
        <item x="29"/>
        <item x="40"/>
        <item x="37"/>
        <item x="32"/>
        <item x="35"/>
        <item x="39"/>
        <item x="4"/>
        <item x="3"/>
        <item x="42"/>
        <item x="10"/>
        <item x="33"/>
        <item x="43"/>
        <item x="26"/>
        <item x="19"/>
        <item x="6"/>
        <item x="13"/>
        <item x="11"/>
        <item t="default"/>
      </items>
    </pivotField>
    <pivotField dataField="1" numFmtId="165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Sum of Room sold" fld="2" baseField="0" baseItem="0"/>
    <dataField name="Sum of Room Revenue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" totalsRowShown="0">
  <autoFilter ref="A1:F2" xr:uid="{00000000-0009-0000-0100-000001000000}"/>
  <tableColumns count="6">
    <tableColumn id="1" xr3:uid="{00000000-0010-0000-0000-000001000000}" name="Hotel"/>
    <tableColumn id="2" xr3:uid="{00000000-0010-0000-0000-000002000000}" name="Month" dataDxfId="1"/>
    <tableColumn id="3" xr3:uid="{00000000-0010-0000-0000-000003000000}" name="Segment"/>
    <tableColumn id="4" xr3:uid="{00000000-0010-0000-0000-000004000000}" name="Room sold"/>
    <tableColumn id="5" xr3:uid="{00000000-0010-0000-0000-000005000000}" name="Room Revenue"/>
    <tableColumn id="6" xr3:uid="{00000000-0010-0000-0000-000006000000}" name="AD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3"/>
  <sheetViews>
    <sheetView tabSelected="1" topLeftCell="A40" workbookViewId="0">
      <selection activeCell="E50" sqref="E50"/>
    </sheetView>
  </sheetViews>
  <sheetFormatPr defaultRowHeight="18.75" customHeight="1" x14ac:dyDescent="0.5"/>
  <cols>
    <col min="1" max="1" width="2.41015625" customWidth="1"/>
    <col min="2" max="2" width="3.52734375" customWidth="1"/>
    <col min="3" max="3" width="19.52734375" customWidth="1"/>
    <col min="4" max="4" width="10.52734375" customWidth="1"/>
    <col min="5" max="5" width="16.3515625" customWidth="1"/>
    <col min="6" max="6" width="21.87890625" customWidth="1"/>
    <col min="7" max="7" width="17.3515625" customWidth="1"/>
    <col min="8" max="8" width="16.3515625" customWidth="1"/>
    <col min="9" max="9" width="15.41015625" customWidth="1"/>
    <col min="10" max="10" width="16.3515625" customWidth="1"/>
    <col min="11" max="11" width="18" customWidth="1"/>
    <col min="12" max="14" width="10" customWidth="1"/>
    <col min="15" max="15" width="11.1171875" customWidth="1"/>
  </cols>
  <sheetData>
    <row r="1" spans="1:11" ht="18.75" customHeight="1" x14ac:dyDescent="0.5">
      <c r="A1" s="1" t="s">
        <v>18</v>
      </c>
    </row>
    <row r="3" spans="1:11" ht="18.75" customHeight="1" x14ac:dyDescent="0.5">
      <c r="B3" t="s">
        <v>16</v>
      </c>
    </row>
    <row r="4" spans="1:11" ht="18.75" customHeight="1" x14ac:dyDescent="0.5">
      <c r="B4" t="s">
        <v>19</v>
      </c>
    </row>
    <row r="5" spans="1:11" ht="18.75" customHeight="1" x14ac:dyDescent="0.5">
      <c r="B5" t="s">
        <v>20</v>
      </c>
    </row>
    <row r="7" spans="1:11" ht="18.75" customHeight="1" x14ac:dyDescent="0.5">
      <c r="C7" s="46" t="s">
        <v>21</v>
      </c>
      <c r="D7" s="47"/>
      <c r="E7" s="9">
        <v>42186</v>
      </c>
      <c r="F7" s="9">
        <f>E7+31</f>
        <v>42217</v>
      </c>
      <c r="G7" s="9">
        <f t="shared" ref="G7:J7" si="0">F7+31</f>
        <v>42248</v>
      </c>
      <c r="H7" s="9">
        <f t="shared" si="0"/>
        <v>42279</v>
      </c>
      <c r="I7" s="9">
        <f t="shared" si="0"/>
        <v>42310</v>
      </c>
      <c r="J7" s="9">
        <f t="shared" si="0"/>
        <v>42341</v>
      </c>
      <c r="K7" s="10" t="s">
        <v>22</v>
      </c>
    </row>
    <row r="8" spans="1:11" s="8" customFormat="1" ht="22.5" customHeight="1" x14ac:dyDescent="0.5">
      <c r="C8" s="12" t="s">
        <v>3</v>
      </c>
      <c r="D8" s="25" t="s">
        <v>23</v>
      </c>
      <c r="E8" s="13">
        <v>102</v>
      </c>
      <c r="F8" s="13">
        <v>133</v>
      </c>
      <c r="G8" s="13">
        <v>64</v>
      </c>
      <c r="H8" s="13">
        <v>9</v>
      </c>
      <c r="I8" s="13">
        <v>22</v>
      </c>
      <c r="J8" s="13">
        <v>100</v>
      </c>
      <c r="K8" s="14">
        <v>430</v>
      </c>
    </row>
    <row r="9" spans="1:11" s="11" customFormat="1" ht="19.5" customHeight="1" x14ac:dyDescent="0.5">
      <c r="C9" s="15"/>
      <c r="D9" s="26" t="s">
        <v>24</v>
      </c>
      <c r="E9" s="49">
        <v>2574251.0980392159</v>
      </c>
      <c r="F9" s="49">
        <v>2410852.1954887216</v>
      </c>
      <c r="G9" s="49">
        <v>2148943.359375</v>
      </c>
      <c r="H9" s="49">
        <v>1900350</v>
      </c>
      <c r="I9" s="49">
        <v>2647973.8636363638</v>
      </c>
      <c r="J9" s="49">
        <v>2463498.5699999998</v>
      </c>
      <c r="K9" s="50">
        <v>2424320.3744186047</v>
      </c>
    </row>
    <row r="10" spans="1:11" s="11" customFormat="1" ht="19.5" customHeight="1" x14ac:dyDescent="0.5">
      <c r="C10" s="17"/>
      <c r="D10" s="27" t="s">
        <v>25</v>
      </c>
      <c r="E10" s="51">
        <v>262573612</v>
      </c>
      <c r="F10" s="51">
        <v>320643342</v>
      </c>
      <c r="G10" s="51">
        <v>137532375</v>
      </c>
      <c r="H10" s="51">
        <v>17103150</v>
      </c>
      <c r="I10" s="51">
        <v>58255425</v>
      </c>
      <c r="J10" s="51">
        <v>246349857</v>
      </c>
      <c r="K10" s="52">
        <v>1042457761</v>
      </c>
    </row>
    <row r="11" spans="1:11" s="11" customFormat="1" ht="19.5" customHeight="1" x14ac:dyDescent="0.5">
      <c r="C11" s="18" t="s">
        <v>4</v>
      </c>
      <c r="D11" s="25" t="s">
        <v>23</v>
      </c>
      <c r="E11" s="13">
        <v>122</v>
      </c>
      <c r="F11" s="13">
        <v>77</v>
      </c>
      <c r="G11" s="13">
        <v>69</v>
      </c>
      <c r="H11" s="13">
        <v>82</v>
      </c>
      <c r="I11" s="13">
        <v>95</v>
      </c>
      <c r="J11" s="13">
        <v>54</v>
      </c>
      <c r="K11" s="14">
        <v>499</v>
      </c>
    </row>
    <row r="12" spans="1:11" s="11" customFormat="1" ht="19.5" customHeight="1" x14ac:dyDescent="0.5">
      <c r="C12" s="15"/>
      <c r="D12" s="26" t="s">
        <v>24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14430</v>
      </c>
      <c r="K12" s="50">
        <v>1561.5631262525051</v>
      </c>
    </row>
    <row r="13" spans="1:11" s="11" customFormat="1" ht="19.5" customHeight="1" x14ac:dyDescent="0.5">
      <c r="C13" s="17"/>
      <c r="D13" s="27" t="s">
        <v>25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779220</v>
      </c>
      <c r="K13" s="52">
        <v>779220</v>
      </c>
    </row>
    <row r="14" spans="1:11" s="11" customFormat="1" ht="19.5" customHeight="1" x14ac:dyDescent="0.5">
      <c r="C14" s="18" t="s">
        <v>5</v>
      </c>
      <c r="D14" s="25" t="s">
        <v>23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4">
        <v>0</v>
      </c>
    </row>
    <row r="15" spans="1:11" s="11" customFormat="1" ht="19.5" customHeight="1" x14ac:dyDescent="0.5">
      <c r="C15" s="15"/>
      <c r="D15" s="26" t="s">
        <v>24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50">
        <v>0</v>
      </c>
    </row>
    <row r="16" spans="1:11" s="11" customFormat="1" ht="19.5" customHeight="1" x14ac:dyDescent="0.5">
      <c r="C16" s="17"/>
      <c r="D16" s="27" t="s">
        <v>25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2">
        <v>0</v>
      </c>
    </row>
    <row r="17" spans="3:11" ht="19.5" customHeight="1" x14ac:dyDescent="0.5">
      <c r="C17" s="18" t="s">
        <v>6</v>
      </c>
      <c r="D17" s="25" t="s">
        <v>23</v>
      </c>
      <c r="E17" s="13">
        <v>382</v>
      </c>
      <c r="F17" s="13">
        <v>406</v>
      </c>
      <c r="G17" s="13">
        <v>115</v>
      </c>
      <c r="H17" s="13">
        <v>84</v>
      </c>
      <c r="I17" s="13">
        <v>212</v>
      </c>
      <c r="J17" s="13">
        <v>292</v>
      </c>
      <c r="K17" s="14">
        <v>1491</v>
      </c>
    </row>
    <row r="18" spans="3:11" ht="19.5" customHeight="1" x14ac:dyDescent="0.5">
      <c r="C18" s="15"/>
      <c r="D18" s="26" t="s">
        <v>24</v>
      </c>
      <c r="E18" s="49">
        <v>2300173.0104712043</v>
      </c>
      <c r="F18" s="49">
        <v>2203029.4605911332</v>
      </c>
      <c r="G18" s="49">
        <v>1805372.3826086957</v>
      </c>
      <c r="H18" s="49">
        <v>1988507.7857142857</v>
      </c>
      <c r="I18" s="49">
        <v>2075591.6320754718</v>
      </c>
      <c r="J18" s="49">
        <v>2203412.8801369863</v>
      </c>
      <c r="K18" s="50">
        <v>2167116.3755868543</v>
      </c>
    </row>
    <row r="19" spans="3:11" ht="19.5" customHeight="1" x14ac:dyDescent="0.5">
      <c r="C19" s="17"/>
      <c r="D19" s="27" t="s">
        <v>25</v>
      </c>
      <c r="E19" s="51">
        <v>878666090</v>
      </c>
      <c r="F19" s="51">
        <v>894429961</v>
      </c>
      <c r="G19" s="51">
        <v>207617824</v>
      </c>
      <c r="H19" s="51">
        <v>167034654</v>
      </c>
      <c r="I19" s="51">
        <v>440025426</v>
      </c>
      <c r="J19" s="51">
        <v>643396561</v>
      </c>
      <c r="K19" s="52">
        <v>3231170516</v>
      </c>
    </row>
    <row r="20" spans="3:11" ht="19.5" customHeight="1" x14ac:dyDescent="0.5">
      <c r="C20" s="18" t="s">
        <v>7</v>
      </c>
      <c r="D20" s="25" t="s">
        <v>23</v>
      </c>
      <c r="E20" s="13">
        <v>326</v>
      </c>
      <c r="F20" s="13">
        <v>705</v>
      </c>
      <c r="G20" s="13">
        <v>645</v>
      </c>
      <c r="H20" s="13">
        <v>491</v>
      </c>
      <c r="I20" s="13">
        <v>439</v>
      </c>
      <c r="J20" s="13">
        <v>174</v>
      </c>
      <c r="K20" s="14">
        <v>2780</v>
      </c>
    </row>
    <row r="21" spans="3:11" ht="19.5" customHeight="1" x14ac:dyDescent="0.5">
      <c r="C21" s="15"/>
      <c r="D21" s="26" t="s">
        <v>24</v>
      </c>
      <c r="E21" s="49">
        <v>1856609.4846625766</v>
      </c>
      <c r="F21" s="49">
        <v>1941683.6241134752</v>
      </c>
      <c r="G21" s="49">
        <v>1779723.8062015504</v>
      </c>
      <c r="H21" s="49">
        <v>1707112.3788187373</v>
      </c>
      <c r="I21" s="49">
        <v>1629213.9886104784</v>
      </c>
      <c r="J21" s="49">
        <v>1760228.9022988505</v>
      </c>
      <c r="K21" s="50">
        <v>1792000.1618705036</v>
      </c>
    </row>
    <row r="22" spans="3:11" ht="19.5" customHeight="1" x14ac:dyDescent="0.5">
      <c r="C22" s="17"/>
      <c r="D22" s="27" t="s">
        <v>25</v>
      </c>
      <c r="E22" s="51">
        <v>605254692</v>
      </c>
      <c r="F22" s="51">
        <v>1368886955</v>
      </c>
      <c r="G22" s="51">
        <v>1147921855</v>
      </c>
      <c r="H22" s="51">
        <v>838192178</v>
      </c>
      <c r="I22" s="51">
        <v>715224941</v>
      </c>
      <c r="J22" s="51">
        <v>306279829</v>
      </c>
      <c r="K22" s="52">
        <v>4981760450</v>
      </c>
    </row>
    <row r="23" spans="3:11" ht="19.5" customHeight="1" x14ac:dyDescent="0.5">
      <c r="C23" s="18" t="s">
        <v>8</v>
      </c>
      <c r="D23" s="25" t="s">
        <v>23</v>
      </c>
      <c r="E23" s="13">
        <v>0</v>
      </c>
      <c r="F23" s="13">
        <v>8</v>
      </c>
      <c r="G23" s="13">
        <v>7</v>
      </c>
      <c r="H23" s="13">
        <v>7</v>
      </c>
      <c r="I23" s="13">
        <v>3</v>
      </c>
      <c r="J23" s="13">
        <v>21</v>
      </c>
      <c r="K23" s="14">
        <v>46</v>
      </c>
    </row>
    <row r="24" spans="3:11" ht="19.5" customHeight="1" x14ac:dyDescent="0.5">
      <c r="C24" s="15"/>
      <c r="D24" s="26" t="s">
        <v>24</v>
      </c>
      <c r="E24" s="49">
        <v>0</v>
      </c>
      <c r="F24" s="49">
        <v>1346416.25</v>
      </c>
      <c r="G24" s="49">
        <v>1745614.2857142857</v>
      </c>
      <c r="H24" s="49">
        <v>2011242.857142857</v>
      </c>
      <c r="I24" s="49">
        <v>1822500</v>
      </c>
      <c r="J24" s="49">
        <v>1622614.2857142857</v>
      </c>
      <c r="K24" s="50">
        <v>1665472.3913043479</v>
      </c>
    </row>
    <row r="25" spans="3:11" ht="19.5" customHeight="1" x14ac:dyDescent="0.5">
      <c r="C25" s="17"/>
      <c r="D25" s="27" t="s">
        <v>25</v>
      </c>
      <c r="E25" s="51">
        <v>0</v>
      </c>
      <c r="F25" s="51">
        <v>10771330</v>
      </c>
      <c r="G25" s="51">
        <v>12219300</v>
      </c>
      <c r="H25" s="51">
        <v>14078700</v>
      </c>
      <c r="I25" s="51">
        <v>5467500</v>
      </c>
      <c r="J25" s="51">
        <v>34074900</v>
      </c>
      <c r="K25" s="52">
        <v>76611730</v>
      </c>
    </row>
    <row r="26" spans="3:11" ht="19.5" customHeight="1" x14ac:dyDescent="0.5">
      <c r="C26" s="18" t="s">
        <v>9</v>
      </c>
      <c r="D26" s="25" t="s">
        <v>23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4">
        <v>0</v>
      </c>
    </row>
    <row r="27" spans="3:11" ht="19.5" customHeight="1" x14ac:dyDescent="0.5">
      <c r="C27" s="15"/>
      <c r="D27" s="26" t="s">
        <v>24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50">
        <v>0</v>
      </c>
    </row>
    <row r="28" spans="3:11" ht="19.5" customHeight="1" x14ac:dyDescent="0.5">
      <c r="C28" s="17"/>
      <c r="D28" s="27" t="s">
        <v>25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2">
        <v>0</v>
      </c>
    </row>
    <row r="29" spans="3:11" ht="19.5" customHeight="1" x14ac:dyDescent="0.5">
      <c r="C29" s="18" t="s">
        <v>10</v>
      </c>
      <c r="D29" s="25" t="s">
        <v>23</v>
      </c>
      <c r="E29" s="13">
        <v>2</v>
      </c>
      <c r="F29" s="13">
        <v>0</v>
      </c>
      <c r="G29" s="13">
        <v>0</v>
      </c>
      <c r="H29" s="13">
        <v>10</v>
      </c>
      <c r="I29" s="13">
        <v>8</v>
      </c>
      <c r="J29" s="13">
        <v>0</v>
      </c>
      <c r="K29" s="14">
        <v>20</v>
      </c>
    </row>
    <row r="30" spans="3:11" ht="19.5" customHeight="1" x14ac:dyDescent="0.5">
      <c r="C30" s="15"/>
      <c r="D30" s="26" t="s">
        <v>24</v>
      </c>
      <c r="E30" s="49">
        <v>2415360</v>
      </c>
      <c r="F30" s="49">
        <v>0</v>
      </c>
      <c r="G30" s="49">
        <v>0</v>
      </c>
      <c r="H30" s="49">
        <v>2242957.5</v>
      </c>
      <c r="I30" s="49">
        <v>2396250</v>
      </c>
      <c r="J30" s="49">
        <v>0</v>
      </c>
      <c r="K30" s="50">
        <v>2321514.75</v>
      </c>
    </row>
    <row r="31" spans="3:11" ht="19.5" customHeight="1" x14ac:dyDescent="0.5">
      <c r="C31" s="17"/>
      <c r="D31" s="27" t="s">
        <v>25</v>
      </c>
      <c r="E31" s="51">
        <v>4830720</v>
      </c>
      <c r="F31" s="51">
        <v>0</v>
      </c>
      <c r="G31" s="51">
        <v>0</v>
      </c>
      <c r="H31" s="51">
        <v>22429575</v>
      </c>
      <c r="I31" s="51">
        <v>19170000</v>
      </c>
      <c r="J31" s="51">
        <v>0</v>
      </c>
      <c r="K31" s="52">
        <v>46430295</v>
      </c>
    </row>
    <row r="32" spans="3:11" ht="19.5" customHeight="1" x14ac:dyDescent="0.5">
      <c r="C32" s="18" t="s">
        <v>11</v>
      </c>
      <c r="D32" s="25" t="s">
        <v>23</v>
      </c>
      <c r="E32" s="13">
        <v>649</v>
      </c>
      <c r="F32" s="13">
        <v>681</v>
      </c>
      <c r="G32" s="13">
        <v>135</v>
      </c>
      <c r="H32" s="13">
        <v>116</v>
      </c>
      <c r="I32" s="13">
        <v>264</v>
      </c>
      <c r="J32" s="13">
        <v>395</v>
      </c>
      <c r="K32" s="14">
        <v>2240</v>
      </c>
    </row>
    <row r="33" spans="3:11" ht="19.5" customHeight="1" x14ac:dyDescent="0.5">
      <c r="C33" s="15"/>
      <c r="D33" s="26" t="s">
        <v>24</v>
      </c>
      <c r="E33" s="49">
        <v>1937385.8674884439</v>
      </c>
      <c r="F33" s="49">
        <v>1980576.2290748898</v>
      </c>
      <c r="G33" s="49">
        <v>2096951.6962962963</v>
      </c>
      <c r="H33" s="49">
        <v>1812044.1379310344</v>
      </c>
      <c r="I33" s="49">
        <v>1798269.6098484849</v>
      </c>
      <c r="J33" s="49">
        <v>2206952.1341772154</v>
      </c>
      <c r="K33" s="50">
        <v>1984781.5665178571</v>
      </c>
    </row>
    <row r="34" spans="3:11" ht="19.5" customHeight="1" x14ac:dyDescent="0.5">
      <c r="C34" s="17"/>
      <c r="D34" s="27" t="s">
        <v>25</v>
      </c>
      <c r="E34" s="51">
        <v>1257363428</v>
      </c>
      <c r="F34" s="51">
        <v>1348772412</v>
      </c>
      <c r="G34" s="51">
        <v>283088479</v>
      </c>
      <c r="H34" s="51">
        <v>210197120</v>
      </c>
      <c r="I34" s="51">
        <v>474743177</v>
      </c>
      <c r="J34" s="51">
        <v>871746093</v>
      </c>
      <c r="K34" s="52">
        <v>4445910709</v>
      </c>
    </row>
    <row r="35" spans="3:11" ht="19.5" customHeight="1" x14ac:dyDescent="0.5">
      <c r="C35" s="18" t="s">
        <v>12</v>
      </c>
      <c r="D35" s="25" t="s">
        <v>23</v>
      </c>
      <c r="E35" s="13">
        <v>0</v>
      </c>
      <c r="F35" s="13">
        <v>12</v>
      </c>
      <c r="G35" s="13">
        <v>8</v>
      </c>
      <c r="H35" s="13">
        <v>0</v>
      </c>
      <c r="I35" s="13">
        <v>118</v>
      </c>
      <c r="J35" s="13">
        <v>9</v>
      </c>
      <c r="K35" s="14">
        <v>147</v>
      </c>
    </row>
    <row r="36" spans="3:11" ht="19.5" customHeight="1" x14ac:dyDescent="0.5">
      <c r="C36" s="15"/>
      <c r="D36" s="26" t="s">
        <v>24</v>
      </c>
      <c r="E36" s="49">
        <v>0</v>
      </c>
      <c r="F36" s="49">
        <v>2615085</v>
      </c>
      <c r="G36" s="49">
        <v>2189638.25</v>
      </c>
      <c r="H36" s="49">
        <v>0</v>
      </c>
      <c r="I36" s="49">
        <v>869642.78813559317</v>
      </c>
      <c r="J36" s="49">
        <v>1216000</v>
      </c>
      <c r="K36" s="50">
        <v>1105169.8979591837</v>
      </c>
    </row>
    <row r="37" spans="3:11" ht="19.5" customHeight="1" x14ac:dyDescent="0.5">
      <c r="C37" s="17"/>
      <c r="D37" s="27" t="s">
        <v>25</v>
      </c>
      <c r="E37" s="51">
        <v>0</v>
      </c>
      <c r="F37" s="51">
        <v>31381020</v>
      </c>
      <c r="G37" s="51">
        <v>17517106</v>
      </c>
      <c r="H37" s="51">
        <v>0</v>
      </c>
      <c r="I37" s="51">
        <v>102617849</v>
      </c>
      <c r="J37" s="51">
        <v>10944000</v>
      </c>
      <c r="K37" s="52">
        <v>162459975</v>
      </c>
    </row>
    <row r="38" spans="3:11" ht="19.5" customHeight="1" x14ac:dyDescent="0.5">
      <c r="C38" s="18" t="s">
        <v>13</v>
      </c>
      <c r="D38" s="25" t="s">
        <v>23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4">
        <v>0</v>
      </c>
    </row>
    <row r="39" spans="3:11" ht="19.5" customHeight="1" x14ac:dyDescent="0.5">
      <c r="C39" s="15"/>
      <c r="D39" s="26" t="s">
        <v>24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50">
        <v>0</v>
      </c>
    </row>
    <row r="40" spans="3:11" ht="19.5" customHeight="1" x14ac:dyDescent="0.5">
      <c r="C40" s="17"/>
      <c r="D40" s="27" t="s">
        <v>25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2">
        <v>0</v>
      </c>
    </row>
    <row r="41" spans="3:11" ht="19.5" customHeight="1" x14ac:dyDescent="0.5">
      <c r="C41" s="18" t="s">
        <v>14</v>
      </c>
      <c r="D41" s="25" t="s">
        <v>23</v>
      </c>
      <c r="E41" s="13">
        <v>0</v>
      </c>
      <c r="F41" s="13">
        <v>6</v>
      </c>
      <c r="G41" s="13">
        <v>60</v>
      </c>
      <c r="H41" s="13">
        <v>163</v>
      </c>
      <c r="I41" s="13">
        <v>190</v>
      </c>
      <c r="J41" s="13">
        <v>465</v>
      </c>
      <c r="K41" s="14">
        <v>884</v>
      </c>
    </row>
    <row r="42" spans="3:11" ht="19.5" customHeight="1" x14ac:dyDescent="0.5">
      <c r="C42" s="15"/>
      <c r="D42" s="26" t="s">
        <v>24</v>
      </c>
      <c r="E42" s="49">
        <v>0</v>
      </c>
      <c r="F42" s="49">
        <v>2454839.8333333335</v>
      </c>
      <c r="G42" s="49">
        <v>1998127.5</v>
      </c>
      <c r="H42" s="49">
        <v>2162334.6196319018</v>
      </c>
      <c r="I42" s="49">
        <v>1863963.547368421</v>
      </c>
      <c r="J42" s="49">
        <v>2309204.3311827956</v>
      </c>
      <c r="K42" s="50">
        <v>2166301.2669683257</v>
      </c>
    </row>
    <row r="43" spans="3:11" ht="19.5" customHeight="1" x14ac:dyDescent="0.5">
      <c r="C43" s="17"/>
      <c r="D43" s="27" t="s">
        <v>25</v>
      </c>
      <c r="E43" s="51">
        <v>0</v>
      </c>
      <c r="F43" s="51">
        <v>14729039</v>
      </c>
      <c r="G43" s="51">
        <v>119887650</v>
      </c>
      <c r="H43" s="51">
        <v>352460543</v>
      </c>
      <c r="I43" s="51">
        <v>354153074</v>
      </c>
      <c r="J43" s="51">
        <v>1073780014</v>
      </c>
      <c r="K43" s="52">
        <v>1915010320</v>
      </c>
    </row>
    <row r="44" spans="3:11" ht="19.5" customHeight="1" x14ac:dyDescent="0.5">
      <c r="C44" s="18" t="s">
        <v>15</v>
      </c>
      <c r="D44" s="25" t="s">
        <v>23</v>
      </c>
      <c r="E44" s="13">
        <v>100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4">
        <v>100</v>
      </c>
    </row>
    <row r="45" spans="3:11" ht="19.5" customHeight="1" x14ac:dyDescent="0.5">
      <c r="C45" s="15"/>
      <c r="D45" s="26" t="s">
        <v>24</v>
      </c>
      <c r="E45" s="49">
        <v>1559114.39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50">
        <v>1559114.39</v>
      </c>
    </row>
    <row r="46" spans="3:11" ht="19.5" customHeight="1" x14ac:dyDescent="0.5">
      <c r="C46" s="17"/>
      <c r="D46" s="27" t="s">
        <v>25</v>
      </c>
      <c r="E46" s="51">
        <v>155911439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2">
        <v>155911439</v>
      </c>
    </row>
    <row r="47" spans="3:11" ht="19.5" customHeight="1" x14ac:dyDescent="0.5">
      <c r="C47" s="22" t="s">
        <v>26</v>
      </c>
      <c r="D47" s="28" t="s">
        <v>27</v>
      </c>
      <c r="E47" s="33">
        <f>DAY(EOMONTH(E$7,0))*158</f>
        <v>4898</v>
      </c>
      <c r="F47" s="33">
        <f t="shared" ref="F47:J47" si="1">DAY(EOMONTH(F$7,0))*158</f>
        <v>4898</v>
      </c>
      <c r="G47" s="33">
        <f t="shared" si="1"/>
        <v>4740</v>
      </c>
      <c r="H47" s="33">
        <f t="shared" si="1"/>
        <v>4898</v>
      </c>
      <c r="I47" s="33">
        <f t="shared" si="1"/>
        <v>4740</v>
      </c>
      <c r="J47" s="33">
        <f t="shared" si="1"/>
        <v>4898</v>
      </c>
      <c r="K47" s="14">
        <f>SUM(E47:J47)</f>
        <v>29072</v>
      </c>
    </row>
    <row r="48" spans="3:11" ht="19.5" customHeight="1" x14ac:dyDescent="0.5">
      <c r="C48" s="23"/>
      <c r="D48" s="29" t="s">
        <v>23</v>
      </c>
      <c r="E48" s="34">
        <f>SUMIF($D$8:$D$46,$D48,E$8:E$46)</f>
        <v>1683</v>
      </c>
      <c r="F48" s="34">
        <f t="shared" ref="F48:J48" si="2">SUMIF($D$8:$D$46,$D48,F$8:F$46)</f>
        <v>2028</v>
      </c>
      <c r="G48" s="34">
        <f t="shared" si="2"/>
        <v>1103</v>
      </c>
      <c r="H48" s="34">
        <f t="shared" si="2"/>
        <v>962</v>
      </c>
      <c r="I48" s="34">
        <f t="shared" si="2"/>
        <v>1351</v>
      </c>
      <c r="J48" s="34">
        <f t="shared" si="2"/>
        <v>1510</v>
      </c>
      <c r="K48" s="19">
        <v>8637</v>
      </c>
    </row>
    <row r="49" spans="3:11" ht="19.5" customHeight="1" x14ac:dyDescent="0.5">
      <c r="C49" s="23"/>
      <c r="D49" s="29" t="s">
        <v>28</v>
      </c>
      <c r="E49" s="35">
        <f>IFERROR(E48/E47,0)</f>
        <v>0.34360963658636179</v>
      </c>
      <c r="F49" s="35">
        <f t="shared" ref="F49:K49" si="3">IFERROR(F48/F47,0)</f>
        <v>0.41404654961208659</v>
      </c>
      <c r="G49" s="35">
        <f t="shared" si="3"/>
        <v>0.23270042194092827</v>
      </c>
      <c r="H49" s="35">
        <f t="shared" si="3"/>
        <v>0.19640669661086158</v>
      </c>
      <c r="I49" s="35">
        <f t="shared" si="3"/>
        <v>0.28502109704641349</v>
      </c>
      <c r="J49" s="35">
        <f t="shared" si="3"/>
        <v>0.30828909759085343</v>
      </c>
      <c r="K49" s="48">
        <f t="shared" si="3"/>
        <v>0.29708998348926802</v>
      </c>
    </row>
    <row r="50" spans="3:11" ht="19.5" customHeight="1" x14ac:dyDescent="0.5">
      <c r="C50" s="23"/>
      <c r="D50" s="30" t="s">
        <v>24</v>
      </c>
      <c r="E50" s="36">
        <f>IFERROR(E51/E48,0)</f>
        <v>1880332.7278669043</v>
      </c>
      <c r="F50" s="36">
        <f t="shared" ref="F50:J50" si="4">IFERROR(F51/F48,0)</f>
        <v>1967265.3150887573</v>
      </c>
      <c r="G50" s="36">
        <f t="shared" si="4"/>
        <v>1745951.5766092476</v>
      </c>
      <c r="H50" s="36">
        <f t="shared" si="4"/>
        <v>1685546.6943866943</v>
      </c>
      <c r="I50" s="36">
        <f t="shared" si="4"/>
        <v>1605964.0207253885</v>
      </c>
      <c r="J50" s="36">
        <f t="shared" si="4"/>
        <v>2110828.1284768214</v>
      </c>
      <c r="K50" s="16">
        <f>IFERROR(K51/K48,0)</f>
        <v>1859268.5440546486</v>
      </c>
    </row>
    <row r="51" spans="3:11" ht="19.5" customHeight="1" x14ac:dyDescent="0.5">
      <c r="C51" s="23"/>
      <c r="D51" s="31" t="s">
        <v>25</v>
      </c>
      <c r="E51" s="37">
        <f>SUMIF($D$8:$D$46,$D51,E$8:E$46)</f>
        <v>3164599981</v>
      </c>
      <c r="F51" s="37">
        <f t="shared" ref="F51:J51" si="5">SUMIF($D$8:$D$46,$D51,F$8:F$46)</f>
        <v>3989614059</v>
      </c>
      <c r="G51" s="37">
        <f t="shared" si="5"/>
        <v>1925784589</v>
      </c>
      <c r="H51" s="37">
        <f t="shared" si="5"/>
        <v>1621495920</v>
      </c>
      <c r="I51" s="37">
        <f t="shared" si="5"/>
        <v>2169657392</v>
      </c>
      <c r="J51" s="37">
        <f t="shared" si="5"/>
        <v>3187350474</v>
      </c>
      <c r="K51" s="20">
        <f>SUM(E51:J51)</f>
        <v>16058502415</v>
      </c>
    </row>
    <row r="52" spans="3:11" ht="19.5" customHeight="1" x14ac:dyDescent="0.5">
      <c r="C52" s="24"/>
      <c r="D52" s="32" t="s">
        <v>29</v>
      </c>
      <c r="E52" s="38">
        <f>E49*E50</f>
        <v>646100.4452837893</v>
      </c>
      <c r="F52" s="38">
        <f t="shared" ref="F52:J52" si="6">F49*F50</f>
        <v>814539.41588403436</v>
      </c>
      <c r="G52" s="38">
        <f t="shared" si="6"/>
        <v>406283.66856540088</v>
      </c>
      <c r="H52" s="38">
        <f t="shared" si="6"/>
        <v>331052.65822784806</v>
      </c>
      <c r="I52" s="38">
        <f t="shared" si="6"/>
        <v>457733.62700421939</v>
      </c>
      <c r="J52" s="38">
        <f t="shared" si="6"/>
        <v>650745.29889750923</v>
      </c>
      <c r="K52" s="21">
        <f>K49*K50</f>
        <v>552370.06105531089</v>
      </c>
    </row>
    <row r="53" spans="3:11" ht="19.5" customHeight="1" x14ac:dyDescent="0.5"/>
  </sheetData>
  <mergeCells count="1">
    <mergeCell ref="C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6"/>
  <sheetViews>
    <sheetView topLeftCell="A20" workbookViewId="0">
      <selection activeCell="C45" sqref="C45:I45"/>
    </sheetView>
  </sheetViews>
  <sheetFormatPr defaultRowHeight="14.35" x14ac:dyDescent="0.5"/>
  <cols>
    <col min="1" max="1" width="26.41015625" customWidth="1"/>
    <col min="2" max="2" width="21.41015625" customWidth="1"/>
    <col min="3" max="3" width="16.3515625" bestFit="1" customWidth="1"/>
    <col min="4" max="4" width="15.3515625" customWidth="1"/>
    <col min="5" max="5" width="15.3515625" bestFit="1" customWidth="1"/>
    <col min="6" max="7" width="14.3515625" bestFit="1" customWidth="1"/>
    <col min="8" max="8" width="15.3515625" customWidth="1"/>
    <col min="9" max="10" width="16.87890625" bestFit="1" customWidth="1"/>
    <col min="11" max="11" width="17" customWidth="1"/>
    <col min="12" max="12" width="21.41015625" bestFit="1" customWidth="1"/>
    <col min="13" max="13" width="12" customWidth="1"/>
    <col min="14" max="14" width="17" customWidth="1"/>
    <col min="15" max="15" width="21.41015625" customWidth="1"/>
    <col min="16" max="16" width="12" bestFit="1" customWidth="1"/>
    <col min="17" max="17" width="17" bestFit="1" customWidth="1"/>
    <col min="18" max="18" width="21.41015625" bestFit="1" customWidth="1"/>
    <col min="19" max="19" width="12" bestFit="1" customWidth="1"/>
    <col min="20" max="20" width="22.1171875" bestFit="1" customWidth="1"/>
    <col min="21" max="21" width="26.41015625" bestFit="1" customWidth="1"/>
    <col min="22" max="22" width="16.3515625" bestFit="1" customWidth="1"/>
  </cols>
  <sheetData>
    <row r="1" spans="1:9" x14ac:dyDescent="0.5">
      <c r="A1" s="39" t="s">
        <v>40</v>
      </c>
      <c r="B1" t="s">
        <v>41</v>
      </c>
    </row>
    <row r="3" spans="1:9" x14ac:dyDescent="0.5">
      <c r="C3" s="39" t="s">
        <v>32</v>
      </c>
    </row>
    <row r="4" spans="1:9" x14ac:dyDescent="0.5">
      <c r="A4" s="39" t="s">
        <v>30</v>
      </c>
      <c r="B4" s="39" t="s">
        <v>39</v>
      </c>
      <c r="C4" s="40">
        <v>42186</v>
      </c>
      <c r="D4" s="40">
        <v>42217</v>
      </c>
      <c r="E4" s="40">
        <v>42248</v>
      </c>
      <c r="F4" s="40">
        <v>42278</v>
      </c>
      <c r="G4" s="40">
        <v>42309</v>
      </c>
      <c r="H4" s="40">
        <v>42339</v>
      </c>
      <c r="I4" s="40" t="s">
        <v>31</v>
      </c>
    </row>
    <row r="5" spans="1:9" x14ac:dyDescent="0.5">
      <c r="A5" s="41" t="s">
        <v>3</v>
      </c>
      <c r="B5" s="41" t="s">
        <v>33</v>
      </c>
      <c r="C5" s="42">
        <v>102</v>
      </c>
      <c r="D5" s="42">
        <v>133</v>
      </c>
      <c r="E5" s="42">
        <v>64</v>
      </c>
      <c r="F5" s="42">
        <v>9</v>
      </c>
      <c r="G5" s="42">
        <v>22</v>
      </c>
      <c r="H5" s="42">
        <v>100</v>
      </c>
      <c r="I5" s="42">
        <v>430</v>
      </c>
    </row>
    <row r="6" spans="1:9" x14ac:dyDescent="0.5">
      <c r="B6" s="41" t="s">
        <v>36</v>
      </c>
      <c r="C6" s="43">
        <v>262573612</v>
      </c>
      <c r="D6" s="43">
        <v>320643342</v>
      </c>
      <c r="E6" s="43">
        <v>137532375</v>
      </c>
      <c r="F6" s="43">
        <v>17103150</v>
      </c>
      <c r="G6" s="43">
        <v>58255425</v>
      </c>
      <c r="H6" s="43">
        <v>246349857</v>
      </c>
      <c r="I6" s="43">
        <v>1042457761</v>
      </c>
    </row>
    <row r="7" spans="1:9" x14ac:dyDescent="0.5">
      <c r="B7" s="41" t="s">
        <v>38</v>
      </c>
      <c r="C7" s="43">
        <v>2574251.0980392159</v>
      </c>
      <c r="D7" s="43">
        <v>2410852.1954887216</v>
      </c>
      <c r="E7" s="43">
        <v>2148943.359375</v>
      </c>
      <c r="F7" s="43">
        <v>1900350</v>
      </c>
      <c r="G7" s="43">
        <v>2647973.8636363638</v>
      </c>
      <c r="H7" s="43">
        <v>2463498.5699999998</v>
      </c>
      <c r="I7" s="43">
        <v>14145869.086539302</v>
      </c>
    </row>
    <row r="8" spans="1:9" x14ac:dyDescent="0.5">
      <c r="A8" s="41" t="s">
        <v>4</v>
      </c>
      <c r="B8" s="41" t="s">
        <v>33</v>
      </c>
      <c r="C8" s="42">
        <v>122</v>
      </c>
      <c r="D8" s="42">
        <v>77</v>
      </c>
      <c r="E8" s="42">
        <v>69</v>
      </c>
      <c r="F8" s="42">
        <v>82</v>
      </c>
      <c r="G8" s="42">
        <v>95</v>
      </c>
      <c r="H8" s="42">
        <v>54</v>
      </c>
      <c r="I8" s="42">
        <v>499</v>
      </c>
    </row>
    <row r="9" spans="1:9" x14ac:dyDescent="0.5">
      <c r="B9" s="41" t="s">
        <v>36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779220</v>
      </c>
      <c r="I9" s="42">
        <v>779220</v>
      </c>
    </row>
    <row r="10" spans="1:9" x14ac:dyDescent="0.5">
      <c r="B10" s="41" t="s">
        <v>38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14430</v>
      </c>
      <c r="I10" s="42">
        <v>14430</v>
      </c>
    </row>
    <row r="11" spans="1:9" x14ac:dyDescent="0.5">
      <c r="A11" s="41" t="s">
        <v>5</v>
      </c>
      <c r="B11" s="41" t="s">
        <v>33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</row>
    <row r="12" spans="1:9" x14ac:dyDescent="0.5">
      <c r="B12" s="41" t="s">
        <v>36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</row>
    <row r="13" spans="1:9" x14ac:dyDescent="0.5">
      <c r="B13" s="41" t="s">
        <v>38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</row>
    <row r="14" spans="1:9" x14ac:dyDescent="0.5">
      <c r="A14" s="41" t="s">
        <v>6</v>
      </c>
      <c r="B14" s="41" t="s">
        <v>33</v>
      </c>
      <c r="C14" s="42">
        <v>382</v>
      </c>
      <c r="D14" s="42">
        <v>406</v>
      </c>
      <c r="E14" s="42">
        <v>115</v>
      </c>
      <c r="F14" s="42">
        <v>84</v>
      </c>
      <c r="G14" s="42">
        <v>212</v>
      </c>
      <c r="H14" s="42">
        <v>292</v>
      </c>
      <c r="I14" s="42">
        <v>1491</v>
      </c>
    </row>
    <row r="15" spans="1:9" x14ac:dyDescent="0.5">
      <c r="B15" s="41" t="s">
        <v>36</v>
      </c>
      <c r="C15" s="42">
        <v>878666090</v>
      </c>
      <c r="D15" s="42">
        <v>894429961</v>
      </c>
      <c r="E15" s="42">
        <v>207617824</v>
      </c>
      <c r="F15" s="42">
        <v>167034654</v>
      </c>
      <c r="G15" s="42">
        <v>440025426</v>
      </c>
      <c r="H15" s="42">
        <v>643396561</v>
      </c>
      <c r="I15" s="42">
        <v>3231170516</v>
      </c>
    </row>
    <row r="16" spans="1:9" x14ac:dyDescent="0.5">
      <c r="B16" s="41" t="s">
        <v>38</v>
      </c>
      <c r="C16" s="42">
        <v>2300173.0104712043</v>
      </c>
      <c r="D16" s="42">
        <v>2203029.4605911332</v>
      </c>
      <c r="E16" s="42">
        <v>1805372.3826086957</v>
      </c>
      <c r="F16" s="42">
        <v>1988507.7857142857</v>
      </c>
      <c r="G16" s="42">
        <v>2075591.6320754718</v>
      </c>
      <c r="H16" s="42">
        <v>2203412.8801369863</v>
      </c>
      <c r="I16" s="42">
        <v>12576087.151597776</v>
      </c>
    </row>
    <row r="17" spans="1:9" x14ac:dyDescent="0.5">
      <c r="A17" s="41" t="s">
        <v>7</v>
      </c>
      <c r="B17" s="41" t="s">
        <v>33</v>
      </c>
      <c r="C17" s="42">
        <v>326</v>
      </c>
      <c r="D17" s="42">
        <v>705</v>
      </c>
      <c r="E17" s="42">
        <v>645</v>
      </c>
      <c r="F17" s="42">
        <v>491</v>
      </c>
      <c r="G17" s="42">
        <v>439</v>
      </c>
      <c r="H17" s="42">
        <v>174</v>
      </c>
      <c r="I17" s="42">
        <v>2780</v>
      </c>
    </row>
    <row r="18" spans="1:9" x14ac:dyDescent="0.5">
      <c r="B18" s="41" t="s">
        <v>36</v>
      </c>
      <c r="C18" s="42">
        <v>605254692</v>
      </c>
      <c r="D18" s="42">
        <v>1368886955</v>
      </c>
      <c r="E18" s="42">
        <v>1147921855</v>
      </c>
      <c r="F18" s="42">
        <v>838192178</v>
      </c>
      <c r="G18" s="42">
        <v>715224941</v>
      </c>
      <c r="H18" s="42">
        <v>306279829</v>
      </c>
      <c r="I18" s="42">
        <v>4981760450</v>
      </c>
    </row>
    <row r="19" spans="1:9" x14ac:dyDescent="0.5">
      <c r="B19" s="41" t="s">
        <v>38</v>
      </c>
      <c r="C19" s="42">
        <v>1856609.4846625766</v>
      </c>
      <c r="D19" s="42">
        <v>1941683.6241134752</v>
      </c>
      <c r="E19" s="42">
        <v>1779723.8062015504</v>
      </c>
      <c r="F19" s="42">
        <v>1707112.3788187373</v>
      </c>
      <c r="G19" s="42">
        <v>1629213.9886104784</v>
      </c>
      <c r="H19" s="42">
        <v>1760228.9022988505</v>
      </c>
      <c r="I19" s="42">
        <v>10674572.184705669</v>
      </c>
    </row>
    <row r="20" spans="1:9" x14ac:dyDescent="0.5">
      <c r="A20" s="41" t="s">
        <v>8</v>
      </c>
      <c r="B20" s="41" t="s">
        <v>33</v>
      </c>
      <c r="C20" s="42">
        <v>0</v>
      </c>
      <c r="D20" s="42">
        <v>8</v>
      </c>
      <c r="E20" s="42">
        <v>7</v>
      </c>
      <c r="F20" s="42">
        <v>7</v>
      </c>
      <c r="G20" s="42">
        <v>3</v>
      </c>
      <c r="H20" s="42">
        <v>21</v>
      </c>
      <c r="I20" s="42">
        <v>46</v>
      </c>
    </row>
    <row r="21" spans="1:9" x14ac:dyDescent="0.5">
      <c r="B21" s="41" t="s">
        <v>36</v>
      </c>
      <c r="C21" s="42">
        <v>0</v>
      </c>
      <c r="D21" s="42">
        <v>10771330</v>
      </c>
      <c r="E21" s="42">
        <v>12219300</v>
      </c>
      <c r="F21" s="42">
        <v>14078700</v>
      </c>
      <c r="G21" s="42">
        <v>5467500</v>
      </c>
      <c r="H21" s="42">
        <v>34074900</v>
      </c>
      <c r="I21" s="42">
        <v>76611730</v>
      </c>
    </row>
    <row r="22" spans="1:9" x14ac:dyDescent="0.5">
      <c r="B22" s="41" t="s">
        <v>38</v>
      </c>
      <c r="C22" s="42">
        <v>0</v>
      </c>
      <c r="D22" s="42">
        <v>1346416.25</v>
      </c>
      <c r="E22" s="42">
        <v>1745614.2857142857</v>
      </c>
      <c r="F22" s="42">
        <v>2011242.857142857</v>
      </c>
      <c r="G22" s="42">
        <v>1822500</v>
      </c>
      <c r="H22" s="42">
        <v>1622614.2857142857</v>
      </c>
      <c r="I22" s="42">
        <v>8548387.6785714291</v>
      </c>
    </row>
    <row r="23" spans="1:9" x14ac:dyDescent="0.5">
      <c r="A23" s="41" t="s">
        <v>9</v>
      </c>
      <c r="B23" s="41" t="s">
        <v>33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</row>
    <row r="24" spans="1:9" x14ac:dyDescent="0.5">
      <c r="B24" s="41" t="s">
        <v>36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</row>
    <row r="25" spans="1:9" x14ac:dyDescent="0.5">
      <c r="B25" s="41" t="s">
        <v>38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</row>
    <row r="26" spans="1:9" x14ac:dyDescent="0.5">
      <c r="A26" s="41" t="s">
        <v>10</v>
      </c>
      <c r="B26" s="41" t="s">
        <v>33</v>
      </c>
      <c r="C26" s="42">
        <v>2</v>
      </c>
      <c r="D26" s="42">
        <v>0</v>
      </c>
      <c r="E26" s="42">
        <v>0</v>
      </c>
      <c r="F26" s="42">
        <v>10</v>
      </c>
      <c r="G26" s="42">
        <v>8</v>
      </c>
      <c r="H26" s="42">
        <v>0</v>
      </c>
      <c r="I26" s="42">
        <v>20</v>
      </c>
    </row>
    <row r="27" spans="1:9" x14ac:dyDescent="0.5">
      <c r="B27" s="41" t="s">
        <v>36</v>
      </c>
      <c r="C27" s="42">
        <v>4830720</v>
      </c>
      <c r="D27" s="42">
        <v>0</v>
      </c>
      <c r="E27" s="42">
        <v>0</v>
      </c>
      <c r="F27" s="42">
        <v>22429575</v>
      </c>
      <c r="G27" s="42">
        <v>19170000</v>
      </c>
      <c r="H27" s="42">
        <v>0</v>
      </c>
      <c r="I27" s="42">
        <v>46430295</v>
      </c>
    </row>
    <row r="28" spans="1:9" x14ac:dyDescent="0.5">
      <c r="B28" s="41" t="s">
        <v>38</v>
      </c>
      <c r="C28" s="42">
        <v>2415360</v>
      </c>
      <c r="D28" s="42">
        <v>0</v>
      </c>
      <c r="E28" s="42">
        <v>0</v>
      </c>
      <c r="F28" s="42">
        <v>2242957.5</v>
      </c>
      <c r="G28" s="42">
        <v>2396250</v>
      </c>
      <c r="H28" s="42">
        <v>0</v>
      </c>
      <c r="I28" s="42">
        <v>7054567.5</v>
      </c>
    </row>
    <row r="29" spans="1:9" x14ac:dyDescent="0.5">
      <c r="A29" s="41" t="s">
        <v>11</v>
      </c>
      <c r="B29" s="41" t="s">
        <v>33</v>
      </c>
      <c r="C29" s="42">
        <v>649</v>
      </c>
      <c r="D29" s="42">
        <v>681</v>
      </c>
      <c r="E29" s="42">
        <v>135</v>
      </c>
      <c r="F29" s="42">
        <v>116</v>
      </c>
      <c r="G29" s="42">
        <v>264</v>
      </c>
      <c r="H29" s="42">
        <v>395</v>
      </c>
      <c r="I29" s="42">
        <v>2240</v>
      </c>
    </row>
    <row r="30" spans="1:9" x14ac:dyDescent="0.5">
      <c r="B30" s="41" t="s">
        <v>36</v>
      </c>
      <c r="C30" s="42">
        <v>1257363428</v>
      </c>
      <c r="D30" s="42">
        <v>1348772412</v>
      </c>
      <c r="E30" s="42">
        <v>283088479</v>
      </c>
      <c r="F30" s="42">
        <v>210197120</v>
      </c>
      <c r="G30" s="42">
        <v>474743177</v>
      </c>
      <c r="H30" s="42">
        <v>871746093</v>
      </c>
      <c r="I30" s="42">
        <v>4445910709</v>
      </c>
    </row>
    <row r="31" spans="1:9" x14ac:dyDescent="0.5">
      <c r="B31" s="41" t="s">
        <v>38</v>
      </c>
      <c r="C31" s="42">
        <v>1937385.8674884439</v>
      </c>
      <c r="D31" s="42">
        <v>1980576.2290748898</v>
      </c>
      <c r="E31" s="42">
        <v>2096951.6962962963</v>
      </c>
      <c r="F31" s="42">
        <v>1812044.1379310344</v>
      </c>
      <c r="G31" s="42">
        <v>1798269.6098484849</v>
      </c>
      <c r="H31" s="42">
        <v>2206952.1341772154</v>
      </c>
      <c r="I31" s="42">
        <v>11832179.674816364</v>
      </c>
    </row>
    <row r="32" spans="1:9" x14ac:dyDescent="0.5">
      <c r="A32" s="41" t="s">
        <v>12</v>
      </c>
      <c r="B32" s="41" t="s">
        <v>33</v>
      </c>
      <c r="C32" s="42">
        <v>0</v>
      </c>
      <c r="D32" s="42">
        <v>12</v>
      </c>
      <c r="E32" s="42">
        <v>8</v>
      </c>
      <c r="F32" s="42">
        <v>0</v>
      </c>
      <c r="G32" s="42">
        <v>118</v>
      </c>
      <c r="H32" s="42">
        <v>9</v>
      </c>
      <c r="I32" s="42">
        <v>147</v>
      </c>
    </row>
    <row r="33" spans="1:9" x14ac:dyDescent="0.5">
      <c r="B33" s="41" t="s">
        <v>36</v>
      </c>
      <c r="C33" s="42">
        <v>0</v>
      </c>
      <c r="D33" s="42">
        <v>31381020</v>
      </c>
      <c r="E33" s="42">
        <v>17517106</v>
      </c>
      <c r="F33" s="42">
        <v>0</v>
      </c>
      <c r="G33" s="42">
        <v>102617849</v>
      </c>
      <c r="H33" s="42">
        <v>10944000</v>
      </c>
      <c r="I33" s="42">
        <v>162459975</v>
      </c>
    </row>
    <row r="34" spans="1:9" x14ac:dyDescent="0.5">
      <c r="B34" s="41" t="s">
        <v>38</v>
      </c>
      <c r="C34" s="42">
        <v>0</v>
      </c>
      <c r="D34" s="42">
        <v>2615085</v>
      </c>
      <c r="E34" s="42">
        <v>2189638.25</v>
      </c>
      <c r="F34" s="42">
        <v>0</v>
      </c>
      <c r="G34" s="42">
        <v>869642.78813559317</v>
      </c>
      <c r="H34" s="42">
        <v>1216000</v>
      </c>
      <c r="I34" s="42">
        <v>6890366.0381355928</v>
      </c>
    </row>
    <row r="35" spans="1:9" x14ac:dyDescent="0.5">
      <c r="A35" s="41" t="s">
        <v>13</v>
      </c>
      <c r="B35" s="41" t="s">
        <v>33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</row>
    <row r="36" spans="1:9" x14ac:dyDescent="0.5">
      <c r="B36" s="41" t="s">
        <v>36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</row>
    <row r="37" spans="1:9" x14ac:dyDescent="0.5">
      <c r="B37" s="41" t="s">
        <v>38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</row>
    <row r="38" spans="1:9" x14ac:dyDescent="0.5">
      <c r="A38" s="41" t="s">
        <v>14</v>
      </c>
      <c r="B38" s="41" t="s">
        <v>33</v>
      </c>
      <c r="C38" s="42">
        <v>0</v>
      </c>
      <c r="D38" s="42">
        <v>6</v>
      </c>
      <c r="E38" s="42">
        <v>60</v>
      </c>
      <c r="F38" s="42">
        <v>163</v>
      </c>
      <c r="G38" s="42">
        <v>190</v>
      </c>
      <c r="H38" s="42">
        <v>465</v>
      </c>
      <c r="I38" s="42">
        <v>884</v>
      </c>
    </row>
    <row r="39" spans="1:9" x14ac:dyDescent="0.5">
      <c r="B39" s="41" t="s">
        <v>36</v>
      </c>
      <c r="C39" s="42">
        <v>0</v>
      </c>
      <c r="D39" s="42">
        <v>14729039</v>
      </c>
      <c r="E39" s="42">
        <v>119887650</v>
      </c>
      <c r="F39" s="42">
        <v>352460543</v>
      </c>
      <c r="G39" s="42">
        <v>354153074</v>
      </c>
      <c r="H39" s="42">
        <v>1073780014</v>
      </c>
      <c r="I39" s="42">
        <v>1915010320</v>
      </c>
    </row>
    <row r="40" spans="1:9" x14ac:dyDescent="0.5">
      <c r="B40" s="41" t="s">
        <v>38</v>
      </c>
      <c r="C40" s="42">
        <v>0</v>
      </c>
      <c r="D40" s="42">
        <v>2454839.8333333335</v>
      </c>
      <c r="E40" s="42">
        <v>1998127.5</v>
      </c>
      <c r="F40" s="42">
        <v>2162334.6196319018</v>
      </c>
      <c r="G40" s="42">
        <v>1863963.547368421</v>
      </c>
      <c r="H40" s="42">
        <v>2309204.3311827956</v>
      </c>
      <c r="I40" s="42">
        <v>10788469.831516452</v>
      </c>
    </row>
    <row r="41" spans="1:9" x14ac:dyDescent="0.5">
      <c r="A41" s="41" t="s">
        <v>15</v>
      </c>
      <c r="B41" s="41" t="s">
        <v>33</v>
      </c>
      <c r="C41" s="42">
        <v>100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100</v>
      </c>
    </row>
    <row r="42" spans="1:9" x14ac:dyDescent="0.5">
      <c r="B42" s="41" t="s">
        <v>36</v>
      </c>
      <c r="C42" s="42">
        <v>155911439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155911439</v>
      </c>
    </row>
    <row r="43" spans="1:9" x14ac:dyDescent="0.5">
      <c r="B43" s="41" t="s">
        <v>38</v>
      </c>
      <c r="C43" s="42">
        <v>1559114.39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1559114.39</v>
      </c>
    </row>
    <row r="44" spans="1:9" x14ac:dyDescent="0.5">
      <c r="A44" s="41" t="s">
        <v>34</v>
      </c>
      <c r="C44" s="42">
        <v>1683</v>
      </c>
      <c r="D44" s="42">
        <v>2028</v>
      </c>
      <c r="E44" s="42">
        <v>1103</v>
      </c>
      <c r="F44" s="42">
        <v>962</v>
      </c>
      <c r="G44" s="42">
        <v>1351</v>
      </c>
      <c r="H44" s="42">
        <v>1510</v>
      </c>
      <c r="I44" s="42">
        <v>8637</v>
      </c>
    </row>
    <row r="45" spans="1:9" x14ac:dyDescent="0.5">
      <c r="A45" s="41" t="s">
        <v>35</v>
      </c>
      <c r="C45" s="42">
        <v>3164599981</v>
      </c>
      <c r="D45" s="42">
        <v>3989614059</v>
      </c>
      <c r="E45" s="42">
        <v>1925784589</v>
      </c>
      <c r="F45" s="42">
        <v>1621495920</v>
      </c>
      <c r="G45" s="42">
        <v>2169657392</v>
      </c>
      <c r="H45" s="42">
        <v>3187350474</v>
      </c>
      <c r="I45" s="42">
        <v>16058502415</v>
      </c>
    </row>
    <row r="46" spans="1:9" x14ac:dyDescent="0.5">
      <c r="A46" s="41" t="s">
        <v>37</v>
      </c>
      <c r="C46" s="42">
        <v>12642893.850661442</v>
      </c>
      <c r="D46" s="42">
        <v>14952482.592601554</v>
      </c>
      <c r="E46" s="42">
        <v>13764371.280195829</v>
      </c>
      <c r="F46" s="42">
        <v>13824549.279238816</v>
      </c>
      <c r="G46" s="42">
        <v>15103405.429674812</v>
      </c>
      <c r="H46" s="42">
        <v>13796341.103510134</v>
      </c>
      <c r="I46" s="42">
        <v>84084043.535882577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F170"/>
  <sheetViews>
    <sheetView workbookViewId="0">
      <selection activeCell="I11" sqref="I11"/>
    </sheetView>
  </sheetViews>
  <sheetFormatPr defaultRowHeight="18.75" customHeight="1" x14ac:dyDescent="0.5"/>
  <cols>
    <col min="2" max="2" width="8.41015625" customWidth="1"/>
    <col min="3" max="3" width="18.1171875" customWidth="1"/>
    <col min="4" max="5" width="20.1171875" style="7" customWidth="1"/>
    <col min="6" max="6" width="13.3515625" customWidth="1"/>
  </cols>
  <sheetData>
    <row r="1" spans="1:6" ht="18.75" customHeight="1" x14ac:dyDescent="0.5">
      <c r="A1" t="s">
        <v>40</v>
      </c>
      <c r="B1" s="3" t="s">
        <v>17</v>
      </c>
      <c r="C1" s="3" t="s">
        <v>2</v>
      </c>
      <c r="D1" s="5" t="s">
        <v>0</v>
      </c>
      <c r="E1" s="5" t="s">
        <v>1</v>
      </c>
      <c r="F1" s="5" t="s">
        <v>24</v>
      </c>
    </row>
    <row r="2" spans="1:6" ht="18.75" customHeight="1" x14ac:dyDescent="0.5">
      <c r="A2" t="s">
        <v>41</v>
      </c>
      <c r="B2" s="4">
        <v>42186</v>
      </c>
      <c r="C2" s="2" t="s">
        <v>3</v>
      </c>
      <c r="D2" s="6">
        <v>102</v>
      </c>
      <c r="E2" s="6">
        <v>262573612</v>
      </c>
      <c r="F2" s="45">
        <f>IFERROR(E2/D2,0)</f>
        <v>2574251.0980392159</v>
      </c>
    </row>
    <row r="3" spans="1:6" ht="18.75" customHeight="1" x14ac:dyDescent="0.5">
      <c r="A3" t="s">
        <v>41</v>
      </c>
      <c r="B3" s="4">
        <v>42186</v>
      </c>
      <c r="C3" s="2" t="s">
        <v>4</v>
      </c>
      <c r="D3" s="6">
        <v>122</v>
      </c>
      <c r="E3" s="6">
        <v>0</v>
      </c>
      <c r="F3" s="45">
        <f t="shared" ref="F3:F66" si="0">IFERROR(E3/D3,0)</f>
        <v>0</v>
      </c>
    </row>
    <row r="4" spans="1:6" ht="18.75" customHeight="1" x14ac:dyDescent="0.5">
      <c r="A4" t="s">
        <v>41</v>
      </c>
      <c r="B4" s="4">
        <v>42186</v>
      </c>
      <c r="C4" s="2" t="s">
        <v>5</v>
      </c>
      <c r="D4" s="6">
        <v>0</v>
      </c>
      <c r="E4" s="6">
        <v>0</v>
      </c>
      <c r="F4" s="45">
        <f t="shared" si="0"/>
        <v>0</v>
      </c>
    </row>
    <row r="5" spans="1:6" ht="18.75" customHeight="1" x14ac:dyDescent="0.5">
      <c r="A5" t="s">
        <v>41</v>
      </c>
      <c r="B5" s="4">
        <v>42186</v>
      </c>
      <c r="C5" s="2" t="s">
        <v>6</v>
      </c>
      <c r="D5" s="6">
        <v>382</v>
      </c>
      <c r="E5" s="6">
        <v>878666090</v>
      </c>
      <c r="F5" s="45">
        <f t="shared" si="0"/>
        <v>2300173.0104712043</v>
      </c>
    </row>
    <row r="6" spans="1:6" ht="18.75" customHeight="1" x14ac:dyDescent="0.5">
      <c r="A6" t="s">
        <v>41</v>
      </c>
      <c r="B6" s="4">
        <v>42186</v>
      </c>
      <c r="C6" s="2" t="s">
        <v>7</v>
      </c>
      <c r="D6" s="6">
        <v>326</v>
      </c>
      <c r="E6" s="6">
        <v>605254692</v>
      </c>
      <c r="F6" s="45">
        <f t="shared" si="0"/>
        <v>1856609.4846625766</v>
      </c>
    </row>
    <row r="7" spans="1:6" ht="18.75" customHeight="1" x14ac:dyDescent="0.5">
      <c r="A7" t="s">
        <v>41</v>
      </c>
      <c r="B7" s="4">
        <v>42186</v>
      </c>
      <c r="C7" s="2" t="s">
        <v>8</v>
      </c>
      <c r="D7" s="6">
        <v>0</v>
      </c>
      <c r="E7" s="6">
        <v>0</v>
      </c>
      <c r="F7" s="45">
        <f t="shared" si="0"/>
        <v>0</v>
      </c>
    </row>
    <row r="8" spans="1:6" ht="18.75" customHeight="1" x14ac:dyDescent="0.5">
      <c r="A8" t="s">
        <v>41</v>
      </c>
      <c r="B8" s="4">
        <v>42186</v>
      </c>
      <c r="C8" s="2" t="s">
        <v>9</v>
      </c>
      <c r="D8" s="6">
        <v>0</v>
      </c>
      <c r="E8" s="6">
        <v>0</v>
      </c>
      <c r="F8" s="45">
        <f t="shared" si="0"/>
        <v>0</v>
      </c>
    </row>
    <row r="9" spans="1:6" ht="18.75" customHeight="1" x14ac:dyDescent="0.5">
      <c r="A9" t="s">
        <v>41</v>
      </c>
      <c r="B9" s="4">
        <v>42186</v>
      </c>
      <c r="C9" s="2" t="s">
        <v>10</v>
      </c>
      <c r="D9" s="6">
        <v>2</v>
      </c>
      <c r="E9" s="6">
        <v>4830720</v>
      </c>
      <c r="F9" s="45">
        <f t="shared" si="0"/>
        <v>2415360</v>
      </c>
    </row>
    <row r="10" spans="1:6" ht="18.75" customHeight="1" x14ac:dyDescent="0.5">
      <c r="A10" t="s">
        <v>41</v>
      </c>
      <c r="B10" s="4">
        <v>42186</v>
      </c>
      <c r="C10" s="2" t="s">
        <v>11</v>
      </c>
      <c r="D10" s="6">
        <v>649</v>
      </c>
      <c r="E10" s="6">
        <v>1257363428</v>
      </c>
      <c r="F10" s="45">
        <f t="shared" si="0"/>
        <v>1937385.8674884439</v>
      </c>
    </row>
    <row r="11" spans="1:6" ht="18.75" customHeight="1" x14ac:dyDescent="0.5">
      <c r="A11" t="s">
        <v>41</v>
      </c>
      <c r="B11" s="4">
        <v>42186</v>
      </c>
      <c r="C11" s="2" t="s">
        <v>12</v>
      </c>
      <c r="D11" s="6">
        <v>0</v>
      </c>
      <c r="E11" s="6">
        <v>0</v>
      </c>
      <c r="F11" s="45">
        <f t="shared" si="0"/>
        <v>0</v>
      </c>
    </row>
    <row r="12" spans="1:6" ht="18.75" customHeight="1" x14ac:dyDescent="0.5">
      <c r="A12" t="s">
        <v>41</v>
      </c>
      <c r="B12" s="4">
        <v>42186</v>
      </c>
      <c r="C12" s="2" t="s">
        <v>13</v>
      </c>
      <c r="D12" s="6">
        <v>0</v>
      </c>
      <c r="E12" s="6">
        <v>0</v>
      </c>
      <c r="F12" s="45">
        <f t="shared" si="0"/>
        <v>0</v>
      </c>
    </row>
    <row r="13" spans="1:6" ht="18.75" customHeight="1" x14ac:dyDescent="0.5">
      <c r="A13" t="s">
        <v>41</v>
      </c>
      <c r="B13" s="4">
        <v>42186</v>
      </c>
      <c r="C13" s="2" t="s">
        <v>14</v>
      </c>
      <c r="D13" s="6">
        <v>0</v>
      </c>
      <c r="E13" s="6">
        <v>0</v>
      </c>
      <c r="F13" s="45">
        <f t="shared" si="0"/>
        <v>0</v>
      </c>
    </row>
    <row r="14" spans="1:6" ht="18.75" customHeight="1" x14ac:dyDescent="0.5">
      <c r="A14" t="s">
        <v>41</v>
      </c>
      <c r="B14" s="4">
        <v>42186</v>
      </c>
      <c r="C14" s="2" t="s">
        <v>15</v>
      </c>
      <c r="D14" s="6">
        <v>100</v>
      </c>
      <c r="E14" s="6">
        <v>155911439</v>
      </c>
      <c r="F14" s="45">
        <f t="shared" si="0"/>
        <v>1559114.39</v>
      </c>
    </row>
    <row r="15" spans="1:6" ht="18.75" customHeight="1" x14ac:dyDescent="0.5">
      <c r="A15" t="s">
        <v>41</v>
      </c>
      <c r="B15" s="4">
        <v>42217</v>
      </c>
      <c r="C15" s="2" t="s">
        <v>3</v>
      </c>
      <c r="D15" s="6">
        <v>133</v>
      </c>
      <c r="E15" s="6">
        <v>320643342</v>
      </c>
      <c r="F15" s="45">
        <f t="shared" si="0"/>
        <v>2410852.1954887216</v>
      </c>
    </row>
    <row r="16" spans="1:6" ht="18.75" customHeight="1" x14ac:dyDescent="0.5">
      <c r="A16" t="s">
        <v>41</v>
      </c>
      <c r="B16" s="4">
        <v>42217</v>
      </c>
      <c r="C16" s="2" t="s">
        <v>4</v>
      </c>
      <c r="D16" s="6">
        <v>77</v>
      </c>
      <c r="E16" s="6">
        <v>0</v>
      </c>
      <c r="F16" s="45">
        <f t="shared" si="0"/>
        <v>0</v>
      </c>
    </row>
    <row r="17" spans="1:6" ht="18.75" customHeight="1" x14ac:dyDescent="0.5">
      <c r="A17" t="s">
        <v>41</v>
      </c>
      <c r="B17" s="4">
        <v>42217</v>
      </c>
      <c r="C17" s="2" t="s">
        <v>5</v>
      </c>
      <c r="D17" s="6">
        <v>0</v>
      </c>
      <c r="E17" s="6">
        <v>0</v>
      </c>
      <c r="F17" s="45">
        <f t="shared" si="0"/>
        <v>0</v>
      </c>
    </row>
    <row r="18" spans="1:6" ht="18.75" customHeight="1" x14ac:dyDescent="0.5">
      <c r="A18" t="s">
        <v>41</v>
      </c>
      <c r="B18" s="4">
        <v>42217</v>
      </c>
      <c r="C18" s="2" t="s">
        <v>6</v>
      </c>
      <c r="D18" s="6">
        <v>406</v>
      </c>
      <c r="E18" s="6">
        <v>894429961</v>
      </c>
      <c r="F18" s="45">
        <f t="shared" si="0"/>
        <v>2203029.4605911332</v>
      </c>
    </row>
    <row r="19" spans="1:6" ht="18.75" customHeight="1" x14ac:dyDescent="0.5">
      <c r="A19" t="s">
        <v>41</v>
      </c>
      <c r="B19" s="4">
        <v>42217</v>
      </c>
      <c r="C19" s="2" t="s">
        <v>7</v>
      </c>
      <c r="D19" s="6">
        <v>705</v>
      </c>
      <c r="E19" s="6">
        <v>1368886955</v>
      </c>
      <c r="F19" s="45">
        <f t="shared" si="0"/>
        <v>1941683.6241134752</v>
      </c>
    </row>
    <row r="20" spans="1:6" ht="18.75" customHeight="1" x14ac:dyDescent="0.5">
      <c r="A20" t="s">
        <v>41</v>
      </c>
      <c r="B20" s="4">
        <v>42217</v>
      </c>
      <c r="C20" s="2" t="s">
        <v>8</v>
      </c>
      <c r="D20" s="6">
        <v>8</v>
      </c>
      <c r="E20" s="6">
        <v>10771330</v>
      </c>
      <c r="F20" s="45">
        <f t="shared" si="0"/>
        <v>1346416.25</v>
      </c>
    </row>
    <row r="21" spans="1:6" ht="18.75" customHeight="1" x14ac:dyDescent="0.5">
      <c r="A21" t="s">
        <v>41</v>
      </c>
      <c r="B21" s="4">
        <v>42217</v>
      </c>
      <c r="C21" s="2" t="s">
        <v>9</v>
      </c>
      <c r="D21" s="6">
        <v>0</v>
      </c>
      <c r="E21" s="6">
        <v>0</v>
      </c>
      <c r="F21" s="45">
        <f t="shared" si="0"/>
        <v>0</v>
      </c>
    </row>
    <row r="22" spans="1:6" ht="18.75" customHeight="1" x14ac:dyDescent="0.5">
      <c r="A22" t="s">
        <v>41</v>
      </c>
      <c r="B22" s="4">
        <v>42217</v>
      </c>
      <c r="C22" s="2" t="s">
        <v>10</v>
      </c>
      <c r="D22" s="6">
        <v>0</v>
      </c>
      <c r="E22" s="6">
        <v>0</v>
      </c>
      <c r="F22" s="45">
        <f t="shared" si="0"/>
        <v>0</v>
      </c>
    </row>
    <row r="23" spans="1:6" ht="18.75" customHeight="1" x14ac:dyDescent="0.5">
      <c r="A23" t="s">
        <v>41</v>
      </c>
      <c r="B23" s="4">
        <v>42217</v>
      </c>
      <c r="C23" s="2" t="s">
        <v>11</v>
      </c>
      <c r="D23" s="6">
        <v>681</v>
      </c>
      <c r="E23" s="6">
        <v>1348772412</v>
      </c>
      <c r="F23" s="45">
        <f t="shared" si="0"/>
        <v>1980576.2290748898</v>
      </c>
    </row>
    <row r="24" spans="1:6" ht="18.75" customHeight="1" x14ac:dyDescent="0.5">
      <c r="A24" t="s">
        <v>41</v>
      </c>
      <c r="B24" s="4">
        <v>42217</v>
      </c>
      <c r="C24" s="2" t="s">
        <v>12</v>
      </c>
      <c r="D24" s="6">
        <v>12</v>
      </c>
      <c r="E24" s="6">
        <v>31381020</v>
      </c>
      <c r="F24" s="45">
        <f t="shared" si="0"/>
        <v>2615085</v>
      </c>
    </row>
    <row r="25" spans="1:6" ht="18.75" customHeight="1" x14ac:dyDescent="0.5">
      <c r="A25" t="s">
        <v>41</v>
      </c>
      <c r="B25" s="4">
        <v>42217</v>
      </c>
      <c r="C25" s="2" t="s">
        <v>13</v>
      </c>
      <c r="D25" s="6">
        <v>0</v>
      </c>
      <c r="E25" s="6">
        <v>0</v>
      </c>
      <c r="F25" s="45">
        <f t="shared" si="0"/>
        <v>0</v>
      </c>
    </row>
    <row r="26" spans="1:6" ht="18.75" customHeight="1" x14ac:dyDescent="0.5">
      <c r="A26" t="s">
        <v>41</v>
      </c>
      <c r="B26" s="4">
        <v>42217</v>
      </c>
      <c r="C26" s="2" t="s">
        <v>14</v>
      </c>
      <c r="D26" s="6">
        <v>6</v>
      </c>
      <c r="E26" s="6">
        <v>14729039</v>
      </c>
      <c r="F26" s="45">
        <f t="shared" si="0"/>
        <v>2454839.8333333335</v>
      </c>
    </row>
    <row r="27" spans="1:6" ht="18.75" customHeight="1" x14ac:dyDescent="0.5">
      <c r="A27" t="s">
        <v>41</v>
      </c>
      <c r="B27" s="4">
        <v>42217</v>
      </c>
      <c r="C27" s="2" t="s">
        <v>15</v>
      </c>
      <c r="D27" s="6">
        <v>0</v>
      </c>
      <c r="E27" s="6">
        <v>0</v>
      </c>
      <c r="F27" s="45">
        <f t="shared" si="0"/>
        <v>0</v>
      </c>
    </row>
    <row r="28" spans="1:6" ht="18.75" customHeight="1" x14ac:dyDescent="0.5">
      <c r="A28" t="s">
        <v>41</v>
      </c>
      <c r="B28" s="4">
        <v>42248</v>
      </c>
      <c r="C28" s="2" t="s">
        <v>3</v>
      </c>
      <c r="D28" s="6">
        <v>64</v>
      </c>
      <c r="E28" s="6">
        <v>137532375</v>
      </c>
      <c r="F28" s="45">
        <f t="shared" si="0"/>
        <v>2148943.359375</v>
      </c>
    </row>
    <row r="29" spans="1:6" ht="18.75" customHeight="1" x14ac:dyDescent="0.5">
      <c r="A29" t="s">
        <v>41</v>
      </c>
      <c r="B29" s="4">
        <v>42248</v>
      </c>
      <c r="C29" s="2" t="s">
        <v>4</v>
      </c>
      <c r="D29" s="6">
        <v>69</v>
      </c>
      <c r="E29" s="6">
        <v>0</v>
      </c>
      <c r="F29" s="45">
        <f t="shared" si="0"/>
        <v>0</v>
      </c>
    </row>
    <row r="30" spans="1:6" ht="18.75" customHeight="1" x14ac:dyDescent="0.5">
      <c r="A30" t="s">
        <v>41</v>
      </c>
      <c r="B30" s="4">
        <v>42248</v>
      </c>
      <c r="C30" s="2" t="s">
        <v>5</v>
      </c>
      <c r="D30" s="6">
        <v>0</v>
      </c>
      <c r="E30" s="6">
        <v>0</v>
      </c>
      <c r="F30" s="45">
        <f t="shared" si="0"/>
        <v>0</v>
      </c>
    </row>
    <row r="31" spans="1:6" ht="18.75" customHeight="1" x14ac:dyDescent="0.5">
      <c r="A31" t="s">
        <v>41</v>
      </c>
      <c r="B31" s="4">
        <v>42248</v>
      </c>
      <c r="C31" s="2" t="s">
        <v>6</v>
      </c>
      <c r="D31" s="6">
        <v>115</v>
      </c>
      <c r="E31" s="6">
        <v>207617824</v>
      </c>
      <c r="F31" s="45">
        <f t="shared" si="0"/>
        <v>1805372.3826086957</v>
      </c>
    </row>
    <row r="32" spans="1:6" ht="18.75" customHeight="1" x14ac:dyDescent="0.5">
      <c r="A32" t="s">
        <v>41</v>
      </c>
      <c r="B32" s="4">
        <v>42248</v>
      </c>
      <c r="C32" s="2" t="s">
        <v>7</v>
      </c>
      <c r="D32" s="6">
        <v>645</v>
      </c>
      <c r="E32" s="6">
        <v>1147921855</v>
      </c>
      <c r="F32" s="45">
        <f t="shared" si="0"/>
        <v>1779723.8062015504</v>
      </c>
    </row>
    <row r="33" spans="1:6" ht="18.75" customHeight="1" x14ac:dyDescent="0.5">
      <c r="A33" t="s">
        <v>41</v>
      </c>
      <c r="B33" s="4">
        <v>42248</v>
      </c>
      <c r="C33" s="2" t="s">
        <v>8</v>
      </c>
      <c r="D33" s="6">
        <v>7</v>
      </c>
      <c r="E33" s="6">
        <v>12219300</v>
      </c>
      <c r="F33" s="45">
        <f t="shared" si="0"/>
        <v>1745614.2857142857</v>
      </c>
    </row>
    <row r="34" spans="1:6" ht="18.75" customHeight="1" x14ac:dyDescent="0.5">
      <c r="A34" t="s">
        <v>41</v>
      </c>
      <c r="B34" s="4">
        <v>42248</v>
      </c>
      <c r="C34" s="2" t="s">
        <v>9</v>
      </c>
      <c r="D34" s="6">
        <v>0</v>
      </c>
      <c r="E34" s="6">
        <v>0</v>
      </c>
      <c r="F34" s="45">
        <f t="shared" si="0"/>
        <v>0</v>
      </c>
    </row>
    <row r="35" spans="1:6" ht="18.75" customHeight="1" x14ac:dyDescent="0.5">
      <c r="A35" t="s">
        <v>41</v>
      </c>
      <c r="B35" s="4">
        <v>42248</v>
      </c>
      <c r="C35" s="2" t="s">
        <v>10</v>
      </c>
      <c r="D35" s="6">
        <v>0</v>
      </c>
      <c r="E35" s="6">
        <v>0</v>
      </c>
      <c r="F35" s="45">
        <f t="shared" si="0"/>
        <v>0</v>
      </c>
    </row>
    <row r="36" spans="1:6" ht="18.75" customHeight="1" x14ac:dyDescent="0.5">
      <c r="A36" t="s">
        <v>41</v>
      </c>
      <c r="B36" s="4">
        <v>42248</v>
      </c>
      <c r="C36" s="2" t="s">
        <v>11</v>
      </c>
      <c r="D36" s="6">
        <v>135</v>
      </c>
      <c r="E36" s="6">
        <v>283088479</v>
      </c>
      <c r="F36" s="45">
        <f t="shared" si="0"/>
        <v>2096951.6962962963</v>
      </c>
    </row>
    <row r="37" spans="1:6" ht="18.75" customHeight="1" x14ac:dyDescent="0.5">
      <c r="A37" t="s">
        <v>41</v>
      </c>
      <c r="B37" s="4">
        <v>42248</v>
      </c>
      <c r="C37" s="2" t="s">
        <v>12</v>
      </c>
      <c r="D37" s="6">
        <v>8</v>
      </c>
      <c r="E37" s="6">
        <v>17517106</v>
      </c>
      <c r="F37" s="45">
        <f t="shared" si="0"/>
        <v>2189638.25</v>
      </c>
    </row>
    <row r="38" spans="1:6" ht="18.75" customHeight="1" x14ac:dyDescent="0.5">
      <c r="A38" t="s">
        <v>41</v>
      </c>
      <c r="B38" s="4">
        <v>42248</v>
      </c>
      <c r="C38" s="2" t="s">
        <v>13</v>
      </c>
      <c r="D38" s="6">
        <v>0</v>
      </c>
      <c r="E38" s="6">
        <v>0</v>
      </c>
      <c r="F38" s="45">
        <f t="shared" si="0"/>
        <v>0</v>
      </c>
    </row>
    <row r="39" spans="1:6" ht="18.75" customHeight="1" x14ac:dyDescent="0.5">
      <c r="A39" t="s">
        <v>41</v>
      </c>
      <c r="B39" s="4">
        <v>42248</v>
      </c>
      <c r="C39" s="2" t="s">
        <v>14</v>
      </c>
      <c r="D39" s="6">
        <v>60</v>
      </c>
      <c r="E39" s="6">
        <v>119887650</v>
      </c>
      <c r="F39" s="45">
        <f t="shared" si="0"/>
        <v>1998127.5</v>
      </c>
    </row>
    <row r="40" spans="1:6" ht="18.75" customHeight="1" x14ac:dyDescent="0.5">
      <c r="A40" t="s">
        <v>41</v>
      </c>
      <c r="B40" s="4">
        <v>42248</v>
      </c>
      <c r="C40" s="2" t="s">
        <v>15</v>
      </c>
      <c r="D40" s="6">
        <v>0</v>
      </c>
      <c r="E40" s="6">
        <v>0</v>
      </c>
      <c r="F40" s="45">
        <f t="shared" si="0"/>
        <v>0</v>
      </c>
    </row>
    <row r="41" spans="1:6" ht="18.75" customHeight="1" x14ac:dyDescent="0.5">
      <c r="A41" t="s">
        <v>41</v>
      </c>
      <c r="B41" s="4">
        <v>42278</v>
      </c>
      <c r="C41" s="2" t="s">
        <v>3</v>
      </c>
      <c r="D41" s="6">
        <v>9</v>
      </c>
      <c r="E41" s="6">
        <v>17103150</v>
      </c>
      <c r="F41" s="45">
        <f t="shared" si="0"/>
        <v>1900350</v>
      </c>
    </row>
    <row r="42" spans="1:6" ht="18.75" customHeight="1" x14ac:dyDescent="0.5">
      <c r="A42" t="s">
        <v>41</v>
      </c>
      <c r="B42" s="4">
        <v>42278</v>
      </c>
      <c r="C42" s="2" t="s">
        <v>4</v>
      </c>
      <c r="D42" s="6">
        <v>82</v>
      </c>
      <c r="E42" s="6">
        <v>0</v>
      </c>
      <c r="F42" s="45">
        <f t="shared" si="0"/>
        <v>0</v>
      </c>
    </row>
    <row r="43" spans="1:6" ht="18.75" customHeight="1" x14ac:dyDescent="0.5">
      <c r="A43" t="s">
        <v>41</v>
      </c>
      <c r="B43" s="4">
        <v>42278</v>
      </c>
      <c r="C43" s="2" t="s">
        <v>5</v>
      </c>
      <c r="D43" s="6">
        <v>0</v>
      </c>
      <c r="E43" s="6">
        <v>0</v>
      </c>
      <c r="F43" s="45">
        <f t="shared" si="0"/>
        <v>0</v>
      </c>
    </row>
    <row r="44" spans="1:6" ht="18.75" customHeight="1" x14ac:dyDescent="0.5">
      <c r="A44" t="s">
        <v>41</v>
      </c>
      <c r="B44" s="4">
        <v>42278</v>
      </c>
      <c r="C44" s="2" t="s">
        <v>6</v>
      </c>
      <c r="D44" s="6">
        <v>84</v>
      </c>
      <c r="E44" s="6">
        <v>167034654</v>
      </c>
      <c r="F44" s="45">
        <f t="shared" si="0"/>
        <v>1988507.7857142857</v>
      </c>
    </row>
    <row r="45" spans="1:6" ht="18.75" customHeight="1" x14ac:dyDescent="0.5">
      <c r="A45" t="s">
        <v>41</v>
      </c>
      <c r="B45" s="4">
        <v>42278</v>
      </c>
      <c r="C45" s="2" t="s">
        <v>7</v>
      </c>
      <c r="D45" s="6">
        <v>491</v>
      </c>
      <c r="E45" s="6">
        <v>838192178</v>
      </c>
      <c r="F45" s="45">
        <f t="shared" si="0"/>
        <v>1707112.3788187373</v>
      </c>
    </row>
    <row r="46" spans="1:6" ht="18.75" customHeight="1" x14ac:dyDescent="0.5">
      <c r="A46" t="s">
        <v>41</v>
      </c>
      <c r="B46" s="4">
        <v>42278</v>
      </c>
      <c r="C46" s="2" t="s">
        <v>8</v>
      </c>
      <c r="D46" s="6">
        <v>7</v>
      </c>
      <c r="E46" s="6">
        <v>14078700</v>
      </c>
      <c r="F46" s="45">
        <f t="shared" si="0"/>
        <v>2011242.857142857</v>
      </c>
    </row>
    <row r="47" spans="1:6" ht="18.75" customHeight="1" x14ac:dyDescent="0.5">
      <c r="A47" t="s">
        <v>41</v>
      </c>
      <c r="B47" s="4">
        <v>42278</v>
      </c>
      <c r="C47" s="2" t="s">
        <v>9</v>
      </c>
      <c r="D47" s="6">
        <v>0</v>
      </c>
      <c r="E47" s="6">
        <v>0</v>
      </c>
      <c r="F47" s="45">
        <f t="shared" si="0"/>
        <v>0</v>
      </c>
    </row>
    <row r="48" spans="1:6" ht="18.75" customHeight="1" x14ac:dyDescent="0.5">
      <c r="A48" t="s">
        <v>41</v>
      </c>
      <c r="B48" s="4">
        <v>42278</v>
      </c>
      <c r="C48" s="2" t="s">
        <v>10</v>
      </c>
      <c r="D48" s="6">
        <v>10</v>
      </c>
      <c r="E48" s="6">
        <v>22429575</v>
      </c>
      <c r="F48" s="45">
        <f t="shared" si="0"/>
        <v>2242957.5</v>
      </c>
    </row>
    <row r="49" spans="1:6" ht="18.75" customHeight="1" x14ac:dyDescent="0.5">
      <c r="A49" t="s">
        <v>41</v>
      </c>
      <c r="B49" s="4">
        <v>42278</v>
      </c>
      <c r="C49" s="2" t="s">
        <v>11</v>
      </c>
      <c r="D49" s="6">
        <v>116</v>
      </c>
      <c r="E49" s="6">
        <v>210197120</v>
      </c>
      <c r="F49" s="45">
        <f t="shared" si="0"/>
        <v>1812044.1379310344</v>
      </c>
    </row>
    <row r="50" spans="1:6" ht="18.75" customHeight="1" x14ac:dyDescent="0.5">
      <c r="A50" t="s">
        <v>41</v>
      </c>
      <c r="B50" s="4">
        <v>42278</v>
      </c>
      <c r="C50" s="2" t="s">
        <v>12</v>
      </c>
      <c r="D50" s="6">
        <v>0</v>
      </c>
      <c r="E50" s="6">
        <v>0</v>
      </c>
      <c r="F50" s="45">
        <f t="shared" si="0"/>
        <v>0</v>
      </c>
    </row>
    <row r="51" spans="1:6" ht="18.75" customHeight="1" x14ac:dyDescent="0.5">
      <c r="A51" t="s">
        <v>41</v>
      </c>
      <c r="B51" s="4">
        <v>42278</v>
      </c>
      <c r="C51" s="2" t="s">
        <v>13</v>
      </c>
      <c r="D51" s="6">
        <v>0</v>
      </c>
      <c r="E51" s="6">
        <v>0</v>
      </c>
      <c r="F51" s="45">
        <f t="shared" si="0"/>
        <v>0</v>
      </c>
    </row>
    <row r="52" spans="1:6" ht="18.75" customHeight="1" x14ac:dyDescent="0.5">
      <c r="A52" t="s">
        <v>41</v>
      </c>
      <c r="B52" s="4">
        <v>42278</v>
      </c>
      <c r="C52" s="2" t="s">
        <v>14</v>
      </c>
      <c r="D52" s="6">
        <v>163</v>
      </c>
      <c r="E52" s="6">
        <v>352460543</v>
      </c>
      <c r="F52" s="45">
        <f t="shared" si="0"/>
        <v>2162334.6196319018</v>
      </c>
    </row>
    <row r="53" spans="1:6" ht="18.75" customHeight="1" x14ac:dyDescent="0.5">
      <c r="A53" t="s">
        <v>41</v>
      </c>
      <c r="B53" s="4">
        <v>42278</v>
      </c>
      <c r="C53" s="2" t="s">
        <v>15</v>
      </c>
      <c r="D53" s="6">
        <v>0</v>
      </c>
      <c r="E53" s="6">
        <v>0</v>
      </c>
      <c r="F53" s="45">
        <f t="shared" si="0"/>
        <v>0</v>
      </c>
    </row>
    <row r="54" spans="1:6" ht="18.75" customHeight="1" x14ac:dyDescent="0.5">
      <c r="A54" t="s">
        <v>41</v>
      </c>
      <c r="B54" s="4">
        <v>42309</v>
      </c>
      <c r="C54" s="2" t="s">
        <v>3</v>
      </c>
      <c r="D54" s="6">
        <v>22</v>
      </c>
      <c r="E54" s="6">
        <v>58255425</v>
      </c>
      <c r="F54" s="45">
        <f t="shared" si="0"/>
        <v>2647973.8636363638</v>
      </c>
    </row>
    <row r="55" spans="1:6" ht="18.75" customHeight="1" x14ac:dyDescent="0.5">
      <c r="A55" t="s">
        <v>41</v>
      </c>
      <c r="B55" s="4">
        <v>42309</v>
      </c>
      <c r="C55" s="2" t="s">
        <v>4</v>
      </c>
      <c r="D55" s="6">
        <v>95</v>
      </c>
      <c r="E55" s="6">
        <v>0</v>
      </c>
      <c r="F55" s="45">
        <f t="shared" si="0"/>
        <v>0</v>
      </c>
    </row>
    <row r="56" spans="1:6" ht="18.75" customHeight="1" x14ac:dyDescent="0.5">
      <c r="A56" t="s">
        <v>41</v>
      </c>
      <c r="B56" s="4">
        <v>42309</v>
      </c>
      <c r="C56" s="2" t="s">
        <v>5</v>
      </c>
      <c r="D56" s="6">
        <v>0</v>
      </c>
      <c r="E56" s="6">
        <v>0</v>
      </c>
      <c r="F56" s="45">
        <f t="shared" si="0"/>
        <v>0</v>
      </c>
    </row>
    <row r="57" spans="1:6" ht="18.75" customHeight="1" x14ac:dyDescent="0.5">
      <c r="A57" t="s">
        <v>41</v>
      </c>
      <c r="B57" s="4">
        <v>42309</v>
      </c>
      <c r="C57" s="2" t="s">
        <v>6</v>
      </c>
      <c r="D57" s="6">
        <v>212</v>
      </c>
      <c r="E57" s="6">
        <v>440025426</v>
      </c>
      <c r="F57" s="45">
        <f t="shared" si="0"/>
        <v>2075591.6320754718</v>
      </c>
    </row>
    <row r="58" spans="1:6" ht="18.75" customHeight="1" x14ac:dyDescent="0.5">
      <c r="A58" t="s">
        <v>41</v>
      </c>
      <c r="B58" s="4">
        <v>42309</v>
      </c>
      <c r="C58" s="2" t="s">
        <v>7</v>
      </c>
      <c r="D58" s="6">
        <v>439</v>
      </c>
      <c r="E58" s="6">
        <v>715224941</v>
      </c>
      <c r="F58" s="45">
        <f t="shared" si="0"/>
        <v>1629213.9886104784</v>
      </c>
    </row>
    <row r="59" spans="1:6" ht="18.75" customHeight="1" x14ac:dyDescent="0.5">
      <c r="A59" t="s">
        <v>41</v>
      </c>
      <c r="B59" s="4">
        <v>42309</v>
      </c>
      <c r="C59" s="2" t="s">
        <v>8</v>
      </c>
      <c r="D59" s="6">
        <v>3</v>
      </c>
      <c r="E59" s="6">
        <v>5467500</v>
      </c>
      <c r="F59" s="45">
        <f t="shared" si="0"/>
        <v>1822500</v>
      </c>
    </row>
    <row r="60" spans="1:6" ht="18.75" customHeight="1" x14ac:dyDescent="0.5">
      <c r="A60" t="s">
        <v>41</v>
      </c>
      <c r="B60" s="4">
        <v>42309</v>
      </c>
      <c r="C60" s="2" t="s">
        <v>9</v>
      </c>
      <c r="D60" s="6">
        <v>0</v>
      </c>
      <c r="E60" s="6">
        <v>0</v>
      </c>
      <c r="F60" s="45">
        <f t="shared" si="0"/>
        <v>0</v>
      </c>
    </row>
    <row r="61" spans="1:6" ht="18.75" customHeight="1" x14ac:dyDescent="0.5">
      <c r="A61" t="s">
        <v>41</v>
      </c>
      <c r="B61" s="4">
        <v>42309</v>
      </c>
      <c r="C61" s="2" t="s">
        <v>10</v>
      </c>
      <c r="D61" s="6">
        <v>8</v>
      </c>
      <c r="E61" s="6">
        <v>19170000</v>
      </c>
      <c r="F61" s="45">
        <f t="shared" si="0"/>
        <v>2396250</v>
      </c>
    </row>
    <row r="62" spans="1:6" ht="18.75" customHeight="1" x14ac:dyDescent="0.5">
      <c r="A62" t="s">
        <v>41</v>
      </c>
      <c r="B62" s="4">
        <v>42309</v>
      </c>
      <c r="C62" s="2" t="s">
        <v>11</v>
      </c>
      <c r="D62" s="6">
        <v>264</v>
      </c>
      <c r="E62" s="6">
        <v>474743177</v>
      </c>
      <c r="F62" s="45">
        <f t="shared" si="0"/>
        <v>1798269.6098484849</v>
      </c>
    </row>
    <row r="63" spans="1:6" ht="18.75" customHeight="1" x14ac:dyDescent="0.5">
      <c r="A63" t="s">
        <v>41</v>
      </c>
      <c r="B63" s="4">
        <v>42309</v>
      </c>
      <c r="C63" s="2" t="s">
        <v>12</v>
      </c>
      <c r="D63" s="6">
        <v>118</v>
      </c>
      <c r="E63" s="6">
        <v>102617849</v>
      </c>
      <c r="F63" s="45">
        <f t="shared" si="0"/>
        <v>869642.78813559317</v>
      </c>
    </row>
    <row r="64" spans="1:6" ht="18.75" customHeight="1" x14ac:dyDescent="0.5">
      <c r="A64" t="s">
        <v>41</v>
      </c>
      <c r="B64" s="4">
        <v>42309</v>
      </c>
      <c r="C64" s="2" t="s">
        <v>13</v>
      </c>
      <c r="D64" s="6">
        <v>0</v>
      </c>
      <c r="E64" s="6">
        <v>0</v>
      </c>
      <c r="F64" s="45">
        <f t="shared" si="0"/>
        <v>0</v>
      </c>
    </row>
    <row r="65" spans="1:6" ht="18.75" customHeight="1" x14ac:dyDescent="0.5">
      <c r="A65" t="s">
        <v>41</v>
      </c>
      <c r="B65" s="4">
        <v>42309</v>
      </c>
      <c r="C65" s="2" t="s">
        <v>14</v>
      </c>
      <c r="D65" s="6">
        <v>190</v>
      </c>
      <c r="E65" s="6">
        <v>354153074</v>
      </c>
      <c r="F65" s="45">
        <f t="shared" si="0"/>
        <v>1863963.547368421</v>
      </c>
    </row>
    <row r="66" spans="1:6" ht="18.75" customHeight="1" x14ac:dyDescent="0.5">
      <c r="A66" t="s">
        <v>41</v>
      </c>
      <c r="B66" s="4">
        <v>42309</v>
      </c>
      <c r="C66" s="2" t="s">
        <v>15</v>
      </c>
      <c r="D66" s="6">
        <v>0</v>
      </c>
      <c r="E66" s="6">
        <v>0</v>
      </c>
      <c r="F66" s="45">
        <f t="shared" si="0"/>
        <v>0</v>
      </c>
    </row>
    <row r="67" spans="1:6" ht="18.75" customHeight="1" x14ac:dyDescent="0.5">
      <c r="A67" t="s">
        <v>41</v>
      </c>
      <c r="B67" s="4">
        <v>42339</v>
      </c>
      <c r="C67" s="2" t="s">
        <v>3</v>
      </c>
      <c r="D67" s="6">
        <v>100</v>
      </c>
      <c r="E67" s="6">
        <v>246349857</v>
      </c>
      <c r="F67" s="45">
        <f t="shared" ref="F67:F79" si="1">IFERROR(E67/D67,0)</f>
        <v>2463498.5699999998</v>
      </c>
    </row>
    <row r="68" spans="1:6" ht="18.75" customHeight="1" x14ac:dyDescent="0.5">
      <c r="A68" t="s">
        <v>41</v>
      </c>
      <c r="B68" s="4">
        <v>42339</v>
      </c>
      <c r="C68" s="2" t="s">
        <v>4</v>
      </c>
      <c r="D68" s="6">
        <v>54</v>
      </c>
      <c r="E68" s="6">
        <v>779220</v>
      </c>
      <c r="F68" s="45">
        <f t="shared" si="1"/>
        <v>14430</v>
      </c>
    </row>
    <row r="69" spans="1:6" ht="18.75" customHeight="1" x14ac:dyDescent="0.5">
      <c r="A69" t="s">
        <v>41</v>
      </c>
      <c r="B69" s="4">
        <v>42339</v>
      </c>
      <c r="C69" s="2" t="s">
        <v>5</v>
      </c>
      <c r="D69" s="6">
        <v>0</v>
      </c>
      <c r="E69" s="6">
        <v>0</v>
      </c>
      <c r="F69" s="45">
        <f t="shared" si="1"/>
        <v>0</v>
      </c>
    </row>
    <row r="70" spans="1:6" ht="18.75" customHeight="1" x14ac:dyDescent="0.5">
      <c r="A70" t="s">
        <v>41</v>
      </c>
      <c r="B70" s="4">
        <v>42339</v>
      </c>
      <c r="C70" s="2" t="s">
        <v>6</v>
      </c>
      <c r="D70" s="6">
        <v>292</v>
      </c>
      <c r="E70" s="6">
        <v>643396561</v>
      </c>
      <c r="F70" s="45">
        <f t="shared" si="1"/>
        <v>2203412.8801369863</v>
      </c>
    </row>
    <row r="71" spans="1:6" ht="18.75" customHeight="1" x14ac:dyDescent="0.5">
      <c r="A71" t="s">
        <v>41</v>
      </c>
      <c r="B71" s="4">
        <v>42339</v>
      </c>
      <c r="C71" s="2" t="s">
        <v>7</v>
      </c>
      <c r="D71" s="6">
        <v>174</v>
      </c>
      <c r="E71" s="6">
        <v>306279829</v>
      </c>
      <c r="F71" s="45">
        <f t="shared" si="1"/>
        <v>1760228.9022988505</v>
      </c>
    </row>
    <row r="72" spans="1:6" ht="18.75" customHeight="1" x14ac:dyDescent="0.5">
      <c r="A72" t="s">
        <v>41</v>
      </c>
      <c r="B72" s="4">
        <v>42339</v>
      </c>
      <c r="C72" s="2" t="s">
        <v>8</v>
      </c>
      <c r="D72" s="6">
        <v>21</v>
      </c>
      <c r="E72" s="6">
        <v>34074900</v>
      </c>
      <c r="F72" s="45">
        <f t="shared" si="1"/>
        <v>1622614.2857142857</v>
      </c>
    </row>
    <row r="73" spans="1:6" ht="18.75" customHeight="1" x14ac:dyDescent="0.5">
      <c r="A73" t="s">
        <v>41</v>
      </c>
      <c r="B73" s="4">
        <v>42339</v>
      </c>
      <c r="C73" s="2" t="s">
        <v>9</v>
      </c>
      <c r="D73" s="6">
        <v>0</v>
      </c>
      <c r="E73" s="6">
        <v>0</v>
      </c>
      <c r="F73" s="45">
        <f t="shared" si="1"/>
        <v>0</v>
      </c>
    </row>
    <row r="74" spans="1:6" ht="18.75" customHeight="1" x14ac:dyDescent="0.5">
      <c r="A74" t="s">
        <v>41</v>
      </c>
      <c r="B74" s="4">
        <v>42339</v>
      </c>
      <c r="C74" s="2" t="s">
        <v>10</v>
      </c>
      <c r="D74" s="6">
        <v>0</v>
      </c>
      <c r="E74" s="6">
        <v>0</v>
      </c>
      <c r="F74" s="45">
        <f t="shared" si="1"/>
        <v>0</v>
      </c>
    </row>
    <row r="75" spans="1:6" ht="18.75" customHeight="1" x14ac:dyDescent="0.5">
      <c r="A75" t="s">
        <v>41</v>
      </c>
      <c r="B75" s="4">
        <v>42339</v>
      </c>
      <c r="C75" s="2" t="s">
        <v>11</v>
      </c>
      <c r="D75" s="6">
        <v>395</v>
      </c>
      <c r="E75" s="6">
        <v>871746093</v>
      </c>
      <c r="F75" s="45">
        <f t="shared" si="1"/>
        <v>2206952.1341772154</v>
      </c>
    </row>
    <row r="76" spans="1:6" ht="18.75" customHeight="1" x14ac:dyDescent="0.5">
      <c r="A76" t="s">
        <v>41</v>
      </c>
      <c r="B76" s="4">
        <v>42339</v>
      </c>
      <c r="C76" s="2" t="s">
        <v>12</v>
      </c>
      <c r="D76" s="6">
        <v>9</v>
      </c>
      <c r="E76" s="6">
        <v>10944000</v>
      </c>
      <c r="F76" s="45">
        <f t="shared" si="1"/>
        <v>1216000</v>
      </c>
    </row>
    <row r="77" spans="1:6" ht="18.75" customHeight="1" x14ac:dyDescent="0.5">
      <c r="A77" t="s">
        <v>41</v>
      </c>
      <c r="B77" s="4">
        <v>42339</v>
      </c>
      <c r="C77" s="2" t="s">
        <v>13</v>
      </c>
      <c r="D77" s="6">
        <v>0</v>
      </c>
      <c r="E77" s="6">
        <v>0</v>
      </c>
      <c r="F77" s="45">
        <f t="shared" si="1"/>
        <v>0</v>
      </c>
    </row>
    <row r="78" spans="1:6" ht="18.75" customHeight="1" x14ac:dyDescent="0.5">
      <c r="A78" t="s">
        <v>41</v>
      </c>
      <c r="B78" s="4">
        <v>42339</v>
      </c>
      <c r="C78" s="2" t="s">
        <v>14</v>
      </c>
      <c r="D78" s="6">
        <v>465</v>
      </c>
      <c r="E78" s="6">
        <v>1073780014</v>
      </c>
      <c r="F78" s="45">
        <f t="shared" si="1"/>
        <v>2309204.3311827956</v>
      </c>
    </row>
    <row r="79" spans="1:6" ht="18.75" customHeight="1" x14ac:dyDescent="0.5">
      <c r="A79" t="s">
        <v>41</v>
      </c>
      <c r="B79" s="4">
        <v>42339</v>
      </c>
      <c r="C79" s="2" t="s">
        <v>15</v>
      </c>
      <c r="D79" s="6">
        <v>0</v>
      </c>
      <c r="E79" s="6">
        <v>0</v>
      </c>
      <c r="F79" s="45">
        <f t="shared" si="1"/>
        <v>0</v>
      </c>
    </row>
    <row r="80" spans="1:6" ht="18.75" customHeight="1" x14ac:dyDescent="0.5">
      <c r="A80" t="s">
        <v>42</v>
      </c>
      <c r="B80" s="4">
        <v>42186</v>
      </c>
      <c r="C80" s="2" t="s">
        <v>3</v>
      </c>
      <c r="D80" s="6">
        <v>102</v>
      </c>
      <c r="E80" s="6">
        <v>262573612</v>
      </c>
      <c r="F80" s="45">
        <f>IFERROR(E80/D80,0)</f>
        <v>2574251.0980392159</v>
      </c>
    </row>
    <row r="81" spans="1:6" ht="18.75" customHeight="1" x14ac:dyDescent="0.5">
      <c r="A81" t="s">
        <v>42</v>
      </c>
      <c r="B81" s="4">
        <v>42186</v>
      </c>
      <c r="C81" s="2" t="s">
        <v>4</v>
      </c>
      <c r="D81" s="6">
        <v>122</v>
      </c>
      <c r="E81" s="6">
        <v>0</v>
      </c>
      <c r="F81" s="45">
        <f t="shared" ref="F81:F144" si="2">IFERROR(E81/D81,0)</f>
        <v>0</v>
      </c>
    </row>
    <row r="82" spans="1:6" ht="18.75" customHeight="1" x14ac:dyDescent="0.5">
      <c r="A82" t="s">
        <v>42</v>
      </c>
      <c r="B82" s="4">
        <v>42186</v>
      </c>
      <c r="C82" s="2" t="s">
        <v>5</v>
      </c>
      <c r="D82" s="6">
        <v>0</v>
      </c>
      <c r="E82" s="6">
        <v>0</v>
      </c>
      <c r="F82" s="45">
        <f t="shared" si="2"/>
        <v>0</v>
      </c>
    </row>
    <row r="83" spans="1:6" ht="18.75" customHeight="1" x14ac:dyDescent="0.5">
      <c r="A83" t="s">
        <v>42</v>
      </c>
      <c r="B83" s="4">
        <v>42186</v>
      </c>
      <c r="C83" s="2" t="s">
        <v>6</v>
      </c>
      <c r="D83" s="6">
        <v>382</v>
      </c>
      <c r="E83" s="6">
        <v>878666090</v>
      </c>
      <c r="F83" s="45">
        <f t="shared" si="2"/>
        <v>2300173.0104712043</v>
      </c>
    </row>
    <row r="84" spans="1:6" ht="18.75" customHeight="1" x14ac:dyDescent="0.5">
      <c r="A84" t="s">
        <v>42</v>
      </c>
      <c r="B84" s="4">
        <v>42186</v>
      </c>
      <c r="C84" s="2" t="s">
        <v>7</v>
      </c>
      <c r="D84" s="6">
        <v>326</v>
      </c>
      <c r="E84" s="6">
        <v>605254692</v>
      </c>
      <c r="F84" s="45">
        <f t="shared" si="2"/>
        <v>1856609.4846625766</v>
      </c>
    </row>
    <row r="85" spans="1:6" ht="18.75" customHeight="1" x14ac:dyDescent="0.5">
      <c r="A85" t="s">
        <v>42</v>
      </c>
      <c r="B85" s="4">
        <v>42186</v>
      </c>
      <c r="C85" s="2" t="s">
        <v>8</v>
      </c>
      <c r="D85" s="6">
        <v>0</v>
      </c>
      <c r="E85" s="6">
        <v>0</v>
      </c>
      <c r="F85" s="45">
        <f t="shared" si="2"/>
        <v>0</v>
      </c>
    </row>
    <row r="86" spans="1:6" ht="18.75" customHeight="1" x14ac:dyDescent="0.5">
      <c r="A86" t="s">
        <v>42</v>
      </c>
      <c r="B86" s="4">
        <v>42186</v>
      </c>
      <c r="C86" s="2" t="s">
        <v>9</v>
      </c>
      <c r="D86" s="6">
        <v>0</v>
      </c>
      <c r="E86" s="6">
        <v>0</v>
      </c>
      <c r="F86" s="45">
        <f t="shared" si="2"/>
        <v>0</v>
      </c>
    </row>
    <row r="87" spans="1:6" ht="18.75" customHeight="1" x14ac:dyDescent="0.5">
      <c r="A87" t="s">
        <v>42</v>
      </c>
      <c r="B87" s="4">
        <v>42186</v>
      </c>
      <c r="C87" s="2" t="s">
        <v>10</v>
      </c>
      <c r="D87" s="6">
        <v>2</v>
      </c>
      <c r="E87" s="6">
        <v>4830720</v>
      </c>
      <c r="F87" s="45">
        <f t="shared" si="2"/>
        <v>2415360</v>
      </c>
    </row>
    <row r="88" spans="1:6" ht="18.75" customHeight="1" x14ac:dyDescent="0.5">
      <c r="A88" t="s">
        <v>42</v>
      </c>
      <c r="B88" s="4">
        <v>42186</v>
      </c>
      <c r="C88" s="2" t="s">
        <v>11</v>
      </c>
      <c r="D88" s="6">
        <v>649</v>
      </c>
      <c r="E88" s="6">
        <v>1257363428</v>
      </c>
      <c r="F88" s="45">
        <f t="shared" si="2"/>
        <v>1937385.8674884439</v>
      </c>
    </row>
    <row r="89" spans="1:6" ht="18.75" customHeight="1" x14ac:dyDescent="0.5">
      <c r="A89" t="s">
        <v>42</v>
      </c>
      <c r="B89" s="4">
        <v>42186</v>
      </c>
      <c r="C89" s="2" t="s">
        <v>12</v>
      </c>
      <c r="D89" s="6">
        <v>0</v>
      </c>
      <c r="E89" s="6">
        <v>0</v>
      </c>
      <c r="F89" s="45">
        <f t="shared" si="2"/>
        <v>0</v>
      </c>
    </row>
    <row r="90" spans="1:6" ht="18.75" customHeight="1" x14ac:dyDescent="0.5">
      <c r="A90" t="s">
        <v>42</v>
      </c>
      <c r="B90" s="4">
        <v>42186</v>
      </c>
      <c r="C90" s="2" t="s">
        <v>13</v>
      </c>
      <c r="D90" s="6">
        <v>0</v>
      </c>
      <c r="E90" s="6">
        <v>0</v>
      </c>
      <c r="F90" s="45">
        <f t="shared" si="2"/>
        <v>0</v>
      </c>
    </row>
    <row r="91" spans="1:6" ht="18.75" customHeight="1" x14ac:dyDescent="0.5">
      <c r="A91" t="s">
        <v>42</v>
      </c>
      <c r="B91" s="4">
        <v>42186</v>
      </c>
      <c r="C91" s="2" t="s">
        <v>14</v>
      </c>
      <c r="D91" s="6">
        <v>0</v>
      </c>
      <c r="E91" s="6">
        <v>0</v>
      </c>
      <c r="F91" s="45">
        <f t="shared" si="2"/>
        <v>0</v>
      </c>
    </row>
    <row r="92" spans="1:6" ht="18.75" customHeight="1" x14ac:dyDescent="0.5">
      <c r="A92" t="s">
        <v>42</v>
      </c>
      <c r="B92" s="4">
        <v>42186</v>
      </c>
      <c r="C92" s="2" t="s">
        <v>15</v>
      </c>
      <c r="D92" s="6">
        <v>100</v>
      </c>
      <c r="E92" s="6">
        <v>155911439</v>
      </c>
      <c r="F92" s="45">
        <f t="shared" si="2"/>
        <v>1559114.39</v>
      </c>
    </row>
    <row r="93" spans="1:6" ht="18.75" customHeight="1" x14ac:dyDescent="0.5">
      <c r="A93" t="s">
        <v>42</v>
      </c>
      <c r="B93" s="4">
        <v>42217</v>
      </c>
      <c r="C93" s="2" t="s">
        <v>3</v>
      </c>
      <c r="D93" s="6">
        <v>133</v>
      </c>
      <c r="E93" s="6">
        <v>320643342</v>
      </c>
      <c r="F93" s="45">
        <f t="shared" si="2"/>
        <v>2410852.1954887216</v>
      </c>
    </row>
    <row r="94" spans="1:6" ht="18.75" customHeight="1" x14ac:dyDescent="0.5">
      <c r="A94" t="s">
        <v>42</v>
      </c>
      <c r="B94" s="4">
        <v>42217</v>
      </c>
      <c r="C94" s="2" t="s">
        <v>4</v>
      </c>
      <c r="D94" s="6">
        <v>77</v>
      </c>
      <c r="E94" s="6">
        <v>0</v>
      </c>
      <c r="F94" s="45">
        <f t="shared" si="2"/>
        <v>0</v>
      </c>
    </row>
    <row r="95" spans="1:6" ht="18.75" customHeight="1" x14ac:dyDescent="0.5">
      <c r="A95" t="s">
        <v>42</v>
      </c>
      <c r="B95" s="4">
        <v>42217</v>
      </c>
      <c r="C95" s="2" t="s">
        <v>5</v>
      </c>
      <c r="D95" s="6">
        <v>0</v>
      </c>
      <c r="E95" s="6">
        <v>0</v>
      </c>
      <c r="F95" s="45">
        <f t="shared" si="2"/>
        <v>0</v>
      </c>
    </row>
    <row r="96" spans="1:6" ht="18.75" customHeight="1" x14ac:dyDescent="0.5">
      <c r="A96" t="s">
        <v>42</v>
      </c>
      <c r="B96" s="4">
        <v>42217</v>
      </c>
      <c r="C96" s="2" t="s">
        <v>6</v>
      </c>
      <c r="D96" s="6">
        <v>406</v>
      </c>
      <c r="E96" s="6">
        <v>894429961</v>
      </c>
      <c r="F96" s="45">
        <f t="shared" si="2"/>
        <v>2203029.4605911332</v>
      </c>
    </row>
    <row r="97" spans="1:6" ht="18.75" customHeight="1" x14ac:dyDescent="0.5">
      <c r="A97" t="s">
        <v>42</v>
      </c>
      <c r="B97" s="4">
        <v>42217</v>
      </c>
      <c r="C97" s="2" t="s">
        <v>7</v>
      </c>
      <c r="D97" s="6">
        <v>705</v>
      </c>
      <c r="E97" s="6">
        <v>1368886955</v>
      </c>
      <c r="F97" s="45">
        <f t="shared" si="2"/>
        <v>1941683.6241134752</v>
      </c>
    </row>
    <row r="98" spans="1:6" ht="18.75" customHeight="1" x14ac:dyDescent="0.5">
      <c r="A98" t="s">
        <v>42</v>
      </c>
      <c r="B98" s="4">
        <v>42217</v>
      </c>
      <c r="C98" s="2" t="s">
        <v>8</v>
      </c>
      <c r="D98" s="6">
        <v>8</v>
      </c>
      <c r="E98" s="6">
        <v>10771330</v>
      </c>
      <c r="F98" s="45">
        <f t="shared" si="2"/>
        <v>1346416.25</v>
      </c>
    </row>
    <row r="99" spans="1:6" ht="18.75" customHeight="1" x14ac:dyDescent="0.5">
      <c r="A99" t="s">
        <v>42</v>
      </c>
      <c r="B99" s="4">
        <v>42217</v>
      </c>
      <c r="C99" s="2" t="s">
        <v>9</v>
      </c>
      <c r="D99" s="6">
        <v>0</v>
      </c>
      <c r="E99" s="6">
        <v>0</v>
      </c>
      <c r="F99" s="45">
        <f t="shared" si="2"/>
        <v>0</v>
      </c>
    </row>
    <row r="100" spans="1:6" ht="18.75" customHeight="1" x14ac:dyDescent="0.5">
      <c r="A100" t="s">
        <v>42</v>
      </c>
      <c r="B100" s="4">
        <v>42217</v>
      </c>
      <c r="C100" s="2" t="s">
        <v>10</v>
      </c>
      <c r="D100" s="6">
        <v>0</v>
      </c>
      <c r="E100" s="6">
        <v>0</v>
      </c>
      <c r="F100" s="45">
        <f t="shared" si="2"/>
        <v>0</v>
      </c>
    </row>
    <row r="101" spans="1:6" ht="18.75" customHeight="1" x14ac:dyDescent="0.5">
      <c r="A101" t="s">
        <v>42</v>
      </c>
      <c r="B101" s="4">
        <v>42217</v>
      </c>
      <c r="C101" s="2" t="s">
        <v>11</v>
      </c>
      <c r="D101" s="6">
        <v>681</v>
      </c>
      <c r="E101" s="6">
        <v>1348772412</v>
      </c>
      <c r="F101" s="45">
        <f t="shared" si="2"/>
        <v>1980576.2290748898</v>
      </c>
    </row>
    <row r="102" spans="1:6" ht="18.75" customHeight="1" x14ac:dyDescent="0.5">
      <c r="A102" t="s">
        <v>42</v>
      </c>
      <c r="B102" s="4">
        <v>42217</v>
      </c>
      <c r="C102" s="2" t="s">
        <v>12</v>
      </c>
      <c r="D102" s="6">
        <v>12</v>
      </c>
      <c r="E102" s="6">
        <v>31381020</v>
      </c>
      <c r="F102" s="45">
        <f t="shared" si="2"/>
        <v>2615085</v>
      </c>
    </row>
    <row r="103" spans="1:6" ht="18.75" customHeight="1" x14ac:dyDescent="0.5">
      <c r="A103" t="s">
        <v>42</v>
      </c>
      <c r="B103" s="4">
        <v>42217</v>
      </c>
      <c r="C103" s="2" t="s">
        <v>13</v>
      </c>
      <c r="D103" s="6">
        <v>0</v>
      </c>
      <c r="E103" s="6">
        <v>0</v>
      </c>
      <c r="F103" s="45">
        <f t="shared" si="2"/>
        <v>0</v>
      </c>
    </row>
    <row r="104" spans="1:6" ht="18.75" customHeight="1" x14ac:dyDescent="0.5">
      <c r="A104" t="s">
        <v>42</v>
      </c>
      <c r="B104" s="4">
        <v>42217</v>
      </c>
      <c r="C104" s="2" t="s">
        <v>14</v>
      </c>
      <c r="D104" s="6">
        <v>6</v>
      </c>
      <c r="E104" s="6">
        <v>14729039</v>
      </c>
      <c r="F104" s="45">
        <f t="shared" si="2"/>
        <v>2454839.8333333335</v>
      </c>
    </row>
    <row r="105" spans="1:6" ht="18.75" customHeight="1" x14ac:dyDescent="0.5">
      <c r="A105" t="s">
        <v>42</v>
      </c>
      <c r="B105" s="4">
        <v>42217</v>
      </c>
      <c r="C105" s="2" t="s">
        <v>15</v>
      </c>
      <c r="D105" s="6">
        <v>0</v>
      </c>
      <c r="E105" s="6">
        <v>0</v>
      </c>
      <c r="F105" s="45">
        <f t="shared" si="2"/>
        <v>0</v>
      </c>
    </row>
    <row r="106" spans="1:6" ht="18.75" customHeight="1" x14ac:dyDescent="0.5">
      <c r="A106" t="s">
        <v>42</v>
      </c>
      <c r="B106" s="4">
        <v>42248</v>
      </c>
      <c r="C106" s="2" t="s">
        <v>3</v>
      </c>
      <c r="D106" s="6">
        <v>64</v>
      </c>
      <c r="E106" s="6">
        <v>137532375</v>
      </c>
      <c r="F106" s="45">
        <f t="shared" si="2"/>
        <v>2148943.359375</v>
      </c>
    </row>
    <row r="107" spans="1:6" ht="18.75" customHeight="1" x14ac:dyDescent="0.5">
      <c r="A107" t="s">
        <v>42</v>
      </c>
      <c r="B107" s="4">
        <v>42248</v>
      </c>
      <c r="C107" s="2" t="s">
        <v>4</v>
      </c>
      <c r="D107" s="6">
        <v>69</v>
      </c>
      <c r="E107" s="6">
        <v>0</v>
      </c>
      <c r="F107" s="45">
        <f t="shared" si="2"/>
        <v>0</v>
      </c>
    </row>
    <row r="108" spans="1:6" ht="18.75" customHeight="1" x14ac:dyDescent="0.5">
      <c r="A108" t="s">
        <v>42</v>
      </c>
      <c r="B108" s="4">
        <v>42248</v>
      </c>
      <c r="C108" s="2" t="s">
        <v>5</v>
      </c>
      <c r="D108" s="6">
        <v>0</v>
      </c>
      <c r="E108" s="6">
        <v>0</v>
      </c>
      <c r="F108" s="45">
        <f t="shared" si="2"/>
        <v>0</v>
      </c>
    </row>
    <row r="109" spans="1:6" ht="18.75" customHeight="1" x14ac:dyDescent="0.5">
      <c r="A109" t="s">
        <v>42</v>
      </c>
      <c r="B109" s="4">
        <v>42248</v>
      </c>
      <c r="C109" s="2" t="s">
        <v>6</v>
      </c>
      <c r="D109" s="6">
        <v>115</v>
      </c>
      <c r="E109" s="6">
        <v>207617824</v>
      </c>
      <c r="F109" s="45">
        <f t="shared" si="2"/>
        <v>1805372.3826086957</v>
      </c>
    </row>
    <row r="110" spans="1:6" ht="18.75" customHeight="1" x14ac:dyDescent="0.5">
      <c r="A110" t="s">
        <v>42</v>
      </c>
      <c r="B110" s="4">
        <v>42248</v>
      </c>
      <c r="C110" s="2" t="s">
        <v>7</v>
      </c>
      <c r="D110" s="6">
        <v>645</v>
      </c>
      <c r="E110" s="6">
        <v>1147921855</v>
      </c>
      <c r="F110" s="45">
        <f t="shared" si="2"/>
        <v>1779723.8062015504</v>
      </c>
    </row>
    <row r="111" spans="1:6" ht="18.75" customHeight="1" x14ac:dyDescent="0.5">
      <c r="A111" t="s">
        <v>42</v>
      </c>
      <c r="B111" s="4">
        <v>42248</v>
      </c>
      <c r="C111" s="2" t="s">
        <v>8</v>
      </c>
      <c r="D111" s="6">
        <v>7</v>
      </c>
      <c r="E111" s="6">
        <v>12219300</v>
      </c>
      <c r="F111" s="45">
        <f t="shared" si="2"/>
        <v>1745614.2857142857</v>
      </c>
    </row>
    <row r="112" spans="1:6" ht="18.75" customHeight="1" x14ac:dyDescent="0.5">
      <c r="A112" t="s">
        <v>42</v>
      </c>
      <c r="B112" s="4">
        <v>42248</v>
      </c>
      <c r="C112" s="2" t="s">
        <v>9</v>
      </c>
      <c r="D112" s="6">
        <v>0</v>
      </c>
      <c r="E112" s="6">
        <v>0</v>
      </c>
      <c r="F112" s="45">
        <f t="shared" si="2"/>
        <v>0</v>
      </c>
    </row>
    <row r="113" spans="1:6" ht="18.75" customHeight="1" x14ac:dyDescent="0.5">
      <c r="A113" t="s">
        <v>42</v>
      </c>
      <c r="B113" s="4">
        <v>42248</v>
      </c>
      <c r="C113" s="2" t="s">
        <v>10</v>
      </c>
      <c r="D113" s="6">
        <v>0</v>
      </c>
      <c r="E113" s="6">
        <v>0</v>
      </c>
      <c r="F113" s="45">
        <f t="shared" si="2"/>
        <v>0</v>
      </c>
    </row>
    <row r="114" spans="1:6" ht="18.75" customHeight="1" x14ac:dyDescent="0.5">
      <c r="A114" t="s">
        <v>42</v>
      </c>
      <c r="B114" s="4">
        <v>42248</v>
      </c>
      <c r="C114" s="2" t="s">
        <v>11</v>
      </c>
      <c r="D114" s="6">
        <v>135</v>
      </c>
      <c r="E114" s="6">
        <v>283088479</v>
      </c>
      <c r="F114" s="45">
        <f t="shared" si="2"/>
        <v>2096951.6962962963</v>
      </c>
    </row>
    <row r="115" spans="1:6" ht="18.75" customHeight="1" x14ac:dyDescent="0.5">
      <c r="A115" t="s">
        <v>42</v>
      </c>
      <c r="B115" s="4">
        <v>42248</v>
      </c>
      <c r="C115" s="2" t="s">
        <v>12</v>
      </c>
      <c r="D115" s="6">
        <v>8</v>
      </c>
      <c r="E115" s="6">
        <v>17517106</v>
      </c>
      <c r="F115" s="45">
        <f t="shared" si="2"/>
        <v>2189638.25</v>
      </c>
    </row>
    <row r="116" spans="1:6" ht="18.75" customHeight="1" x14ac:dyDescent="0.5">
      <c r="A116" t="s">
        <v>42</v>
      </c>
      <c r="B116" s="4">
        <v>42248</v>
      </c>
      <c r="C116" s="2" t="s">
        <v>13</v>
      </c>
      <c r="D116" s="6">
        <v>0</v>
      </c>
      <c r="E116" s="6">
        <v>0</v>
      </c>
      <c r="F116" s="45">
        <f t="shared" si="2"/>
        <v>0</v>
      </c>
    </row>
    <row r="117" spans="1:6" ht="18.75" customHeight="1" x14ac:dyDescent="0.5">
      <c r="A117" t="s">
        <v>42</v>
      </c>
      <c r="B117" s="4">
        <v>42248</v>
      </c>
      <c r="C117" s="2" t="s">
        <v>14</v>
      </c>
      <c r="D117" s="6">
        <v>60</v>
      </c>
      <c r="E117" s="6">
        <v>119887650</v>
      </c>
      <c r="F117" s="45">
        <f t="shared" si="2"/>
        <v>1998127.5</v>
      </c>
    </row>
    <row r="118" spans="1:6" ht="18.75" customHeight="1" x14ac:dyDescent="0.5">
      <c r="A118" t="s">
        <v>42</v>
      </c>
      <c r="B118" s="4">
        <v>42248</v>
      </c>
      <c r="C118" s="2" t="s">
        <v>15</v>
      </c>
      <c r="D118" s="6">
        <v>0</v>
      </c>
      <c r="E118" s="6">
        <v>0</v>
      </c>
      <c r="F118" s="45">
        <f t="shared" si="2"/>
        <v>0</v>
      </c>
    </row>
    <row r="119" spans="1:6" ht="18.75" customHeight="1" x14ac:dyDescent="0.5">
      <c r="A119" t="s">
        <v>42</v>
      </c>
      <c r="B119" s="4">
        <v>42278</v>
      </c>
      <c r="C119" s="2" t="s">
        <v>3</v>
      </c>
      <c r="D119" s="6">
        <v>9</v>
      </c>
      <c r="E119" s="6">
        <v>17103150</v>
      </c>
      <c r="F119" s="45">
        <f t="shared" si="2"/>
        <v>1900350</v>
      </c>
    </row>
    <row r="120" spans="1:6" ht="18.75" customHeight="1" x14ac:dyDescent="0.5">
      <c r="A120" t="s">
        <v>42</v>
      </c>
      <c r="B120" s="4">
        <v>42278</v>
      </c>
      <c r="C120" s="2" t="s">
        <v>4</v>
      </c>
      <c r="D120" s="6">
        <v>82</v>
      </c>
      <c r="E120" s="6">
        <v>0</v>
      </c>
      <c r="F120" s="45">
        <f t="shared" si="2"/>
        <v>0</v>
      </c>
    </row>
    <row r="121" spans="1:6" ht="18.75" customHeight="1" x14ac:dyDescent="0.5">
      <c r="A121" t="s">
        <v>42</v>
      </c>
      <c r="B121" s="4">
        <v>42278</v>
      </c>
      <c r="C121" s="2" t="s">
        <v>5</v>
      </c>
      <c r="D121" s="6">
        <v>0</v>
      </c>
      <c r="E121" s="6">
        <v>0</v>
      </c>
      <c r="F121" s="45">
        <f t="shared" si="2"/>
        <v>0</v>
      </c>
    </row>
    <row r="122" spans="1:6" ht="18.75" customHeight="1" x14ac:dyDescent="0.5">
      <c r="A122" t="s">
        <v>42</v>
      </c>
      <c r="B122" s="4">
        <v>42278</v>
      </c>
      <c r="C122" s="2" t="s">
        <v>6</v>
      </c>
      <c r="D122" s="6">
        <v>84</v>
      </c>
      <c r="E122" s="6">
        <v>167034654</v>
      </c>
      <c r="F122" s="45">
        <f t="shared" si="2"/>
        <v>1988507.7857142857</v>
      </c>
    </row>
    <row r="123" spans="1:6" ht="18.75" customHeight="1" x14ac:dyDescent="0.5">
      <c r="A123" t="s">
        <v>42</v>
      </c>
      <c r="B123" s="4">
        <v>42278</v>
      </c>
      <c r="C123" s="2" t="s">
        <v>7</v>
      </c>
      <c r="D123" s="6">
        <v>491</v>
      </c>
      <c r="E123" s="6">
        <v>838192178</v>
      </c>
      <c r="F123" s="45">
        <f t="shared" si="2"/>
        <v>1707112.3788187373</v>
      </c>
    </row>
    <row r="124" spans="1:6" ht="18.75" customHeight="1" x14ac:dyDescent="0.5">
      <c r="A124" t="s">
        <v>42</v>
      </c>
      <c r="B124" s="4">
        <v>42278</v>
      </c>
      <c r="C124" s="2" t="s">
        <v>8</v>
      </c>
      <c r="D124" s="6">
        <v>7</v>
      </c>
      <c r="E124" s="6">
        <v>14078700</v>
      </c>
      <c r="F124" s="45">
        <f t="shared" si="2"/>
        <v>2011242.857142857</v>
      </c>
    </row>
    <row r="125" spans="1:6" ht="18.75" customHeight="1" x14ac:dyDescent="0.5">
      <c r="A125" t="s">
        <v>42</v>
      </c>
      <c r="B125" s="4">
        <v>42278</v>
      </c>
      <c r="C125" s="2" t="s">
        <v>9</v>
      </c>
      <c r="D125" s="6">
        <v>0</v>
      </c>
      <c r="E125" s="6">
        <v>0</v>
      </c>
      <c r="F125" s="45">
        <f t="shared" si="2"/>
        <v>0</v>
      </c>
    </row>
    <row r="126" spans="1:6" ht="18.75" customHeight="1" x14ac:dyDescent="0.5">
      <c r="A126" t="s">
        <v>42</v>
      </c>
      <c r="B126" s="4">
        <v>42278</v>
      </c>
      <c r="C126" s="2" t="s">
        <v>10</v>
      </c>
      <c r="D126" s="6">
        <v>10</v>
      </c>
      <c r="E126" s="6">
        <v>22429575</v>
      </c>
      <c r="F126" s="45">
        <f t="shared" si="2"/>
        <v>2242957.5</v>
      </c>
    </row>
    <row r="127" spans="1:6" ht="18.75" customHeight="1" x14ac:dyDescent="0.5">
      <c r="A127" t="s">
        <v>42</v>
      </c>
      <c r="B127" s="4">
        <v>42278</v>
      </c>
      <c r="C127" s="2" t="s">
        <v>11</v>
      </c>
      <c r="D127" s="6">
        <v>116</v>
      </c>
      <c r="E127" s="6">
        <v>210197120</v>
      </c>
      <c r="F127" s="45">
        <f t="shared" si="2"/>
        <v>1812044.1379310344</v>
      </c>
    </row>
    <row r="128" spans="1:6" ht="18.75" customHeight="1" x14ac:dyDescent="0.5">
      <c r="A128" t="s">
        <v>42</v>
      </c>
      <c r="B128" s="4">
        <v>42278</v>
      </c>
      <c r="C128" s="2" t="s">
        <v>12</v>
      </c>
      <c r="D128" s="6">
        <v>0</v>
      </c>
      <c r="E128" s="6">
        <v>0</v>
      </c>
      <c r="F128" s="45">
        <f t="shared" si="2"/>
        <v>0</v>
      </c>
    </row>
    <row r="129" spans="1:6" ht="18.75" customHeight="1" x14ac:dyDescent="0.5">
      <c r="A129" t="s">
        <v>42</v>
      </c>
      <c r="B129" s="4">
        <v>42278</v>
      </c>
      <c r="C129" s="2" t="s">
        <v>13</v>
      </c>
      <c r="D129" s="6">
        <v>0</v>
      </c>
      <c r="E129" s="6">
        <v>0</v>
      </c>
      <c r="F129" s="45">
        <f t="shared" si="2"/>
        <v>0</v>
      </c>
    </row>
    <row r="130" spans="1:6" ht="18.75" customHeight="1" x14ac:dyDescent="0.5">
      <c r="A130" t="s">
        <v>42</v>
      </c>
      <c r="B130" s="4">
        <v>42278</v>
      </c>
      <c r="C130" s="2" t="s">
        <v>14</v>
      </c>
      <c r="D130" s="6">
        <v>163</v>
      </c>
      <c r="E130" s="6">
        <v>352460543</v>
      </c>
      <c r="F130" s="45">
        <f t="shared" si="2"/>
        <v>2162334.6196319018</v>
      </c>
    </row>
    <row r="131" spans="1:6" ht="18.75" customHeight="1" x14ac:dyDescent="0.5">
      <c r="A131" t="s">
        <v>42</v>
      </c>
      <c r="B131" s="4">
        <v>42278</v>
      </c>
      <c r="C131" s="2" t="s">
        <v>15</v>
      </c>
      <c r="D131" s="6">
        <v>0</v>
      </c>
      <c r="E131" s="6">
        <v>0</v>
      </c>
      <c r="F131" s="45">
        <f t="shared" si="2"/>
        <v>0</v>
      </c>
    </row>
    <row r="132" spans="1:6" ht="18.75" customHeight="1" x14ac:dyDescent="0.5">
      <c r="A132" t="s">
        <v>42</v>
      </c>
      <c r="B132" s="4">
        <v>42309</v>
      </c>
      <c r="C132" s="2" t="s">
        <v>3</v>
      </c>
      <c r="D132" s="6">
        <v>22</v>
      </c>
      <c r="E132" s="6">
        <v>58255425</v>
      </c>
      <c r="F132" s="45">
        <f t="shared" si="2"/>
        <v>2647973.8636363638</v>
      </c>
    </row>
    <row r="133" spans="1:6" ht="18.75" customHeight="1" x14ac:dyDescent="0.5">
      <c r="A133" t="s">
        <v>42</v>
      </c>
      <c r="B133" s="4">
        <v>42309</v>
      </c>
      <c r="C133" s="2" t="s">
        <v>4</v>
      </c>
      <c r="D133" s="6">
        <v>95</v>
      </c>
      <c r="E133" s="6">
        <v>0</v>
      </c>
      <c r="F133" s="45">
        <f t="shared" si="2"/>
        <v>0</v>
      </c>
    </row>
    <row r="134" spans="1:6" ht="18.75" customHeight="1" x14ac:dyDescent="0.5">
      <c r="A134" t="s">
        <v>42</v>
      </c>
      <c r="B134" s="4">
        <v>42309</v>
      </c>
      <c r="C134" s="2" t="s">
        <v>5</v>
      </c>
      <c r="D134" s="6">
        <v>0</v>
      </c>
      <c r="E134" s="6">
        <v>0</v>
      </c>
      <c r="F134" s="45">
        <f t="shared" si="2"/>
        <v>0</v>
      </c>
    </row>
    <row r="135" spans="1:6" ht="18.75" customHeight="1" x14ac:dyDescent="0.5">
      <c r="A135" t="s">
        <v>42</v>
      </c>
      <c r="B135" s="4">
        <v>42309</v>
      </c>
      <c r="C135" s="2" t="s">
        <v>6</v>
      </c>
      <c r="D135" s="6">
        <v>212</v>
      </c>
      <c r="E135" s="6">
        <v>440025426</v>
      </c>
      <c r="F135" s="45">
        <f t="shared" si="2"/>
        <v>2075591.6320754718</v>
      </c>
    </row>
    <row r="136" spans="1:6" ht="18.75" customHeight="1" x14ac:dyDescent="0.5">
      <c r="A136" t="s">
        <v>42</v>
      </c>
      <c r="B136" s="4">
        <v>42309</v>
      </c>
      <c r="C136" s="2" t="s">
        <v>7</v>
      </c>
      <c r="D136" s="6">
        <v>439</v>
      </c>
      <c r="E136" s="6">
        <v>715224941</v>
      </c>
      <c r="F136" s="45">
        <f t="shared" si="2"/>
        <v>1629213.9886104784</v>
      </c>
    </row>
    <row r="137" spans="1:6" ht="18.75" customHeight="1" x14ac:dyDescent="0.5">
      <c r="A137" t="s">
        <v>42</v>
      </c>
      <c r="B137" s="4">
        <v>42309</v>
      </c>
      <c r="C137" s="2" t="s">
        <v>8</v>
      </c>
      <c r="D137" s="6">
        <v>3</v>
      </c>
      <c r="E137" s="6">
        <v>5467500</v>
      </c>
      <c r="F137" s="45">
        <f t="shared" si="2"/>
        <v>1822500</v>
      </c>
    </row>
    <row r="138" spans="1:6" ht="18.75" customHeight="1" x14ac:dyDescent="0.5">
      <c r="A138" t="s">
        <v>42</v>
      </c>
      <c r="B138" s="4">
        <v>42309</v>
      </c>
      <c r="C138" s="2" t="s">
        <v>9</v>
      </c>
      <c r="D138" s="6">
        <v>0</v>
      </c>
      <c r="E138" s="6">
        <v>0</v>
      </c>
      <c r="F138" s="45">
        <f t="shared" si="2"/>
        <v>0</v>
      </c>
    </row>
    <row r="139" spans="1:6" ht="18.75" customHeight="1" x14ac:dyDescent="0.5">
      <c r="A139" t="s">
        <v>42</v>
      </c>
      <c r="B139" s="4">
        <v>42309</v>
      </c>
      <c r="C139" s="2" t="s">
        <v>10</v>
      </c>
      <c r="D139" s="6">
        <v>8</v>
      </c>
      <c r="E139" s="6">
        <v>19170000</v>
      </c>
      <c r="F139" s="45">
        <f t="shared" si="2"/>
        <v>2396250</v>
      </c>
    </row>
    <row r="140" spans="1:6" ht="18.75" customHeight="1" x14ac:dyDescent="0.5">
      <c r="A140" t="s">
        <v>42</v>
      </c>
      <c r="B140" s="4">
        <v>42309</v>
      </c>
      <c r="C140" s="2" t="s">
        <v>11</v>
      </c>
      <c r="D140" s="6">
        <v>264</v>
      </c>
      <c r="E140" s="6">
        <v>474743177</v>
      </c>
      <c r="F140" s="45">
        <f t="shared" si="2"/>
        <v>1798269.6098484849</v>
      </c>
    </row>
    <row r="141" spans="1:6" ht="18.75" customHeight="1" x14ac:dyDescent="0.5">
      <c r="A141" t="s">
        <v>42</v>
      </c>
      <c r="B141" s="4">
        <v>42309</v>
      </c>
      <c r="C141" s="2" t="s">
        <v>12</v>
      </c>
      <c r="D141" s="6">
        <v>118</v>
      </c>
      <c r="E141" s="6">
        <v>102617849</v>
      </c>
      <c r="F141" s="45">
        <f t="shared" si="2"/>
        <v>869642.78813559317</v>
      </c>
    </row>
    <row r="142" spans="1:6" ht="18.75" customHeight="1" x14ac:dyDescent="0.5">
      <c r="A142" t="s">
        <v>42</v>
      </c>
      <c r="B142" s="4">
        <v>42309</v>
      </c>
      <c r="C142" s="2" t="s">
        <v>13</v>
      </c>
      <c r="D142" s="6">
        <v>0</v>
      </c>
      <c r="E142" s="6">
        <v>0</v>
      </c>
      <c r="F142" s="45">
        <f t="shared" si="2"/>
        <v>0</v>
      </c>
    </row>
    <row r="143" spans="1:6" ht="18.75" customHeight="1" x14ac:dyDescent="0.5">
      <c r="A143" t="s">
        <v>42</v>
      </c>
      <c r="B143" s="4">
        <v>42309</v>
      </c>
      <c r="C143" s="2" t="s">
        <v>14</v>
      </c>
      <c r="D143" s="6">
        <v>190</v>
      </c>
      <c r="E143" s="6">
        <v>354153074</v>
      </c>
      <c r="F143" s="45">
        <f t="shared" si="2"/>
        <v>1863963.547368421</v>
      </c>
    </row>
    <row r="144" spans="1:6" ht="18.75" customHeight="1" x14ac:dyDescent="0.5">
      <c r="A144" t="s">
        <v>42</v>
      </c>
      <c r="B144" s="4">
        <v>42309</v>
      </c>
      <c r="C144" s="2" t="s">
        <v>15</v>
      </c>
      <c r="D144" s="6">
        <v>0</v>
      </c>
      <c r="E144" s="6">
        <v>0</v>
      </c>
      <c r="F144" s="45">
        <f t="shared" si="2"/>
        <v>0</v>
      </c>
    </row>
    <row r="145" spans="1:6" ht="18.75" customHeight="1" x14ac:dyDescent="0.5">
      <c r="A145" t="s">
        <v>42</v>
      </c>
      <c r="B145" s="4">
        <v>42339</v>
      </c>
      <c r="C145" s="2" t="s">
        <v>3</v>
      </c>
      <c r="D145" s="6">
        <v>100</v>
      </c>
      <c r="E145" s="6">
        <v>246349857</v>
      </c>
      <c r="F145" s="45">
        <f t="shared" ref="F145:F157" si="3">IFERROR(E145/D145,0)</f>
        <v>2463498.5699999998</v>
      </c>
    </row>
    <row r="146" spans="1:6" ht="18.75" customHeight="1" x14ac:dyDescent="0.5">
      <c r="A146" t="s">
        <v>42</v>
      </c>
      <c r="B146" s="4">
        <v>42339</v>
      </c>
      <c r="C146" s="2" t="s">
        <v>4</v>
      </c>
      <c r="D146" s="6">
        <v>54</v>
      </c>
      <c r="E146" s="6">
        <v>779220</v>
      </c>
      <c r="F146" s="45">
        <f t="shared" si="3"/>
        <v>14430</v>
      </c>
    </row>
    <row r="147" spans="1:6" ht="18.75" customHeight="1" x14ac:dyDescent="0.5">
      <c r="A147" t="s">
        <v>42</v>
      </c>
      <c r="B147" s="4">
        <v>42339</v>
      </c>
      <c r="C147" s="2" t="s">
        <v>5</v>
      </c>
      <c r="D147" s="6">
        <v>0</v>
      </c>
      <c r="E147" s="6">
        <v>0</v>
      </c>
      <c r="F147" s="45">
        <f t="shared" si="3"/>
        <v>0</v>
      </c>
    </row>
    <row r="148" spans="1:6" ht="18.75" customHeight="1" x14ac:dyDescent="0.5">
      <c r="A148" t="s">
        <v>42</v>
      </c>
      <c r="B148" s="4">
        <v>42339</v>
      </c>
      <c r="C148" s="2" t="s">
        <v>6</v>
      </c>
      <c r="D148" s="6">
        <v>292</v>
      </c>
      <c r="E148" s="6">
        <v>643396561</v>
      </c>
      <c r="F148" s="45">
        <f t="shared" si="3"/>
        <v>2203412.8801369863</v>
      </c>
    </row>
    <row r="149" spans="1:6" ht="18.75" customHeight="1" x14ac:dyDescent="0.5">
      <c r="A149" t="s">
        <v>42</v>
      </c>
      <c r="B149" s="4">
        <v>42339</v>
      </c>
      <c r="C149" s="2" t="s">
        <v>7</v>
      </c>
      <c r="D149" s="6">
        <v>174</v>
      </c>
      <c r="E149" s="6">
        <v>306279829</v>
      </c>
      <c r="F149" s="45">
        <f t="shared" si="3"/>
        <v>1760228.9022988505</v>
      </c>
    </row>
    <row r="150" spans="1:6" ht="18.75" customHeight="1" x14ac:dyDescent="0.5">
      <c r="A150" t="s">
        <v>42</v>
      </c>
      <c r="B150" s="4">
        <v>42339</v>
      </c>
      <c r="C150" s="2" t="s">
        <v>8</v>
      </c>
      <c r="D150" s="6">
        <v>21</v>
      </c>
      <c r="E150" s="6">
        <v>34074900</v>
      </c>
      <c r="F150" s="45">
        <f t="shared" si="3"/>
        <v>1622614.2857142857</v>
      </c>
    </row>
    <row r="151" spans="1:6" ht="18.75" customHeight="1" x14ac:dyDescent="0.5">
      <c r="A151" t="s">
        <v>42</v>
      </c>
      <c r="B151" s="4">
        <v>42339</v>
      </c>
      <c r="C151" s="2" t="s">
        <v>9</v>
      </c>
      <c r="D151" s="6">
        <v>0</v>
      </c>
      <c r="E151" s="6">
        <v>0</v>
      </c>
      <c r="F151" s="45">
        <f t="shared" si="3"/>
        <v>0</v>
      </c>
    </row>
    <row r="152" spans="1:6" ht="18.75" customHeight="1" x14ac:dyDescent="0.5">
      <c r="A152" t="s">
        <v>42</v>
      </c>
      <c r="B152" s="4">
        <v>42339</v>
      </c>
      <c r="C152" s="2" t="s">
        <v>10</v>
      </c>
      <c r="D152" s="6">
        <v>0</v>
      </c>
      <c r="E152" s="6">
        <v>0</v>
      </c>
      <c r="F152" s="45">
        <f t="shared" si="3"/>
        <v>0</v>
      </c>
    </row>
    <row r="153" spans="1:6" ht="18.75" customHeight="1" x14ac:dyDescent="0.5">
      <c r="A153" t="s">
        <v>42</v>
      </c>
      <c r="B153" s="4">
        <v>42339</v>
      </c>
      <c r="C153" s="2" t="s">
        <v>11</v>
      </c>
      <c r="D153" s="6">
        <v>395</v>
      </c>
      <c r="E153" s="6">
        <v>871746093</v>
      </c>
      <c r="F153" s="45">
        <f t="shared" si="3"/>
        <v>2206952.1341772154</v>
      </c>
    </row>
    <row r="154" spans="1:6" ht="18.75" customHeight="1" x14ac:dyDescent="0.5">
      <c r="A154" t="s">
        <v>42</v>
      </c>
      <c r="B154" s="4">
        <v>42339</v>
      </c>
      <c r="C154" s="2" t="s">
        <v>12</v>
      </c>
      <c r="D154" s="6">
        <v>9</v>
      </c>
      <c r="E154" s="6">
        <v>10944000</v>
      </c>
      <c r="F154" s="45">
        <f t="shared" si="3"/>
        <v>1216000</v>
      </c>
    </row>
    <row r="155" spans="1:6" ht="18.75" customHeight="1" x14ac:dyDescent="0.5">
      <c r="A155" t="s">
        <v>42</v>
      </c>
      <c r="B155" s="4">
        <v>42339</v>
      </c>
      <c r="C155" s="2" t="s">
        <v>13</v>
      </c>
      <c r="D155" s="6">
        <v>0</v>
      </c>
      <c r="E155" s="6">
        <v>0</v>
      </c>
      <c r="F155" s="45">
        <f t="shared" si="3"/>
        <v>0</v>
      </c>
    </row>
    <row r="156" spans="1:6" ht="18.75" customHeight="1" x14ac:dyDescent="0.5">
      <c r="A156" t="s">
        <v>42</v>
      </c>
      <c r="B156" s="4">
        <v>42339</v>
      </c>
      <c r="C156" s="2" t="s">
        <v>14</v>
      </c>
      <c r="D156" s="6">
        <v>465</v>
      </c>
      <c r="E156" s="6">
        <v>1073780014</v>
      </c>
      <c r="F156" s="45">
        <f t="shared" si="3"/>
        <v>2309204.3311827956</v>
      </c>
    </row>
    <row r="157" spans="1:6" ht="18.75" customHeight="1" x14ac:dyDescent="0.5">
      <c r="A157" t="s">
        <v>42</v>
      </c>
      <c r="B157" s="4">
        <v>42339</v>
      </c>
      <c r="C157" s="2" t="s">
        <v>15</v>
      </c>
      <c r="D157" s="6">
        <v>0</v>
      </c>
      <c r="E157" s="6">
        <v>0</v>
      </c>
      <c r="F157" s="45">
        <f t="shared" si="3"/>
        <v>0</v>
      </c>
    </row>
    <row r="158" spans="1:6" ht="18.75" customHeight="1" x14ac:dyDescent="0.5">
      <c r="A158" t="s">
        <v>42</v>
      </c>
      <c r="B158" s="4">
        <v>42370</v>
      </c>
      <c r="C158" s="2" t="s">
        <v>3</v>
      </c>
      <c r="D158" s="6">
        <v>100</v>
      </c>
      <c r="E158" s="6">
        <v>246349857</v>
      </c>
      <c r="F158" s="45">
        <f t="shared" ref="F158:F170" si="4">IFERROR(E158/D158,0)</f>
        <v>2463498.5699999998</v>
      </c>
    </row>
    <row r="159" spans="1:6" ht="18.75" customHeight="1" x14ac:dyDescent="0.5">
      <c r="A159" t="s">
        <v>42</v>
      </c>
      <c r="B159" s="4">
        <v>42370</v>
      </c>
      <c r="C159" s="2" t="s">
        <v>4</v>
      </c>
      <c r="D159" s="6">
        <v>54</v>
      </c>
      <c r="E159" s="6">
        <v>779220</v>
      </c>
      <c r="F159" s="45">
        <f t="shared" si="4"/>
        <v>14430</v>
      </c>
    </row>
    <row r="160" spans="1:6" ht="18.75" customHeight="1" x14ac:dyDescent="0.5">
      <c r="A160" t="s">
        <v>42</v>
      </c>
      <c r="B160" s="4">
        <v>42370</v>
      </c>
      <c r="C160" s="2" t="s">
        <v>5</v>
      </c>
      <c r="D160" s="6">
        <v>0</v>
      </c>
      <c r="E160" s="6">
        <v>0</v>
      </c>
      <c r="F160" s="45">
        <f t="shared" si="4"/>
        <v>0</v>
      </c>
    </row>
    <row r="161" spans="1:6" ht="18.75" customHeight="1" x14ac:dyDescent="0.5">
      <c r="A161" t="s">
        <v>42</v>
      </c>
      <c r="B161" s="4">
        <v>42370</v>
      </c>
      <c r="C161" s="2" t="s">
        <v>6</v>
      </c>
      <c r="D161" s="6">
        <v>292</v>
      </c>
      <c r="E161" s="6">
        <v>643396561</v>
      </c>
      <c r="F161" s="45">
        <f t="shared" si="4"/>
        <v>2203412.8801369863</v>
      </c>
    </row>
    <row r="162" spans="1:6" ht="18.75" customHeight="1" x14ac:dyDescent="0.5">
      <c r="A162" t="s">
        <v>42</v>
      </c>
      <c r="B162" s="4">
        <v>42370</v>
      </c>
      <c r="C162" s="2" t="s">
        <v>7</v>
      </c>
      <c r="D162" s="6">
        <v>174</v>
      </c>
      <c r="E162" s="6">
        <v>306279829</v>
      </c>
      <c r="F162" s="45">
        <f t="shared" si="4"/>
        <v>1760228.9022988505</v>
      </c>
    </row>
    <row r="163" spans="1:6" ht="18.75" customHeight="1" x14ac:dyDescent="0.5">
      <c r="A163" t="s">
        <v>42</v>
      </c>
      <c r="B163" s="4">
        <v>42370</v>
      </c>
      <c r="C163" s="2" t="s">
        <v>8</v>
      </c>
      <c r="D163" s="6">
        <v>21</v>
      </c>
      <c r="E163" s="6">
        <v>34074900</v>
      </c>
      <c r="F163" s="45">
        <f t="shared" si="4"/>
        <v>1622614.2857142857</v>
      </c>
    </row>
    <row r="164" spans="1:6" ht="18.75" customHeight="1" x14ac:dyDescent="0.5">
      <c r="A164" t="s">
        <v>42</v>
      </c>
      <c r="B164" s="4">
        <v>42370</v>
      </c>
      <c r="C164" s="2" t="s">
        <v>9</v>
      </c>
      <c r="D164" s="6">
        <v>0</v>
      </c>
      <c r="E164" s="6">
        <v>0</v>
      </c>
      <c r="F164" s="45">
        <f t="shared" si="4"/>
        <v>0</v>
      </c>
    </row>
    <row r="165" spans="1:6" ht="18.75" customHeight="1" x14ac:dyDescent="0.5">
      <c r="A165" t="s">
        <v>42</v>
      </c>
      <c r="B165" s="4">
        <v>42370</v>
      </c>
      <c r="C165" s="2" t="s">
        <v>10</v>
      </c>
      <c r="D165" s="6">
        <v>0</v>
      </c>
      <c r="E165" s="6">
        <v>0</v>
      </c>
      <c r="F165" s="45">
        <f t="shared" si="4"/>
        <v>0</v>
      </c>
    </row>
    <row r="166" spans="1:6" ht="18.75" customHeight="1" x14ac:dyDescent="0.5">
      <c r="A166" t="s">
        <v>42</v>
      </c>
      <c r="B166" s="4">
        <v>42370</v>
      </c>
      <c r="C166" s="2" t="s">
        <v>11</v>
      </c>
      <c r="D166" s="6">
        <v>395</v>
      </c>
      <c r="E166" s="6">
        <v>871746093</v>
      </c>
      <c r="F166" s="45">
        <f t="shared" si="4"/>
        <v>2206952.1341772154</v>
      </c>
    </row>
    <row r="167" spans="1:6" ht="18.75" customHeight="1" x14ac:dyDescent="0.5">
      <c r="A167" t="s">
        <v>42</v>
      </c>
      <c r="B167" s="4">
        <v>42370</v>
      </c>
      <c r="C167" s="2" t="s">
        <v>12</v>
      </c>
      <c r="D167" s="6">
        <v>9</v>
      </c>
      <c r="E167" s="6">
        <v>10944000</v>
      </c>
      <c r="F167" s="45">
        <f t="shared" si="4"/>
        <v>1216000</v>
      </c>
    </row>
    <row r="168" spans="1:6" ht="18.75" customHeight="1" x14ac:dyDescent="0.5">
      <c r="A168" t="s">
        <v>42</v>
      </c>
      <c r="B168" s="4">
        <v>42370</v>
      </c>
      <c r="C168" s="2" t="s">
        <v>13</v>
      </c>
      <c r="D168" s="6">
        <v>0</v>
      </c>
      <c r="E168" s="6">
        <v>0</v>
      </c>
      <c r="F168" s="45">
        <f t="shared" si="4"/>
        <v>0</v>
      </c>
    </row>
    <row r="169" spans="1:6" ht="18.75" customHeight="1" x14ac:dyDescent="0.5">
      <c r="A169" t="s">
        <v>42</v>
      </c>
      <c r="B169" s="4">
        <v>42370</v>
      </c>
      <c r="C169" s="2" t="s">
        <v>14</v>
      </c>
      <c r="D169" s="6">
        <v>465</v>
      </c>
      <c r="E169" s="6">
        <v>1073780014</v>
      </c>
      <c r="F169" s="45">
        <f t="shared" si="4"/>
        <v>2309204.3311827956</v>
      </c>
    </row>
    <row r="170" spans="1:6" ht="18.75" customHeight="1" x14ac:dyDescent="0.5">
      <c r="A170" t="s">
        <v>42</v>
      </c>
      <c r="B170" s="4">
        <v>42370</v>
      </c>
      <c r="C170" s="2" t="s">
        <v>15</v>
      </c>
      <c r="D170" s="6">
        <v>0</v>
      </c>
      <c r="E170" s="6">
        <v>0</v>
      </c>
      <c r="F170" s="45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19"/>
  <sheetViews>
    <sheetView workbookViewId="0">
      <selection activeCell="I9" sqref="I9"/>
    </sheetView>
  </sheetViews>
  <sheetFormatPr defaultRowHeight="14.35" x14ac:dyDescent="0.5"/>
  <cols>
    <col min="1" max="1" width="19.3515625" bestFit="1" customWidth="1"/>
    <col min="2" max="2" width="17" bestFit="1" customWidth="1"/>
    <col min="3" max="3" width="21.41015625" bestFit="1" customWidth="1"/>
    <col min="4" max="4" width="17" bestFit="1" customWidth="1"/>
    <col min="5" max="5" width="21.41015625" bestFit="1" customWidth="1"/>
    <col min="6" max="6" width="17" bestFit="1" customWidth="1"/>
    <col min="7" max="7" width="21.41015625" bestFit="1" customWidth="1"/>
    <col min="8" max="8" width="17" bestFit="1" customWidth="1"/>
    <col min="9" max="9" width="21.41015625" bestFit="1" customWidth="1"/>
    <col min="10" max="10" width="17" bestFit="1" customWidth="1"/>
    <col min="11" max="11" width="21.41015625" bestFit="1" customWidth="1"/>
    <col min="12" max="12" width="17" bestFit="1" customWidth="1"/>
    <col min="13" max="13" width="21.41015625" bestFit="1" customWidth="1"/>
    <col min="14" max="14" width="22.1171875" bestFit="1" customWidth="1"/>
    <col min="15" max="15" width="26.41015625" bestFit="1" customWidth="1"/>
    <col min="16" max="16" width="9.1171875" customWidth="1"/>
    <col min="17" max="17" width="7.1171875" customWidth="1"/>
    <col min="18" max="18" width="7" customWidth="1"/>
    <col min="19" max="19" width="6.64453125" customWidth="1"/>
    <col min="20" max="20" width="7.3515625" customWidth="1"/>
    <col min="21" max="21" width="7" customWidth="1"/>
    <col min="22" max="22" width="12.1171875" customWidth="1"/>
    <col min="23" max="23" width="13.1171875" customWidth="1"/>
    <col min="24" max="28" width="10" customWidth="1"/>
    <col min="29" max="29" width="16.3515625" customWidth="1"/>
    <col min="30" max="30" width="18" bestFit="1" customWidth="1"/>
    <col min="31" max="32" width="11" bestFit="1" customWidth="1"/>
    <col min="33" max="35" width="10" bestFit="1" customWidth="1"/>
    <col min="36" max="36" width="21.1171875" bestFit="1" customWidth="1"/>
    <col min="37" max="37" width="21.64453125" bestFit="1" customWidth="1"/>
    <col min="38" max="40" width="9" customWidth="1"/>
    <col min="41" max="41" width="8" customWidth="1"/>
    <col min="42" max="42" width="9" customWidth="1"/>
    <col min="43" max="43" width="24.87890625" bestFit="1" customWidth="1"/>
    <col min="44" max="44" width="7.41015625" customWidth="1"/>
    <col min="45" max="45" width="7.1171875" customWidth="1"/>
    <col min="46" max="46" width="7" customWidth="1"/>
    <col min="47" max="47" width="6.64453125" customWidth="1"/>
    <col min="48" max="48" width="7.3515625" customWidth="1"/>
    <col min="49" max="49" width="7" customWidth="1"/>
    <col min="50" max="50" width="10.41015625" bestFit="1" customWidth="1"/>
    <col min="51" max="51" width="14.3515625" bestFit="1" customWidth="1"/>
    <col min="52" max="52" width="7.1171875" customWidth="1"/>
    <col min="53" max="53" width="7" customWidth="1"/>
    <col min="54" max="55" width="9" customWidth="1"/>
    <col min="56" max="56" width="7" customWidth="1"/>
    <col min="57" max="57" width="17.52734375" bestFit="1" customWidth="1"/>
    <col min="58" max="59" width="11" bestFit="1" customWidth="1"/>
    <col min="60" max="63" width="10" bestFit="1" customWidth="1"/>
    <col min="64" max="64" width="11" bestFit="1" customWidth="1"/>
    <col min="65" max="65" width="9.64453125" bestFit="1" customWidth="1"/>
    <col min="66" max="67" width="9" customWidth="1"/>
    <col min="68" max="68" width="6.64453125" customWidth="1"/>
    <col min="69" max="69" width="10" bestFit="1" customWidth="1"/>
    <col min="70" max="70" width="9" customWidth="1"/>
    <col min="71" max="71" width="12.64453125" bestFit="1" customWidth="1"/>
    <col min="72" max="72" width="12.3515625" bestFit="1" customWidth="1"/>
    <col min="73" max="73" width="7.1171875" customWidth="1"/>
    <col min="74" max="74" width="7" customWidth="1"/>
    <col min="75" max="75" width="6.64453125" customWidth="1"/>
    <col min="76" max="76" width="7.3515625" customWidth="1"/>
    <col min="77" max="77" width="7" customWidth="1"/>
    <col min="78" max="78" width="15.41015625" bestFit="1" customWidth="1"/>
    <col min="79" max="79" width="11.1171875" bestFit="1" customWidth="1"/>
    <col min="80" max="80" width="9" customWidth="1"/>
    <col min="81" max="83" width="10" bestFit="1" customWidth="1"/>
    <col min="84" max="84" width="11" bestFit="1" customWidth="1"/>
    <col min="85" max="85" width="14.3515625" bestFit="1" customWidth="1"/>
    <col min="86" max="86" width="16" bestFit="1" customWidth="1"/>
    <col min="87" max="87" width="7.1171875" customWidth="1"/>
    <col min="88" max="88" width="7" customWidth="1"/>
    <col min="89" max="89" width="6.64453125" customWidth="1"/>
    <col min="90" max="90" width="7.3515625" customWidth="1"/>
    <col min="91" max="91" width="7" customWidth="1"/>
    <col min="92" max="92" width="19.1171875" bestFit="1" customWidth="1"/>
    <col min="93" max="93" width="12" bestFit="1" customWidth="1"/>
  </cols>
  <sheetData>
    <row r="3" spans="1:15" x14ac:dyDescent="0.5">
      <c r="B3" s="39" t="s">
        <v>32</v>
      </c>
    </row>
    <row r="4" spans="1:15" x14ac:dyDescent="0.5">
      <c r="B4" s="40">
        <v>42186</v>
      </c>
      <c r="D4" s="40">
        <v>42217</v>
      </c>
      <c r="F4" s="40">
        <v>42248</v>
      </c>
      <c r="H4" s="40">
        <v>42278</v>
      </c>
      <c r="J4" s="40">
        <v>42309</v>
      </c>
      <c r="L4" s="40">
        <v>42339</v>
      </c>
      <c r="N4" s="40" t="s">
        <v>34</v>
      </c>
      <c r="O4" s="40" t="s">
        <v>35</v>
      </c>
    </row>
    <row r="5" spans="1:15" x14ac:dyDescent="0.5">
      <c r="A5" s="39" t="s">
        <v>30</v>
      </c>
      <c r="B5" t="s">
        <v>33</v>
      </c>
      <c r="C5" t="s">
        <v>36</v>
      </c>
      <c r="D5" t="s">
        <v>33</v>
      </c>
      <c r="E5" t="s">
        <v>36</v>
      </c>
      <c r="F5" t="s">
        <v>33</v>
      </c>
      <c r="G5" t="s">
        <v>36</v>
      </c>
      <c r="H5" t="s">
        <v>33</v>
      </c>
      <c r="I5" t="s">
        <v>36</v>
      </c>
      <c r="J5" t="s">
        <v>33</v>
      </c>
      <c r="K5" t="s">
        <v>36</v>
      </c>
      <c r="L5" t="s">
        <v>33</v>
      </c>
      <c r="M5" t="s">
        <v>36</v>
      </c>
    </row>
    <row r="6" spans="1:15" x14ac:dyDescent="0.5">
      <c r="A6" s="41" t="s">
        <v>3</v>
      </c>
      <c r="B6" s="42">
        <v>102</v>
      </c>
      <c r="C6" s="42">
        <v>262573612</v>
      </c>
      <c r="D6" s="42">
        <v>133</v>
      </c>
      <c r="E6" s="42">
        <v>320643342</v>
      </c>
      <c r="F6" s="42">
        <v>64</v>
      </c>
      <c r="G6" s="42">
        <v>137532375</v>
      </c>
      <c r="H6" s="42">
        <v>9</v>
      </c>
      <c r="I6" s="42">
        <v>17103150</v>
      </c>
      <c r="J6" s="42">
        <v>22</v>
      </c>
      <c r="K6" s="42">
        <v>58255425</v>
      </c>
      <c r="L6" s="42">
        <v>100</v>
      </c>
      <c r="M6" s="42">
        <v>246349857</v>
      </c>
      <c r="N6" s="42">
        <v>430</v>
      </c>
      <c r="O6" s="42">
        <v>1042457761</v>
      </c>
    </row>
    <row r="7" spans="1:15" x14ac:dyDescent="0.5">
      <c r="A7" s="41" t="s">
        <v>4</v>
      </c>
      <c r="B7" s="42">
        <v>122</v>
      </c>
      <c r="C7" s="42">
        <v>0</v>
      </c>
      <c r="D7" s="42">
        <v>77</v>
      </c>
      <c r="E7" s="42">
        <v>0</v>
      </c>
      <c r="F7" s="42">
        <v>69</v>
      </c>
      <c r="G7" s="42">
        <v>0</v>
      </c>
      <c r="H7" s="42">
        <v>82</v>
      </c>
      <c r="I7" s="42">
        <v>0</v>
      </c>
      <c r="J7" s="42">
        <v>95</v>
      </c>
      <c r="K7" s="42">
        <v>0</v>
      </c>
      <c r="L7" s="42">
        <v>54</v>
      </c>
      <c r="M7" s="42">
        <v>779220</v>
      </c>
      <c r="N7" s="42">
        <v>499</v>
      </c>
      <c r="O7" s="42">
        <v>779220</v>
      </c>
    </row>
    <row r="8" spans="1:15" x14ac:dyDescent="0.5">
      <c r="A8" s="41" t="s">
        <v>5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</row>
    <row r="9" spans="1:15" x14ac:dyDescent="0.5">
      <c r="A9" s="41" t="s">
        <v>6</v>
      </c>
      <c r="B9" s="42">
        <v>382</v>
      </c>
      <c r="C9" s="42">
        <v>878666090</v>
      </c>
      <c r="D9" s="42">
        <v>406</v>
      </c>
      <c r="E9" s="42">
        <v>894429961</v>
      </c>
      <c r="F9" s="42">
        <v>115</v>
      </c>
      <c r="G9" s="42">
        <v>207617824</v>
      </c>
      <c r="H9" s="42">
        <v>84</v>
      </c>
      <c r="I9" s="42">
        <v>167034654</v>
      </c>
      <c r="J9" s="42">
        <v>212</v>
      </c>
      <c r="K9" s="42">
        <v>440025426</v>
      </c>
      <c r="L9" s="42">
        <v>292</v>
      </c>
      <c r="M9" s="42">
        <v>643396561</v>
      </c>
      <c r="N9" s="42">
        <v>1491</v>
      </c>
      <c r="O9" s="42">
        <v>3231170516</v>
      </c>
    </row>
    <row r="10" spans="1:15" x14ac:dyDescent="0.5">
      <c r="A10" s="41" t="s">
        <v>7</v>
      </c>
      <c r="B10" s="42">
        <v>326</v>
      </c>
      <c r="C10" s="42">
        <v>605254692</v>
      </c>
      <c r="D10" s="42">
        <v>705</v>
      </c>
      <c r="E10" s="42">
        <v>1368886955</v>
      </c>
      <c r="F10" s="42">
        <v>645</v>
      </c>
      <c r="G10" s="42">
        <v>1147921855</v>
      </c>
      <c r="H10" s="42">
        <v>491</v>
      </c>
      <c r="I10" s="42">
        <v>838192178</v>
      </c>
      <c r="J10" s="42">
        <v>439</v>
      </c>
      <c r="K10" s="42">
        <v>715224941</v>
      </c>
      <c r="L10" s="42">
        <v>174</v>
      </c>
      <c r="M10" s="42">
        <v>306279829</v>
      </c>
      <c r="N10" s="42">
        <v>2780</v>
      </c>
      <c r="O10" s="42">
        <v>4981760450</v>
      </c>
    </row>
    <row r="11" spans="1:15" x14ac:dyDescent="0.5">
      <c r="A11" s="41" t="s">
        <v>8</v>
      </c>
      <c r="B11" s="42">
        <v>0</v>
      </c>
      <c r="C11" s="42">
        <v>0</v>
      </c>
      <c r="D11" s="42">
        <v>8</v>
      </c>
      <c r="E11" s="42">
        <v>10771330</v>
      </c>
      <c r="F11" s="42">
        <v>7</v>
      </c>
      <c r="G11" s="42">
        <v>12219300</v>
      </c>
      <c r="H11" s="42">
        <v>7</v>
      </c>
      <c r="I11" s="42">
        <v>14078700</v>
      </c>
      <c r="J11" s="42">
        <v>3</v>
      </c>
      <c r="K11" s="42">
        <v>5467500</v>
      </c>
      <c r="L11" s="42">
        <v>21</v>
      </c>
      <c r="M11" s="42">
        <v>34074900</v>
      </c>
      <c r="N11" s="42">
        <v>46</v>
      </c>
      <c r="O11" s="42">
        <v>76611730</v>
      </c>
    </row>
    <row r="12" spans="1:15" x14ac:dyDescent="0.5">
      <c r="A12" s="41" t="s">
        <v>9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</row>
    <row r="13" spans="1:15" x14ac:dyDescent="0.5">
      <c r="A13" s="41" t="s">
        <v>10</v>
      </c>
      <c r="B13" s="42">
        <v>2</v>
      </c>
      <c r="C13" s="42">
        <v>4830720</v>
      </c>
      <c r="D13" s="42">
        <v>0</v>
      </c>
      <c r="E13" s="42">
        <v>0</v>
      </c>
      <c r="F13" s="42">
        <v>0</v>
      </c>
      <c r="G13" s="42">
        <v>0</v>
      </c>
      <c r="H13" s="42">
        <v>10</v>
      </c>
      <c r="I13" s="42">
        <v>22429575</v>
      </c>
      <c r="J13" s="42">
        <v>8</v>
      </c>
      <c r="K13" s="42">
        <v>19170000</v>
      </c>
      <c r="L13" s="42">
        <v>0</v>
      </c>
      <c r="M13" s="42">
        <v>0</v>
      </c>
      <c r="N13" s="42">
        <v>20</v>
      </c>
      <c r="O13" s="42">
        <v>46430295</v>
      </c>
    </row>
    <row r="14" spans="1:15" x14ac:dyDescent="0.5">
      <c r="A14" s="41" t="s">
        <v>11</v>
      </c>
      <c r="B14" s="42">
        <v>649</v>
      </c>
      <c r="C14" s="42">
        <v>1257363428</v>
      </c>
      <c r="D14" s="42">
        <v>681</v>
      </c>
      <c r="E14" s="42">
        <v>1348772412</v>
      </c>
      <c r="F14" s="42">
        <v>135</v>
      </c>
      <c r="G14" s="42">
        <v>283088479</v>
      </c>
      <c r="H14" s="42">
        <v>116</v>
      </c>
      <c r="I14" s="42">
        <v>210197120</v>
      </c>
      <c r="J14" s="42">
        <v>264</v>
      </c>
      <c r="K14" s="42">
        <v>474743177</v>
      </c>
      <c r="L14" s="42">
        <v>395</v>
      </c>
      <c r="M14" s="42">
        <v>871746093</v>
      </c>
      <c r="N14" s="42">
        <v>2240</v>
      </c>
      <c r="O14" s="42">
        <v>4445910709</v>
      </c>
    </row>
    <row r="15" spans="1:15" x14ac:dyDescent="0.5">
      <c r="A15" s="41" t="s">
        <v>12</v>
      </c>
      <c r="B15" s="42">
        <v>0</v>
      </c>
      <c r="C15" s="42">
        <v>0</v>
      </c>
      <c r="D15" s="42">
        <v>12</v>
      </c>
      <c r="E15" s="42">
        <v>31381020</v>
      </c>
      <c r="F15" s="42">
        <v>8</v>
      </c>
      <c r="G15" s="42">
        <v>17517106</v>
      </c>
      <c r="H15" s="42">
        <v>0</v>
      </c>
      <c r="I15" s="42">
        <v>0</v>
      </c>
      <c r="J15" s="42">
        <v>118</v>
      </c>
      <c r="K15" s="42">
        <v>102617849</v>
      </c>
      <c r="L15" s="42">
        <v>9</v>
      </c>
      <c r="M15" s="42">
        <v>10944000</v>
      </c>
      <c r="N15" s="42">
        <v>147</v>
      </c>
      <c r="O15" s="42">
        <v>162459975</v>
      </c>
    </row>
    <row r="16" spans="1:15" x14ac:dyDescent="0.5">
      <c r="A16" s="41" t="s">
        <v>13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</row>
    <row r="17" spans="1:15" x14ac:dyDescent="0.5">
      <c r="A17" s="41" t="s">
        <v>14</v>
      </c>
      <c r="B17" s="42">
        <v>0</v>
      </c>
      <c r="C17" s="42">
        <v>0</v>
      </c>
      <c r="D17" s="42">
        <v>6</v>
      </c>
      <c r="E17" s="42">
        <v>14729039</v>
      </c>
      <c r="F17" s="42">
        <v>60</v>
      </c>
      <c r="G17" s="42">
        <v>119887650</v>
      </c>
      <c r="H17" s="42">
        <v>163</v>
      </c>
      <c r="I17" s="42">
        <v>352460543</v>
      </c>
      <c r="J17" s="42">
        <v>190</v>
      </c>
      <c r="K17" s="42">
        <v>354153074</v>
      </c>
      <c r="L17" s="42">
        <v>465</v>
      </c>
      <c r="M17" s="42">
        <v>1073780014</v>
      </c>
      <c r="N17" s="42">
        <v>884</v>
      </c>
      <c r="O17" s="42">
        <v>1915010320</v>
      </c>
    </row>
    <row r="18" spans="1:15" x14ac:dyDescent="0.5">
      <c r="A18" s="41" t="s">
        <v>15</v>
      </c>
      <c r="B18" s="42">
        <v>100</v>
      </c>
      <c r="C18" s="42">
        <v>155911439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100</v>
      </c>
      <c r="O18" s="42">
        <v>155911439</v>
      </c>
    </row>
    <row r="19" spans="1:15" x14ac:dyDescent="0.5">
      <c r="A19" s="41" t="s">
        <v>31</v>
      </c>
      <c r="B19" s="42">
        <v>1683</v>
      </c>
      <c r="C19" s="42">
        <v>3164599981</v>
      </c>
      <c r="D19" s="42">
        <v>2028</v>
      </c>
      <c r="E19" s="42">
        <v>3989614059</v>
      </c>
      <c r="F19" s="42">
        <v>1103</v>
      </c>
      <c r="G19" s="42">
        <v>1925784589</v>
      </c>
      <c r="H19" s="42">
        <v>962</v>
      </c>
      <c r="I19" s="42">
        <v>1621495920</v>
      </c>
      <c r="J19" s="42">
        <v>1351</v>
      </c>
      <c r="K19" s="42">
        <v>2169657392</v>
      </c>
      <c r="L19" s="42">
        <v>1510</v>
      </c>
      <c r="M19" s="42">
        <v>3187350474</v>
      </c>
      <c r="N19" s="42">
        <v>8637</v>
      </c>
      <c r="O19" s="42">
        <v>16058502415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D20" sqref="D20"/>
    </sheetView>
  </sheetViews>
  <sheetFormatPr defaultRowHeight="14.35" x14ac:dyDescent="0.5"/>
  <cols>
    <col min="2" max="2" width="15.76171875" customWidth="1"/>
    <col min="3" max="3" width="11" customWidth="1"/>
    <col min="4" max="4" width="12.41015625" customWidth="1"/>
    <col min="5" max="5" width="16.52734375" customWidth="1"/>
  </cols>
  <sheetData>
    <row r="1" spans="1:6" x14ac:dyDescent="0.5">
      <c r="A1" t="s">
        <v>40</v>
      </c>
      <c r="B1" t="s">
        <v>17</v>
      </c>
      <c r="C1" t="s">
        <v>2</v>
      </c>
      <c r="D1" t="s">
        <v>0</v>
      </c>
      <c r="E1" t="s">
        <v>1</v>
      </c>
      <c r="F1" t="s">
        <v>24</v>
      </c>
    </row>
    <row r="2" spans="1:6" x14ac:dyDescent="0.5">
      <c r="A2" t="s">
        <v>41</v>
      </c>
      <c r="B2" s="44">
        <v>42278</v>
      </c>
      <c r="C2" t="s">
        <v>6</v>
      </c>
      <c r="D2">
        <v>84</v>
      </c>
      <c r="E2">
        <v>167034654</v>
      </c>
      <c r="F2">
        <v>1988507.7857142857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Calculate Revenue by Segment</vt:lpstr>
      <vt:lpstr>Pivot 3</vt:lpstr>
      <vt:lpstr>Data</vt:lpstr>
      <vt:lpstr>Draft 1</vt:lpstr>
      <vt:lpstr>Draft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User</cp:lastModifiedBy>
  <dcterms:created xsi:type="dcterms:W3CDTF">2016-10-27T02:58:07Z</dcterms:created>
  <dcterms:modified xsi:type="dcterms:W3CDTF">2021-10-20T15:46:51Z</dcterms:modified>
</cp:coreProperties>
</file>