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5CFF8542-2A5E-494D-B5AC-A818B3E4DC02}" xr6:coauthVersionLast="47" xr6:coauthVersionMax="47" xr10:uidLastSave="{00000000-0000-0000-0000-000000000000}"/>
  <bookViews>
    <workbookView xWindow="-93" yWindow="-93" windowWidth="25786" windowHeight="13986" tabRatio="915" xr2:uid="{00000000-000D-0000-FFFF-FFFF00000000}"/>
  </bookViews>
  <sheets>
    <sheet name="Calculate Revenue by Segment" sheetId="5" r:id="rId1"/>
    <sheet name="Pivot 1" sheetId="17" r:id="rId2"/>
    <sheet name="Pivot 2" sheetId="18" r:id="rId3"/>
    <sheet name="Data" sheetId="1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5" l="1"/>
  <c r="E47" i="5"/>
  <c r="J51" i="5" l="1"/>
  <c r="I51" i="5"/>
  <c r="I50" i="5" s="1"/>
  <c r="H51" i="5"/>
  <c r="G51" i="5"/>
  <c r="F51" i="5"/>
  <c r="E51" i="5"/>
  <c r="K51" i="5" s="1"/>
  <c r="J50" i="5"/>
  <c r="J48" i="5"/>
  <c r="I48" i="5"/>
  <c r="H48" i="5"/>
  <c r="G48" i="5"/>
  <c r="F48" i="5"/>
  <c r="E48" i="5"/>
  <c r="E49" i="5" s="1"/>
  <c r="G50" i="5" l="1"/>
  <c r="H50" i="5"/>
  <c r="K48" i="5"/>
  <c r="K50" i="5" s="1"/>
  <c r="F50" i="5"/>
  <c r="E52" i="5"/>
  <c r="F7" i="5"/>
  <c r="G7" i="5" l="1"/>
  <c r="F47" i="5"/>
  <c r="F49" i="5" l="1"/>
  <c r="F52" i="5" s="1"/>
  <c r="H7" i="5"/>
  <c r="G47" i="5"/>
  <c r="G49" i="5" s="1"/>
  <c r="G52" i="5" s="1"/>
  <c r="I7" i="5" l="1"/>
  <c r="H47" i="5"/>
  <c r="H49" i="5" s="1"/>
  <c r="H52" i="5" s="1"/>
  <c r="J7" i="5" l="1"/>
  <c r="J47" i="5" s="1"/>
  <c r="J49" i="5" s="1"/>
  <c r="J52" i="5" s="1"/>
  <c r="I47" i="5"/>
  <c r="I49" i="5" s="1"/>
  <c r="I52" i="5" s="1"/>
  <c r="K47" i="5" l="1"/>
  <c r="K49" i="5" s="1"/>
  <c r="K52" i="5" s="1"/>
</calcChain>
</file>

<file path=xl/sharedStrings.xml><?xml version="1.0" encoding="utf-8"?>
<sst xmlns="http://schemas.openxmlformats.org/spreadsheetml/2006/main" count="264" uniqueCount="42">
  <si>
    <t>Room sold</t>
  </si>
  <si>
    <t>Room Revenue</t>
  </si>
  <si>
    <t>Segment</t>
  </si>
  <si>
    <t>BAR</t>
  </si>
  <si>
    <t>COMPLIMENTARY</t>
  </si>
  <si>
    <t>CREWS</t>
  </si>
  <si>
    <t>DISCOUNTS</t>
  </si>
  <si>
    <t>LEISURE GROUPS</t>
  </si>
  <si>
    <t>LOYALTY PROGRAMS</t>
  </si>
  <si>
    <t>MICE</t>
  </si>
  <si>
    <t>NEGOTIATED</t>
  </si>
  <si>
    <t>NET</t>
  </si>
  <si>
    <t>OTHERS</t>
  </si>
  <si>
    <t>PACKAGES</t>
  </si>
  <si>
    <t>TACTICAL</t>
  </si>
  <si>
    <t>TOUR GROUPS</t>
  </si>
  <si>
    <t>Month</t>
  </si>
  <si>
    <t>KPI</t>
  </si>
  <si>
    <t>TTL 2015</t>
  </si>
  <si>
    <t>RN</t>
  </si>
  <si>
    <t>ADR</t>
  </si>
  <si>
    <t>REV</t>
  </si>
  <si>
    <t>TOTAL</t>
  </si>
  <si>
    <t>INV</t>
  </si>
  <si>
    <t>OCC</t>
  </si>
  <si>
    <t>REVPAR</t>
  </si>
  <si>
    <t>Grand Total</t>
  </si>
  <si>
    <t>Sum of Room sold</t>
  </si>
  <si>
    <t>Total Sum of Room sold</t>
  </si>
  <si>
    <t>Total Sum of Room Revenue</t>
  </si>
  <si>
    <t>Sum of Room Revenue</t>
  </si>
  <si>
    <t>Average of ADR</t>
  </si>
  <si>
    <t>Total Average of ADR</t>
  </si>
  <si>
    <t>Values</t>
  </si>
  <si>
    <t>Column Labels</t>
  </si>
  <si>
    <t>Row Labels</t>
  </si>
  <si>
    <t>Total Sum of ADR</t>
  </si>
  <si>
    <t>Sum of ADR</t>
  </si>
  <si>
    <t xml:space="preserve"> - A hotel property of the Eden Hotels and Resorts Group has 200 rooms</t>
  </si>
  <si>
    <t xml:space="preserve"> - Use the synthetic data from the Excel File 4 to fill in the blank Data sheet</t>
  </si>
  <si>
    <t xml:space="preserve"> - Use Pivot table</t>
  </si>
  <si>
    <t>Calculate Inventory, Room Night, Occupancy, Average Daily Rate, Room Revenue, Room Revenue Per Available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</si>
</sst>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7" fontId="0" fillId="0" borderId="1" xfId="0" applyNumberFormat="1" applyBorder="1"/>
    <xf numFmtId="165" fontId="1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0" xfId="1" applyNumberFormat="1" applyFont="1"/>
    <xf numFmtId="0" fontId="1" fillId="0" borderId="0" xfId="0" applyFont="1" applyAlignment="1">
      <alignment horizontal="center" vertical="center"/>
    </xf>
    <xf numFmtId="17" fontId="1" fillId="3" borderId="8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9" xfId="0" applyFill="1" applyBorder="1" applyAlignment="1">
      <alignment horizontal="left" vertical="center" wrapText="1"/>
    </xf>
    <xf numFmtId="165" fontId="0" fillId="0" borderId="4" xfId="1" applyNumberFormat="1" applyFont="1" applyBorder="1" applyAlignment="1">
      <alignment vertical="center"/>
    </xf>
    <xf numFmtId="165" fontId="1" fillId="3" borderId="3" xfId="1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166" fontId="1" fillId="3" borderId="2" xfId="2" applyNumberFormat="1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5" fontId="0" fillId="2" borderId="4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0" fillId="2" borderId="12" xfId="1" applyNumberFormat="1" applyFont="1" applyFill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14" xfId="1" applyNumberFormat="1" applyFont="1" applyFill="1" applyBorder="1" applyAlignment="1">
      <alignment horizontal="center" vertical="center"/>
    </xf>
    <xf numFmtId="164" fontId="1" fillId="2" borderId="12" xfId="1" applyNumberFormat="1" applyFont="1" applyFill="1" applyBorder="1" applyAlignment="1">
      <alignment horizontal="center" vertical="center"/>
    </xf>
    <xf numFmtId="165" fontId="0" fillId="2" borderId="4" xfId="1" applyNumberFormat="1" applyFont="1" applyFill="1" applyBorder="1" applyAlignment="1">
      <alignment vertical="center"/>
    </xf>
    <xf numFmtId="165" fontId="0" fillId="2" borderId="13" xfId="1" applyNumberFormat="1" applyFont="1" applyFill="1" applyBorder="1" applyAlignment="1">
      <alignment vertical="center"/>
    </xf>
    <xf numFmtId="166" fontId="0" fillId="2" borderId="5" xfId="2" applyNumberFormat="1" applyFont="1" applyFill="1" applyBorder="1" applyAlignment="1">
      <alignment vertical="center"/>
    </xf>
    <xf numFmtId="0" fontId="0" fillId="0" borderId="0" xfId="0" pivotButton="1"/>
    <xf numFmtId="17" fontId="0" fillId="0" borderId="0" xfId="0" applyNumberFormat="1"/>
    <xf numFmtId="165" fontId="0" fillId="0" borderId="0" xfId="0" applyNumberFormat="1"/>
    <xf numFmtId="165" fontId="0" fillId="0" borderId="5" xfId="1" applyNumberFormat="1" applyFont="1" applyBorder="1" applyAlignment="1">
      <alignment vertical="center"/>
    </xf>
    <xf numFmtId="165" fontId="1" fillId="3" borderId="2" xfId="1" applyNumberFormat="1" applyFont="1" applyFill="1" applyBorder="1" applyAlignment="1">
      <alignment vertical="center"/>
    </xf>
    <xf numFmtId="165" fontId="0" fillId="0" borderId="12" xfId="1" applyNumberFormat="1" applyFont="1" applyBorder="1" applyAlignment="1">
      <alignment vertical="center"/>
    </xf>
    <xf numFmtId="165" fontId="1" fillId="3" borderId="6" xfId="1" applyNumberFormat="1" applyFont="1" applyFill="1" applyBorder="1" applyAlignment="1">
      <alignment vertical="center"/>
    </xf>
    <xf numFmtId="165" fontId="0" fillId="2" borderId="5" xfId="1" applyNumberFormat="1" applyFont="1" applyFill="1" applyBorder="1" applyAlignment="1">
      <alignment vertical="center"/>
    </xf>
    <xf numFmtId="165" fontId="0" fillId="2" borderId="12" xfId="1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s" refreshedDate="42674.502314814818" createdVersion="4" refreshedVersion="4" minRefreshableVersion="3" recordCount="78" xr:uid="{00000000-000A-0000-FFFF-FFFF01000000}">
  <cacheSource type="worksheet">
    <worksheetSource ref="A1:D79" sheet="Data"/>
  </cacheSource>
  <cacheFields count="5">
    <cacheField name="Month" numFmtId="17">
      <sharedItems containsSemiMixedTypes="0" containsNonDate="0" containsDate="1" containsString="0" minDate="2015-07-01T00:00:00" maxDate="2015-12-02T00:00:00" count="6">
        <d v="2015-07-01T00:00:00"/>
        <d v="2015-08-01T00:00:00"/>
        <d v="2015-09-01T00:00:00"/>
        <d v="2015-10-01T00:00:00"/>
        <d v="2015-11-01T00:00:00"/>
        <d v="2015-12-01T00:00:00"/>
      </sharedItems>
    </cacheField>
    <cacheField name="Segment" numFmtId="0">
      <sharedItems count="13">
        <s v="BAR"/>
        <s v="COMPLIMENTARY"/>
        <s v="CREWS"/>
        <s v="DISCOUNTS"/>
        <s v="LEISURE GROUPS"/>
        <s v="LOYALTY PROGRAMS"/>
        <s v="MICE"/>
        <s v="NEGOTIATED"/>
        <s v="NET"/>
        <s v="OTHERS"/>
        <s v="PACKAGES"/>
        <s v="TACTICAL"/>
        <s v="TOUR GROUPS"/>
      </sharedItems>
    </cacheField>
    <cacheField name="Room sold" numFmtId="165">
      <sharedItems containsSemiMixedTypes="0" containsString="0" containsNumber="1" containsInteger="1" minValue="0" maxValue="705"/>
    </cacheField>
    <cacheField name="Room Revenue" numFmtId="165">
      <sharedItems containsSemiMixedTypes="0" containsString="0" containsNumber="1" containsInteger="1" minValue="0" maxValue="1368886955"/>
    </cacheField>
    <cacheField name="ADR" numFmtId="0" formula=" IFERROR('Room Revenue'/'Room sold'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n v="102"/>
    <n v="262573612"/>
  </r>
  <r>
    <x v="0"/>
    <x v="1"/>
    <n v="122"/>
    <n v="0"/>
  </r>
  <r>
    <x v="0"/>
    <x v="2"/>
    <n v="0"/>
    <n v="0"/>
  </r>
  <r>
    <x v="0"/>
    <x v="3"/>
    <n v="382"/>
    <n v="878666090"/>
  </r>
  <r>
    <x v="0"/>
    <x v="4"/>
    <n v="326"/>
    <n v="605254692"/>
  </r>
  <r>
    <x v="0"/>
    <x v="5"/>
    <n v="0"/>
    <n v="0"/>
  </r>
  <r>
    <x v="0"/>
    <x v="6"/>
    <n v="0"/>
    <n v="0"/>
  </r>
  <r>
    <x v="0"/>
    <x v="7"/>
    <n v="2"/>
    <n v="4830720"/>
  </r>
  <r>
    <x v="0"/>
    <x v="8"/>
    <n v="649"/>
    <n v="1257363428"/>
  </r>
  <r>
    <x v="0"/>
    <x v="9"/>
    <n v="0"/>
    <n v="0"/>
  </r>
  <r>
    <x v="0"/>
    <x v="10"/>
    <n v="0"/>
    <n v="0"/>
  </r>
  <r>
    <x v="0"/>
    <x v="11"/>
    <n v="0"/>
    <n v="0"/>
  </r>
  <r>
    <x v="0"/>
    <x v="12"/>
    <n v="100"/>
    <n v="155911439"/>
  </r>
  <r>
    <x v="1"/>
    <x v="0"/>
    <n v="133"/>
    <n v="320643342"/>
  </r>
  <r>
    <x v="1"/>
    <x v="1"/>
    <n v="77"/>
    <n v="0"/>
  </r>
  <r>
    <x v="1"/>
    <x v="2"/>
    <n v="0"/>
    <n v="0"/>
  </r>
  <r>
    <x v="1"/>
    <x v="3"/>
    <n v="406"/>
    <n v="894429961"/>
  </r>
  <r>
    <x v="1"/>
    <x v="4"/>
    <n v="705"/>
    <n v="1368886955"/>
  </r>
  <r>
    <x v="1"/>
    <x v="5"/>
    <n v="8"/>
    <n v="10771330"/>
  </r>
  <r>
    <x v="1"/>
    <x v="6"/>
    <n v="0"/>
    <n v="0"/>
  </r>
  <r>
    <x v="1"/>
    <x v="7"/>
    <n v="0"/>
    <n v="0"/>
  </r>
  <r>
    <x v="1"/>
    <x v="8"/>
    <n v="681"/>
    <n v="1348772412"/>
  </r>
  <r>
    <x v="1"/>
    <x v="9"/>
    <n v="12"/>
    <n v="31381020"/>
  </r>
  <r>
    <x v="1"/>
    <x v="10"/>
    <n v="0"/>
    <n v="0"/>
  </r>
  <r>
    <x v="1"/>
    <x v="11"/>
    <n v="6"/>
    <n v="14729039"/>
  </r>
  <r>
    <x v="1"/>
    <x v="12"/>
    <n v="0"/>
    <n v="0"/>
  </r>
  <r>
    <x v="2"/>
    <x v="0"/>
    <n v="64"/>
    <n v="137532375"/>
  </r>
  <r>
    <x v="2"/>
    <x v="1"/>
    <n v="69"/>
    <n v="0"/>
  </r>
  <r>
    <x v="2"/>
    <x v="2"/>
    <n v="0"/>
    <n v="0"/>
  </r>
  <r>
    <x v="2"/>
    <x v="3"/>
    <n v="115"/>
    <n v="207617824"/>
  </r>
  <r>
    <x v="2"/>
    <x v="4"/>
    <n v="645"/>
    <n v="1147921855"/>
  </r>
  <r>
    <x v="2"/>
    <x v="5"/>
    <n v="7"/>
    <n v="12219300"/>
  </r>
  <r>
    <x v="2"/>
    <x v="6"/>
    <n v="0"/>
    <n v="0"/>
  </r>
  <r>
    <x v="2"/>
    <x v="7"/>
    <n v="0"/>
    <n v="0"/>
  </r>
  <r>
    <x v="2"/>
    <x v="8"/>
    <n v="135"/>
    <n v="283088479"/>
  </r>
  <r>
    <x v="2"/>
    <x v="9"/>
    <n v="8"/>
    <n v="17517106"/>
  </r>
  <r>
    <x v="2"/>
    <x v="10"/>
    <n v="0"/>
    <n v="0"/>
  </r>
  <r>
    <x v="2"/>
    <x v="11"/>
    <n v="60"/>
    <n v="119887650"/>
  </r>
  <r>
    <x v="2"/>
    <x v="12"/>
    <n v="0"/>
    <n v="0"/>
  </r>
  <r>
    <x v="3"/>
    <x v="0"/>
    <n v="9"/>
    <n v="17103150"/>
  </r>
  <r>
    <x v="3"/>
    <x v="1"/>
    <n v="82"/>
    <n v="0"/>
  </r>
  <r>
    <x v="3"/>
    <x v="2"/>
    <n v="0"/>
    <n v="0"/>
  </r>
  <r>
    <x v="3"/>
    <x v="3"/>
    <n v="84"/>
    <n v="167034654"/>
  </r>
  <r>
    <x v="3"/>
    <x v="4"/>
    <n v="491"/>
    <n v="838192178"/>
  </r>
  <r>
    <x v="3"/>
    <x v="5"/>
    <n v="7"/>
    <n v="14078700"/>
  </r>
  <r>
    <x v="3"/>
    <x v="6"/>
    <n v="0"/>
    <n v="0"/>
  </r>
  <r>
    <x v="3"/>
    <x v="7"/>
    <n v="10"/>
    <n v="22429575"/>
  </r>
  <r>
    <x v="3"/>
    <x v="8"/>
    <n v="116"/>
    <n v="210197120"/>
  </r>
  <r>
    <x v="3"/>
    <x v="9"/>
    <n v="0"/>
    <n v="0"/>
  </r>
  <r>
    <x v="3"/>
    <x v="10"/>
    <n v="0"/>
    <n v="0"/>
  </r>
  <r>
    <x v="3"/>
    <x v="11"/>
    <n v="163"/>
    <n v="352460543"/>
  </r>
  <r>
    <x v="3"/>
    <x v="12"/>
    <n v="0"/>
    <n v="0"/>
  </r>
  <r>
    <x v="4"/>
    <x v="0"/>
    <n v="22"/>
    <n v="58255425"/>
  </r>
  <r>
    <x v="4"/>
    <x v="1"/>
    <n v="95"/>
    <n v="0"/>
  </r>
  <r>
    <x v="4"/>
    <x v="2"/>
    <n v="0"/>
    <n v="0"/>
  </r>
  <r>
    <x v="4"/>
    <x v="3"/>
    <n v="212"/>
    <n v="440025426"/>
  </r>
  <r>
    <x v="4"/>
    <x v="4"/>
    <n v="439"/>
    <n v="715224941"/>
  </r>
  <r>
    <x v="4"/>
    <x v="5"/>
    <n v="3"/>
    <n v="5467500"/>
  </r>
  <r>
    <x v="4"/>
    <x v="6"/>
    <n v="0"/>
    <n v="0"/>
  </r>
  <r>
    <x v="4"/>
    <x v="7"/>
    <n v="8"/>
    <n v="19170000"/>
  </r>
  <r>
    <x v="4"/>
    <x v="8"/>
    <n v="264"/>
    <n v="474743177"/>
  </r>
  <r>
    <x v="4"/>
    <x v="9"/>
    <n v="118"/>
    <n v="102617849"/>
  </r>
  <r>
    <x v="4"/>
    <x v="10"/>
    <n v="0"/>
    <n v="0"/>
  </r>
  <r>
    <x v="4"/>
    <x v="11"/>
    <n v="190"/>
    <n v="354153074"/>
  </r>
  <r>
    <x v="4"/>
    <x v="12"/>
    <n v="0"/>
    <n v="0"/>
  </r>
  <r>
    <x v="5"/>
    <x v="0"/>
    <n v="100"/>
    <n v="246349857"/>
  </r>
  <r>
    <x v="5"/>
    <x v="1"/>
    <n v="54"/>
    <n v="779220"/>
  </r>
  <r>
    <x v="5"/>
    <x v="2"/>
    <n v="0"/>
    <n v="0"/>
  </r>
  <r>
    <x v="5"/>
    <x v="3"/>
    <n v="292"/>
    <n v="643396561"/>
  </r>
  <r>
    <x v="5"/>
    <x v="4"/>
    <n v="174"/>
    <n v="306279829"/>
  </r>
  <r>
    <x v="5"/>
    <x v="5"/>
    <n v="21"/>
    <n v="34074900"/>
  </r>
  <r>
    <x v="5"/>
    <x v="6"/>
    <n v="0"/>
    <n v="0"/>
  </r>
  <r>
    <x v="5"/>
    <x v="7"/>
    <n v="0"/>
    <n v="0"/>
  </r>
  <r>
    <x v="5"/>
    <x v="8"/>
    <n v="395"/>
    <n v="871746093"/>
  </r>
  <r>
    <x v="5"/>
    <x v="9"/>
    <n v="9"/>
    <n v="10944000"/>
  </r>
  <r>
    <x v="5"/>
    <x v="10"/>
    <n v="0"/>
    <n v="0"/>
  </r>
  <r>
    <x v="5"/>
    <x v="11"/>
    <n v="465"/>
    <n v="1073780014"/>
  </r>
  <r>
    <x v="5"/>
    <x v="1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I46" firstHeaderRow="1" firstDataRow="2" firstDataCol="2"/>
  <pivotFields count="5">
    <pivotField axis="axisCol" compact="0" numFmtId="17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numFmtId="165" outline="0" showAll="0"/>
    <pivotField dataField="1" compact="0" numFmtId="165" outline="0" showAll="0"/>
    <pivotField dataField="1" compact="0" outline="0" dragToRow="0" dragToCol="0" dragToPage="0" showAll="0" defaultSubtotal="0"/>
  </pivotFields>
  <rowFields count="2">
    <field x="1"/>
    <field x="-2"/>
  </rowFields>
  <rowItems count="4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3">
    <dataField name="Sum of Room sold" fld="2" baseField="0" baseItem="0"/>
    <dataField name="Average of ADR" fld="4" subtotal="average" baseField="1" baseItem="0" numFmtId="165"/>
    <dataField name="Sum of Room Revenue" fld="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59" firstHeaderRow="1" firstDataRow="2" firstDataCol="1"/>
  <pivotFields count="5">
    <pivotField axis="axisCol" numFmtId="17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5" showAll="0"/>
    <pivotField dataField="1" numFmtId="165" showAll="0"/>
    <pivotField dataField="1" dragToRow="0" dragToCol="0" dragToPage="0" showAll="0" defaultSubtotal="0"/>
  </pivotFields>
  <rowFields count="2">
    <field x="1"/>
    <field x="-2"/>
  </rowFields>
  <rowItems count="5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8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3">
    <dataField name="Sum of Room sold" fld="2" baseField="0" baseItem="0"/>
    <dataField name="Sum of ADR" fld="4" baseField="0" baseItem="0" numFmtId="165"/>
    <dataField name="Sum of Room 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53"/>
  <sheetViews>
    <sheetView tabSelected="1" workbookViewId="0">
      <selection activeCell="J5" sqref="J5"/>
    </sheetView>
  </sheetViews>
  <sheetFormatPr defaultRowHeight="18.75" customHeight="1" x14ac:dyDescent="0.5"/>
  <cols>
    <col min="1" max="1" width="2.41015625" customWidth="1"/>
    <col min="2" max="2" width="3.52734375" customWidth="1"/>
    <col min="3" max="3" width="19.52734375" customWidth="1"/>
    <col min="4" max="4" width="10.52734375" customWidth="1"/>
    <col min="5" max="11" width="14.87890625" customWidth="1"/>
    <col min="12" max="14" width="10" customWidth="1"/>
    <col min="15" max="15" width="11.1171875" customWidth="1"/>
  </cols>
  <sheetData>
    <row r="1" spans="2:11" ht="18.75" customHeight="1" x14ac:dyDescent="0.5">
      <c r="B1" s="46" t="s">
        <v>41</v>
      </c>
    </row>
    <row r="3" spans="2:11" ht="18.75" customHeight="1" x14ac:dyDescent="0.5">
      <c r="C3" t="s">
        <v>38</v>
      </c>
    </row>
    <row r="4" spans="2:11" ht="18.75" customHeight="1" x14ac:dyDescent="0.5">
      <c r="C4" t="s">
        <v>39</v>
      </c>
    </row>
    <row r="5" spans="2:11" ht="18.75" customHeight="1" x14ac:dyDescent="0.5">
      <c r="C5" t="s">
        <v>40</v>
      </c>
    </row>
    <row r="7" spans="2:11" ht="18.75" customHeight="1" x14ac:dyDescent="0.5">
      <c r="C7" s="44" t="s">
        <v>17</v>
      </c>
      <c r="D7" s="45"/>
      <c r="E7" s="8">
        <v>42186</v>
      </c>
      <c r="F7" s="8">
        <f>E7+31</f>
        <v>42217</v>
      </c>
      <c r="G7" s="8">
        <f t="shared" ref="G7:J7" si="0">F7+31</f>
        <v>42248</v>
      </c>
      <c r="H7" s="8">
        <f t="shared" si="0"/>
        <v>42279</v>
      </c>
      <c r="I7" s="8">
        <f t="shared" si="0"/>
        <v>42310</v>
      </c>
      <c r="J7" s="8">
        <f t="shared" si="0"/>
        <v>42341</v>
      </c>
      <c r="K7" s="9" t="s">
        <v>18</v>
      </c>
    </row>
    <row r="8" spans="2:11" s="7" customFormat="1" ht="22.5" customHeight="1" x14ac:dyDescent="0.5">
      <c r="C8" s="11" t="s">
        <v>3</v>
      </c>
      <c r="D8" s="21" t="s">
        <v>19</v>
      </c>
      <c r="E8" s="12">
        <v>102</v>
      </c>
      <c r="F8" s="12">
        <v>133</v>
      </c>
      <c r="G8" s="12">
        <v>64</v>
      </c>
      <c r="H8" s="12">
        <v>9</v>
      </c>
      <c r="I8" s="12">
        <v>22</v>
      </c>
      <c r="J8" s="12">
        <v>100</v>
      </c>
      <c r="K8" s="13">
        <v>430</v>
      </c>
    </row>
    <row r="9" spans="2:11" s="10" customFormat="1" ht="19.5" customHeight="1" x14ac:dyDescent="0.5">
      <c r="C9" s="14"/>
      <c r="D9" s="22" t="s">
        <v>20</v>
      </c>
      <c r="E9" s="35">
        <v>2574251.0980392159</v>
      </c>
      <c r="F9" s="35">
        <v>2410852.1954887216</v>
      </c>
      <c r="G9" s="35">
        <v>2148943.359375</v>
      </c>
      <c r="H9" s="35">
        <v>1900350</v>
      </c>
      <c r="I9" s="35">
        <v>2647973.8636363638</v>
      </c>
      <c r="J9" s="35">
        <v>2463498.5699999998</v>
      </c>
      <c r="K9" s="36">
        <v>2424320.3744186047</v>
      </c>
    </row>
    <row r="10" spans="2:11" s="10" customFormat="1" ht="19.5" customHeight="1" x14ac:dyDescent="0.5">
      <c r="C10" s="15"/>
      <c r="D10" s="23" t="s">
        <v>21</v>
      </c>
      <c r="E10" s="37">
        <v>262573612</v>
      </c>
      <c r="F10" s="37">
        <v>320643342</v>
      </c>
      <c r="G10" s="37">
        <v>137532375</v>
      </c>
      <c r="H10" s="37">
        <v>17103150</v>
      </c>
      <c r="I10" s="37">
        <v>58255425</v>
      </c>
      <c r="J10" s="37">
        <v>246349857</v>
      </c>
      <c r="K10" s="38">
        <v>1042457761</v>
      </c>
    </row>
    <row r="11" spans="2:11" s="10" customFormat="1" ht="19.5" customHeight="1" x14ac:dyDescent="0.5">
      <c r="C11" s="16" t="s">
        <v>4</v>
      </c>
      <c r="D11" s="21" t="s">
        <v>19</v>
      </c>
      <c r="E11" s="12">
        <v>122</v>
      </c>
      <c r="F11" s="12">
        <v>77</v>
      </c>
      <c r="G11" s="12">
        <v>69</v>
      </c>
      <c r="H11" s="12">
        <v>82</v>
      </c>
      <c r="I11" s="12">
        <v>95</v>
      </c>
      <c r="J11" s="12">
        <v>54</v>
      </c>
      <c r="K11" s="13">
        <v>499</v>
      </c>
    </row>
    <row r="12" spans="2:11" s="10" customFormat="1" ht="19.5" customHeight="1" x14ac:dyDescent="0.5">
      <c r="C12" s="14"/>
      <c r="D12" s="22" t="s">
        <v>20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14430</v>
      </c>
      <c r="K12" s="36">
        <v>1561.5631262525051</v>
      </c>
    </row>
    <row r="13" spans="2:11" s="10" customFormat="1" ht="19.5" customHeight="1" x14ac:dyDescent="0.5">
      <c r="C13" s="15"/>
      <c r="D13" s="23" t="s">
        <v>21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779220</v>
      </c>
      <c r="K13" s="38">
        <v>779220</v>
      </c>
    </row>
    <row r="14" spans="2:11" s="10" customFormat="1" ht="19.5" customHeight="1" x14ac:dyDescent="0.5">
      <c r="C14" s="16" t="s">
        <v>5</v>
      </c>
      <c r="D14" s="21" t="s">
        <v>19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3">
        <v>0</v>
      </c>
    </row>
    <row r="15" spans="2:11" s="10" customFormat="1" ht="19.5" customHeight="1" x14ac:dyDescent="0.5">
      <c r="C15" s="14"/>
      <c r="D15" s="22" t="s">
        <v>20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6">
        <v>0</v>
      </c>
    </row>
    <row r="16" spans="2:11" s="10" customFormat="1" ht="19.5" customHeight="1" x14ac:dyDescent="0.5">
      <c r="C16" s="15"/>
      <c r="D16" s="23" t="s">
        <v>21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8">
        <v>0</v>
      </c>
    </row>
    <row r="17" spans="3:11" ht="19.5" customHeight="1" x14ac:dyDescent="0.5">
      <c r="C17" s="16" t="s">
        <v>6</v>
      </c>
      <c r="D17" s="21" t="s">
        <v>19</v>
      </c>
      <c r="E17" s="12">
        <v>382</v>
      </c>
      <c r="F17" s="12">
        <v>406</v>
      </c>
      <c r="G17" s="12">
        <v>115</v>
      </c>
      <c r="H17" s="12">
        <v>84</v>
      </c>
      <c r="I17" s="12">
        <v>212</v>
      </c>
      <c r="J17" s="12">
        <v>292</v>
      </c>
      <c r="K17" s="13">
        <v>1491</v>
      </c>
    </row>
    <row r="18" spans="3:11" ht="19.5" customHeight="1" x14ac:dyDescent="0.5">
      <c r="C18" s="14"/>
      <c r="D18" s="22" t="s">
        <v>20</v>
      </c>
      <c r="E18" s="35">
        <v>2300173.0104712043</v>
      </c>
      <c r="F18" s="35">
        <v>2203029.4605911332</v>
      </c>
      <c r="G18" s="35">
        <v>1805372.3826086957</v>
      </c>
      <c r="H18" s="35">
        <v>1988507.7857142857</v>
      </c>
      <c r="I18" s="35">
        <v>2075591.6320754718</v>
      </c>
      <c r="J18" s="35">
        <v>2203412.8801369863</v>
      </c>
      <c r="K18" s="36">
        <v>2167116.3755868543</v>
      </c>
    </row>
    <row r="19" spans="3:11" ht="19.5" customHeight="1" x14ac:dyDescent="0.5">
      <c r="C19" s="15"/>
      <c r="D19" s="23" t="s">
        <v>21</v>
      </c>
      <c r="E19" s="37">
        <v>878666090</v>
      </c>
      <c r="F19" s="37">
        <v>894429961</v>
      </c>
      <c r="G19" s="37">
        <v>207617824</v>
      </c>
      <c r="H19" s="37">
        <v>167034654</v>
      </c>
      <c r="I19" s="37">
        <v>440025426</v>
      </c>
      <c r="J19" s="37">
        <v>643396561</v>
      </c>
      <c r="K19" s="38">
        <v>3231170516</v>
      </c>
    </row>
    <row r="20" spans="3:11" ht="19.5" customHeight="1" x14ac:dyDescent="0.5">
      <c r="C20" s="16" t="s">
        <v>7</v>
      </c>
      <c r="D20" s="21" t="s">
        <v>19</v>
      </c>
      <c r="E20" s="12">
        <v>326</v>
      </c>
      <c r="F20" s="12">
        <v>705</v>
      </c>
      <c r="G20" s="12">
        <v>645</v>
      </c>
      <c r="H20" s="12">
        <v>491</v>
      </c>
      <c r="I20" s="12">
        <v>439</v>
      </c>
      <c r="J20" s="12">
        <v>174</v>
      </c>
      <c r="K20" s="13">
        <v>2780</v>
      </c>
    </row>
    <row r="21" spans="3:11" ht="19.5" customHeight="1" x14ac:dyDescent="0.5">
      <c r="C21" s="14"/>
      <c r="D21" s="22" t="s">
        <v>20</v>
      </c>
      <c r="E21" s="35">
        <v>1856609.4846625766</v>
      </c>
      <c r="F21" s="35">
        <v>1941683.6241134752</v>
      </c>
      <c r="G21" s="35">
        <v>1779723.8062015504</v>
      </c>
      <c r="H21" s="35">
        <v>1707112.3788187373</v>
      </c>
      <c r="I21" s="35">
        <v>1629213.9886104784</v>
      </c>
      <c r="J21" s="35">
        <v>1760228.9022988505</v>
      </c>
      <c r="K21" s="36">
        <v>1792000.1618705036</v>
      </c>
    </row>
    <row r="22" spans="3:11" ht="19.5" customHeight="1" x14ac:dyDescent="0.5">
      <c r="C22" s="15"/>
      <c r="D22" s="23" t="s">
        <v>21</v>
      </c>
      <c r="E22" s="37">
        <v>605254692</v>
      </c>
      <c r="F22" s="37">
        <v>1368886955</v>
      </c>
      <c r="G22" s="37">
        <v>1147921855</v>
      </c>
      <c r="H22" s="37">
        <v>838192178</v>
      </c>
      <c r="I22" s="37">
        <v>715224941</v>
      </c>
      <c r="J22" s="37">
        <v>306279829</v>
      </c>
      <c r="K22" s="38">
        <v>4981760450</v>
      </c>
    </row>
    <row r="23" spans="3:11" ht="19.5" customHeight="1" x14ac:dyDescent="0.5">
      <c r="C23" s="16" t="s">
        <v>8</v>
      </c>
      <c r="D23" s="21" t="s">
        <v>19</v>
      </c>
      <c r="E23" s="12">
        <v>0</v>
      </c>
      <c r="F23" s="12">
        <v>8</v>
      </c>
      <c r="G23" s="12">
        <v>7</v>
      </c>
      <c r="H23" s="12">
        <v>7</v>
      </c>
      <c r="I23" s="12">
        <v>3</v>
      </c>
      <c r="J23" s="12">
        <v>21</v>
      </c>
      <c r="K23" s="13">
        <v>46</v>
      </c>
    </row>
    <row r="24" spans="3:11" ht="19.5" customHeight="1" x14ac:dyDescent="0.5">
      <c r="C24" s="14"/>
      <c r="D24" s="22" t="s">
        <v>20</v>
      </c>
      <c r="E24" s="35">
        <v>0</v>
      </c>
      <c r="F24" s="35">
        <v>1346416.25</v>
      </c>
      <c r="G24" s="35">
        <v>1745614.2857142857</v>
      </c>
      <c r="H24" s="35">
        <v>2011242.857142857</v>
      </c>
      <c r="I24" s="35">
        <v>1822500</v>
      </c>
      <c r="J24" s="35">
        <v>1622614.2857142857</v>
      </c>
      <c r="K24" s="36">
        <v>1665472.3913043479</v>
      </c>
    </row>
    <row r="25" spans="3:11" ht="19.5" customHeight="1" x14ac:dyDescent="0.5">
      <c r="C25" s="15"/>
      <c r="D25" s="23" t="s">
        <v>21</v>
      </c>
      <c r="E25" s="37">
        <v>0</v>
      </c>
      <c r="F25" s="37">
        <v>10771330</v>
      </c>
      <c r="G25" s="37">
        <v>12219300</v>
      </c>
      <c r="H25" s="37">
        <v>14078700</v>
      </c>
      <c r="I25" s="37">
        <v>5467500</v>
      </c>
      <c r="J25" s="37">
        <v>34074900</v>
      </c>
      <c r="K25" s="38">
        <v>76611730</v>
      </c>
    </row>
    <row r="26" spans="3:11" ht="19.5" customHeight="1" x14ac:dyDescent="0.5">
      <c r="C26" s="16" t="s">
        <v>9</v>
      </c>
      <c r="D26" s="21" t="s">
        <v>19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3">
        <v>0</v>
      </c>
    </row>
    <row r="27" spans="3:11" ht="19.5" customHeight="1" x14ac:dyDescent="0.5">
      <c r="C27" s="14"/>
      <c r="D27" s="22" t="s">
        <v>20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6">
        <v>0</v>
      </c>
    </row>
    <row r="28" spans="3:11" ht="19.5" customHeight="1" x14ac:dyDescent="0.5">
      <c r="C28" s="15"/>
      <c r="D28" s="23" t="s">
        <v>21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8">
        <v>0</v>
      </c>
    </row>
    <row r="29" spans="3:11" ht="19.5" customHeight="1" x14ac:dyDescent="0.5">
      <c r="C29" s="16" t="s">
        <v>10</v>
      </c>
      <c r="D29" s="21" t="s">
        <v>19</v>
      </c>
      <c r="E29" s="12">
        <v>2</v>
      </c>
      <c r="F29" s="12">
        <v>0</v>
      </c>
      <c r="G29" s="12">
        <v>0</v>
      </c>
      <c r="H29" s="12">
        <v>10</v>
      </c>
      <c r="I29" s="12">
        <v>8</v>
      </c>
      <c r="J29" s="12">
        <v>0</v>
      </c>
      <c r="K29" s="13">
        <v>20</v>
      </c>
    </row>
    <row r="30" spans="3:11" ht="19.5" customHeight="1" x14ac:dyDescent="0.5">
      <c r="C30" s="14"/>
      <c r="D30" s="22" t="s">
        <v>20</v>
      </c>
      <c r="E30" s="35">
        <v>2415360</v>
      </c>
      <c r="F30" s="35">
        <v>0</v>
      </c>
      <c r="G30" s="35">
        <v>0</v>
      </c>
      <c r="H30" s="35">
        <v>2242957.5</v>
      </c>
      <c r="I30" s="35">
        <v>2396250</v>
      </c>
      <c r="J30" s="35">
        <v>0</v>
      </c>
      <c r="K30" s="36">
        <v>2321514.75</v>
      </c>
    </row>
    <row r="31" spans="3:11" ht="19.5" customHeight="1" x14ac:dyDescent="0.5">
      <c r="C31" s="15"/>
      <c r="D31" s="23" t="s">
        <v>21</v>
      </c>
      <c r="E31" s="37">
        <v>4830720</v>
      </c>
      <c r="F31" s="37">
        <v>0</v>
      </c>
      <c r="G31" s="37">
        <v>0</v>
      </c>
      <c r="H31" s="37">
        <v>22429575</v>
      </c>
      <c r="I31" s="37">
        <v>19170000</v>
      </c>
      <c r="J31" s="37">
        <v>0</v>
      </c>
      <c r="K31" s="38">
        <v>46430295</v>
      </c>
    </row>
    <row r="32" spans="3:11" ht="19.5" customHeight="1" x14ac:dyDescent="0.5">
      <c r="C32" s="16" t="s">
        <v>11</v>
      </c>
      <c r="D32" s="21" t="s">
        <v>19</v>
      </c>
      <c r="E32" s="12">
        <v>649</v>
      </c>
      <c r="F32" s="12">
        <v>681</v>
      </c>
      <c r="G32" s="12">
        <v>135</v>
      </c>
      <c r="H32" s="12">
        <v>116</v>
      </c>
      <c r="I32" s="12">
        <v>264</v>
      </c>
      <c r="J32" s="12">
        <v>395</v>
      </c>
      <c r="K32" s="13">
        <v>2240</v>
      </c>
    </row>
    <row r="33" spans="3:11" ht="19.5" customHeight="1" x14ac:dyDescent="0.5">
      <c r="C33" s="14"/>
      <c r="D33" s="22" t="s">
        <v>20</v>
      </c>
      <c r="E33" s="35">
        <v>1937385.8674884439</v>
      </c>
      <c r="F33" s="35">
        <v>1980576.2290748898</v>
      </c>
      <c r="G33" s="35">
        <v>2096951.6962962963</v>
      </c>
      <c r="H33" s="35">
        <v>1812044.1379310344</v>
      </c>
      <c r="I33" s="35">
        <v>1798269.6098484849</v>
      </c>
      <c r="J33" s="35">
        <v>2206952.1341772154</v>
      </c>
      <c r="K33" s="36">
        <v>1984781.5665178571</v>
      </c>
    </row>
    <row r="34" spans="3:11" ht="19.5" customHeight="1" x14ac:dyDescent="0.5">
      <c r="C34" s="15"/>
      <c r="D34" s="23" t="s">
        <v>21</v>
      </c>
      <c r="E34" s="37">
        <v>1257363428</v>
      </c>
      <c r="F34" s="37">
        <v>1348772412</v>
      </c>
      <c r="G34" s="37">
        <v>283088479</v>
      </c>
      <c r="H34" s="37">
        <v>210197120</v>
      </c>
      <c r="I34" s="37">
        <v>474743177</v>
      </c>
      <c r="J34" s="37">
        <v>871746093</v>
      </c>
      <c r="K34" s="38">
        <v>4445910709</v>
      </c>
    </row>
    <row r="35" spans="3:11" ht="19.5" customHeight="1" x14ac:dyDescent="0.5">
      <c r="C35" s="16" t="s">
        <v>12</v>
      </c>
      <c r="D35" s="21" t="s">
        <v>19</v>
      </c>
      <c r="E35" s="12">
        <v>0</v>
      </c>
      <c r="F35" s="12">
        <v>12</v>
      </c>
      <c r="G35" s="12">
        <v>8</v>
      </c>
      <c r="H35" s="12">
        <v>0</v>
      </c>
      <c r="I35" s="12">
        <v>118</v>
      </c>
      <c r="J35" s="12">
        <v>9</v>
      </c>
      <c r="K35" s="13">
        <v>147</v>
      </c>
    </row>
    <row r="36" spans="3:11" ht="19.5" customHeight="1" x14ac:dyDescent="0.5">
      <c r="C36" s="14"/>
      <c r="D36" s="22" t="s">
        <v>20</v>
      </c>
      <c r="E36" s="35">
        <v>0</v>
      </c>
      <c r="F36" s="35">
        <v>2615085</v>
      </c>
      <c r="G36" s="35">
        <v>2189638.25</v>
      </c>
      <c r="H36" s="35">
        <v>0</v>
      </c>
      <c r="I36" s="35">
        <v>869642.78813559317</v>
      </c>
      <c r="J36" s="35">
        <v>1216000</v>
      </c>
      <c r="K36" s="36">
        <v>1105169.8979591837</v>
      </c>
    </row>
    <row r="37" spans="3:11" ht="19.5" customHeight="1" x14ac:dyDescent="0.5">
      <c r="C37" s="15"/>
      <c r="D37" s="23" t="s">
        <v>21</v>
      </c>
      <c r="E37" s="37">
        <v>0</v>
      </c>
      <c r="F37" s="37">
        <v>31381020</v>
      </c>
      <c r="G37" s="37">
        <v>17517106</v>
      </c>
      <c r="H37" s="37">
        <v>0</v>
      </c>
      <c r="I37" s="37">
        <v>102617849</v>
      </c>
      <c r="J37" s="37">
        <v>10944000</v>
      </c>
      <c r="K37" s="38">
        <v>162459975</v>
      </c>
    </row>
    <row r="38" spans="3:11" ht="19.5" customHeight="1" x14ac:dyDescent="0.5">
      <c r="C38" s="16" t="s">
        <v>13</v>
      </c>
      <c r="D38" s="21" t="s">
        <v>19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3">
        <v>0</v>
      </c>
    </row>
    <row r="39" spans="3:11" ht="19.5" customHeight="1" x14ac:dyDescent="0.5">
      <c r="C39" s="14"/>
      <c r="D39" s="22" t="s">
        <v>20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6">
        <v>0</v>
      </c>
    </row>
    <row r="40" spans="3:11" ht="19.5" customHeight="1" x14ac:dyDescent="0.5">
      <c r="C40" s="15"/>
      <c r="D40" s="23" t="s">
        <v>21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8">
        <v>0</v>
      </c>
    </row>
    <row r="41" spans="3:11" ht="19.5" customHeight="1" x14ac:dyDescent="0.5">
      <c r="C41" s="16" t="s">
        <v>14</v>
      </c>
      <c r="D41" s="21" t="s">
        <v>19</v>
      </c>
      <c r="E41" s="12">
        <v>0</v>
      </c>
      <c r="F41" s="12">
        <v>6</v>
      </c>
      <c r="G41" s="12">
        <v>60</v>
      </c>
      <c r="H41" s="12">
        <v>163</v>
      </c>
      <c r="I41" s="12">
        <v>190</v>
      </c>
      <c r="J41" s="12">
        <v>465</v>
      </c>
      <c r="K41" s="13">
        <v>884</v>
      </c>
    </row>
    <row r="42" spans="3:11" ht="19.5" customHeight="1" x14ac:dyDescent="0.5">
      <c r="C42" s="14"/>
      <c r="D42" s="22" t="s">
        <v>20</v>
      </c>
      <c r="E42" s="35">
        <v>0</v>
      </c>
      <c r="F42" s="35">
        <v>2454839.8333333335</v>
      </c>
      <c r="G42" s="35">
        <v>1998127.5</v>
      </c>
      <c r="H42" s="35">
        <v>2162334.6196319018</v>
      </c>
      <c r="I42" s="35">
        <v>1863963.547368421</v>
      </c>
      <c r="J42" s="35">
        <v>2309204.3311827956</v>
      </c>
      <c r="K42" s="36">
        <v>2166301.2669683257</v>
      </c>
    </row>
    <row r="43" spans="3:11" ht="19.5" customHeight="1" x14ac:dyDescent="0.5">
      <c r="C43" s="15"/>
      <c r="D43" s="23" t="s">
        <v>21</v>
      </c>
      <c r="E43" s="37">
        <v>0</v>
      </c>
      <c r="F43" s="37">
        <v>14729039</v>
      </c>
      <c r="G43" s="37">
        <v>119887650</v>
      </c>
      <c r="H43" s="37">
        <v>352460543</v>
      </c>
      <c r="I43" s="37">
        <v>354153074</v>
      </c>
      <c r="J43" s="37">
        <v>1073780014</v>
      </c>
      <c r="K43" s="38">
        <v>1915010320</v>
      </c>
    </row>
    <row r="44" spans="3:11" ht="19.5" customHeight="1" x14ac:dyDescent="0.5">
      <c r="C44" s="16" t="s">
        <v>15</v>
      </c>
      <c r="D44" s="21" t="s">
        <v>19</v>
      </c>
      <c r="E44" s="12">
        <v>100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3">
        <v>100</v>
      </c>
    </row>
    <row r="45" spans="3:11" ht="19.5" customHeight="1" x14ac:dyDescent="0.5">
      <c r="C45" s="14"/>
      <c r="D45" s="22" t="s">
        <v>20</v>
      </c>
      <c r="E45" s="35">
        <v>1559114.39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6">
        <v>1559114.39</v>
      </c>
    </row>
    <row r="46" spans="3:11" ht="19.5" customHeight="1" x14ac:dyDescent="0.5">
      <c r="C46" s="15"/>
      <c r="D46" s="23" t="s">
        <v>21</v>
      </c>
      <c r="E46" s="37">
        <v>155911439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8">
        <v>155911439</v>
      </c>
    </row>
    <row r="47" spans="3:11" ht="19.5" customHeight="1" x14ac:dyDescent="0.5">
      <c r="C47" s="18" t="s">
        <v>22</v>
      </c>
      <c r="D47" s="24" t="s">
        <v>23</v>
      </c>
      <c r="E47" s="29">
        <f>DAY(EOMONTH(E$7,0))*158</f>
        <v>4898</v>
      </c>
      <c r="F47" s="29">
        <f t="shared" ref="F47:J47" si="1">DAY(EOMONTH(F$7,0))*158</f>
        <v>4898</v>
      </c>
      <c r="G47" s="29">
        <f t="shared" si="1"/>
        <v>4740</v>
      </c>
      <c r="H47" s="29">
        <f t="shared" si="1"/>
        <v>4898</v>
      </c>
      <c r="I47" s="29">
        <f t="shared" si="1"/>
        <v>4740</v>
      </c>
      <c r="J47" s="29">
        <f t="shared" si="1"/>
        <v>4898</v>
      </c>
      <c r="K47" s="13">
        <f>SUM(E47:J47)</f>
        <v>29072</v>
      </c>
    </row>
    <row r="48" spans="3:11" ht="19.5" customHeight="1" x14ac:dyDescent="0.5">
      <c r="C48" s="19"/>
      <c r="D48" s="25" t="s">
        <v>19</v>
      </c>
      <c r="E48" s="30">
        <f>SUMIF($D$8:$D$46,$D48,E$8:E$46)</f>
        <v>1683</v>
      </c>
      <c r="F48" s="30">
        <f t="shared" ref="F48:J48" si="2">SUMIF($D$8:$D$46,$D48,F$8:F$46)</f>
        <v>2028</v>
      </c>
      <c r="G48" s="30">
        <f t="shared" si="2"/>
        <v>1103</v>
      </c>
      <c r="H48" s="30">
        <f t="shared" si="2"/>
        <v>962</v>
      </c>
      <c r="I48" s="30">
        <f t="shared" si="2"/>
        <v>1351</v>
      </c>
      <c r="J48" s="30">
        <f t="shared" si="2"/>
        <v>1510</v>
      </c>
      <c r="K48" s="36">
        <f>SUM(E48:J48)</f>
        <v>8637</v>
      </c>
    </row>
    <row r="49" spans="3:11" ht="19.5" customHeight="1" x14ac:dyDescent="0.5">
      <c r="C49" s="19"/>
      <c r="D49" s="25" t="s">
        <v>24</v>
      </c>
      <c r="E49" s="31">
        <f>IFERROR(E48/E47,0)</f>
        <v>0.34360963658636179</v>
      </c>
      <c r="F49" s="31">
        <f t="shared" ref="F49:K49" si="3">IFERROR(F48/F47,0)</f>
        <v>0.41404654961208659</v>
      </c>
      <c r="G49" s="31">
        <f t="shared" si="3"/>
        <v>0.23270042194092827</v>
      </c>
      <c r="H49" s="31">
        <f t="shared" si="3"/>
        <v>0.19640669661086158</v>
      </c>
      <c r="I49" s="31">
        <f t="shared" si="3"/>
        <v>0.28502109704641349</v>
      </c>
      <c r="J49" s="31">
        <f t="shared" si="3"/>
        <v>0.30828909759085343</v>
      </c>
      <c r="K49" s="17">
        <f t="shared" si="3"/>
        <v>0.29708998348926802</v>
      </c>
    </row>
    <row r="50" spans="3:11" ht="19.5" customHeight="1" x14ac:dyDescent="0.5">
      <c r="C50" s="19"/>
      <c r="D50" s="26" t="s">
        <v>20</v>
      </c>
      <c r="E50" s="39">
        <f>IFERROR(E51/E48,0)</f>
        <v>1880332.7278669043</v>
      </c>
      <c r="F50" s="39">
        <f t="shared" ref="F50:K50" si="4">IFERROR(F51/F48,0)</f>
        <v>1967265.3150887573</v>
      </c>
      <c r="G50" s="39">
        <f t="shared" si="4"/>
        <v>1745951.5766092476</v>
      </c>
      <c r="H50" s="39">
        <f t="shared" si="4"/>
        <v>1685546.6943866943</v>
      </c>
      <c r="I50" s="39">
        <f t="shared" si="4"/>
        <v>1605964.0207253885</v>
      </c>
      <c r="J50" s="39">
        <f t="shared" si="4"/>
        <v>2110828.1284768214</v>
      </c>
      <c r="K50" s="36">
        <f t="shared" si="4"/>
        <v>1859268.5440546486</v>
      </c>
    </row>
    <row r="51" spans="3:11" ht="19.5" customHeight="1" x14ac:dyDescent="0.5">
      <c r="C51" s="19"/>
      <c r="D51" s="27" t="s">
        <v>21</v>
      </c>
      <c r="E51" s="30">
        <f>SUMIF($D$8:$D$46,$D51,E$8:E$46)</f>
        <v>3164599981</v>
      </c>
      <c r="F51" s="30">
        <f t="shared" ref="F51:J51" si="5">SUMIF($D$8:$D$46,$D51,F$8:F$46)</f>
        <v>3989614059</v>
      </c>
      <c r="G51" s="30">
        <f t="shared" si="5"/>
        <v>1925784589</v>
      </c>
      <c r="H51" s="30">
        <f t="shared" si="5"/>
        <v>1621495920</v>
      </c>
      <c r="I51" s="30">
        <f t="shared" si="5"/>
        <v>2169657392</v>
      </c>
      <c r="J51" s="30">
        <f t="shared" si="5"/>
        <v>3187350474</v>
      </c>
      <c r="K51" s="36">
        <f>SUM(E51:J51)</f>
        <v>16058502415</v>
      </c>
    </row>
    <row r="52" spans="3:11" ht="19.5" customHeight="1" x14ac:dyDescent="0.5">
      <c r="C52" s="20"/>
      <c r="D52" s="28" t="s">
        <v>25</v>
      </c>
      <c r="E52" s="40">
        <f>E49*E50</f>
        <v>646100.4452837893</v>
      </c>
      <c r="F52" s="40">
        <f t="shared" ref="F52:K52" si="6">F49*F50</f>
        <v>814539.41588403436</v>
      </c>
      <c r="G52" s="40">
        <f t="shared" si="6"/>
        <v>406283.66856540088</v>
      </c>
      <c r="H52" s="40">
        <f t="shared" si="6"/>
        <v>331052.65822784806</v>
      </c>
      <c r="I52" s="40">
        <f t="shared" si="6"/>
        <v>457733.62700421939</v>
      </c>
      <c r="J52" s="40">
        <f t="shared" si="6"/>
        <v>650745.29889750923</v>
      </c>
      <c r="K52" s="38">
        <f t="shared" si="6"/>
        <v>552370.06105531089</v>
      </c>
    </row>
    <row r="53" spans="3:11" ht="19.5" customHeight="1" x14ac:dyDescent="0.5"/>
  </sheetData>
  <mergeCells count="1">
    <mergeCell ref="C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6"/>
  <sheetViews>
    <sheetView workbookViewId="0">
      <selection activeCell="C11" sqref="C11"/>
    </sheetView>
  </sheetViews>
  <sheetFormatPr defaultRowHeight="14.35" x14ac:dyDescent="0.5"/>
  <cols>
    <col min="1" max="1" width="26.41015625" bestFit="1" customWidth="1"/>
    <col min="2" max="2" width="21.41015625" bestFit="1" customWidth="1"/>
    <col min="3" max="8" width="14.3515625" customWidth="1"/>
    <col min="9" max="9" width="15.3515625" customWidth="1"/>
    <col min="10" max="10" width="17" bestFit="1" customWidth="1"/>
    <col min="11" max="11" width="21.41015625" bestFit="1" customWidth="1"/>
    <col min="12" max="12" width="17" bestFit="1" customWidth="1"/>
    <col min="13" max="13" width="21.41015625" bestFit="1" customWidth="1"/>
    <col min="14" max="14" width="22.1171875" bestFit="1" customWidth="1"/>
    <col min="15" max="15" width="26.41015625" bestFit="1" customWidth="1"/>
  </cols>
  <sheetData>
    <row r="3" spans="1:9" x14ac:dyDescent="0.5">
      <c r="C3" s="32" t="s">
        <v>16</v>
      </c>
    </row>
    <row r="4" spans="1:9" x14ac:dyDescent="0.5">
      <c r="A4" s="32" t="s">
        <v>2</v>
      </c>
      <c r="B4" s="32" t="s">
        <v>33</v>
      </c>
      <c r="C4" s="33">
        <v>42186</v>
      </c>
      <c r="D4" s="33">
        <v>42217</v>
      </c>
      <c r="E4" s="33">
        <v>42248</v>
      </c>
      <c r="F4" s="33">
        <v>42278</v>
      </c>
      <c r="G4" s="33">
        <v>42309</v>
      </c>
      <c r="H4" s="33">
        <v>42339</v>
      </c>
      <c r="I4" s="33" t="s">
        <v>26</v>
      </c>
    </row>
    <row r="5" spans="1:9" x14ac:dyDescent="0.5">
      <c r="A5" t="s">
        <v>3</v>
      </c>
      <c r="B5" t="s">
        <v>27</v>
      </c>
      <c r="C5" s="34">
        <v>102</v>
      </c>
      <c r="D5" s="34">
        <v>133</v>
      </c>
      <c r="E5" s="34">
        <v>64</v>
      </c>
      <c r="F5" s="34">
        <v>9</v>
      </c>
      <c r="G5" s="34">
        <v>22</v>
      </c>
      <c r="H5" s="34">
        <v>100</v>
      </c>
      <c r="I5" s="34">
        <v>430</v>
      </c>
    </row>
    <row r="6" spans="1:9" x14ac:dyDescent="0.5">
      <c r="B6" t="s">
        <v>31</v>
      </c>
      <c r="C6" s="34">
        <v>2574251.0980392159</v>
      </c>
      <c r="D6" s="34">
        <v>2410852.1954887216</v>
      </c>
      <c r="E6" s="34">
        <v>2148943.359375</v>
      </c>
      <c r="F6" s="34">
        <v>1900350</v>
      </c>
      <c r="G6" s="34">
        <v>2647973.8636363638</v>
      </c>
      <c r="H6" s="34">
        <v>2463498.5699999998</v>
      </c>
      <c r="I6" s="34">
        <v>2424320.3744186047</v>
      </c>
    </row>
    <row r="7" spans="1:9" x14ac:dyDescent="0.5">
      <c r="B7" t="s">
        <v>30</v>
      </c>
      <c r="C7" s="34">
        <v>262573612</v>
      </c>
      <c r="D7" s="34">
        <v>320643342</v>
      </c>
      <c r="E7" s="34">
        <v>137532375</v>
      </c>
      <c r="F7" s="34">
        <v>17103150</v>
      </c>
      <c r="G7" s="34">
        <v>58255425</v>
      </c>
      <c r="H7" s="34">
        <v>246349857</v>
      </c>
      <c r="I7" s="34">
        <v>1042457761</v>
      </c>
    </row>
    <row r="8" spans="1:9" x14ac:dyDescent="0.5">
      <c r="A8" t="s">
        <v>4</v>
      </c>
      <c r="B8" t="s">
        <v>27</v>
      </c>
      <c r="C8" s="34">
        <v>122</v>
      </c>
      <c r="D8" s="34">
        <v>77</v>
      </c>
      <c r="E8" s="34">
        <v>69</v>
      </c>
      <c r="F8" s="34">
        <v>82</v>
      </c>
      <c r="G8" s="34">
        <v>95</v>
      </c>
      <c r="H8" s="34">
        <v>54</v>
      </c>
      <c r="I8" s="34">
        <v>499</v>
      </c>
    </row>
    <row r="9" spans="1:9" x14ac:dyDescent="0.5">
      <c r="B9" t="s">
        <v>31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14430</v>
      </c>
      <c r="I9" s="34">
        <v>1561.5631262525051</v>
      </c>
    </row>
    <row r="10" spans="1:9" x14ac:dyDescent="0.5">
      <c r="B10" t="s">
        <v>30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779220</v>
      </c>
      <c r="I10" s="34">
        <v>779220</v>
      </c>
    </row>
    <row r="11" spans="1:9" x14ac:dyDescent="0.5">
      <c r="A11" t="s">
        <v>5</v>
      </c>
      <c r="B11" t="s">
        <v>27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</row>
    <row r="12" spans="1:9" x14ac:dyDescent="0.5">
      <c r="B12" t="s">
        <v>31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</row>
    <row r="13" spans="1:9" x14ac:dyDescent="0.5">
      <c r="B13" t="s">
        <v>30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</row>
    <row r="14" spans="1:9" x14ac:dyDescent="0.5">
      <c r="A14" t="s">
        <v>6</v>
      </c>
      <c r="B14" t="s">
        <v>27</v>
      </c>
      <c r="C14" s="34">
        <v>382</v>
      </c>
      <c r="D14" s="34">
        <v>406</v>
      </c>
      <c r="E14" s="34">
        <v>115</v>
      </c>
      <c r="F14" s="34">
        <v>84</v>
      </c>
      <c r="G14" s="34">
        <v>212</v>
      </c>
      <c r="H14" s="34">
        <v>292</v>
      </c>
      <c r="I14" s="34">
        <v>1491</v>
      </c>
    </row>
    <row r="15" spans="1:9" x14ac:dyDescent="0.5">
      <c r="B15" t="s">
        <v>31</v>
      </c>
      <c r="C15" s="34">
        <v>2300173.0104712043</v>
      </c>
      <c r="D15" s="34">
        <v>2203029.4605911332</v>
      </c>
      <c r="E15" s="34">
        <v>1805372.3826086957</v>
      </c>
      <c r="F15" s="34">
        <v>1988507.7857142857</v>
      </c>
      <c r="G15" s="34">
        <v>2075591.6320754718</v>
      </c>
      <c r="H15" s="34">
        <v>2203412.8801369863</v>
      </c>
      <c r="I15" s="34">
        <v>2167116.3755868543</v>
      </c>
    </row>
    <row r="16" spans="1:9" x14ac:dyDescent="0.5">
      <c r="B16" t="s">
        <v>30</v>
      </c>
      <c r="C16" s="34">
        <v>878666090</v>
      </c>
      <c r="D16" s="34">
        <v>894429961</v>
      </c>
      <c r="E16" s="34">
        <v>207617824</v>
      </c>
      <c r="F16" s="34">
        <v>167034654</v>
      </c>
      <c r="G16" s="34">
        <v>440025426</v>
      </c>
      <c r="H16" s="34">
        <v>643396561</v>
      </c>
      <c r="I16" s="34">
        <v>3231170516</v>
      </c>
    </row>
    <row r="17" spans="1:9" x14ac:dyDescent="0.5">
      <c r="A17" t="s">
        <v>7</v>
      </c>
      <c r="B17" t="s">
        <v>27</v>
      </c>
      <c r="C17" s="34">
        <v>326</v>
      </c>
      <c r="D17" s="34">
        <v>705</v>
      </c>
      <c r="E17" s="34">
        <v>645</v>
      </c>
      <c r="F17" s="34">
        <v>491</v>
      </c>
      <c r="G17" s="34">
        <v>439</v>
      </c>
      <c r="H17" s="34">
        <v>174</v>
      </c>
      <c r="I17" s="34">
        <v>2780</v>
      </c>
    </row>
    <row r="18" spans="1:9" x14ac:dyDescent="0.5">
      <c r="B18" t="s">
        <v>31</v>
      </c>
      <c r="C18" s="34">
        <v>1856609.4846625766</v>
      </c>
      <c r="D18" s="34">
        <v>1941683.6241134752</v>
      </c>
      <c r="E18" s="34">
        <v>1779723.8062015504</v>
      </c>
      <c r="F18" s="34">
        <v>1707112.3788187373</v>
      </c>
      <c r="G18" s="34">
        <v>1629213.9886104784</v>
      </c>
      <c r="H18" s="34">
        <v>1760228.9022988505</v>
      </c>
      <c r="I18" s="34">
        <v>1792000.1618705036</v>
      </c>
    </row>
    <row r="19" spans="1:9" x14ac:dyDescent="0.5">
      <c r="B19" t="s">
        <v>30</v>
      </c>
      <c r="C19" s="34">
        <v>605254692</v>
      </c>
      <c r="D19" s="34">
        <v>1368886955</v>
      </c>
      <c r="E19" s="34">
        <v>1147921855</v>
      </c>
      <c r="F19" s="34">
        <v>838192178</v>
      </c>
      <c r="G19" s="34">
        <v>715224941</v>
      </c>
      <c r="H19" s="34">
        <v>306279829</v>
      </c>
      <c r="I19" s="34">
        <v>4981760450</v>
      </c>
    </row>
    <row r="20" spans="1:9" x14ac:dyDescent="0.5">
      <c r="A20" t="s">
        <v>8</v>
      </c>
      <c r="B20" t="s">
        <v>27</v>
      </c>
      <c r="C20" s="34">
        <v>0</v>
      </c>
      <c r="D20" s="34">
        <v>8</v>
      </c>
      <c r="E20" s="34">
        <v>7</v>
      </c>
      <c r="F20" s="34">
        <v>7</v>
      </c>
      <c r="G20" s="34">
        <v>3</v>
      </c>
      <c r="H20" s="34">
        <v>21</v>
      </c>
      <c r="I20" s="34">
        <v>46</v>
      </c>
    </row>
    <row r="21" spans="1:9" x14ac:dyDescent="0.5">
      <c r="B21" t="s">
        <v>31</v>
      </c>
      <c r="C21" s="34">
        <v>0</v>
      </c>
      <c r="D21" s="34">
        <v>1346416.25</v>
      </c>
      <c r="E21" s="34">
        <v>1745614.2857142857</v>
      </c>
      <c r="F21" s="34">
        <v>2011242.857142857</v>
      </c>
      <c r="G21" s="34">
        <v>1822500</v>
      </c>
      <c r="H21" s="34">
        <v>1622614.2857142857</v>
      </c>
      <c r="I21" s="34">
        <v>1665472.3913043479</v>
      </c>
    </row>
    <row r="22" spans="1:9" x14ac:dyDescent="0.5">
      <c r="B22" t="s">
        <v>30</v>
      </c>
      <c r="C22" s="34">
        <v>0</v>
      </c>
      <c r="D22" s="34">
        <v>10771330</v>
      </c>
      <c r="E22" s="34">
        <v>12219300</v>
      </c>
      <c r="F22" s="34">
        <v>14078700</v>
      </c>
      <c r="G22" s="34">
        <v>5467500</v>
      </c>
      <c r="H22" s="34">
        <v>34074900</v>
      </c>
      <c r="I22" s="34">
        <v>76611730</v>
      </c>
    </row>
    <row r="23" spans="1:9" x14ac:dyDescent="0.5">
      <c r="A23" t="s">
        <v>9</v>
      </c>
      <c r="B23" t="s">
        <v>27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</row>
    <row r="24" spans="1:9" x14ac:dyDescent="0.5">
      <c r="B24" t="s">
        <v>31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</row>
    <row r="25" spans="1:9" x14ac:dyDescent="0.5">
      <c r="B25" t="s">
        <v>30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</row>
    <row r="26" spans="1:9" x14ac:dyDescent="0.5">
      <c r="A26" t="s">
        <v>10</v>
      </c>
      <c r="B26" t="s">
        <v>27</v>
      </c>
      <c r="C26" s="34">
        <v>2</v>
      </c>
      <c r="D26" s="34">
        <v>0</v>
      </c>
      <c r="E26" s="34">
        <v>0</v>
      </c>
      <c r="F26" s="34">
        <v>10</v>
      </c>
      <c r="G26" s="34">
        <v>8</v>
      </c>
      <c r="H26" s="34">
        <v>0</v>
      </c>
      <c r="I26" s="34">
        <v>20</v>
      </c>
    </row>
    <row r="27" spans="1:9" x14ac:dyDescent="0.5">
      <c r="B27" t="s">
        <v>31</v>
      </c>
      <c r="C27" s="34">
        <v>2415360</v>
      </c>
      <c r="D27" s="34">
        <v>0</v>
      </c>
      <c r="E27" s="34">
        <v>0</v>
      </c>
      <c r="F27" s="34">
        <v>2242957.5</v>
      </c>
      <c r="G27" s="34">
        <v>2396250</v>
      </c>
      <c r="H27" s="34">
        <v>0</v>
      </c>
      <c r="I27" s="34">
        <v>2321514.75</v>
      </c>
    </row>
    <row r="28" spans="1:9" x14ac:dyDescent="0.5">
      <c r="B28" t="s">
        <v>30</v>
      </c>
      <c r="C28" s="34">
        <v>4830720</v>
      </c>
      <c r="D28" s="34">
        <v>0</v>
      </c>
      <c r="E28" s="34">
        <v>0</v>
      </c>
      <c r="F28" s="34">
        <v>22429575</v>
      </c>
      <c r="G28" s="34">
        <v>19170000</v>
      </c>
      <c r="H28" s="34">
        <v>0</v>
      </c>
      <c r="I28" s="34">
        <v>46430295</v>
      </c>
    </row>
    <row r="29" spans="1:9" x14ac:dyDescent="0.5">
      <c r="A29" t="s">
        <v>11</v>
      </c>
      <c r="B29" t="s">
        <v>27</v>
      </c>
      <c r="C29" s="34">
        <v>649</v>
      </c>
      <c r="D29" s="34">
        <v>681</v>
      </c>
      <c r="E29" s="34">
        <v>135</v>
      </c>
      <c r="F29" s="34">
        <v>116</v>
      </c>
      <c r="G29" s="34">
        <v>264</v>
      </c>
      <c r="H29" s="34">
        <v>395</v>
      </c>
      <c r="I29" s="34">
        <v>2240</v>
      </c>
    </row>
    <row r="30" spans="1:9" x14ac:dyDescent="0.5">
      <c r="B30" t="s">
        <v>31</v>
      </c>
      <c r="C30" s="34">
        <v>1937385.8674884439</v>
      </c>
      <c r="D30" s="34">
        <v>1980576.2290748898</v>
      </c>
      <c r="E30" s="34">
        <v>2096951.6962962963</v>
      </c>
      <c r="F30" s="34">
        <v>1812044.1379310344</v>
      </c>
      <c r="G30" s="34">
        <v>1798269.6098484849</v>
      </c>
      <c r="H30" s="34">
        <v>2206952.1341772154</v>
      </c>
      <c r="I30" s="34">
        <v>1984781.5665178571</v>
      </c>
    </row>
    <row r="31" spans="1:9" x14ac:dyDescent="0.5">
      <c r="B31" t="s">
        <v>30</v>
      </c>
      <c r="C31" s="34">
        <v>1257363428</v>
      </c>
      <c r="D31" s="34">
        <v>1348772412</v>
      </c>
      <c r="E31" s="34">
        <v>283088479</v>
      </c>
      <c r="F31" s="34">
        <v>210197120</v>
      </c>
      <c r="G31" s="34">
        <v>474743177</v>
      </c>
      <c r="H31" s="34">
        <v>871746093</v>
      </c>
      <c r="I31" s="34">
        <v>4445910709</v>
      </c>
    </row>
    <row r="32" spans="1:9" x14ac:dyDescent="0.5">
      <c r="A32" t="s">
        <v>12</v>
      </c>
      <c r="B32" t="s">
        <v>27</v>
      </c>
      <c r="C32" s="34">
        <v>0</v>
      </c>
      <c r="D32" s="34">
        <v>12</v>
      </c>
      <c r="E32" s="34">
        <v>8</v>
      </c>
      <c r="F32" s="34">
        <v>0</v>
      </c>
      <c r="G32" s="34">
        <v>118</v>
      </c>
      <c r="H32" s="34">
        <v>9</v>
      </c>
      <c r="I32" s="34">
        <v>147</v>
      </c>
    </row>
    <row r="33" spans="1:9" x14ac:dyDescent="0.5">
      <c r="B33" t="s">
        <v>31</v>
      </c>
      <c r="C33" s="34">
        <v>0</v>
      </c>
      <c r="D33" s="34">
        <v>2615085</v>
      </c>
      <c r="E33" s="34">
        <v>2189638.25</v>
      </c>
      <c r="F33" s="34">
        <v>0</v>
      </c>
      <c r="G33" s="34">
        <v>869642.78813559317</v>
      </c>
      <c r="H33" s="34">
        <v>1216000</v>
      </c>
      <c r="I33" s="34">
        <v>1105169.8979591837</v>
      </c>
    </row>
    <row r="34" spans="1:9" x14ac:dyDescent="0.5">
      <c r="B34" t="s">
        <v>30</v>
      </c>
      <c r="C34" s="34">
        <v>0</v>
      </c>
      <c r="D34" s="34">
        <v>31381020</v>
      </c>
      <c r="E34" s="34">
        <v>17517106</v>
      </c>
      <c r="F34" s="34">
        <v>0</v>
      </c>
      <c r="G34" s="34">
        <v>102617849</v>
      </c>
      <c r="H34" s="34">
        <v>10944000</v>
      </c>
      <c r="I34" s="34">
        <v>162459975</v>
      </c>
    </row>
    <row r="35" spans="1:9" x14ac:dyDescent="0.5">
      <c r="A35" t="s">
        <v>13</v>
      </c>
      <c r="B35" t="s">
        <v>27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</row>
    <row r="36" spans="1:9" x14ac:dyDescent="0.5">
      <c r="B36" t="s">
        <v>31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</row>
    <row r="37" spans="1:9" x14ac:dyDescent="0.5">
      <c r="B37" t="s">
        <v>30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</row>
    <row r="38" spans="1:9" x14ac:dyDescent="0.5">
      <c r="A38" t="s">
        <v>14</v>
      </c>
      <c r="B38" t="s">
        <v>27</v>
      </c>
      <c r="C38" s="34">
        <v>0</v>
      </c>
      <c r="D38" s="34">
        <v>6</v>
      </c>
      <c r="E38" s="34">
        <v>60</v>
      </c>
      <c r="F38" s="34">
        <v>163</v>
      </c>
      <c r="G38" s="34">
        <v>190</v>
      </c>
      <c r="H38" s="34">
        <v>465</v>
      </c>
      <c r="I38" s="34">
        <v>884</v>
      </c>
    </row>
    <row r="39" spans="1:9" x14ac:dyDescent="0.5">
      <c r="B39" t="s">
        <v>31</v>
      </c>
      <c r="C39" s="34">
        <v>0</v>
      </c>
      <c r="D39" s="34">
        <v>2454839.8333333335</v>
      </c>
      <c r="E39" s="34">
        <v>1998127.5</v>
      </c>
      <c r="F39" s="34">
        <v>2162334.6196319018</v>
      </c>
      <c r="G39" s="34">
        <v>1863963.547368421</v>
      </c>
      <c r="H39" s="34">
        <v>2309204.3311827956</v>
      </c>
      <c r="I39" s="34">
        <v>2166301.2669683257</v>
      </c>
    </row>
    <row r="40" spans="1:9" x14ac:dyDescent="0.5">
      <c r="B40" t="s">
        <v>30</v>
      </c>
      <c r="C40" s="34">
        <v>0</v>
      </c>
      <c r="D40" s="34">
        <v>14729039</v>
      </c>
      <c r="E40" s="34">
        <v>119887650</v>
      </c>
      <c r="F40" s="34">
        <v>352460543</v>
      </c>
      <c r="G40" s="34">
        <v>354153074</v>
      </c>
      <c r="H40" s="34">
        <v>1073780014</v>
      </c>
      <c r="I40" s="34">
        <v>1915010320</v>
      </c>
    </row>
    <row r="41" spans="1:9" x14ac:dyDescent="0.5">
      <c r="A41" t="s">
        <v>15</v>
      </c>
      <c r="B41" t="s">
        <v>27</v>
      </c>
      <c r="C41" s="34">
        <v>100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100</v>
      </c>
    </row>
    <row r="42" spans="1:9" x14ac:dyDescent="0.5">
      <c r="B42" t="s">
        <v>31</v>
      </c>
      <c r="C42" s="34">
        <v>1559114.39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1559114.39</v>
      </c>
    </row>
    <row r="43" spans="1:9" x14ac:dyDescent="0.5">
      <c r="B43" t="s">
        <v>30</v>
      </c>
      <c r="C43" s="34">
        <v>155911439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155911439</v>
      </c>
    </row>
    <row r="44" spans="1:9" x14ac:dyDescent="0.5">
      <c r="A44" t="s">
        <v>28</v>
      </c>
      <c r="C44" s="34">
        <v>1683</v>
      </c>
      <c r="D44" s="34">
        <v>2028</v>
      </c>
      <c r="E44" s="34">
        <v>1103</v>
      </c>
      <c r="F44" s="34">
        <v>962</v>
      </c>
      <c r="G44" s="34">
        <v>1351</v>
      </c>
      <c r="H44" s="34">
        <v>1510</v>
      </c>
      <c r="I44" s="34">
        <v>8637</v>
      </c>
    </row>
    <row r="45" spans="1:9" x14ac:dyDescent="0.5">
      <c r="A45" t="s">
        <v>32</v>
      </c>
      <c r="C45" s="34">
        <v>1880332.7278669043</v>
      </c>
      <c r="D45" s="34">
        <v>1967265.3150887573</v>
      </c>
      <c r="E45" s="34">
        <v>1745951.5766092476</v>
      </c>
      <c r="F45" s="34">
        <v>1685546.6943866943</v>
      </c>
      <c r="G45" s="34">
        <v>1605964.0207253885</v>
      </c>
      <c r="H45" s="34">
        <v>2110828.1284768214</v>
      </c>
      <c r="I45" s="34">
        <v>1859268.5440546486</v>
      </c>
    </row>
    <row r="46" spans="1:9" x14ac:dyDescent="0.5">
      <c r="A46" t="s">
        <v>29</v>
      </c>
      <c r="C46" s="34">
        <v>3164599981</v>
      </c>
      <c r="D46" s="34">
        <v>3989614059</v>
      </c>
      <c r="E46" s="34">
        <v>1925784589</v>
      </c>
      <c r="F46" s="34">
        <v>1621495920</v>
      </c>
      <c r="G46" s="34">
        <v>2169657392</v>
      </c>
      <c r="H46" s="34">
        <v>3187350474</v>
      </c>
      <c r="I46" s="34">
        <v>16058502415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59"/>
  <sheetViews>
    <sheetView workbookViewId="0">
      <selection activeCell="B58" sqref="B58"/>
    </sheetView>
  </sheetViews>
  <sheetFormatPr defaultRowHeight="14.35" x14ac:dyDescent="0.5"/>
  <cols>
    <col min="1" max="1" width="25.234375" customWidth="1"/>
    <col min="2" max="2" width="15.52734375" customWidth="1"/>
    <col min="3" max="7" width="11" customWidth="1"/>
    <col min="8" max="8" width="12" customWidth="1"/>
    <col min="9" max="9" width="20.41015625" bestFit="1" customWidth="1"/>
    <col min="10" max="10" width="11" customWidth="1"/>
    <col min="11" max="11" width="16.41015625" customWidth="1"/>
    <col min="12" max="12" width="20.41015625" bestFit="1" customWidth="1"/>
    <col min="13" max="13" width="11" customWidth="1"/>
    <col min="14" max="14" width="16.41015625" customWidth="1"/>
    <col min="15" max="15" width="20.41015625" customWidth="1"/>
    <col min="16" max="16" width="11" bestFit="1" customWidth="1"/>
    <col min="17" max="17" width="16.41015625" bestFit="1" customWidth="1"/>
    <col min="18" max="18" width="20.41015625" bestFit="1" customWidth="1"/>
    <col min="19" max="19" width="11" bestFit="1" customWidth="1"/>
    <col min="20" max="20" width="21.3515625" bestFit="1" customWidth="1"/>
    <col min="21" max="21" width="25.234375" bestFit="1" customWidth="1"/>
    <col min="22" max="22" width="15.76171875" bestFit="1" customWidth="1"/>
  </cols>
  <sheetData>
    <row r="3" spans="1:8" x14ac:dyDescent="0.5">
      <c r="B3" s="32" t="s">
        <v>34</v>
      </c>
    </row>
    <row r="4" spans="1:8" x14ac:dyDescent="0.5">
      <c r="A4" s="32" t="s">
        <v>35</v>
      </c>
      <c r="B4" s="33">
        <v>42186</v>
      </c>
      <c r="C4" s="33">
        <v>42217</v>
      </c>
      <c r="D4" s="33">
        <v>42248</v>
      </c>
      <c r="E4" s="33">
        <v>42278</v>
      </c>
      <c r="F4" s="33">
        <v>42309</v>
      </c>
      <c r="G4" s="33">
        <v>42339</v>
      </c>
      <c r="H4" s="33" t="s">
        <v>26</v>
      </c>
    </row>
    <row r="5" spans="1:8" x14ac:dyDescent="0.5">
      <c r="A5" s="41" t="s">
        <v>3</v>
      </c>
      <c r="B5" s="42"/>
      <c r="C5" s="42"/>
      <c r="D5" s="42"/>
      <c r="E5" s="42"/>
      <c r="F5" s="42"/>
      <c r="G5" s="42"/>
      <c r="H5" s="42"/>
    </row>
    <row r="6" spans="1:8" x14ac:dyDescent="0.5">
      <c r="A6" s="43" t="s">
        <v>27</v>
      </c>
      <c r="B6" s="42">
        <v>102</v>
      </c>
      <c r="C6" s="42">
        <v>133</v>
      </c>
      <c r="D6" s="42">
        <v>64</v>
      </c>
      <c r="E6" s="42">
        <v>9</v>
      </c>
      <c r="F6" s="42">
        <v>22</v>
      </c>
      <c r="G6" s="42">
        <v>100</v>
      </c>
      <c r="H6" s="42">
        <v>430</v>
      </c>
    </row>
    <row r="7" spans="1:8" x14ac:dyDescent="0.5">
      <c r="A7" s="43" t="s">
        <v>37</v>
      </c>
      <c r="B7" s="34">
        <v>2574251.0980392159</v>
      </c>
      <c r="C7" s="34">
        <v>2410852.1954887216</v>
      </c>
      <c r="D7" s="34">
        <v>2148943.359375</v>
      </c>
      <c r="E7" s="34">
        <v>1900350</v>
      </c>
      <c r="F7" s="34">
        <v>2647973.8636363638</v>
      </c>
      <c r="G7" s="34">
        <v>2463498.5699999998</v>
      </c>
      <c r="H7" s="34">
        <v>2424320.3744186047</v>
      </c>
    </row>
    <row r="8" spans="1:8" x14ac:dyDescent="0.5">
      <c r="A8" s="43" t="s">
        <v>30</v>
      </c>
      <c r="B8" s="42">
        <v>262573612</v>
      </c>
      <c r="C8" s="42">
        <v>320643342</v>
      </c>
      <c r="D8" s="42">
        <v>137532375</v>
      </c>
      <c r="E8" s="42">
        <v>17103150</v>
      </c>
      <c r="F8" s="42">
        <v>58255425</v>
      </c>
      <c r="G8" s="42">
        <v>246349857</v>
      </c>
      <c r="H8" s="42">
        <v>1042457761</v>
      </c>
    </row>
    <row r="9" spans="1:8" x14ac:dyDescent="0.5">
      <c r="A9" s="41" t="s">
        <v>4</v>
      </c>
      <c r="B9" s="42"/>
      <c r="C9" s="42"/>
      <c r="D9" s="42"/>
      <c r="E9" s="42"/>
      <c r="F9" s="42"/>
      <c r="G9" s="42"/>
      <c r="H9" s="42"/>
    </row>
    <row r="10" spans="1:8" x14ac:dyDescent="0.5">
      <c r="A10" s="43" t="s">
        <v>27</v>
      </c>
      <c r="B10" s="42">
        <v>122</v>
      </c>
      <c r="C10" s="42">
        <v>77</v>
      </c>
      <c r="D10" s="42">
        <v>69</v>
      </c>
      <c r="E10" s="42">
        <v>82</v>
      </c>
      <c r="F10" s="42">
        <v>95</v>
      </c>
      <c r="G10" s="42">
        <v>54</v>
      </c>
      <c r="H10" s="42">
        <v>499</v>
      </c>
    </row>
    <row r="11" spans="1:8" x14ac:dyDescent="0.5">
      <c r="A11" s="43" t="s">
        <v>37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14430</v>
      </c>
      <c r="H11" s="34">
        <v>1561.5631262525051</v>
      </c>
    </row>
    <row r="12" spans="1:8" x14ac:dyDescent="0.5">
      <c r="A12" s="43" t="s">
        <v>30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779220</v>
      </c>
      <c r="H12" s="42">
        <v>779220</v>
      </c>
    </row>
    <row r="13" spans="1:8" x14ac:dyDescent="0.5">
      <c r="A13" s="41" t="s">
        <v>5</v>
      </c>
      <c r="B13" s="42"/>
      <c r="C13" s="42"/>
      <c r="D13" s="42"/>
      <c r="E13" s="42"/>
      <c r="F13" s="42"/>
      <c r="G13" s="42"/>
      <c r="H13" s="42"/>
    </row>
    <row r="14" spans="1:8" x14ac:dyDescent="0.5">
      <c r="A14" s="43" t="s">
        <v>27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</row>
    <row r="15" spans="1:8" x14ac:dyDescent="0.5">
      <c r="A15" s="43" t="s">
        <v>37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</row>
    <row r="16" spans="1:8" x14ac:dyDescent="0.5">
      <c r="A16" s="43" t="s">
        <v>30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</row>
    <row r="17" spans="1:8" x14ac:dyDescent="0.5">
      <c r="A17" s="41" t="s">
        <v>6</v>
      </c>
      <c r="B17" s="42"/>
      <c r="C17" s="42"/>
      <c r="D17" s="42"/>
      <c r="E17" s="42"/>
      <c r="F17" s="42"/>
      <c r="G17" s="42"/>
      <c r="H17" s="42"/>
    </row>
    <row r="18" spans="1:8" x14ac:dyDescent="0.5">
      <c r="A18" s="43" t="s">
        <v>27</v>
      </c>
      <c r="B18" s="42">
        <v>382</v>
      </c>
      <c r="C18" s="42">
        <v>406</v>
      </c>
      <c r="D18" s="42">
        <v>115</v>
      </c>
      <c r="E18" s="42">
        <v>84</v>
      </c>
      <c r="F18" s="42">
        <v>212</v>
      </c>
      <c r="G18" s="42">
        <v>292</v>
      </c>
      <c r="H18" s="42">
        <v>1491</v>
      </c>
    </row>
    <row r="19" spans="1:8" x14ac:dyDescent="0.5">
      <c r="A19" s="43" t="s">
        <v>37</v>
      </c>
      <c r="B19" s="34">
        <v>2300173.0104712043</v>
      </c>
      <c r="C19" s="34">
        <v>2203029.4605911332</v>
      </c>
      <c r="D19" s="34">
        <v>1805372.3826086957</v>
      </c>
      <c r="E19" s="34">
        <v>1988507.7857142857</v>
      </c>
      <c r="F19" s="34">
        <v>2075591.6320754718</v>
      </c>
      <c r="G19" s="34">
        <v>2203412.8801369863</v>
      </c>
      <c r="H19" s="34">
        <v>2167116.3755868543</v>
      </c>
    </row>
    <row r="20" spans="1:8" x14ac:dyDescent="0.5">
      <c r="A20" s="43" t="s">
        <v>30</v>
      </c>
      <c r="B20" s="42">
        <v>878666090</v>
      </c>
      <c r="C20" s="42">
        <v>894429961</v>
      </c>
      <c r="D20" s="42">
        <v>207617824</v>
      </c>
      <c r="E20" s="42">
        <v>167034654</v>
      </c>
      <c r="F20" s="42">
        <v>440025426</v>
      </c>
      <c r="G20" s="42">
        <v>643396561</v>
      </c>
      <c r="H20" s="42">
        <v>3231170516</v>
      </c>
    </row>
    <row r="21" spans="1:8" x14ac:dyDescent="0.5">
      <c r="A21" s="41" t="s">
        <v>7</v>
      </c>
      <c r="B21" s="42"/>
      <c r="C21" s="42"/>
      <c r="D21" s="42"/>
      <c r="E21" s="42"/>
      <c r="F21" s="42"/>
      <c r="G21" s="42"/>
      <c r="H21" s="42"/>
    </row>
    <row r="22" spans="1:8" x14ac:dyDescent="0.5">
      <c r="A22" s="43" t="s">
        <v>27</v>
      </c>
      <c r="B22" s="42">
        <v>326</v>
      </c>
      <c r="C22" s="42">
        <v>705</v>
      </c>
      <c r="D22" s="42">
        <v>645</v>
      </c>
      <c r="E22" s="42">
        <v>491</v>
      </c>
      <c r="F22" s="42">
        <v>439</v>
      </c>
      <c r="G22" s="42">
        <v>174</v>
      </c>
      <c r="H22" s="42">
        <v>2780</v>
      </c>
    </row>
    <row r="23" spans="1:8" x14ac:dyDescent="0.5">
      <c r="A23" s="43" t="s">
        <v>37</v>
      </c>
      <c r="B23" s="34">
        <v>1856609.4846625766</v>
      </c>
      <c r="C23" s="34">
        <v>1941683.6241134752</v>
      </c>
      <c r="D23" s="34">
        <v>1779723.8062015504</v>
      </c>
      <c r="E23" s="34">
        <v>1707112.3788187373</v>
      </c>
      <c r="F23" s="34">
        <v>1629213.9886104784</v>
      </c>
      <c r="G23" s="34">
        <v>1760228.9022988505</v>
      </c>
      <c r="H23" s="34">
        <v>1792000.1618705036</v>
      </c>
    </row>
    <row r="24" spans="1:8" x14ac:dyDescent="0.5">
      <c r="A24" s="43" t="s">
        <v>30</v>
      </c>
      <c r="B24" s="42">
        <v>605254692</v>
      </c>
      <c r="C24" s="42">
        <v>1368886955</v>
      </c>
      <c r="D24" s="42">
        <v>1147921855</v>
      </c>
      <c r="E24" s="42">
        <v>838192178</v>
      </c>
      <c r="F24" s="42">
        <v>715224941</v>
      </c>
      <c r="G24" s="42">
        <v>306279829</v>
      </c>
      <c r="H24" s="42">
        <v>4981760450</v>
      </c>
    </row>
    <row r="25" spans="1:8" x14ac:dyDescent="0.5">
      <c r="A25" s="41" t="s">
        <v>8</v>
      </c>
      <c r="B25" s="42"/>
      <c r="C25" s="42"/>
      <c r="D25" s="42"/>
      <c r="E25" s="42"/>
      <c r="F25" s="42"/>
      <c r="G25" s="42"/>
      <c r="H25" s="42"/>
    </row>
    <row r="26" spans="1:8" x14ac:dyDescent="0.5">
      <c r="A26" s="43" t="s">
        <v>27</v>
      </c>
      <c r="B26" s="42">
        <v>0</v>
      </c>
      <c r="C26" s="42">
        <v>8</v>
      </c>
      <c r="D26" s="42">
        <v>7</v>
      </c>
      <c r="E26" s="42">
        <v>7</v>
      </c>
      <c r="F26" s="42">
        <v>3</v>
      </c>
      <c r="G26" s="42">
        <v>21</v>
      </c>
      <c r="H26" s="42">
        <v>46</v>
      </c>
    </row>
    <row r="27" spans="1:8" x14ac:dyDescent="0.5">
      <c r="A27" s="43" t="s">
        <v>37</v>
      </c>
      <c r="B27" s="34">
        <v>0</v>
      </c>
      <c r="C27" s="34">
        <v>1346416.25</v>
      </c>
      <c r="D27" s="34">
        <v>1745614.2857142857</v>
      </c>
      <c r="E27" s="34">
        <v>2011242.857142857</v>
      </c>
      <c r="F27" s="34">
        <v>1822500</v>
      </c>
      <c r="G27" s="34">
        <v>1622614.2857142857</v>
      </c>
      <c r="H27" s="34">
        <v>1665472.3913043479</v>
      </c>
    </row>
    <row r="28" spans="1:8" x14ac:dyDescent="0.5">
      <c r="A28" s="43" t="s">
        <v>30</v>
      </c>
      <c r="B28" s="42">
        <v>0</v>
      </c>
      <c r="C28" s="42">
        <v>10771330</v>
      </c>
      <c r="D28" s="42">
        <v>12219300</v>
      </c>
      <c r="E28" s="42">
        <v>14078700</v>
      </c>
      <c r="F28" s="42">
        <v>5467500</v>
      </c>
      <c r="G28" s="42">
        <v>34074900</v>
      </c>
      <c r="H28" s="42">
        <v>76611730</v>
      </c>
    </row>
    <row r="29" spans="1:8" x14ac:dyDescent="0.5">
      <c r="A29" s="41" t="s">
        <v>9</v>
      </c>
      <c r="B29" s="42"/>
      <c r="C29" s="42"/>
      <c r="D29" s="42"/>
      <c r="E29" s="42"/>
      <c r="F29" s="42"/>
      <c r="G29" s="42"/>
      <c r="H29" s="42"/>
    </row>
    <row r="30" spans="1:8" x14ac:dyDescent="0.5">
      <c r="A30" s="43" t="s">
        <v>27</v>
      </c>
      <c r="B30" s="42">
        <v>0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</row>
    <row r="31" spans="1:8" x14ac:dyDescent="0.5">
      <c r="A31" s="43" t="s">
        <v>37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</row>
    <row r="32" spans="1:8" x14ac:dyDescent="0.5">
      <c r="A32" s="43" t="s">
        <v>30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</row>
    <row r="33" spans="1:8" x14ac:dyDescent="0.5">
      <c r="A33" s="41" t="s">
        <v>10</v>
      </c>
      <c r="B33" s="42"/>
      <c r="C33" s="42"/>
      <c r="D33" s="42"/>
      <c r="E33" s="42"/>
      <c r="F33" s="42"/>
      <c r="G33" s="42"/>
      <c r="H33" s="42"/>
    </row>
    <row r="34" spans="1:8" x14ac:dyDescent="0.5">
      <c r="A34" s="43" t="s">
        <v>27</v>
      </c>
      <c r="B34" s="42">
        <v>2</v>
      </c>
      <c r="C34" s="42">
        <v>0</v>
      </c>
      <c r="D34" s="42">
        <v>0</v>
      </c>
      <c r="E34" s="42">
        <v>10</v>
      </c>
      <c r="F34" s="42">
        <v>8</v>
      </c>
      <c r="G34" s="42">
        <v>0</v>
      </c>
      <c r="H34" s="42">
        <v>20</v>
      </c>
    </row>
    <row r="35" spans="1:8" x14ac:dyDescent="0.5">
      <c r="A35" s="43" t="s">
        <v>37</v>
      </c>
      <c r="B35" s="34">
        <v>2415360</v>
      </c>
      <c r="C35" s="34">
        <v>0</v>
      </c>
      <c r="D35" s="34">
        <v>0</v>
      </c>
      <c r="E35" s="34">
        <v>2242957.5</v>
      </c>
      <c r="F35" s="34">
        <v>2396250</v>
      </c>
      <c r="G35" s="34">
        <v>0</v>
      </c>
      <c r="H35" s="34">
        <v>2321514.75</v>
      </c>
    </row>
    <row r="36" spans="1:8" x14ac:dyDescent="0.5">
      <c r="A36" s="43" t="s">
        <v>30</v>
      </c>
      <c r="B36" s="42">
        <v>4830720</v>
      </c>
      <c r="C36" s="42">
        <v>0</v>
      </c>
      <c r="D36" s="42">
        <v>0</v>
      </c>
      <c r="E36" s="42">
        <v>22429575</v>
      </c>
      <c r="F36" s="42">
        <v>19170000</v>
      </c>
      <c r="G36" s="42">
        <v>0</v>
      </c>
      <c r="H36" s="42">
        <v>46430295</v>
      </c>
    </row>
    <row r="37" spans="1:8" x14ac:dyDescent="0.5">
      <c r="A37" s="41" t="s">
        <v>11</v>
      </c>
      <c r="B37" s="42"/>
      <c r="C37" s="42"/>
      <c r="D37" s="42"/>
      <c r="E37" s="42"/>
      <c r="F37" s="42"/>
      <c r="G37" s="42"/>
      <c r="H37" s="42"/>
    </row>
    <row r="38" spans="1:8" x14ac:dyDescent="0.5">
      <c r="A38" s="43" t="s">
        <v>27</v>
      </c>
      <c r="B38" s="42">
        <v>649</v>
      </c>
      <c r="C38" s="42">
        <v>681</v>
      </c>
      <c r="D38" s="42">
        <v>135</v>
      </c>
      <c r="E38" s="42">
        <v>116</v>
      </c>
      <c r="F38" s="42">
        <v>264</v>
      </c>
      <c r="G38" s="42">
        <v>395</v>
      </c>
      <c r="H38" s="42">
        <v>2240</v>
      </c>
    </row>
    <row r="39" spans="1:8" x14ac:dyDescent="0.5">
      <c r="A39" s="43" t="s">
        <v>37</v>
      </c>
      <c r="B39" s="34">
        <v>1937385.8674884439</v>
      </c>
      <c r="C39" s="34">
        <v>1980576.2290748898</v>
      </c>
      <c r="D39" s="34">
        <v>2096951.6962962963</v>
      </c>
      <c r="E39" s="34">
        <v>1812044.1379310344</v>
      </c>
      <c r="F39" s="34">
        <v>1798269.6098484849</v>
      </c>
      <c r="G39" s="34">
        <v>2206952.1341772154</v>
      </c>
      <c r="H39" s="34">
        <v>1984781.5665178571</v>
      </c>
    </row>
    <row r="40" spans="1:8" x14ac:dyDescent="0.5">
      <c r="A40" s="43" t="s">
        <v>30</v>
      </c>
      <c r="B40" s="42">
        <v>1257363428</v>
      </c>
      <c r="C40" s="42">
        <v>1348772412</v>
      </c>
      <c r="D40" s="42">
        <v>283088479</v>
      </c>
      <c r="E40" s="42">
        <v>210197120</v>
      </c>
      <c r="F40" s="42">
        <v>474743177</v>
      </c>
      <c r="G40" s="42">
        <v>871746093</v>
      </c>
      <c r="H40" s="42">
        <v>4445910709</v>
      </c>
    </row>
    <row r="41" spans="1:8" x14ac:dyDescent="0.5">
      <c r="A41" s="41" t="s">
        <v>12</v>
      </c>
      <c r="B41" s="42"/>
      <c r="C41" s="42"/>
      <c r="D41" s="42"/>
      <c r="E41" s="42"/>
      <c r="F41" s="42"/>
      <c r="G41" s="42"/>
      <c r="H41" s="42"/>
    </row>
    <row r="42" spans="1:8" x14ac:dyDescent="0.5">
      <c r="A42" s="43" t="s">
        <v>27</v>
      </c>
      <c r="B42" s="42">
        <v>0</v>
      </c>
      <c r="C42" s="42">
        <v>12</v>
      </c>
      <c r="D42" s="42">
        <v>8</v>
      </c>
      <c r="E42" s="42">
        <v>0</v>
      </c>
      <c r="F42" s="42">
        <v>118</v>
      </c>
      <c r="G42" s="42">
        <v>9</v>
      </c>
      <c r="H42" s="42">
        <v>147</v>
      </c>
    </row>
    <row r="43" spans="1:8" x14ac:dyDescent="0.5">
      <c r="A43" s="43" t="s">
        <v>37</v>
      </c>
      <c r="B43" s="34">
        <v>0</v>
      </c>
      <c r="C43" s="34">
        <v>2615085</v>
      </c>
      <c r="D43" s="34">
        <v>2189638.25</v>
      </c>
      <c r="E43" s="34">
        <v>0</v>
      </c>
      <c r="F43" s="34">
        <v>869642.78813559317</v>
      </c>
      <c r="G43" s="34">
        <v>1216000</v>
      </c>
      <c r="H43" s="34">
        <v>1105169.8979591837</v>
      </c>
    </row>
    <row r="44" spans="1:8" x14ac:dyDescent="0.5">
      <c r="A44" s="43" t="s">
        <v>30</v>
      </c>
      <c r="B44" s="42">
        <v>0</v>
      </c>
      <c r="C44" s="42">
        <v>31381020</v>
      </c>
      <c r="D44" s="42">
        <v>17517106</v>
      </c>
      <c r="E44" s="42">
        <v>0</v>
      </c>
      <c r="F44" s="42">
        <v>102617849</v>
      </c>
      <c r="G44" s="42">
        <v>10944000</v>
      </c>
      <c r="H44" s="42">
        <v>162459975</v>
      </c>
    </row>
    <row r="45" spans="1:8" x14ac:dyDescent="0.5">
      <c r="A45" s="41" t="s">
        <v>13</v>
      </c>
      <c r="B45" s="42"/>
      <c r="C45" s="42"/>
      <c r="D45" s="42"/>
      <c r="E45" s="42"/>
      <c r="F45" s="42"/>
      <c r="G45" s="42"/>
      <c r="H45" s="42"/>
    </row>
    <row r="46" spans="1:8" x14ac:dyDescent="0.5">
      <c r="A46" s="43" t="s">
        <v>27</v>
      </c>
      <c r="B46" s="42">
        <v>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</row>
    <row r="47" spans="1:8" x14ac:dyDescent="0.5">
      <c r="A47" s="43" t="s">
        <v>37</v>
      </c>
      <c r="B47" s="34">
        <v>0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</row>
    <row r="48" spans="1:8" x14ac:dyDescent="0.5">
      <c r="A48" s="43" t="s">
        <v>30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</row>
    <row r="49" spans="1:8" x14ac:dyDescent="0.5">
      <c r="A49" s="41" t="s">
        <v>14</v>
      </c>
      <c r="B49" s="42"/>
      <c r="C49" s="42"/>
      <c r="D49" s="42"/>
      <c r="E49" s="42"/>
      <c r="F49" s="42"/>
      <c r="G49" s="42"/>
      <c r="H49" s="42"/>
    </row>
    <row r="50" spans="1:8" x14ac:dyDescent="0.5">
      <c r="A50" s="43" t="s">
        <v>27</v>
      </c>
      <c r="B50" s="42">
        <v>0</v>
      </c>
      <c r="C50" s="42">
        <v>6</v>
      </c>
      <c r="D50" s="42">
        <v>60</v>
      </c>
      <c r="E50" s="42">
        <v>163</v>
      </c>
      <c r="F50" s="42">
        <v>190</v>
      </c>
      <c r="G50" s="42">
        <v>465</v>
      </c>
      <c r="H50" s="42">
        <v>884</v>
      </c>
    </row>
    <row r="51" spans="1:8" x14ac:dyDescent="0.5">
      <c r="A51" s="43" t="s">
        <v>37</v>
      </c>
      <c r="B51" s="34">
        <v>0</v>
      </c>
      <c r="C51" s="34">
        <v>2454839.8333333335</v>
      </c>
      <c r="D51" s="34">
        <v>1998127.5</v>
      </c>
      <c r="E51" s="34">
        <v>2162334.6196319018</v>
      </c>
      <c r="F51" s="34">
        <v>1863963.547368421</v>
      </c>
      <c r="G51" s="34">
        <v>2309204.3311827956</v>
      </c>
      <c r="H51" s="34">
        <v>2166301.2669683257</v>
      </c>
    </row>
    <row r="52" spans="1:8" x14ac:dyDescent="0.5">
      <c r="A52" s="43" t="s">
        <v>30</v>
      </c>
      <c r="B52" s="42">
        <v>0</v>
      </c>
      <c r="C52" s="42">
        <v>14729039</v>
      </c>
      <c r="D52" s="42">
        <v>119887650</v>
      </c>
      <c r="E52" s="42">
        <v>352460543</v>
      </c>
      <c r="F52" s="42">
        <v>354153074</v>
      </c>
      <c r="G52" s="42">
        <v>1073780014</v>
      </c>
      <c r="H52" s="42">
        <v>1915010320</v>
      </c>
    </row>
    <row r="53" spans="1:8" x14ac:dyDescent="0.5">
      <c r="A53" s="41" t="s">
        <v>15</v>
      </c>
      <c r="B53" s="42"/>
      <c r="C53" s="42"/>
      <c r="D53" s="42"/>
      <c r="E53" s="42"/>
      <c r="F53" s="42"/>
      <c r="G53" s="42"/>
      <c r="H53" s="42"/>
    </row>
    <row r="54" spans="1:8" x14ac:dyDescent="0.5">
      <c r="A54" s="43" t="s">
        <v>27</v>
      </c>
      <c r="B54" s="42">
        <v>100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100</v>
      </c>
    </row>
    <row r="55" spans="1:8" x14ac:dyDescent="0.5">
      <c r="A55" s="43" t="s">
        <v>37</v>
      </c>
      <c r="B55" s="34">
        <v>1559114.39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1559114.39</v>
      </c>
    </row>
    <row r="56" spans="1:8" x14ac:dyDescent="0.5">
      <c r="A56" s="43" t="s">
        <v>30</v>
      </c>
      <c r="B56" s="42">
        <v>155911439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155911439</v>
      </c>
    </row>
    <row r="57" spans="1:8" x14ac:dyDescent="0.5">
      <c r="A57" s="41" t="s">
        <v>28</v>
      </c>
      <c r="B57" s="42">
        <v>1683</v>
      </c>
      <c r="C57" s="42">
        <v>2028</v>
      </c>
      <c r="D57" s="42">
        <v>1103</v>
      </c>
      <c r="E57" s="42">
        <v>962</v>
      </c>
      <c r="F57" s="42">
        <v>1351</v>
      </c>
      <c r="G57" s="42">
        <v>1510</v>
      </c>
      <c r="H57" s="42">
        <v>8637</v>
      </c>
    </row>
    <row r="58" spans="1:8" x14ac:dyDescent="0.5">
      <c r="A58" s="41" t="s">
        <v>36</v>
      </c>
      <c r="B58" s="34">
        <v>1880332.7278669043</v>
      </c>
      <c r="C58" s="34">
        <v>1967265.3150887573</v>
      </c>
      <c r="D58" s="34">
        <v>1745951.5766092476</v>
      </c>
      <c r="E58" s="34">
        <v>1685546.6943866943</v>
      </c>
      <c r="F58" s="34">
        <v>1605964.0207253885</v>
      </c>
      <c r="G58" s="34">
        <v>2110828.1284768214</v>
      </c>
      <c r="H58" s="34">
        <v>1859268.5440546486</v>
      </c>
    </row>
    <row r="59" spans="1:8" x14ac:dyDescent="0.5">
      <c r="A59" s="41" t="s">
        <v>29</v>
      </c>
      <c r="B59" s="42">
        <v>3164599981</v>
      </c>
      <c r="C59" s="42">
        <v>3989614059</v>
      </c>
      <c r="D59" s="42">
        <v>1925784589</v>
      </c>
      <c r="E59" s="42">
        <v>1621495920</v>
      </c>
      <c r="F59" s="42">
        <v>2169657392</v>
      </c>
      <c r="G59" s="42">
        <v>3187350474</v>
      </c>
      <c r="H59" s="42">
        <v>16058502415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79"/>
  <sheetViews>
    <sheetView workbookViewId="0">
      <selection activeCell="G22" sqref="G22"/>
    </sheetView>
  </sheetViews>
  <sheetFormatPr defaultRowHeight="18.75" customHeight="1" x14ac:dyDescent="0.5"/>
  <cols>
    <col min="1" max="1" width="8.41015625" customWidth="1"/>
    <col min="2" max="2" width="18.1171875" customWidth="1"/>
    <col min="3" max="4" width="20.1171875" style="6" customWidth="1"/>
  </cols>
  <sheetData>
    <row r="1" spans="1:4" ht="18.75" customHeight="1" x14ac:dyDescent="0.5">
      <c r="A1" s="2" t="s">
        <v>16</v>
      </c>
      <c r="B1" s="2" t="s">
        <v>2</v>
      </c>
      <c r="C1" s="4" t="s">
        <v>0</v>
      </c>
      <c r="D1" s="4" t="s">
        <v>1</v>
      </c>
    </row>
    <row r="2" spans="1:4" ht="18.75" customHeight="1" x14ac:dyDescent="0.5">
      <c r="A2" s="3">
        <v>42186</v>
      </c>
      <c r="B2" s="1" t="s">
        <v>3</v>
      </c>
      <c r="C2" s="5">
        <v>102</v>
      </c>
      <c r="D2" s="5">
        <v>262573612</v>
      </c>
    </row>
    <row r="3" spans="1:4" ht="18.75" customHeight="1" x14ac:dyDescent="0.5">
      <c r="A3" s="3">
        <v>42186</v>
      </c>
      <c r="B3" s="1" t="s">
        <v>4</v>
      </c>
      <c r="C3" s="5">
        <v>122</v>
      </c>
      <c r="D3" s="5">
        <v>0</v>
      </c>
    </row>
    <row r="4" spans="1:4" ht="18.75" customHeight="1" x14ac:dyDescent="0.5">
      <c r="A4" s="3">
        <v>42186</v>
      </c>
      <c r="B4" s="1" t="s">
        <v>5</v>
      </c>
      <c r="C4" s="5">
        <v>0</v>
      </c>
      <c r="D4" s="5">
        <v>0</v>
      </c>
    </row>
    <row r="5" spans="1:4" ht="18.75" customHeight="1" x14ac:dyDescent="0.5">
      <c r="A5" s="3">
        <v>42186</v>
      </c>
      <c r="B5" s="1" t="s">
        <v>6</v>
      </c>
      <c r="C5" s="5">
        <v>382</v>
      </c>
      <c r="D5" s="5">
        <v>878666090</v>
      </c>
    </row>
    <row r="6" spans="1:4" ht="18.75" customHeight="1" x14ac:dyDescent="0.5">
      <c r="A6" s="3">
        <v>42186</v>
      </c>
      <c r="B6" s="1" t="s">
        <v>7</v>
      </c>
      <c r="C6" s="5">
        <v>326</v>
      </c>
      <c r="D6" s="5">
        <v>605254692</v>
      </c>
    </row>
    <row r="7" spans="1:4" ht="18.75" customHeight="1" x14ac:dyDescent="0.5">
      <c r="A7" s="3">
        <v>42186</v>
      </c>
      <c r="B7" s="1" t="s">
        <v>8</v>
      </c>
      <c r="C7" s="5">
        <v>0</v>
      </c>
      <c r="D7" s="5">
        <v>0</v>
      </c>
    </row>
    <row r="8" spans="1:4" ht="18.75" customHeight="1" x14ac:dyDescent="0.5">
      <c r="A8" s="3">
        <v>42186</v>
      </c>
      <c r="B8" s="1" t="s">
        <v>9</v>
      </c>
      <c r="C8" s="5">
        <v>0</v>
      </c>
      <c r="D8" s="5">
        <v>0</v>
      </c>
    </row>
    <row r="9" spans="1:4" ht="18.75" customHeight="1" x14ac:dyDescent="0.5">
      <c r="A9" s="3">
        <v>42186</v>
      </c>
      <c r="B9" s="1" t="s">
        <v>10</v>
      </c>
      <c r="C9" s="5">
        <v>2</v>
      </c>
      <c r="D9" s="5">
        <v>4830720</v>
      </c>
    </row>
    <row r="10" spans="1:4" ht="18.75" customHeight="1" x14ac:dyDescent="0.5">
      <c r="A10" s="3">
        <v>42186</v>
      </c>
      <c r="B10" s="1" t="s">
        <v>11</v>
      </c>
      <c r="C10" s="5">
        <v>649</v>
      </c>
      <c r="D10" s="5">
        <v>1257363428</v>
      </c>
    </row>
    <row r="11" spans="1:4" ht="18.75" customHeight="1" x14ac:dyDescent="0.5">
      <c r="A11" s="3">
        <v>42186</v>
      </c>
      <c r="B11" s="1" t="s">
        <v>12</v>
      </c>
      <c r="C11" s="5">
        <v>0</v>
      </c>
      <c r="D11" s="5">
        <v>0</v>
      </c>
    </row>
    <row r="12" spans="1:4" ht="18.75" customHeight="1" x14ac:dyDescent="0.5">
      <c r="A12" s="3">
        <v>42186</v>
      </c>
      <c r="B12" s="1" t="s">
        <v>13</v>
      </c>
      <c r="C12" s="5">
        <v>0</v>
      </c>
      <c r="D12" s="5">
        <v>0</v>
      </c>
    </row>
    <row r="13" spans="1:4" ht="18.75" customHeight="1" x14ac:dyDescent="0.5">
      <c r="A13" s="3">
        <v>42186</v>
      </c>
      <c r="B13" s="1" t="s">
        <v>14</v>
      </c>
      <c r="C13" s="5">
        <v>0</v>
      </c>
      <c r="D13" s="5">
        <v>0</v>
      </c>
    </row>
    <row r="14" spans="1:4" ht="18.75" customHeight="1" x14ac:dyDescent="0.5">
      <c r="A14" s="3">
        <v>42186</v>
      </c>
      <c r="B14" s="1" t="s">
        <v>15</v>
      </c>
      <c r="C14" s="5">
        <v>100</v>
      </c>
      <c r="D14" s="5">
        <v>155911439</v>
      </c>
    </row>
    <row r="15" spans="1:4" ht="18.75" customHeight="1" x14ac:dyDescent="0.5">
      <c r="A15" s="3">
        <v>42217</v>
      </c>
      <c r="B15" s="1" t="s">
        <v>3</v>
      </c>
      <c r="C15" s="5">
        <v>133</v>
      </c>
      <c r="D15" s="5">
        <v>320643342</v>
      </c>
    </row>
    <row r="16" spans="1:4" ht="18.75" customHeight="1" x14ac:dyDescent="0.5">
      <c r="A16" s="3">
        <v>42217</v>
      </c>
      <c r="B16" s="1" t="s">
        <v>4</v>
      </c>
      <c r="C16" s="5">
        <v>77</v>
      </c>
      <c r="D16" s="5">
        <v>0</v>
      </c>
    </row>
    <row r="17" spans="1:4" ht="18.75" customHeight="1" x14ac:dyDescent="0.5">
      <c r="A17" s="3">
        <v>42217</v>
      </c>
      <c r="B17" s="1" t="s">
        <v>5</v>
      </c>
      <c r="C17" s="5">
        <v>0</v>
      </c>
      <c r="D17" s="5">
        <v>0</v>
      </c>
    </row>
    <row r="18" spans="1:4" ht="18.75" customHeight="1" x14ac:dyDescent="0.5">
      <c r="A18" s="3">
        <v>42217</v>
      </c>
      <c r="B18" s="1" t="s">
        <v>6</v>
      </c>
      <c r="C18" s="5">
        <v>406</v>
      </c>
      <c r="D18" s="5">
        <v>894429961</v>
      </c>
    </row>
    <row r="19" spans="1:4" ht="18.75" customHeight="1" x14ac:dyDescent="0.5">
      <c r="A19" s="3">
        <v>42217</v>
      </c>
      <c r="B19" s="1" t="s">
        <v>7</v>
      </c>
      <c r="C19" s="5">
        <v>705</v>
      </c>
      <c r="D19" s="5">
        <v>1368886955</v>
      </c>
    </row>
    <row r="20" spans="1:4" ht="18.75" customHeight="1" x14ac:dyDescent="0.5">
      <c r="A20" s="3">
        <v>42217</v>
      </c>
      <c r="B20" s="1" t="s">
        <v>8</v>
      </c>
      <c r="C20" s="5">
        <v>8</v>
      </c>
      <c r="D20" s="5">
        <v>10771330</v>
      </c>
    </row>
    <row r="21" spans="1:4" ht="18.75" customHeight="1" x14ac:dyDescent="0.5">
      <c r="A21" s="3">
        <v>42217</v>
      </c>
      <c r="B21" s="1" t="s">
        <v>9</v>
      </c>
      <c r="C21" s="5">
        <v>0</v>
      </c>
      <c r="D21" s="5">
        <v>0</v>
      </c>
    </row>
    <row r="22" spans="1:4" ht="18.75" customHeight="1" x14ac:dyDescent="0.5">
      <c r="A22" s="3">
        <v>42217</v>
      </c>
      <c r="B22" s="1" t="s">
        <v>10</v>
      </c>
      <c r="C22" s="5">
        <v>0</v>
      </c>
      <c r="D22" s="5">
        <v>0</v>
      </c>
    </row>
    <row r="23" spans="1:4" ht="18.75" customHeight="1" x14ac:dyDescent="0.5">
      <c r="A23" s="3">
        <v>42217</v>
      </c>
      <c r="B23" s="1" t="s">
        <v>11</v>
      </c>
      <c r="C23" s="5">
        <v>681</v>
      </c>
      <c r="D23" s="5">
        <v>1348772412</v>
      </c>
    </row>
    <row r="24" spans="1:4" ht="18.75" customHeight="1" x14ac:dyDescent="0.5">
      <c r="A24" s="3">
        <v>42217</v>
      </c>
      <c r="B24" s="1" t="s">
        <v>12</v>
      </c>
      <c r="C24" s="5">
        <v>12</v>
      </c>
      <c r="D24" s="5">
        <v>31381020</v>
      </c>
    </row>
    <row r="25" spans="1:4" ht="18.75" customHeight="1" x14ac:dyDescent="0.5">
      <c r="A25" s="3">
        <v>42217</v>
      </c>
      <c r="B25" s="1" t="s">
        <v>13</v>
      </c>
      <c r="C25" s="5">
        <v>0</v>
      </c>
      <c r="D25" s="5">
        <v>0</v>
      </c>
    </row>
    <row r="26" spans="1:4" ht="18.75" customHeight="1" x14ac:dyDescent="0.5">
      <c r="A26" s="3">
        <v>42217</v>
      </c>
      <c r="B26" s="1" t="s">
        <v>14</v>
      </c>
      <c r="C26" s="5">
        <v>6</v>
      </c>
      <c r="D26" s="5">
        <v>14729039</v>
      </c>
    </row>
    <row r="27" spans="1:4" ht="18.75" customHeight="1" x14ac:dyDescent="0.5">
      <c r="A27" s="3">
        <v>42217</v>
      </c>
      <c r="B27" s="1" t="s">
        <v>15</v>
      </c>
      <c r="C27" s="5">
        <v>0</v>
      </c>
      <c r="D27" s="5">
        <v>0</v>
      </c>
    </row>
    <row r="28" spans="1:4" ht="18.75" customHeight="1" x14ac:dyDescent="0.5">
      <c r="A28" s="3">
        <v>42248</v>
      </c>
      <c r="B28" s="1" t="s">
        <v>3</v>
      </c>
      <c r="C28" s="5">
        <v>64</v>
      </c>
      <c r="D28" s="5">
        <v>137532375</v>
      </c>
    </row>
    <row r="29" spans="1:4" ht="18.75" customHeight="1" x14ac:dyDescent="0.5">
      <c r="A29" s="3">
        <v>42248</v>
      </c>
      <c r="B29" s="1" t="s">
        <v>4</v>
      </c>
      <c r="C29" s="5">
        <v>69</v>
      </c>
      <c r="D29" s="5">
        <v>0</v>
      </c>
    </row>
    <row r="30" spans="1:4" ht="18.75" customHeight="1" x14ac:dyDescent="0.5">
      <c r="A30" s="3">
        <v>42248</v>
      </c>
      <c r="B30" s="1" t="s">
        <v>5</v>
      </c>
      <c r="C30" s="5">
        <v>0</v>
      </c>
      <c r="D30" s="5">
        <v>0</v>
      </c>
    </row>
    <row r="31" spans="1:4" ht="18.75" customHeight="1" x14ac:dyDescent="0.5">
      <c r="A31" s="3">
        <v>42248</v>
      </c>
      <c r="B31" s="1" t="s">
        <v>6</v>
      </c>
      <c r="C31" s="5">
        <v>115</v>
      </c>
      <c r="D31" s="5">
        <v>207617824</v>
      </c>
    </row>
    <row r="32" spans="1:4" ht="18.75" customHeight="1" x14ac:dyDescent="0.5">
      <c r="A32" s="3">
        <v>42248</v>
      </c>
      <c r="B32" s="1" t="s">
        <v>7</v>
      </c>
      <c r="C32" s="5">
        <v>645</v>
      </c>
      <c r="D32" s="5">
        <v>1147921855</v>
      </c>
    </row>
    <row r="33" spans="1:4" ht="18.75" customHeight="1" x14ac:dyDescent="0.5">
      <c r="A33" s="3">
        <v>42248</v>
      </c>
      <c r="B33" s="1" t="s">
        <v>8</v>
      </c>
      <c r="C33" s="5">
        <v>7</v>
      </c>
      <c r="D33" s="5">
        <v>12219300</v>
      </c>
    </row>
    <row r="34" spans="1:4" ht="18.75" customHeight="1" x14ac:dyDescent="0.5">
      <c r="A34" s="3">
        <v>42248</v>
      </c>
      <c r="B34" s="1" t="s">
        <v>9</v>
      </c>
      <c r="C34" s="5">
        <v>0</v>
      </c>
      <c r="D34" s="5">
        <v>0</v>
      </c>
    </row>
    <row r="35" spans="1:4" ht="18.75" customHeight="1" x14ac:dyDescent="0.5">
      <c r="A35" s="3">
        <v>42248</v>
      </c>
      <c r="B35" s="1" t="s">
        <v>10</v>
      </c>
      <c r="C35" s="5">
        <v>0</v>
      </c>
      <c r="D35" s="5">
        <v>0</v>
      </c>
    </row>
    <row r="36" spans="1:4" ht="18.75" customHeight="1" x14ac:dyDescent="0.5">
      <c r="A36" s="3">
        <v>42248</v>
      </c>
      <c r="B36" s="1" t="s">
        <v>11</v>
      </c>
      <c r="C36" s="5">
        <v>135</v>
      </c>
      <c r="D36" s="5">
        <v>283088479</v>
      </c>
    </row>
    <row r="37" spans="1:4" ht="18.75" customHeight="1" x14ac:dyDescent="0.5">
      <c r="A37" s="3">
        <v>42248</v>
      </c>
      <c r="B37" s="1" t="s">
        <v>12</v>
      </c>
      <c r="C37" s="5">
        <v>8</v>
      </c>
      <c r="D37" s="5">
        <v>17517106</v>
      </c>
    </row>
    <row r="38" spans="1:4" ht="18.75" customHeight="1" x14ac:dyDescent="0.5">
      <c r="A38" s="3">
        <v>42248</v>
      </c>
      <c r="B38" s="1" t="s">
        <v>13</v>
      </c>
      <c r="C38" s="5">
        <v>0</v>
      </c>
      <c r="D38" s="5">
        <v>0</v>
      </c>
    </row>
    <row r="39" spans="1:4" ht="18.75" customHeight="1" x14ac:dyDescent="0.5">
      <c r="A39" s="3">
        <v>42248</v>
      </c>
      <c r="B39" s="1" t="s">
        <v>14</v>
      </c>
      <c r="C39" s="5">
        <v>60</v>
      </c>
      <c r="D39" s="5">
        <v>119887650</v>
      </c>
    </row>
    <row r="40" spans="1:4" ht="18.75" customHeight="1" x14ac:dyDescent="0.5">
      <c r="A40" s="3">
        <v>42248</v>
      </c>
      <c r="B40" s="1" t="s">
        <v>15</v>
      </c>
      <c r="C40" s="5">
        <v>0</v>
      </c>
      <c r="D40" s="5">
        <v>0</v>
      </c>
    </row>
    <row r="41" spans="1:4" ht="18.75" customHeight="1" x14ac:dyDescent="0.5">
      <c r="A41" s="3">
        <v>42278</v>
      </c>
      <c r="B41" s="1" t="s">
        <v>3</v>
      </c>
      <c r="C41" s="5">
        <v>9</v>
      </c>
      <c r="D41" s="5">
        <v>17103150</v>
      </c>
    </row>
    <row r="42" spans="1:4" ht="18.75" customHeight="1" x14ac:dyDescent="0.5">
      <c r="A42" s="3">
        <v>42278</v>
      </c>
      <c r="B42" s="1" t="s">
        <v>4</v>
      </c>
      <c r="C42" s="5">
        <v>82</v>
      </c>
      <c r="D42" s="5">
        <v>0</v>
      </c>
    </row>
    <row r="43" spans="1:4" ht="18.75" customHeight="1" x14ac:dyDescent="0.5">
      <c r="A43" s="3">
        <v>42278</v>
      </c>
      <c r="B43" s="1" t="s">
        <v>5</v>
      </c>
      <c r="C43" s="5">
        <v>0</v>
      </c>
      <c r="D43" s="5">
        <v>0</v>
      </c>
    </row>
    <row r="44" spans="1:4" ht="18.75" customHeight="1" x14ac:dyDescent="0.5">
      <c r="A44" s="3">
        <v>42278</v>
      </c>
      <c r="B44" s="1" t="s">
        <v>6</v>
      </c>
      <c r="C44" s="5">
        <v>84</v>
      </c>
      <c r="D44" s="5">
        <v>167034654</v>
      </c>
    </row>
    <row r="45" spans="1:4" ht="18.75" customHeight="1" x14ac:dyDescent="0.5">
      <c r="A45" s="3">
        <v>42278</v>
      </c>
      <c r="B45" s="1" t="s">
        <v>7</v>
      </c>
      <c r="C45" s="5">
        <v>491</v>
      </c>
      <c r="D45" s="5">
        <v>838192178</v>
      </c>
    </row>
    <row r="46" spans="1:4" ht="18.75" customHeight="1" x14ac:dyDescent="0.5">
      <c r="A46" s="3">
        <v>42278</v>
      </c>
      <c r="B46" s="1" t="s">
        <v>8</v>
      </c>
      <c r="C46" s="5">
        <v>7</v>
      </c>
      <c r="D46" s="5">
        <v>14078700</v>
      </c>
    </row>
    <row r="47" spans="1:4" ht="18.75" customHeight="1" x14ac:dyDescent="0.5">
      <c r="A47" s="3">
        <v>42278</v>
      </c>
      <c r="B47" s="1" t="s">
        <v>9</v>
      </c>
      <c r="C47" s="5">
        <v>0</v>
      </c>
      <c r="D47" s="5">
        <v>0</v>
      </c>
    </row>
    <row r="48" spans="1:4" ht="18.75" customHeight="1" x14ac:dyDescent="0.5">
      <c r="A48" s="3">
        <v>42278</v>
      </c>
      <c r="B48" s="1" t="s">
        <v>10</v>
      </c>
      <c r="C48" s="5">
        <v>10</v>
      </c>
      <c r="D48" s="5">
        <v>22429575</v>
      </c>
    </row>
    <row r="49" spans="1:4" ht="18.75" customHeight="1" x14ac:dyDescent="0.5">
      <c r="A49" s="3">
        <v>42278</v>
      </c>
      <c r="B49" s="1" t="s">
        <v>11</v>
      </c>
      <c r="C49" s="5">
        <v>116</v>
      </c>
      <c r="D49" s="5">
        <v>210197120</v>
      </c>
    </row>
    <row r="50" spans="1:4" ht="18.75" customHeight="1" x14ac:dyDescent="0.5">
      <c r="A50" s="3">
        <v>42278</v>
      </c>
      <c r="B50" s="1" t="s">
        <v>12</v>
      </c>
      <c r="C50" s="5">
        <v>0</v>
      </c>
      <c r="D50" s="5">
        <v>0</v>
      </c>
    </row>
    <row r="51" spans="1:4" ht="18.75" customHeight="1" x14ac:dyDescent="0.5">
      <c r="A51" s="3">
        <v>42278</v>
      </c>
      <c r="B51" s="1" t="s">
        <v>13</v>
      </c>
      <c r="C51" s="5">
        <v>0</v>
      </c>
      <c r="D51" s="5">
        <v>0</v>
      </c>
    </row>
    <row r="52" spans="1:4" ht="18.75" customHeight="1" x14ac:dyDescent="0.5">
      <c r="A52" s="3">
        <v>42278</v>
      </c>
      <c r="B52" s="1" t="s">
        <v>14</v>
      </c>
      <c r="C52" s="5">
        <v>163</v>
      </c>
      <c r="D52" s="5">
        <v>352460543</v>
      </c>
    </row>
    <row r="53" spans="1:4" ht="18.75" customHeight="1" x14ac:dyDescent="0.5">
      <c r="A53" s="3">
        <v>42278</v>
      </c>
      <c r="B53" s="1" t="s">
        <v>15</v>
      </c>
      <c r="C53" s="5">
        <v>0</v>
      </c>
      <c r="D53" s="5">
        <v>0</v>
      </c>
    </row>
    <row r="54" spans="1:4" ht="18.75" customHeight="1" x14ac:dyDescent="0.5">
      <c r="A54" s="3">
        <v>42309</v>
      </c>
      <c r="B54" s="1" t="s">
        <v>3</v>
      </c>
      <c r="C54" s="5">
        <v>22</v>
      </c>
      <c r="D54" s="5">
        <v>58255425</v>
      </c>
    </row>
    <row r="55" spans="1:4" ht="18.75" customHeight="1" x14ac:dyDescent="0.5">
      <c r="A55" s="3">
        <v>42309</v>
      </c>
      <c r="B55" s="1" t="s">
        <v>4</v>
      </c>
      <c r="C55" s="5">
        <v>95</v>
      </c>
      <c r="D55" s="5">
        <v>0</v>
      </c>
    </row>
    <row r="56" spans="1:4" ht="18.75" customHeight="1" x14ac:dyDescent="0.5">
      <c r="A56" s="3">
        <v>42309</v>
      </c>
      <c r="B56" s="1" t="s">
        <v>5</v>
      </c>
      <c r="C56" s="5">
        <v>0</v>
      </c>
      <c r="D56" s="5">
        <v>0</v>
      </c>
    </row>
    <row r="57" spans="1:4" ht="18.75" customHeight="1" x14ac:dyDescent="0.5">
      <c r="A57" s="3">
        <v>42309</v>
      </c>
      <c r="B57" s="1" t="s">
        <v>6</v>
      </c>
      <c r="C57" s="5">
        <v>212</v>
      </c>
      <c r="D57" s="5">
        <v>440025426</v>
      </c>
    </row>
    <row r="58" spans="1:4" ht="18.75" customHeight="1" x14ac:dyDescent="0.5">
      <c r="A58" s="3">
        <v>42309</v>
      </c>
      <c r="B58" s="1" t="s">
        <v>7</v>
      </c>
      <c r="C58" s="5">
        <v>439</v>
      </c>
      <c r="D58" s="5">
        <v>715224941</v>
      </c>
    </row>
    <row r="59" spans="1:4" ht="18.75" customHeight="1" x14ac:dyDescent="0.5">
      <c r="A59" s="3">
        <v>42309</v>
      </c>
      <c r="B59" s="1" t="s">
        <v>8</v>
      </c>
      <c r="C59" s="5">
        <v>3</v>
      </c>
      <c r="D59" s="5">
        <v>5467500</v>
      </c>
    </row>
    <row r="60" spans="1:4" ht="18.75" customHeight="1" x14ac:dyDescent="0.5">
      <c r="A60" s="3">
        <v>42309</v>
      </c>
      <c r="B60" s="1" t="s">
        <v>9</v>
      </c>
      <c r="C60" s="5">
        <v>0</v>
      </c>
      <c r="D60" s="5">
        <v>0</v>
      </c>
    </row>
    <row r="61" spans="1:4" ht="18.75" customHeight="1" x14ac:dyDescent="0.5">
      <c r="A61" s="3">
        <v>42309</v>
      </c>
      <c r="B61" s="1" t="s">
        <v>10</v>
      </c>
      <c r="C61" s="5">
        <v>8</v>
      </c>
      <c r="D61" s="5">
        <v>19170000</v>
      </c>
    </row>
    <row r="62" spans="1:4" ht="18.75" customHeight="1" x14ac:dyDescent="0.5">
      <c r="A62" s="3">
        <v>42309</v>
      </c>
      <c r="B62" s="1" t="s">
        <v>11</v>
      </c>
      <c r="C62" s="5">
        <v>264</v>
      </c>
      <c r="D62" s="5">
        <v>474743177</v>
      </c>
    </row>
    <row r="63" spans="1:4" ht="18.75" customHeight="1" x14ac:dyDescent="0.5">
      <c r="A63" s="3">
        <v>42309</v>
      </c>
      <c r="B63" s="1" t="s">
        <v>12</v>
      </c>
      <c r="C63" s="5">
        <v>118</v>
      </c>
      <c r="D63" s="5">
        <v>102617849</v>
      </c>
    </row>
    <row r="64" spans="1:4" ht="18.75" customHeight="1" x14ac:dyDescent="0.5">
      <c r="A64" s="3">
        <v>42309</v>
      </c>
      <c r="B64" s="1" t="s">
        <v>13</v>
      </c>
      <c r="C64" s="5">
        <v>0</v>
      </c>
      <c r="D64" s="5">
        <v>0</v>
      </c>
    </row>
    <row r="65" spans="1:4" ht="18.75" customHeight="1" x14ac:dyDescent="0.5">
      <c r="A65" s="3">
        <v>42309</v>
      </c>
      <c r="B65" s="1" t="s">
        <v>14</v>
      </c>
      <c r="C65" s="5">
        <v>190</v>
      </c>
      <c r="D65" s="5">
        <v>354153074</v>
      </c>
    </row>
    <row r="66" spans="1:4" ht="18.75" customHeight="1" x14ac:dyDescent="0.5">
      <c r="A66" s="3">
        <v>42309</v>
      </c>
      <c r="B66" s="1" t="s">
        <v>15</v>
      </c>
      <c r="C66" s="5">
        <v>0</v>
      </c>
      <c r="D66" s="5">
        <v>0</v>
      </c>
    </row>
    <row r="67" spans="1:4" ht="18.75" customHeight="1" x14ac:dyDescent="0.5">
      <c r="A67" s="3">
        <v>42339</v>
      </c>
      <c r="B67" s="1" t="s">
        <v>3</v>
      </c>
      <c r="C67" s="5">
        <v>100</v>
      </c>
      <c r="D67" s="5">
        <v>246349857</v>
      </c>
    </row>
    <row r="68" spans="1:4" ht="18.75" customHeight="1" x14ac:dyDescent="0.5">
      <c r="A68" s="3">
        <v>42339</v>
      </c>
      <c r="B68" s="1" t="s">
        <v>4</v>
      </c>
      <c r="C68" s="5">
        <v>54</v>
      </c>
      <c r="D68" s="5">
        <v>779220</v>
      </c>
    </row>
    <row r="69" spans="1:4" ht="18.75" customHeight="1" x14ac:dyDescent="0.5">
      <c r="A69" s="3">
        <v>42339</v>
      </c>
      <c r="B69" s="1" t="s">
        <v>5</v>
      </c>
      <c r="C69" s="5">
        <v>0</v>
      </c>
      <c r="D69" s="5">
        <v>0</v>
      </c>
    </row>
    <row r="70" spans="1:4" ht="18.75" customHeight="1" x14ac:dyDescent="0.5">
      <c r="A70" s="3">
        <v>42339</v>
      </c>
      <c r="B70" s="1" t="s">
        <v>6</v>
      </c>
      <c r="C70" s="5">
        <v>292</v>
      </c>
      <c r="D70" s="5">
        <v>643396561</v>
      </c>
    </row>
    <row r="71" spans="1:4" ht="18.75" customHeight="1" x14ac:dyDescent="0.5">
      <c r="A71" s="3">
        <v>42339</v>
      </c>
      <c r="B71" s="1" t="s">
        <v>7</v>
      </c>
      <c r="C71" s="5">
        <v>174</v>
      </c>
      <c r="D71" s="5">
        <v>306279829</v>
      </c>
    </row>
    <row r="72" spans="1:4" ht="18.75" customHeight="1" x14ac:dyDescent="0.5">
      <c r="A72" s="3">
        <v>42339</v>
      </c>
      <c r="B72" s="1" t="s">
        <v>8</v>
      </c>
      <c r="C72" s="5">
        <v>21</v>
      </c>
      <c r="D72" s="5">
        <v>34074900</v>
      </c>
    </row>
    <row r="73" spans="1:4" ht="18.75" customHeight="1" x14ac:dyDescent="0.5">
      <c r="A73" s="3">
        <v>42339</v>
      </c>
      <c r="B73" s="1" t="s">
        <v>9</v>
      </c>
      <c r="C73" s="5">
        <v>0</v>
      </c>
      <c r="D73" s="5">
        <v>0</v>
      </c>
    </row>
    <row r="74" spans="1:4" ht="18.75" customHeight="1" x14ac:dyDescent="0.5">
      <c r="A74" s="3">
        <v>42339</v>
      </c>
      <c r="B74" s="1" t="s">
        <v>10</v>
      </c>
      <c r="C74" s="5">
        <v>0</v>
      </c>
      <c r="D74" s="5">
        <v>0</v>
      </c>
    </row>
    <row r="75" spans="1:4" ht="18.75" customHeight="1" x14ac:dyDescent="0.5">
      <c r="A75" s="3">
        <v>42339</v>
      </c>
      <c r="B75" s="1" t="s">
        <v>11</v>
      </c>
      <c r="C75" s="5">
        <v>395</v>
      </c>
      <c r="D75" s="5">
        <v>871746093</v>
      </c>
    </row>
    <row r="76" spans="1:4" ht="18.75" customHeight="1" x14ac:dyDescent="0.5">
      <c r="A76" s="3">
        <v>42339</v>
      </c>
      <c r="B76" s="1" t="s">
        <v>12</v>
      </c>
      <c r="C76" s="5">
        <v>9</v>
      </c>
      <c r="D76" s="5">
        <v>10944000</v>
      </c>
    </row>
    <row r="77" spans="1:4" ht="18.75" customHeight="1" x14ac:dyDescent="0.5">
      <c r="A77" s="3">
        <v>42339</v>
      </c>
      <c r="B77" s="1" t="s">
        <v>13</v>
      </c>
      <c r="C77" s="5">
        <v>0</v>
      </c>
      <c r="D77" s="5">
        <v>0</v>
      </c>
    </row>
    <row r="78" spans="1:4" ht="18.75" customHeight="1" x14ac:dyDescent="0.5">
      <c r="A78" s="3">
        <v>42339</v>
      </c>
      <c r="B78" s="1" t="s">
        <v>14</v>
      </c>
      <c r="C78" s="5">
        <v>465</v>
      </c>
      <c r="D78" s="5">
        <v>1073780014</v>
      </c>
    </row>
    <row r="79" spans="1:4" ht="18.75" customHeight="1" x14ac:dyDescent="0.5">
      <c r="A79" s="3">
        <v>42339</v>
      </c>
      <c r="B79" s="1" t="s">
        <v>15</v>
      </c>
      <c r="C79" s="5">
        <v>0</v>
      </c>
      <c r="D7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Calculate Revenue by Segment</vt:lpstr>
      <vt:lpstr>Pivot 1</vt:lpstr>
      <vt:lpstr>Pivot 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2021-10-20T15:58:24Z</dcterms:modified>
</cp:coreProperties>
</file>