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Managerial Finance and Accounting\"/>
    </mc:Choice>
  </mc:AlternateContent>
  <xr:revisionPtr revIDLastSave="0" documentId="13_ncr:1_{BCCCBA4B-AB87-40B3-A130-61E952D9285B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hopify's Balance Sheet" sheetId="1" r:id="rId1"/>
    <sheet name="Lightspeed's Balance Sheet" sheetId="2" r:id="rId2"/>
    <sheet name="Official Comparison Re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3" l="1"/>
  <c r="D65" i="3" s="1"/>
  <c r="C64" i="3"/>
  <c r="C65" i="3" s="1"/>
  <c r="D59" i="3"/>
  <c r="D60" i="3" s="1"/>
  <c r="D54" i="3"/>
  <c r="C54" i="3"/>
  <c r="D50" i="3"/>
  <c r="C50" i="3"/>
  <c r="D45" i="3"/>
  <c r="D31" i="3"/>
  <c r="C31" i="3"/>
  <c r="D30" i="3"/>
  <c r="C30" i="3"/>
  <c r="D22" i="3"/>
  <c r="C22" i="3"/>
  <c r="D17" i="3"/>
  <c r="C17" i="3"/>
  <c r="D12" i="3"/>
  <c r="C12" i="3"/>
  <c r="D8" i="3"/>
  <c r="C8" i="3"/>
</calcChain>
</file>

<file path=xl/sharedStrings.xml><?xml version="1.0" encoding="utf-8"?>
<sst xmlns="http://schemas.openxmlformats.org/spreadsheetml/2006/main" count="106" uniqueCount="70">
  <si>
    <t>Growth and Profitability</t>
  </si>
  <si>
    <t>Shopify</t>
  </si>
  <si>
    <t>Lightspeed</t>
  </si>
  <si>
    <t>Dec 31, 2019 - Dec 31, 2020</t>
  </si>
  <si>
    <t>2020 - 2021</t>
  </si>
  <si>
    <t>Year/Year revenue growth = (Current Year Revenue - Last Year Revenue) / Last year Revenue * 100</t>
  </si>
  <si>
    <t>Last Year Revenue</t>
  </si>
  <si>
    <t>Current Year Revenue</t>
  </si>
  <si>
    <t>Year/Year revenue growth</t>
  </si>
  <si>
    <t>Year/Year net profit growth = (Current net profit - Last year net profit) / Last year net profit * 100</t>
  </si>
  <si>
    <t>Last Year Net Profit</t>
  </si>
  <si>
    <t>Current Year Net Profit</t>
  </si>
  <si>
    <t>Year/Year net profit growth</t>
  </si>
  <si>
    <t>Gross Profit Margin = (Sales - Cost Of Goods Sold) / Sales</t>
  </si>
  <si>
    <t>Sales Revenue</t>
  </si>
  <si>
    <t>Cost Of Goods Sold</t>
  </si>
  <si>
    <t>Gross Profit Margin</t>
  </si>
  <si>
    <t>Net Profit Margin = Net Income / Sales</t>
  </si>
  <si>
    <t>Net Income</t>
  </si>
  <si>
    <t>Net Profit Margin</t>
  </si>
  <si>
    <t xml:space="preserve">Return of Equity = Net Income /Share Holders Equity </t>
  </si>
  <si>
    <t xml:space="preserve">Return Of Assets = Net Income / Average Total Assets </t>
  </si>
  <si>
    <t xml:space="preserve">Net Income </t>
  </si>
  <si>
    <t xml:space="preserve">Share Holders Equity </t>
  </si>
  <si>
    <t xml:space="preserve">Average Total Assets </t>
  </si>
  <si>
    <t xml:space="preserve">Return on Equity </t>
  </si>
  <si>
    <t xml:space="preserve">Return Of Assets </t>
  </si>
  <si>
    <t>Current ratio = Current assets / Current liabilities</t>
  </si>
  <si>
    <t>Current Asset</t>
  </si>
  <si>
    <t>Current Liabilities</t>
  </si>
  <si>
    <t>Current ratio =</t>
  </si>
  <si>
    <t>Net working capital = Current Assets - Current liabilities</t>
  </si>
  <si>
    <t>6,877,75</t>
  </si>
  <si>
    <t>Quick Ratio = (Current assets - Inventory)/Current liabilities</t>
  </si>
  <si>
    <t xml:space="preserve">Inventory </t>
  </si>
  <si>
    <t>N/A</t>
  </si>
  <si>
    <t>Quick Ratios</t>
  </si>
  <si>
    <t>Total debt ratio = [Total assets − Total equity]/Total assets</t>
  </si>
  <si>
    <t>Total assets</t>
  </si>
  <si>
    <t>Total equity</t>
  </si>
  <si>
    <t>Total debt ratio</t>
  </si>
  <si>
    <t>TIE ratio = EBIT/Interest</t>
  </si>
  <si>
    <t>EBIT</t>
  </si>
  <si>
    <t>Interest Expense</t>
  </si>
  <si>
    <t>TIE Ratio</t>
  </si>
  <si>
    <t>Days’ sales in inventory (Inventory period) = 365 days/Inventory turnover</t>
  </si>
  <si>
    <t>Costs of Goods Sold</t>
  </si>
  <si>
    <t>Inventory turnover = Cost of goods sold/Inventory</t>
  </si>
  <si>
    <t>Days’ sales in inventory (Inventory period)</t>
  </si>
  <si>
    <t>Days’ sales in receivables = 365 days/Receivables turnover</t>
  </si>
  <si>
    <t>Sales revenues</t>
  </si>
  <si>
    <t>Accounts Receivables</t>
  </si>
  <si>
    <t>Receivables turnover = Sales/Accounts receivable</t>
  </si>
  <si>
    <t>ROE</t>
  </si>
  <si>
    <t>Yes</t>
  </si>
  <si>
    <t>No</t>
  </si>
  <si>
    <t>ROA</t>
  </si>
  <si>
    <t>Growth &amp; Profitability</t>
  </si>
  <si>
    <t>Revenue Growth</t>
  </si>
  <si>
    <t>Net Profit Growth</t>
  </si>
  <si>
    <t>Solvency</t>
  </si>
  <si>
    <t>Total Debt Ratio</t>
  </si>
  <si>
    <t>Efficiency</t>
  </si>
  <si>
    <t>Days sale in Receivable</t>
  </si>
  <si>
    <t>Days Sales in Inventory</t>
  </si>
  <si>
    <t>Gross &amp; Net Profit Margin</t>
  </si>
  <si>
    <t>ROE/ROA</t>
  </si>
  <si>
    <t>Debt</t>
  </si>
  <si>
    <t xml:space="preserve">Efficiency </t>
  </si>
  <si>
    <t>NWC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</si>
</sst>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0.0000"/>
    <numFmt numFmtId="169" formatCode="#,##0.0000;\(#,##0.0000\)"/>
  </numFmts>
  <fonts count="1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b/>
      <i/>
      <sz val="11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D9E7E2"/>
        <bgColor rgb="FFD9E7E2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FFFFF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3" fontId="7" fillId="3" borderId="6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9" xfId="0" applyFont="1" applyBorder="1" applyAlignment="1"/>
    <xf numFmtId="0" fontId="8" fillId="0" borderId="9" xfId="0" applyFont="1" applyBorder="1" applyAlignment="1"/>
    <xf numFmtId="0" fontId="5" fillId="0" borderId="9" xfId="0" applyFont="1" applyBorder="1" applyAlignment="1"/>
    <xf numFmtId="3" fontId="6" fillId="3" borderId="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10" fillId="3" borderId="5" xfId="0" applyFont="1" applyFill="1" applyBorder="1" applyAlignment="1">
      <alignment horizontal="center"/>
    </xf>
    <xf numFmtId="0" fontId="8" fillId="0" borderId="9" xfId="0" applyFont="1" applyBorder="1"/>
    <xf numFmtId="0" fontId="9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3" fontId="3" fillId="3" borderId="11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0" borderId="14" xfId="0" applyFont="1" applyBorder="1" applyAlignment="1"/>
    <xf numFmtId="3" fontId="3" fillId="3" borderId="17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3" fontId="13" fillId="3" borderId="5" xfId="0" applyNumberFormat="1" applyFont="1" applyFill="1" applyBorder="1" applyAlignment="1">
      <alignment horizontal="center"/>
    </xf>
    <xf numFmtId="0" fontId="12" fillId="0" borderId="0" xfId="0" applyFont="1" applyBorder="1"/>
    <xf numFmtId="0" fontId="12" fillId="0" borderId="10" xfId="0" applyFont="1" applyBorder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3" fillId="3" borderId="2" xfId="0" applyFont="1" applyFill="1" applyBorder="1" applyAlignment="1">
      <alignment horizontal="center"/>
    </xf>
    <xf numFmtId="169" fontId="14" fillId="3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0" fontId="14" fillId="3" borderId="1" xfId="0" applyNumberFormat="1" applyFont="1" applyFill="1" applyBorder="1" applyAlignment="1">
      <alignment horizontal="center"/>
    </xf>
    <xf numFmtId="0" fontId="4" fillId="0" borderId="0" xfId="0" applyFont="1" applyAlignment="1"/>
    <xf numFmtId="10" fontId="15" fillId="3" borderId="1" xfId="0" applyNumberFormat="1" applyFont="1" applyFill="1" applyBorder="1" applyAlignment="1">
      <alignment horizontal="center"/>
    </xf>
    <xf numFmtId="10" fontId="16" fillId="3" borderId="1" xfId="0" applyNumberFormat="1" applyFont="1" applyFill="1" applyBorder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0" fontId="15" fillId="3" borderId="18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3" fontId="16" fillId="3" borderId="6" xfId="0" applyNumberFormat="1" applyFont="1" applyFill="1" applyBorder="1" applyAlignment="1">
      <alignment horizontal="center"/>
    </xf>
    <xf numFmtId="165" fontId="1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9125" cy="832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6343650" cy="78962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86550" cy="82486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6896100" cy="75533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1015625" defaultRowHeight="15.75" customHeight="1" x14ac:dyDescent="0.4"/>
  <cols>
    <col min="9" max="9" width="10.11718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1015625" defaultRowHeight="15.75" customHeight="1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81"/>
  <sheetViews>
    <sheetView tabSelected="1" topLeftCell="A10" zoomScale="115" zoomScaleNormal="115" workbookViewId="0">
      <selection activeCell="B41" sqref="B41:D41"/>
    </sheetView>
  </sheetViews>
  <sheetFormatPr defaultColWidth="14.41015625" defaultRowHeight="15.75" customHeight="1" x14ac:dyDescent="0.4"/>
  <cols>
    <col min="1" max="1" width="30.29296875" customWidth="1"/>
    <col min="2" max="2" width="48.9375" customWidth="1"/>
    <col min="3" max="3" width="26" customWidth="1"/>
    <col min="4" max="4" width="23.87890625" customWidth="1"/>
  </cols>
  <sheetData>
    <row r="2" spans="2:5" ht="14.35" x14ac:dyDescent="0.5">
      <c r="B2" s="1"/>
      <c r="C2" s="1" t="s">
        <v>1</v>
      </c>
      <c r="D2" s="1" t="s">
        <v>2</v>
      </c>
    </row>
    <row r="3" spans="2:5" ht="13.7" customHeight="1" x14ac:dyDescent="0.5">
      <c r="B3" s="1"/>
      <c r="C3" s="1" t="s">
        <v>3</v>
      </c>
      <c r="D3" s="1" t="s">
        <v>4</v>
      </c>
    </row>
    <row r="4" spans="2:5" ht="13.7" customHeight="1" x14ac:dyDescent="0.5">
      <c r="B4" s="25" t="s">
        <v>0</v>
      </c>
      <c r="C4" s="26"/>
      <c r="D4" s="27"/>
    </row>
    <row r="5" spans="2:5" ht="14.35" x14ac:dyDescent="0.5">
      <c r="B5" s="46" t="s">
        <v>5</v>
      </c>
      <c r="C5" s="47"/>
      <c r="D5" s="48"/>
      <c r="E5" s="59"/>
    </row>
    <row r="6" spans="2:5" ht="14.35" x14ac:dyDescent="0.5">
      <c r="B6" s="2" t="s">
        <v>6</v>
      </c>
      <c r="C6" s="28">
        <v>1578173</v>
      </c>
      <c r="D6" s="29">
        <v>120637</v>
      </c>
      <c r="E6" s="59"/>
    </row>
    <row r="7" spans="2:5" ht="14.35" x14ac:dyDescent="0.5">
      <c r="B7" s="2" t="s">
        <v>7</v>
      </c>
      <c r="C7" s="28">
        <v>2929491</v>
      </c>
      <c r="D7" s="29">
        <v>221728</v>
      </c>
    </row>
    <row r="8" spans="2:5" ht="14.35" x14ac:dyDescent="0.5">
      <c r="B8" s="3" t="s">
        <v>8</v>
      </c>
      <c r="C8" s="60">
        <f t="shared" ref="C8:D8" si="0">(C7-C6)/C6</f>
        <v>0.85625466916491411</v>
      </c>
      <c r="D8" s="9">
        <f t="shared" si="0"/>
        <v>0.83797674013776868</v>
      </c>
    </row>
    <row r="9" spans="2:5" ht="14.35" x14ac:dyDescent="0.5">
      <c r="B9" s="46" t="s">
        <v>9</v>
      </c>
      <c r="C9" s="47"/>
      <c r="D9" s="48"/>
    </row>
    <row r="10" spans="2:5" ht="14.35" x14ac:dyDescent="0.5">
      <c r="B10" s="2" t="s">
        <v>10</v>
      </c>
      <c r="C10" s="28">
        <v>-124842</v>
      </c>
      <c r="D10" s="28">
        <v>-53531</v>
      </c>
    </row>
    <row r="11" spans="2:5" ht="14.35" x14ac:dyDescent="0.5">
      <c r="B11" s="2" t="s">
        <v>11</v>
      </c>
      <c r="C11" s="28">
        <v>319509</v>
      </c>
      <c r="D11" s="28">
        <v>-124278</v>
      </c>
    </row>
    <row r="12" spans="2:5" ht="14.35" x14ac:dyDescent="0.5">
      <c r="B12" s="3" t="s">
        <v>12</v>
      </c>
      <c r="C12" s="60">
        <f>ABS((C11-C10)/C10)</f>
        <v>3.559306964002499</v>
      </c>
      <c r="D12" s="58">
        <f>-(D11-D10)/(D10)</f>
        <v>-1.3216080402010051</v>
      </c>
    </row>
    <row r="13" spans="2:5" ht="14.35" x14ac:dyDescent="0.5">
      <c r="B13" s="25" t="s">
        <v>65</v>
      </c>
      <c r="C13" s="26"/>
      <c r="D13" s="27"/>
    </row>
    <row r="14" spans="2:5" ht="14.35" x14ac:dyDescent="0.5">
      <c r="B14" s="55" t="s">
        <v>13</v>
      </c>
      <c r="C14" s="47"/>
      <c r="D14" s="48"/>
    </row>
    <row r="15" spans="2:5" ht="14.35" x14ac:dyDescent="0.5">
      <c r="B15" s="4" t="s">
        <v>14</v>
      </c>
      <c r="C15" s="5">
        <v>2929491</v>
      </c>
      <c r="D15" s="5">
        <v>221728</v>
      </c>
    </row>
    <row r="16" spans="2:5" ht="14.35" x14ac:dyDescent="0.5">
      <c r="B16" s="4" t="s">
        <v>15</v>
      </c>
      <c r="C16" s="5">
        <v>1387971</v>
      </c>
      <c r="D16" s="5">
        <v>94427</v>
      </c>
    </row>
    <row r="17" spans="2:9" ht="14.35" x14ac:dyDescent="0.5">
      <c r="B17" s="6" t="s">
        <v>16</v>
      </c>
      <c r="C17" s="7">
        <f>(C15-C16)/C15</f>
        <v>0.52620745378634037</v>
      </c>
      <c r="D17" s="62">
        <f>(D15-D16)/D16</f>
        <v>1.3481419509250532</v>
      </c>
    </row>
    <row r="18" spans="2:9" ht="14.35" x14ac:dyDescent="0.5">
      <c r="B18" s="30"/>
      <c r="C18" s="9">
        <v>0.5262</v>
      </c>
      <c r="D18" s="61">
        <v>1.3481000000000001</v>
      </c>
    </row>
    <row r="19" spans="2:9" ht="14.35" x14ac:dyDescent="0.5">
      <c r="B19" s="55" t="s">
        <v>17</v>
      </c>
      <c r="C19" s="47"/>
      <c r="D19" s="48"/>
    </row>
    <row r="20" spans="2:9" ht="14.35" x14ac:dyDescent="0.5">
      <c r="B20" s="4" t="s">
        <v>18</v>
      </c>
      <c r="C20" s="5">
        <v>319509</v>
      </c>
      <c r="D20" s="5">
        <v>130070</v>
      </c>
    </row>
    <row r="21" spans="2:9" ht="14.35" x14ac:dyDescent="0.5">
      <c r="B21" s="4" t="s">
        <v>14</v>
      </c>
      <c r="C21" s="5">
        <v>2929491</v>
      </c>
      <c r="D21" s="5">
        <v>221728</v>
      </c>
    </row>
    <row r="22" spans="2:9" ht="14.35" x14ac:dyDescent="0.5">
      <c r="B22" s="6" t="s">
        <v>19</v>
      </c>
      <c r="C22" s="7">
        <f t="shared" ref="C22:D22" si="1">C20/C21</f>
        <v>0.10906638730072904</v>
      </c>
      <c r="D22" s="62">
        <f t="shared" si="1"/>
        <v>0.58661964208399475</v>
      </c>
    </row>
    <row r="23" spans="2:9" ht="14.35" x14ac:dyDescent="0.5">
      <c r="B23" s="8"/>
      <c r="C23" s="9">
        <v>0.1091</v>
      </c>
      <c r="D23" s="61">
        <v>0.58660000000000001</v>
      </c>
    </row>
    <row r="24" spans="2:9" ht="14.35" x14ac:dyDescent="0.5">
      <c r="B24" s="25" t="s">
        <v>66</v>
      </c>
      <c r="C24" s="26"/>
      <c r="D24" s="27"/>
    </row>
    <row r="25" spans="2:9" ht="14.35" x14ac:dyDescent="0.5">
      <c r="B25" s="55" t="s">
        <v>20</v>
      </c>
      <c r="C25" s="47"/>
      <c r="D25" s="48"/>
      <c r="E25" s="10"/>
    </row>
    <row r="26" spans="2:9" ht="14.35" x14ac:dyDescent="0.5">
      <c r="B26" s="55" t="s">
        <v>21</v>
      </c>
      <c r="C26" s="47"/>
      <c r="D26" s="48"/>
      <c r="E26" s="10"/>
      <c r="H26" s="10"/>
      <c r="I26" s="10"/>
    </row>
    <row r="27" spans="2:9" ht="14.35" x14ac:dyDescent="0.5">
      <c r="B27" s="4" t="s">
        <v>22</v>
      </c>
      <c r="C27" s="5">
        <v>319509</v>
      </c>
      <c r="D27" s="5">
        <v>-124728</v>
      </c>
      <c r="H27" s="11"/>
      <c r="I27" s="11"/>
    </row>
    <row r="28" spans="2:9" ht="14.35" x14ac:dyDescent="0.5">
      <c r="B28" s="4" t="s">
        <v>23</v>
      </c>
      <c r="C28" s="5">
        <v>6400723</v>
      </c>
      <c r="D28" s="5">
        <v>1934283</v>
      </c>
      <c r="H28" s="11"/>
      <c r="I28" s="11"/>
    </row>
    <row r="29" spans="2:9" ht="14.35" x14ac:dyDescent="0.5">
      <c r="B29" s="4" t="s">
        <v>24</v>
      </c>
      <c r="C29" s="5">
        <v>7762905</v>
      </c>
      <c r="D29" s="5">
        <v>2105319</v>
      </c>
      <c r="H29" s="12"/>
      <c r="I29" s="12"/>
    </row>
    <row r="30" spans="2:9" ht="14.35" x14ac:dyDescent="0.5">
      <c r="B30" s="6" t="s">
        <v>25</v>
      </c>
      <c r="C30" s="61">
        <f t="shared" ref="C30:D30" si="2">(C27/C28)</f>
        <v>4.9917642116367164E-2</v>
      </c>
      <c r="D30" s="58">
        <f t="shared" si="2"/>
        <v>-6.4482808358445998E-2</v>
      </c>
      <c r="H30" s="13"/>
      <c r="I30" s="13"/>
    </row>
    <row r="31" spans="2:9" ht="14.35" x14ac:dyDescent="0.5">
      <c r="B31" s="6" t="s">
        <v>26</v>
      </c>
      <c r="C31" s="61">
        <f t="shared" ref="C31:D31" si="3">C27/C29</f>
        <v>4.1158432313676385E-2</v>
      </c>
      <c r="D31" s="58">
        <f t="shared" si="3"/>
        <v>-5.9244228546837793E-2</v>
      </c>
    </row>
    <row r="32" spans="2:9" ht="14.35" x14ac:dyDescent="0.5">
      <c r="B32" s="52" t="s">
        <v>27</v>
      </c>
      <c r="C32" s="53"/>
      <c r="D32" s="54"/>
    </row>
    <row r="33" spans="2:5" ht="14.35" x14ac:dyDescent="0.5">
      <c r="B33" s="16" t="s">
        <v>28</v>
      </c>
      <c r="C33" s="17">
        <v>6877756</v>
      </c>
      <c r="D33" s="41">
        <v>24171</v>
      </c>
    </row>
    <row r="34" spans="2:5" ht="14.35" x14ac:dyDescent="0.5">
      <c r="B34" s="16" t="s">
        <v>29</v>
      </c>
      <c r="C34" s="44">
        <v>438332</v>
      </c>
      <c r="D34" s="37">
        <v>43116</v>
      </c>
      <c r="E34" s="43"/>
    </row>
    <row r="35" spans="2:5" ht="14.35" x14ac:dyDescent="0.5">
      <c r="B35" s="14" t="s">
        <v>30</v>
      </c>
      <c r="C35" s="63">
        <v>15.690799999999999</v>
      </c>
      <c r="D35" s="42">
        <v>0.56059999999999999</v>
      </c>
      <c r="E35" s="43"/>
    </row>
    <row r="36" spans="2:5" ht="14.35" x14ac:dyDescent="0.5">
      <c r="B36" s="25" t="s">
        <v>60</v>
      </c>
      <c r="C36" s="26"/>
      <c r="D36" s="27"/>
    </row>
    <row r="37" spans="2:5" ht="14.35" x14ac:dyDescent="0.5">
      <c r="B37" s="52" t="s">
        <v>31</v>
      </c>
      <c r="C37" s="53"/>
      <c r="D37" s="54"/>
      <c r="E37" s="15"/>
    </row>
    <row r="38" spans="2:5" ht="14.35" x14ac:dyDescent="0.5">
      <c r="B38" s="16" t="s">
        <v>28</v>
      </c>
      <c r="C38" s="16" t="s">
        <v>32</v>
      </c>
      <c r="D38" s="17">
        <v>24171</v>
      </c>
      <c r="E38" s="15"/>
    </row>
    <row r="39" spans="2:5" ht="14.35" x14ac:dyDescent="0.5">
      <c r="B39" s="16" t="s">
        <v>29</v>
      </c>
      <c r="C39" s="17">
        <v>438332</v>
      </c>
      <c r="D39" s="17">
        <v>43116</v>
      </c>
      <c r="E39" s="15"/>
    </row>
    <row r="40" spans="2:5" ht="14.35" x14ac:dyDescent="0.5">
      <c r="B40" s="24" t="s">
        <v>69</v>
      </c>
      <c r="C40" s="65">
        <v>6439424</v>
      </c>
      <c r="D40" s="57">
        <v>-18945</v>
      </c>
      <c r="E40" s="15"/>
    </row>
    <row r="41" spans="2:5" ht="14.35" x14ac:dyDescent="0.5">
      <c r="B41" s="49" t="s">
        <v>33</v>
      </c>
      <c r="C41" s="50"/>
      <c r="D41" s="51"/>
      <c r="E41" s="15"/>
    </row>
    <row r="42" spans="2:5" ht="14.35" x14ac:dyDescent="0.5">
      <c r="B42" s="33" t="s">
        <v>28</v>
      </c>
      <c r="C42" s="36">
        <v>6877756</v>
      </c>
      <c r="D42" s="37">
        <v>24171</v>
      </c>
      <c r="E42" s="15"/>
    </row>
    <row r="43" spans="2:5" ht="14.35" x14ac:dyDescent="0.5">
      <c r="B43" s="33" t="s">
        <v>29</v>
      </c>
      <c r="C43" s="38">
        <v>438332</v>
      </c>
      <c r="D43" s="40">
        <v>43116</v>
      </c>
      <c r="E43" s="15"/>
    </row>
    <row r="44" spans="2:5" ht="14.35" x14ac:dyDescent="0.5">
      <c r="B44" s="33" t="s">
        <v>34</v>
      </c>
      <c r="C44" s="38" t="s">
        <v>35</v>
      </c>
      <c r="D44" s="37" t="s">
        <v>35</v>
      </c>
      <c r="E44" s="15"/>
    </row>
    <row r="45" spans="2:5" ht="14.35" x14ac:dyDescent="0.5">
      <c r="B45" s="31" t="s">
        <v>36</v>
      </c>
      <c r="C45" s="64">
        <v>15.690799999999999</v>
      </c>
      <c r="D45" s="39">
        <f>D35</f>
        <v>0.56059999999999999</v>
      </c>
      <c r="E45" s="15"/>
    </row>
    <row r="46" spans="2:5" ht="14.35" x14ac:dyDescent="0.5">
      <c r="B46" s="25" t="s">
        <v>67</v>
      </c>
      <c r="C46" s="34"/>
      <c r="D46" s="35"/>
      <c r="E46" s="15"/>
    </row>
    <row r="47" spans="2:5" ht="14.35" x14ac:dyDescent="0.5">
      <c r="B47" s="46" t="s">
        <v>37</v>
      </c>
      <c r="C47" s="47"/>
      <c r="D47" s="48"/>
      <c r="E47" s="15"/>
    </row>
    <row r="48" spans="2:5" ht="14.35" x14ac:dyDescent="0.5">
      <c r="B48" s="4" t="s">
        <v>38</v>
      </c>
      <c r="C48" s="29">
        <v>7762905</v>
      </c>
      <c r="D48" s="29">
        <v>2105319</v>
      </c>
    </row>
    <row r="49" spans="2:4" ht="14.35" x14ac:dyDescent="0.5">
      <c r="B49" s="4" t="s">
        <v>39</v>
      </c>
      <c r="C49" s="29">
        <v>6400723</v>
      </c>
      <c r="D49" s="29">
        <v>1934283</v>
      </c>
    </row>
    <row r="50" spans="2:4" ht="14.35" x14ac:dyDescent="0.5">
      <c r="B50" s="6" t="s">
        <v>40</v>
      </c>
      <c r="C50" s="62">
        <f t="shared" ref="C50:D50" si="4">(C48-C49)/C48</f>
        <v>0.17547322812787222</v>
      </c>
      <c r="D50" s="7">
        <f t="shared" si="4"/>
        <v>8.1239945110455944E-2</v>
      </c>
    </row>
    <row r="51" spans="2:4" ht="14.35" x14ac:dyDescent="0.5">
      <c r="B51" s="46" t="s">
        <v>41</v>
      </c>
      <c r="C51" s="47"/>
      <c r="D51" s="48"/>
    </row>
    <row r="52" spans="2:4" ht="14.35" x14ac:dyDescent="0.5">
      <c r="B52" s="4" t="s">
        <v>42</v>
      </c>
      <c r="C52" s="29">
        <v>240364</v>
      </c>
      <c r="D52" s="29">
        <v>-130070</v>
      </c>
    </row>
    <row r="53" spans="2:4" ht="14.35" x14ac:dyDescent="0.5">
      <c r="B53" s="4" t="s">
        <v>43</v>
      </c>
      <c r="C53" s="29">
        <v>9085</v>
      </c>
      <c r="D53" s="29">
        <v>353</v>
      </c>
    </row>
    <row r="54" spans="2:4" ht="14.35" x14ac:dyDescent="0.5">
      <c r="B54" s="6" t="s">
        <v>44</v>
      </c>
      <c r="C54" s="62">
        <f t="shared" ref="C54:D54" si="5">C52/C53</f>
        <v>26.457237204182718</v>
      </c>
      <c r="D54" s="56">
        <f t="shared" si="5"/>
        <v>-368.47025495750711</v>
      </c>
    </row>
    <row r="55" spans="2:4" ht="14.35" x14ac:dyDescent="0.5">
      <c r="B55" s="25" t="s">
        <v>68</v>
      </c>
      <c r="C55" s="26"/>
      <c r="D55" s="27"/>
    </row>
    <row r="56" spans="2:4" ht="14.35" x14ac:dyDescent="0.5">
      <c r="B56" s="46" t="s">
        <v>45</v>
      </c>
      <c r="C56" s="47"/>
      <c r="D56" s="48"/>
    </row>
    <row r="57" spans="2:4" ht="14.35" x14ac:dyDescent="0.5">
      <c r="B57" s="4" t="s">
        <v>46</v>
      </c>
      <c r="C57" s="5">
        <v>1387971</v>
      </c>
      <c r="D57" s="5">
        <v>94427</v>
      </c>
    </row>
    <row r="58" spans="2:4" ht="14.35" x14ac:dyDescent="0.5">
      <c r="B58" s="4" t="s">
        <v>34</v>
      </c>
      <c r="C58" s="4" t="s">
        <v>35</v>
      </c>
      <c r="D58" s="5">
        <v>1573</v>
      </c>
    </row>
    <row r="59" spans="2:4" ht="14.35" x14ac:dyDescent="0.5">
      <c r="B59" s="3" t="s">
        <v>47</v>
      </c>
      <c r="C59" s="6" t="s">
        <v>35</v>
      </c>
      <c r="D59" s="62">
        <f>D57/D58</f>
        <v>60.029879211697391</v>
      </c>
    </row>
    <row r="60" spans="2:4" ht="14.35" x14ac:dyDescent="0.5">
      <c r="B60" s="3" t="s">
        <v>48</v>
      </c>
      <c r="C60" s="6" t="s">
        <v>35</v>
      </c>
      <c r="D60" s="62">
        <f>365/D59</f>
        <v>6.0803054211189602</v>
      </c>
    </row>
    <row r="61" spans="2:4" ht="14.35" x14ac:dyDescent="0.5">
      <c r="B61" s="46" t="s">
        <v>49</v>
      </c>
      <c r="C61" s="47"/>
      <c r="D61" s="48"/>
    </row>
    <row r="62" spans="2:4" ht="14.35" x14ac:dyDescent="0.5">
      <c r="B62" s="4" t="s">
        <v>50</v>
      </c>
      <c r="C62" s="5">
        <v>2929491</v>
      </c>
      <c r="D62" s="5">
        <v>221728</v>
      </c>
    </row>
    <row r="63" spans="2:4" ht="14.35" x14ac:dyDescent="0.5">
      <c r="B63" s="4" t="s">
        <v>51</v>
      </c>
      <c r="C63" s="5">
        <v>120752</v>
      </c>
      <c r="D63" s="5">
        <v>24771</v>
      </c>
    </row>
    <row r="64" spans="2:4" ht="14.35" x14ac:dyDescent="0.5">
      <c r="B64" s="3" t="s">
        <v>52</v>
      </c>
      <c r="C64" s="66">
        <f t="shared" ref="C64:D64" si="6">C62/C63</f>
        <v>24.260393202597058</v>
      </c>
      <c r="D64" s="45">
        <f t="shared" si="6"/>
        <v>8.9511121876387705</v>
      </c>
    </row>
    <row r="65" spans="2:4" ht="14.35" x14ac:dyDescent="0.5">
      <c r="B65" s="3" t="s">
        <v>49</v>
      </c>
      <c r="C65" s="7">
        <f t="shared" ref="C65:D65" si="7">365/C64</f>
        <v>15.045098278165046</v>
      </c>
      <c r="D65" s="62">
        <f t="shared" si="7"/>
        <v>40.777055671814118</v>
      </c>
    </row>
    <row r="66" spans="2:4" ht="14.35" x14ac:dyDescent="0.5">
      <c r="C66" s="18"/>
      <c r="D66" s="19"/>
    </row>
    <row r="67" spans="2:4" ht="14.35" x14ac:dyDescent="0.5">
      <c r="B67" s="20"/>
      <c r="C67" s="1" t="s">
        <v>1</v>
      </c>
      <c r="D67" s="1" t="s">
        <v>2</v>
      </c>
    </row>
    <row r="68" spans="2:4" ht="12.7" x14ac:dyDescent="0.4">
      <c r="B68" s="32" t="s">
        <v>66</v>
      </c>
      <c r="C68" s="23"/>
      <c r="D68" s="23"/>
    </row>
    <row r="69" spans="2:4" ht="12.7" x14ac:dyDescent="0.4">
      <c r="B69" s="21" t="s">
        <v>53</v>
      </c>
      <c r="C69" s="21" t="s">
        <v>54</v>
      </c>
      <c r="D69" s="21" t="s">
        <v>55</v>
      </c>
    </row>
    <row r="70" spans="2:4" ht="12.7" x14ac:dyDescent="0.4">
      <c r="B70" s="21" t="s">
        <v>56</v>
      </c>
      <c r="C70" s="21" t="s">
        <v>54</v>
      </c>
      <c r="D70" s="21" t="s">
        <v>55</v>
      </c>
    </row>
    <row r="71" spans="2:4" ht="16.5" customHeight="1" x14ac:dyDescent="0.4">
      <c r="B71" s="22" t="s">
        <v>57</v>
      </c>
      <c r="C71" s="21"/>
      <c r="D71" s="21"/>
    </row>
    <row r="72" spans="2:4" ht="16.5" customHeight="1" x14ac:dyDescent="0.4">
      <c r="B72" s="21" t="s">
        <v>58</v>
      </c>
      <c r="C72" s="21" t="s">
        <v>54</v>
      </c>
      <c r="D72" s="21" t="s">
        <v>55</v>
      </c>
    </row>
    <row r="73" spans="2:4" ht="16.5" customHeight="1" x14ac:dyDescent="0.4">
      <c r="B73" s="21" t="s">
        <v>59</v>
      </c>
      <c r="C73" s="21" t="s">
        <v>54</v>
      </c>
      <c r="D73" s="21" t="s">
        <v>55</v>
      </c>
    </row>
    <row r="74" spans="2:4" ht="16.5" customHeight="1" x14ac:dyDescent="0.4">
      <c r="B74" s="21" t="s">
        <v>16</v>
      </c>
      <c r="C74" s="21" t="s">
        <v>55</v>
      </c>
      <c r="D74" s="21" t="s">
        <v>54</v>
      </c>
    </row>
    <row r="75" spans="2:4" ht="12.7" x14ac:dyDescent="0.4">
      <c r="B75" s="21" t="s">
        <v>19</v>
      </c>
      <c r="C75" s="21" t="s">
        <v>55</v>
      </c>
      <c r="D75" s="21" t="s">
        <v>54</v>
      </c>
    </row>
    <row r="76" spans="2:4" ht="12.7" x14ac:dyDescent="0.4">
      <c r="B76" s="22" t="s">
        <v>60</v>
      </c>
      <c r="C76" s="20"/>
      <c r="D76" s="20"/>
    </row>
    <row r="77" spans="2:4" ht="12.7" x14ac:dyDescent="0.4">
      <c r="B77" s="21" t="s">
        <v>61</v>
      </c>
      <c r="C77" s="21" t="s">
        <v>54</v>
      </c>
      <c r="D77" s="21" t="s">
        <v>55</v>
      </c>
    </row>
    <row r="78" spans="2:4" ht="12.7" x14ac:dyDescent="0.4">
      <c r="B78" s="21" t="s">
        <v>44</v>
      </c>
      <c r="C78" s="21" t="s">
        <v>54</v>
      </c>
      <c r="D78" s="21" t="s">
        <v>55</v>
      </c>
    </row>
    <row r="79" spans="2:4" ht="12.7" x14ac:dyDescent="0.4">
      <c r="B79" s="22" t="s">
        <v>62</v>
      </c>
      <c r="C79" s="20"/>
      <c r="D79" s="20"/>
    </row>
    <row r="80" spans="2:4" ht="12.7" x14ac:dyDescent="0.4">
      <c r="B80" s="21" t="s">
        <v>63</v>
      </c>
      <c r="C80" s="21" t="s">
        <v>55</v>
      </c>
      <c r="D80" s="21" t="s">
        <v>54</v>
      </c>
    </row>
    <row r="81" spans="2:4" ht="12.7" x14ac:dyDescent="0.4">
      <c r="B81" s="23" t="s">
        <v>64</v>
      </c>
      <c r="C81" s="21" t="s">
        <v>55</v>
      </c>
      <c r="D81" s="21" t="s">
        <v>54</v>
      </c>
    </row>
  </sheetData>
  <mergeCells count="19">
    <mergeCell ref="B4:D4"/>
    <mergeCell ref="B13:D13"/>
    <mergeCell ref="B24:D24"/>
    <mergeCell ref="B36:D36"/>
    <mergeCell ref="B46:D46"/>
    <mergeCell ref="B37:D37"/>
    <mergeCell ref="B47:D47"/>
    <mergeCell ref="B51:D51"/>
    <mergeCell ref="B56:D56"/>
    <mergeCell ref="B61:D61"/>
    <mergeCell ref="B41:D41"/>
    <mergeCell ref="B55:D55"/>
    <mergeCell ref="B26:D26"/>
    <mergeCell ref="B32:D32"/>
    <mergeCell ref="B5:D5"/>
    <mergeCell ref="B9:D9"/>
    <mergeCell ref="B14:D14"/>
    <mergeCell ref="B19:D19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Shopify's Balance Sheet</vt:lpstr>
      <vt:lpstr>Lightspeed's Balance Sheet</vt:lpstr>
      <vt:lpstr>Official Comparison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2021-10-18T04:50:23Z</dcterms:modified>
</cp:coreProperties>
</file>