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mfacauca\Videos\"/>
    </mc:Choice>
  </mc:AlternateContent>
  <xr:revisionPtr revIDLastSave="0" documentId="13_ncr:1_{B021036B-9181-4346-BD17-CA7DEB2FFA8D}" xr6:coauthVersionLast="47" xr6:coauthVersionMax="47" xr10:uidLastSave="{00000000-0000-0000-0000-000000000000}"/>
  <bookViews>
    <workbookView xWindow="-120" yWindow="-120" windowWidth="24240" windowHeight="13140" activeTab="1" xr2:uid="{9E9FBAB1-A972-42B0-A62A-4B3237BCBA5A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Hoja1!$B$3:$M$20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5" i="1"/>
  <c r="Q6" i="3"/>
  <c r="Q7" i="3"/>
  <c r="Q8" i="3"/>
  <c r="Q9" i="3"/>
  <c r="Q10" i="3"/>
  <c r="Q11" i="3"/>
  <c r="Q12" i="3"/>
  <c r="Q5" i="3"/>
  <c r="P5" i="3" a="1"/>
  <c r="P8" i="3" s="1"/>
  <c r="M5" i="3"/>
  <c r="M4" i="3"/>
  <c r="F9" i="2"/>
  <c r="F8" i="2"/>
  <c r="F7" i="2"/>
  <c r="M6" i="2"/>
  <c r="L6" i="2"/>
  <c r="J6" i="2"/>
  <c r="I6" i="2"/>
  <c r="M5" i="2"/>
  <c r="L5" i="2"/>
  <c r="J5" i="2"/>
  <c r="I5" i="2"/>
  <c r="F5" i="2"/>
  <c r="M4" i="2"/>
  <c r="L4" i="2"/>
  <c r="K4" i="2"/>
  <c r="K4" i="2" a="1"/>
  <c r="J4" i="2"/>
  <c r="F4" i="2"/>
  <c r="U5" i="1"/>
  <c r="U4" i="1"/>
  <c r="P11" i="3" l="1"/>
  <c r="P7" i="3"/>
  <c r="P10" i="3"/>
  <c r="P6" i="3"/>
  <c r="P9" i="3"/>
  <c r="P5" i="3"/>
  <c r="P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<sst xmlns="http://schemas.openxmlformats.org/spreadsheetml/2006/main" count="53" uniqueCount="46">
  <si>
    <t xml:space="preserve">NOMBRE </t>
  </si>
  <si>
    <t xml:space="preserve">EDAD </t>
  </si>
  <si>
    <t>ESTRATO</t>
  </si>
  <si>
    <t>PADRES(PROFESIONALES)</t>
  </si>
  <si>
    <t xml:space="preserve">GENERO </t>
  </si>
  <si>
    <t xml:space="preserve">SEMESTRE </t>
  </si>
  <si>
    <t xml:space="preserve">PROM SEMESTRE </t>
  </si>
  <si>
    <t>PROM ICFES</t>
  </si>
  <si>
    <t xml:space="preserve">ESTADISTICA </t>
  </si>
  <si>
    <t xml:space="preserve">HIJOS </t>
  </si>
  <si>
    <t xml:space="preserve">VICTOR </t>
  </si>
  <si>
    <t xml:space="preserve">DANIELA </t>
  </si>
  <si>
    <t xml:space="preserve">KAREN </t>
  </si>
  <si>
    <t>MAFE</t>
  </si>
  <si>
    <t>ANGIE</t>
  </si>
  <si>
    <t>SEXO</t>
  </si>
  <si>
    <t xml:space="preserve">HAROL </t>
  </si>
  <si>
    <t>NATALIA</t>
  </si>
  <si>
    <t>YILMER</t>
  </si>
  <si>
    <t xml:space="preserve">ALEJA </t>
  </si>
  <si>
    <t xml:space="preserve">CATALINA </t>
  </si>
  <si>
    <t xml:space="preserve">QUEVIN </t>
  </si>
  <si>
    <t xml:space="preserve">MAYERLY </t>
  </si>
  <si>
    <t>CARLOS</t>
  </si>
  <si>
    <t xml:space="preserve">HUGO </t>
  </si>
  <si>
    <t>N1</t>
  </si>
  <si>
    <t>N2</t>
  </si>
  <si>
    <t>N3</t>
  </si>
  <si>
    <t>N°</t>
  </si>
  <si>
    <t>N</t>
  </si>
  <si>
    <t>MIN</t>
  </si>
  <si>
    <t>MAX</t>
  </si>
  <si>
    <t xml:space="preserve">RANGO </t>
  </si>
  <si>
    <t>K</t>
  </si>
  <si>
    <t>A</t>
  </si>
  <si>
    <t>LIMF INF</t>
  </si>
  <si>
    <t>LIM SUP</t>
  </si>
  <si>
    <t>FREC ABS</t>
  </si>
  <si>
    <t xml:space="preserve">FRECUENCIA RELATIVA </t>
  </si>
  <si>
    <t xml:space="preserve">NO TIENE HIJOS </t>
  </si>
  <si>
    <t xml:space="preserve">SI TIENE HIJOS </t>
  </si>
  <si>
    <t>MASCULINO</t>
  </si>
  <si>
    <t>FEMENINO</t>
  </si>
  <si>
    <t>LIM</t>
  </si>
  <si>
    <t>FREC REL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</si>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</sst>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2" fillId="2" borderId="1" xfId="0" applyFont="1" applyFill="1" applyBorder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HIJOS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293225443593746"/>
          <c:y val="0.21169632562639731"/>
          <c:w val="0.72233656276836367"/>
          <c:h val="0.6816461772519056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A0-4B5F-8430-AF2272568EA2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3BA0-4B5F-8430-AF2272568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Hoja1!$O$5:$O$6</c:f>
              <c:strCache>
                <c:ptCount val="2"/>
                <c:pt idx="0">
                  <c:v>NO TIENE HIJOS </c:v>
                </c:pt>
                <c:pt idx="1">
                  <c:v>SI TIENE HIJOS </c:v>
                </c:pt>
              </c:strCache>
            </c:strRef>
          </c:cat>
          <c:val>
            <c:numRef>
              <c:f>Hoja1!$P$5:$P$6</c:f>
              <c:numCache>
                <c:formatCode>General</c:formatCode>
                <c:ptCount val="2"/>
                <c:pt idx="0">
                  <c:v>15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F-4FBB-ABFF-A12E5FEE43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39583040"/>
        <c:axId val="1539580544"/>
      </c:barChart>
      <c:catAx>
        <c:axId val="153958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9580544"/>
        <c:crosses val="autoZero"/>
        <c:auto val="1"/>
        <c:lblAlgn val="ctr"/>
        <c:lblOffset val="100"/>
        <c:noMultiLvlLbl val="0"/>
      </c:catAx>
      <c:valAx>
        <c:axId val="15395805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958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PORCENTAJES DE ESTUDIANTES CON HIJOS 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EF-48A5-8EDC-F8315D9410B3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3DEF-48A5-8EDC-F8315D9410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Hoja1!$O$5:$O$6</c:f>
              <c:strCache>
                <c:ptCount val="2"/>
                <c:pt idx="0">
                  <c:v>NO TIENE HIJOS </c:v>
                </c:pt>
                <c:pt idx="1">
                  <c:v>SI TIENE HIJOS </c:v>
                </c:pt>
              </c:strCache>
            </c:strRef>
          </c:cat>
          <c:val>
            <c:numRef>
              <c:f>Hoja1!$U$4:$U$5</c:f>
              <c:numCache>
                <c:formatCode>0.00%</c:formatCode>
                <c:ptCount val="2"/>
                <c:pt idx="0">
                  <c:v>0.88235294117647056</c:v>
                </c:pt>
                <c:pt idx="1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2-4F67-955E-5D30700734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6765904"/>
        <c:axId val="1586763824"/>
      </c:barChart>
      <c:catAx>
        <c:axId val="158676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6763824"/>
        <c:crosses val="autoZero"/>
        <c:auto val="1"/>
        <c:lblAlgn val="ctr"/>
        <c:lblOffset val="100"/>
        <c:noMultiLvlLbl val="0"/>
      </c:catAx>
      <c:valAx>
        <c:axId val="1586763824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5867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ICFES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D-4E67-850C-65EC57E1E3B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1D-4E67-850C-65EC57E1E3B8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1D-4E67-850C-65EC57E1E3B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Hoja2!$M$4:$M$6</c:f>
              <c:strCache>
                <c:ptCount val="3"/>
                <c:pt idx="0">
                  <c:v>(215-253)</c:v>
                </c:pt>
                <c:pt idx="1">
                  <c:v>(254-292)</c:v>
                </c:pt>
                <c:pt idx="2">
                  <c:v>(293-331)</c:v>
                </c:pt>
              </c:strCache>
            </c:strRef>
          </c:cat>
          <c:val>
            <c:numRef>
              <c:f>Hoja2!$L$4:$L$6</c:f>
              <c:numCache>
                <c:formatCode>0.00%</c:formatCode>
                <c:ptCount val="3"/>
                <c:pt idx="0">
                  <c:v>0.35294117647058826</c:v>
                </c:pt>
                <c:pt idx="1">
                  <c:v>0.17647058823529413</c:v>
                </c:pt>
                <c:pt idx="2">
                  <c:v>0.47058823529411764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1D-4E67-850C-65EC57E1E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2225840"/>
        <c:axId val="1472226256"/>
      </c:barChart>
      <c:catAx>
        <c:axId val="147222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PUNTAJES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72226256"/>
        <c:crosses val="autoZero"/>
        <c:auto val="1"/>
        <c:lblAlgn val="ctr"/>
        <c:lblOffset val="100"/>
        <c:noMultiLvlLbl val="0"/>
      </c:catAx>
      <c:valAx>
        <c:axId val="147222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PROPORCION DE PUNTAJES DE ICFES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722258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C72-4639-83A5-07D4983A8D2F}"/>
              </c:ext>
            </c:extLst>
          </c:dPt>
          <c:cat>
            <c:strRef>
              <c:f>Hoja3!$F$4:$G$4</c:f>
              <c:strCache>
                <c:ptCount val="2"/>
                <c:pt idx="0">
                  <c:v>MASCULINO</c:v>
                </c:pt>
                <c:pt idx="1">
                  <c:v>FEMENINO</c:v>
                </c:pt>
              </c:strCache>
            </c:strRef>
          </c:cat>
          <c:val>
            <c:numRef>
              <c:f>Hoja3!$F$5:$G$5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2-4639-83A5-07D4983A8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120638383"/>
        <c:axId val="1041926831"/>
        <c:axId val="0"/>
      </c:bar3DChart>
      <c:catAx>
        <c:axId val="1120638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1926831"/>
        <c:crosses val="autoZero"/>
        <c:auto val="1"/>
        <c:lblAlgn val="ctr"/>
        <c:lblOffset val="100"/>
        <c:noMultiLvlLbl val="0"/>
      </c:catAx>
      <c:valAx>
        <c:axId val="104192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063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EDAD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35-4641-BD3B-7A74EBA2BD0D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35-4641-BD3B-7A74EBA2BD0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35-4641-BD3B-7A74EBA2BD0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735-4641-BD3B-7A74EBA2BD0D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35-4641-BD3B-7A74EBA2BD0D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735-4641-BD3B-7A74EBA2BD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35-4641-BD3B-7A74EBA2BD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Hoja3!$O$5:$O$12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cat>
          <c:val>
            <c:numRef>
              <c:f>Hoja3!$Q$5:$Q$12</c:f>
              <c:numCache>
                <c:formatCode>0.00%</c:formatCode>
                <c:ptCount val="8"/>
                <c:pt idx="0">
                  <c:v>0.11764705882352941</c:v>
                </c:pt>
                <c:pt idx="1">
                  <c:v>0.23529411764705882</c:v>
                </c:pt>
                <c:pt idx="2">
                  <c:v>5.8823529411764705E-2</c:v>
                </c:pt>
                <c:pt idx="3">
                  <c:v>0.17647058823529413</c:v>
                </c:pt>
                <c:pt idx="4">
                  <c:v>0.11764705882352941</c:v>
                </c:pt>
                <c:pt idx="5">
                  <c:v>5.8823529411764705E-2</c:v>
                </c:pt>
                <c:pt idx="6">
                  <c:v>0.11764705882352941</c:v>
                </c:pt>
                <c:pt idx="7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35-4641-BD3B-7A74EBA2BD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310907887"/>
        <c:axId val="310912047"/>
      </c:barChart>
      <c:catAx>
        <c:axId val="31090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912047"/>
        <c:crosses val="autoZero"/>
        <c:auto val="1"/>
        <c:lblAlgn val="ctr"/>
        <c:lblOffset val="100"/>
        <c:noMultiLvlLbl val="0"/>
      </c:catAx>
      <c:valAx>
        <c:axId val="3109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9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4762</xdr:rowOff>
    </xdr:from>
    <xdr:to>
      <xdr:col>18</xdr:col>
      <xdr:colOff>676275</xdr:colOff>
      <xdr:row>19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86943D-9F1B-41C8-8A1A-FAE6A164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752475</xdr:colOff>
      <xdr:row>21</xdr:row>
      <xdr:rowOff>14287</xdr:rowOff>
    </xdr:from>
    <xdr:to>
      <xdr:col>19</xdr:col>
      <xdr:colOff>342900</xdr:colOff>
      <xdr:row>35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420E5B7-D71E-40E5-9ED9-41CF9ED16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7</xdr:row>
      <xdr:rowOff>166687</xdr:rowOff>
    </xdr:from>
    <xdr:to>
      <xdr:col>13</xdr:col>
      <xdr:colOff>38100</xdr:colOff>
      <xdr:row>22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A128BF5-E621-4B77-9BAD-8943F81B8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7</xdr:row>
      <xdr:rowOff>185737</xdr:rowOff>
    </xdr:from>
    <xdr:to>
      <xdr:col>11</xdr:col>
      <xdr:colOff>23812</xdr:colOff>
      <xdr:row>22</xdr:row>
      <xdr:rowOff>71437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0ED9D5-B219-E524-BD6C-FA4E08C57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12</xdr:row>
      <xdr:rowOff>109537</xdr:rowOff>
    </xdr:from>
    <xdr:to>
      <xdr:col>17</xdr:col>
      <xdr:colOff>419100</xdr:colOff>
      <xdr:row>26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8E94AC-ECF4-41BF-A1CC-CCAAD8343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514A-1BF1-42E6-8023-56B7094AFE1A}">
  <dimension ref="B3:U26"/>
  <sheetViews>
    <sheetView workbookViewId="0">
      <pane ySplit="1" topLeftCell="A2" activePane="bottomLeft" state="frozen"/>
      <selection pane="bottomLeft" activeCell="D27" sqref="D27"/>
    </sheetView>
  </sheetViews>
  <sheetFormatPr baseColWidth="10" defaultRowHeight="15" x14ac:dyDescent="0.25"/>
  <cols>
    <col min="1" max="1" width="17.5703125" customWidth="1"/>
    <col min="2" max="2" width="4" customWidth="1"/>
    <col min="3" max="3" width="38.7109375" customWidth="1"/>
    <col min="8" max="8" width="25.7109375" customWidth="1"/>
    <col min="9" max="9" width="12.140625" bestFit="1" customWidth="1"/>
    <col min="12" max="12" width="12.5703125" bestFit="1" customWidth="1"/>
    <col min="15" max="15" width="15.140625" bestFit="1" customWidth="1"/>
    <col min="16" max="16" width="13.85546875" bestFit="1" customWidth="1"/>
  </cols>
  <sheetData>
    <row r="3" spans="2:21" x14ac:dyDescent="0.25">
      <c r="B3" s="2" t="s">
        <v>28</v>
      </c>
      <c r="C3" s="1" t="s">
        <v>0</v>
      </c>
      <c r="D3" s="1" t="s">
        <v>1</v>
      </c>
      <c r="E3" s="5" t="s">
        <v>2</v>
      </c>
      <c r="F3" s="5" t="s">
        <v>4</v>
      </c>
      <c r="G3" s="5" t="s">
        <v>15</v>
      </c>
      <c r="H3" s="5" t="s">
        <v>3</v>
      </c>
      <c r="I3" s="5" t="s">
        <v>5</v>
      </c>
      <c r="J3" s="1" t="s">
        <v>6</v>
      </c>
      <c r="K3" s="1" t="s">
        <v>7</v>
      </c>
      <c r="L3" s="5" t="s">
        <v>8</v>
      </c>
      <c r="M3" s="5" t="s">
        <v>9</v>
      </c>
    </row>
    <row r="4" spans="2:21" x14ac:dyDescent="0.25">
      <c r="B4" s="2">
        <v>1</v>
      </c>
      <c r="C4" s="2" t="s">
        <v>10</v>
      </c>
      <c r="D4" s="2">
        <v>20</v>
      </c>
      <c r="E4" s="2">
        <v>1</v>
      </c>
      <c r="F4" s="2">
        <v>1</v>
      </c>
      <c r="G4" s="2">
        <v>0</v>
      </c>
      <c r="H4" s="2">
        <v>1</v>
      </c>
      <c r="I4" s="2">
        <v>3</v>
      </c>
      <c r="J4" s="2">
        <v>3.5</v>
      </c>
      <c r="K4" s="2">
        <v>240</v>
      </c>
      <c r="L4" s="2">
        <v>1</v>
      </c>
      <c r="M4" s="2">
        <v>0</v>
      </c>
      <c r="U4" s="7">
        <f>P5/17</f>
        <v>0.88235294117647056</v>
      </c>
    </row>
    <row r="5" spans="2:21" x14ac:dyDescent="0.25">
      <c r="B5" s="2">
        <v>2</v>
      </c>
      <c r="C5" s="2" t="s">
        <v>11</v>
      </c>
      <c r="D5" s="2">
        <v>23</v>
      </c>
      <c r="E5" s="2">
        <v>1</v>
      </c>
      <c r="F5" s="2">
        <v>1</v>
      </c>
      <c r="G5" s="2">
        <v>1</v>
      </c>
      <c r="H5" s="2">
        <v>0</v>
      </c>
      <c r="I5" s="2">
        <v>3</v>
      </c>
      <c r="J5" s="4">
        <v>4</v>
      </c>
      <c r="K5" s="2">
        <v>250</v>
      </c>
      <c r="L5" s="2">
        <v>1</v>
      </c>
      <c r="M5" s="2">
        <v>0</v>
      </c>
      <c r="O5" t="s">
        <v>39</v>
      </c>
      <c r="P5">
        <v>15</v>
      </c>
      <c r="U5" s="7">
        <f>P6/17</f>
        <v>0.11764705882352941</v>
      </c>
    </row>
    <row r="6" spans="2:21" x14ac:dyDescent="0.25">
      <c r="B6" s="2">
        <v>3</v>
      </c>
      <c r="C6" s="2" t="s">
        <v>12</v>
      </c>
      <c r="D6" s="2">
        <v>17</v>
      </c>
      <c r="E6" s="2">
        <v>1</v>
      </c>
      <c r="F6" s="2">
        <v>1</v>
      </c>
      <c r="G6" s="2">
        <v>1</v>
      </c>
      <c r="H6" s="2">
        <v>1</v>
      </c>
      <c r="I6" s="2">
        <v>3</v>
      </c>
      <c r="J6" s="2">
        <v>3.9</v>
      </c>
      <c r="K6" s="2">
        <v>310</v>
      </c>
      <c r="L6" s="2">
        <v>1</v>
      </c>
      <c r="M6" s="2">
        <v>0</v>
      </c>
      <c r="O6" t="s">
        <v>40</v>
      </c>
      <c r="P6">
        <v>2</v>
      </c>
    </row>
    <row r="7" spans="2:21" x14ac:dyDescent="0.25">
      <c r="B7" s="2">
        <v>4</v>
      </c>
      <c r="C7" s="2" t="s">
        <v>13</v>
      </c>
      <c r="D7" s="2">
        <v>24</v>
      </c>
      <c r="E7" s="2">
        <v>1</v>
      </c>
      <c r="F7" s="2">
        <v>1</v>
      </c>
      <c r="G7" s="2">
        <v>1</v>
      </c>
      <c r="H7" s="2">
        <v>0</v>
      </c>
      <c r="I7" s="2">
        <v>3</v>
      </c>
      <c r="J7" s="2">
        <v>3.2</v>
      </c>
      <c r="K7" s="2">
        <v>246</v>
      </c>
      <c r="L7" s="2">
        <v>1</v>
      </c>
      <c r="M7" s="2">
        <v>1</v>
      </c>
    </row>
    <row r="8" spans="2:21" x14ac:dyDescent="0.25">
      <c r="B8" s="2">
        <v>5</v>
      </c>
      <c r="C8" s="2" t="s">
        <v>14</v>
      </c>
      <c r="D8" s="2">
        <v>20</v>
      </c>
      <c r="E8" s="2">
        <v>1</v>
      </c>
      <c r="F8" s="2">
        <v>1</v>
      </c>
      <c r="G8" s="2">
        <v>1</v>
      </c>
      <c r="H8" s="2">
        <v>1</v>
      </c>
      <c r="I8" s="2">
        <v>3</v>
      </c>
      <c r="J8" s="2">
        <v>3.5</v>
      </c>
      <c r="K8" s="2">
        <v>251</v>
      </c>
      <c r="L8" s="2">
        <v>1</v>
      </c>
      <c r="M8" s="2">
        <v>0</v>
      </c>
    </row>
    <row r="9" spans="2:21" x14ac:dyDescent="0.25">
      <c r="B9" s="2">
        <v>6</v>
      </c>
      <c r="C9" s="2" t="s">
        <v>16</v>
      </c>
      <c r="D9" s="2">
        <v>18</v>
      </c>
      <c r="E9" s="2">
        <v>1</v>
      </c>
      <c r="F9" s="2">
        <v>1</v>
      </c>
      <c r="G9" s="2">
        <v>0</v>
      </c>
      <c r="H9" s="2">
        <v>1</v>
      </c>
      <c r="I9" s="2">
        <v>3</v>
      </c>
      <c r="J9" s="2">
        <v>3.9</v>
      </c>
      <c r="K9" s="2">
        <v>311</v>
      </c>
      <c r="L9" s="2">
        <v>1</v>
      </c>
      <c r="M9" s="2">
        <v>0</v>
      </c>
    </row>
    <row r="10" spans="2:21" x14ac:dyDescent="0.25">
      <c r="B10" s="2">
        <v>7</v>
      </c>
      <c r="C10" s="2" t="s">
        <v>17</v>
      </c>
      <c r="D10" s="2">
        <v>18</v>
      </c>
      <c r="E10" s="2">
        <v>2</v>
      </c>
      <c r="F10" s="2">
        <v>1</v>
      </c>
      <c r="G10" s="2">
        <v>1</v>
      </c>
      <c r="H10" s="2">
        <v>0</v>
      </c>
      <c r="I10" s="2">
        <v>3</v>
      </c>
      <c r="J10" s="2">
        <v>4.2</v>
      </c>
      <c r="K10" s="2">
        <v>307</v>
      </c>
      <c r="L10" s="2">
        <v>1</v>
      </c>
      <c r="M10" s="2">
        <v>0</v>
      </c>
    </row>
    <row r="11" spans="2:21" x14ac:dyDescent="0.25">
      <c r="B11" s="2">
        <v>8</v>
      </c>
      <c r="C11" s="3" t="s">
        <v>25</v>
      </c>
      <c r="D11" s="2">
        <v>19</v>
      </c>
      <c r="E11" s="2">
        <v>1</v>
      </c>
      <c r="F11" s="2">
        <v>1</v>
      </c>
      <c r="G11" s="2">
        <v>1</v>
      </c>
      <c r="H11" s="2">
        <v>0</v>
      </c>
      <c r="I11" s="2">
        <v>3</v>
      </c>
      <c r="J11" s="2">
        <v>3.71</v>
      </c>
      <c r="K11" s="2">
        <v>265</v>
      </c>
      <c r="L11" s="2">
        <v>1</v>
      </c>
      <c r="M11" s="2">
        <v>0</v>
      </c>
    </row>
    <row r="12" spans="2:21" x14ac:dyDescent="0.25">
      <c r="B12" s="2">
        <v>9</v>
      </c>
      <c r="C12" s="2" t="s">
        <v>18</v>
      </c>
      <c r="D12" s="2">
        <v>24</v>
      </c>
      <c r="E12" s="2">
        <v>1</v>
      </c>
      <c r="F12" s="2">
        <v>1</v>
      </c>
      <c r="G12" s="2">
        <v>0</v>
      </c>
      <c r="H12" s="2">
        <v>0</v>
      </c>
      <c r="I12" s="2">
        <v>3</v>
      </c>
      <c r="J12" s="2">
        <v>3.9</v>
      </c>
      <c r="K12" s="2">
        <v>275</v>
      </c>
      <c r="L12" s="2">
        <v>1</v>
      </c>
      <c r="M12" s="2">
        <v>0</v>
      </c>
    </row>
    <row r="13" spans="2:21" x14ac:dyDescent="0.25">
      <c r="B13" s="2">
        <v>10</v>
      </c>
      <c r="C13" s="2" t="s">
        <v>19</v>
      </c>
      <c r="D13" s="2">
        <v>20</v>
      </c>
      <c r="E13" s="2">
        <v>1</v>
      </c>
      <c r="F13" s="2">
        <v>1</v>
      </c>
      <c r="G13" s="2">
        <v>1</v>
      </c>
      <c r="H13" s="2">
        <v>0</v>
      </c>
      <c r="I13" s="2">
        <v>3</v>
      </c>
      <c r="J13" s="2">
        <v>4.4000000000000004</v>
      </c>
      <c r="K13" s="2">
        <v>310</v>
      </c>
      <c r="L13" s="2">
        <v>1</v>
      </c>
      <c r="M13" s="2">
        <v>0</v>
      </c>
    </row>
    <row r="14" spans="2:21" x14ac:dyDescent="0.25">
      <c r="B14" s="2">
        <v>11</v>
      </c>
      <c r="C14" s="2" t="s">
        <v>20</v>
      </c>
      <c r="D14" s="2">
        <v>18</v>
      </c>
      <c r="E14" s="2">
        <v>1</v>
      </c>
      <c r="F14" s="2">
        <v>1</v>
      </c>
      <c r="G14" s="2">
        <v>1</v>
      </c>
      <c r="H14" s="2">
        <v>0</v>
      </c>
      <c r="I14" s="2">
        <v>3</v>
      </c>
      <c r="J14" s="2">
        <v>4.5</v>
      </c>
      <c r="K14" s="2">
        <v>298</v>
      </c>
      <c r="L14" s="2">
        <v>1</v>
      </c>
      <c r="M14" s="2">
        <v>0</v>
      </c>
    </row>
    <row r="15" spans="2:21" x14ac:dyDescent="0.25">
      <c r="B15" s="2">
        <v>12</v>
      </c>
      <c r="C15" s="2" t="s">
        <v>26</v>
      </c>
      <c r="D15" s="2">
        <v>23</v>
      </c>
      <c r="E15" s="2">
        <v>4</v>
      </c>
      <c r="F15" s="2">
        <v>1</v>
      </c>
      <c r="G15" s="2">
        <v>0</v>
      </c>
      <c r="H15" s="2">
        <v>1</v>
      </c>
      <c r="I15" s="2">
        <v>8</v>
      </c>
      <c r="J15" s="2">
        <v>3.8</v>
      </c>
      <c r="K15" s="2">
        <v>327</v>
      </c>
      <c r="L15" s="2">
        <v>1</v>
      </c>
      <c r="M15" s="2">
        <v>1</v>
      </c>
    </row>
    <row r="16" spans="2:21" x14ac:dyDescent="0.25">
      <c r="B16" s="2">
        <v>13</v>
      </c>
      <c r="C16" s="2" t="s">
        <v>27</v>
      </c>
      <c r="D16" s="2">
        <v>17</v>
      </c>
      <c r="E16" s="2">
        <v>1</v>
      </c>
      <c r="F16" s="2">
        <v>1</v>
      </c>
      <c r="G16" s="2">
        <v>1</v>
      </c>
      <c r="H16" s="2">
        <v>0</v>
      </c>
      <c r="I16" s="2">
        <v>4</v>
      </c>
      <c r="J16" s="2">
        <v>3.6</v>
      </c>
      <c r="K16" s="2">
        <v>215</v>
      </c>
      <c r="L16" s="2">
        <v>1</v>
      </c>
      <c r="M16" s="2">
        <v>0</v>
      </c>
    </row>
    <row r="17" spans="2:13" x14ac:dyDescent="0.25">
      <c r="B17" s="2">
        <v>14</v>
      </c>
      <c r="C17" s="2" t="s">
        <v>21</v>
      </c>
      <c r="D17" s="2">
        <v>18</v>
      </c>
      <c r="E17" s="2">
        <v>1</v>
      </c>
      <c r="F17" s="2">
        <v>1</v>
      </c>
      <c r="G17" s="2">
        <v>0</v>
      </c>
      <c r="H17" s="2">
        <v>0</v>
      </c>
      <c r="I17" s="2">
        <v>4</v>
      </c>
      <c r="J17" s="2">
        <v>3.6</v>
      </c>
      <c r="K17" s="2">
        <v>220</v>
      </c>
      <c r="L17" s="2">
        <v>1</v>
      </c>
      <c r="M17" s="2">
        <v>0</v>
      </c>
    </row>
    <row r="18" spans="2:13" x14ac:dyDescent="0.25">
      <c r="B18" s="2">
        <v>15</v>
      </c>
      <c r="C18" s="2" t="s">
        <v>22</v>
      </c>
      <c r="D18" s="2">
        <v>22</v>
      </c>
      <c r="E18" s="2">
        <v>1</v>
      </c>
      <c r="F18" s="2">
        <v>1</v>
      </c>
      <c r="G18" s="2">
        <v>1</v>
      </c>
      <c r="H18" s="2">
        <v>0</v>
      </c>
      <c r="I18" s="2">
        <v>4</v>
      </c>
      <c r="J18" s="2">
        <v>3.6</v>
      </c>
      <c r="K18" s="2">
        <v>270</v>
      </c>
      <c r="L18" s="2">
        <v>1</v>
      </c>
      <c r="M18" s="2">
        <v>0</v>
      </c>
    </row>
    <row r="19" spans="2:13" x14ac:dyDescent="0.25">
      <c r="B19" s="2">
        <v>16</v>
      </c>
      <c r="C19" s="2" t="s">
        <v>23</v>
      </c>
      <c r="D19" s="2">
        <v>21</v>
      </c>
      <c r="E19" s="2">
        <v>1</v>
      </c>
      <c r="F19" s="2">
        <v>1</v>
      </c>
      <c r="G19" s="2">
        <v>0</v>
      </c>
      <c r="H19" s="2">
        <v>0</v>
      </c>
      <c r="I19" s="2">
        <v>4</v>
      </c>
      <c r="J19" s="2">
        <v>3.1</v>
      </c>
      <c r="K19" s="2">
        <v>324</v>
      </c>
      <c r="L19" s="2">
        <v>0</v>
      </c>
      <c r="M19" s="2">
        <v>0</v>
      </c>
    </row>
    <row r="20" spans="2:13" x14ac:dyDescent="0.25">
      <c r="B20" s="2">
        <v>17</v>
      </c>
      <c r="C20" s="2" t="s">
        <v>24</v>
      </c>
      <c r="D20" s="2">
        <v>21</v>
      </c>
      <c r="E20" s="2">
        <v>1</v>
      </c>
      <c r="F20" s="2">
        <v>1</v>
      </c>
      <c r="G20" s="2">
        <v>0</v>
      </c>
      <c r="H20" s="2">
        <v>0</v>
      </c>
      <c r="I20" s="2">
        <v>4</v>
      </c>
      <c r="J20" s="2">
        <v>3.5</v>
      </c>
      <c r="K20" s="2">
        <v>300</v>
      </c>
      <c r="L20" s="2">
        <v>1</v>
      </c>
      <c r="M20" s="2">
        <v>0</v>
      </c>
    </row>
    <row r="25" spans="2:13" x14ac:dyDescent="0.25">
      <c r="D25" t="s">
        <v>45</v>
      </c>
      <c r="E25">
        <f>AVERAGE(D4:D20)</f>
        <v>20.176470588235293</v>
      </c>
    </row>
    <row r="26" spans="2:13" x14ac:dyDescent="0.25">
      <c r="D26">
        <f>_xlfn.VAR.P(D4:D12)</f>
        <v>6.4444444444444446</v>
      </c>
    </row>
  </sheetData>
  <autoFilter ref="B3:M20" xr:uid="{5613514A-1BF1-42E6-8023-56B7094AFE1A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DE27-D6B9-4212-A235-63F306FB86F0}">
  <dimension ref="C2:M20"/>
  <sheetViews>
    <sheetView tabSelected="1" workbookViewId="0">
      <selection activeCell="N10" sqref="N10"/>
    </sheetView>
  </sheetViews>
  <sheetFormatPr baseColWidth="10" defaultRowHeight="15" x14ac:dyDescent="0.25"/>
  <cols>
    <col min="12" max="12" width="21.5703125" bestFit="1" customWidth="1"/>
  </cols>
  <sheetData>
    <row r="2" spans="3:13" x14ac:dyDescent="0.25">
      <c r="I2" t="s">
        <v>35</v>
      </c>
      <c r="J2" t="s">
        <v>36</v>
      </c>
      <c r="K2" t="s">
        <v>37</v>
      </c>
      <c r="L2" t="s">
        <v>38</v>
      </c>
      <c r="M2" t="s">
        <v>32</v>
      </c>
    </row>
    <row r="3" spans="3:13" x14ac:dyDescent="0.25">
      <c r="C3" s="1" t="s">
        <v>7</v>
      </c>
      <c r="E3" t="s">
        <v>29</v>
      </c>
      <c r="F3">
        <v>17</v>
      </c>
    </row>
    <row r="4" spans="3:13" x14ac:dyDescent="0.25">
      <c r="C4" s="2">
        <v>240</v>
      </c>
      <c r="E4" t="s">
        <v>30</v>
      </c>
      <c r="F4">
        <f>+MIN(C4:C20)</f>
        <v>215</v>
      </c>
      <c r="I4">
        <v>215</v>
      </c>
      <c r="J4">
        <f>+I4+G$9</f>
        <v>253</v>
      </c>
      <c r="K4" cm="1">
        <f t="array" ref="K4:K7">FREQUENCY(C4:C20,J4:J6)</f>
        <v>6</v>
      </c>
      <c r="L4" s="6">
        <f>K4/F$3</f>
        <v>0.35294117647058826</v>
      </c>
      <c r="M4" t="str">
        <f>_xlfn.CONCAT("(",I4,"-",J4,")")</f>
        <v>(215-253)</v>
      </c>
    </row>
    <row r="5" spans="3:13" x14ac:dyDescent="0.25">
      <c r="C5" s="2">
        <v>250</v>
      </c>
      <c r="E5" t="s">
        <v>31</v>
      </c>
      <c r="F5">
        <f>+MAX(C4:C20)</f>
        <v>327</v>
      </c>
      <c r="I5">
        <f>J4+1</f>
        <v>254</v>
      </c>
      <c r="J5">
        <f>+I5+G$9</f>
        <v>292</v>
      </c>
      <c r="K5">
        <v>3</v>
      </c>
      <c r="L5" s="6">
        <f>K5/F$3</f>
        <v>0.17647058823529413</v>
      </c>
      <c r="M5" t="str">
        <f>_xlfn.CONCAT("(",I5,"-",J5,")")</f>
        <v>(254-292)</v>
      </c>
    </row>
    <row r="6" spans="3:13" x14ac:dyDescent="0.25">
      <c r="C6" s="2">
        <v>310</v>
      </c>
      <c r="I6">
        <f>J5+1</f>
        <v>293</v>
      </c>
      <c r="J6">
        <f>+I6+G$9</f>
        <v>331</v>
      </c>
      <c r="K6">
        <v>8</v>
      </c>
      <c r="L6" s="6">
        <f>K6/F$3</f>
        <v>0.47058823529411764</v>
      </c>
      <c r="M6" t="str">
        <f>_xlfn.CONCAT("(",I6,"-",J6,")")</f>
        <v>(293-331)</v>
      </c>
    </row>
    <row r="7" spans="3:13" x14ac:dyDescent="0.25">
      <c r="C7" s="2">
        <v>246</v>
      </c>
      <c r="E7" t="s">
        <v>32</v>
      </c>
      <c r="F7">
        <f>+F5-F4</f>
        <v>112</v>
      </c>
      <c r="K7">
        <v>0</v>
      </c>
    </row>
    <row r="8" spans="3:13" x14ac:dyDescent="0.25">
      <c r="C8" s="2">
        <v>251</v>
      </c>
      <c r="E8" t="s">
        <v>33</v>
      </c>
      <c r="F8">
        <f>1+1.322*LOG10(F3)</f>
        <v>2.6266534740620782</v>
      </c>
      <c r="G8">
        <v>3</v>
      </c>
    </row>
    <row r="9" spans="3:13" x14ac:dyDescent="0.25">
      <c r="C9" s="2">
        <v>311</v>
      </c>
      <c r="E9" t="s">
        <v>34</v>
      </c>
      <c r="F9">
        <f>F7/3</f>
        <v>37.333333333333336</v>
      </c>
      <c r="G9">
        <v>38</v>
      </c>
    </row>
    <row r="10" spans="3:13" x14ac:dyDescent="0.25">
      <c r="C10" s="2">
        <v>307</v>
      </c>
    </row>
    <row r="11" spans="3:13" x14ac:dyDescent="0.25">
      <c r="C11" s="2">
        <v>265</v>
      </c>
    </row>
    <row r="12" spans="3:13" x14ac:dyDescent="0.25">
      <c r="C12" s="2">
        <v>275</v>
      </c>
    </row>
    <row r="13" spans="3:13" x14ac:dyDescent="0.25">
      <c r="C13" s="2">
        <v>310</v>
      </c>
    </row>
    <row r="14" spans="3:13" x14ac:dyDescent="0.25">
      <c r="C14" s="2">
        <v>298</v>
      </c>
    </row>
    <row r="15" spans="3:13" x14ac:dyDescent="0.25">
      <c r="C15" s="2">
        <v>327</v>
      </c>
    </row>
    <row r="16" spans="3:13" x14ac:dyDescent="0.25">
      <c r="C16" s="2">
        <v>215</v>
      </c>
    </row>
    <row r="17" spans="3:3" x14ac:dyDescent="0.25">
      <c r="C17" s="2">
        <v>220</v>
      </c>
    </row>
    <row r="18" spans="3:3" x14ac:dyDescent="0.25">
      <c r="C18" s="2">
        <v>270</v>
      </c>
    </row>
    <row r="19" spans="3:3" x14ac:dyDescent="0.25">
      <c r="C19" s="2">
        <v>324</v>
      </c>
    </row>
    <row r="20" spans="3:3" x14ac:dyDescent="0.25">
      <c r="C20" s="2">
        <v>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9FBA-8F73-4236-9688-74D77788FB83}">
  <dimension ref="D3:Q20"/>
  <sheetViews>
    <sheetView topLeftCell="D4" workbookViewId="0">
      <selection activeCell="M8" sqref="M8"/>
    </sheetView>
  </sheetViews>
  <sheetFormatPr baseColWidth="10" defaultRowHeight="15" x14ac:dyDescent="0.25"/>
  <sheetData>
    <row r="3" spans="4:17" x14ac:dyDescent="0.25">
      <c r="D3" s="5" t="s">
        <v>15</v>
      </c>
      <c r="E3" s="1" t="s">
        <v>1</v>
      </c>
    </row>
    <row r="4" spans="4:17" x14ac:dyDescent="0.25">
      <c r="D4" s="2">
        <v>0</v>
      </c>
      <c r="E4" s="2">
        <v>20</v>
      </c>
      <c r="F4" t="s">
        <v>41</v>
      </c>
      <c r="G4" t="s">
        <v>42</v>
      </c>
      <c r="L4" t="s">
        <v>30</v>
      </c>
      <c r="M4">
        <f>MIN(E6)</f>
        <v>17</v>
      </c>
      <c r="O4" t="s">
        <v>43</v>
      </c>
      <c r="P4" t="s">
        <v>37</v>
      </c>
      <c r="Q4" t="s">
        <v>44</v>
      </c>
    </row>
    <row r="5" spans="4:17" x14ac:dyDescent="0.25">
      <c r="D5" s="2">
        <v>1</v>
      </c>
      <c r="E5" s="2">
        <v>23</v>
      </c>
      <c r="F5">
        <v>7</v>
      </c>
      <c r="G5">
        <v>10</v>
      </c>
      <c r="L5" t="s">
        <v>31</v>
      </c>
      <c r="M5">
        <f>MAX(E4:E20)</f>
        <v>24</v>
      </c>
      <c r="O5">
        <v>17</v>
      </c>
      <c r="P5">
        <f t="array" ref="P5:P12">FREQUENCY(E4:E20,O5:O12)</f>
        <v>2</v>
      </c>
      <c r="Q5" s="6">
        <f>P5/17</f>
        <v>0.11764705882352941</v>
      </c>
    </row>
    <row r="6" spans="4:17" x14ac:dyDescent="0.25">
      <c r="D6" s="2">
        <v>1</v>
      </c>
      <c r="E6" s="2">
        <v>17</v>
      </c>
      <c r="F6" s="6">
        <v>0.4118</v>
      </c>
      <c r="G6" s="6">
        <v>0.58819999999999995</v>
      </c>
      <c r="O6">
        <v>18</v>
      </c>
      <c r="P6">
        <v>4</v>
      </c>
      <c r="Q6" s="6">
        <f t="shared" ref="Q6:Q12" si="0">P6/17</f>
        <v>0.23529411764705882</v>
      </c>
    </row>
    <row r="7" spans="4:17" x14ac:dyDescent="0.25">
      <c r="D7" s="2">
        <v>1</v>
      </c>
      <c r="E7" s="2">
        <v>24</v>
      </c>
      <c r="O7">
        <v>19</v>
      </c>
      <c r="P7">
        <v>1</v>
      </c>
      <c r="Q7" s="6">
        <f t="shared" si="0"/>
        <v>5.8823529411764705E-2</v>
      </c>
    </row>
    <row r="8" spans="4:17" x14ac:dyDescent="0.25">
      <c r="D8" s="2">
        <v>1</v>
      </c>
      <c r="E8" s="2">
        <v>20</v>
      </c>
      <c r="O8">
        <v>20</v>
      </c>
      <c r="P8">
        <v>3</v>
      </c>
      <c r="Q8" s="6">
        <f t="shared" si="0"/>
        <v>0.17647058823529413</v>
      </c>
    </row>
    <row r="9" spans="4:17" x14ac:dyDescent="0.25">
      <c r="D9" s="2">
        <v>0</v>
      </c>
      <c r="E9" s="2">
        <v>18</v>
      </c>
      <c r="O9">
        <v>21</v>
      </c>
      <c r="P9">
        <v>2</v>
      </c>
      <c r="Q9" s="6">
        <f t="shared" si="0"/>
        <v>0.11764705882352941</v>
      </c>
    </row>
    <row r="10" spans="4:17" x14ac:dyDescent="0.25">
      <c r="D10" s="2">
        <v>1</v>
      </c>
      <c r="E10" s="2">
        <v>18</v>
      </c>
      <c r="O10">
        <v>22</v>
      </c>
      <c r="P10">
        <v>1</v>
      </c>
      <c r="Q10" s="6">
        <f t="shared" si="0"/>
        <v>5.8823529411764705E-2</v>
      </c>
    </row>
    <row r="11" spans="4:17" x14ac:dyDescent="0.25">
      <c r="D11" s="2">
        <v>1</v>
      </c>
      <c r="E11" s="2">
        <v>19</v>
      </c>
      <c r="O11">
        <v>23</v>
      </c>
      <c r="P11">
        <v>2</v>
      </c>
      <c r="Q11" s="6">
        <f t="shared" si="0"/>
        <v>0.11764705882352941</v>
      </c>
    </row>
    <row r="12" spans="4:17" x14ac:dyDescent="0.25">
      <c r="D12" s="2">
        <v>0</v>
      </c>
      <c r="E12" s="2">
        <v>24</v>
      </c>
      <c r="O12">
        <v>24</v>
      </c>
      <c r="P12">
        <v>2</v>
      </c>
      <c r="Q12" s="6">
        <f t="shared" si="0"/>
        <v>0.11764705882352941</v>
      </c>
    </row>
    <row r="13" spans="4:17" x14ac:dyDescent="0.25">
      <c r="D13" s="2">
        <v>1</v>
      </c>
      <c r="E13" s="2">
        <v>20</v>
      </c>
    </row>
    <row r="14" spans="4:17" x14ac:dyDescent="0.25">
      <c r="D14" s="2">
        <v>1</v>
      </c>
      <c r="E14" s="2">
        <v>18</v>
      </c>
    </row>
    <row r="15" spans="4:17" x14ac:dyDescent="0.25">
      <c r="D15" s="2">
        <v>0</v>
      </c>
      <c r="E15" s="2">
        <v>23</v>
      </c>
    </row>
    <row r="16" spans="4:17" x14ac:dyDescent="0.25">
      <c r="D16" s="2">
        <v>1</v>
      </c>
      <c r="E16" s="2">
        <v>17</v>
      </c>
    </row>
    <row r="17" spans="4:5" x14ac:dyDescent="0.25">
      <c r="D17" s="2">
        <v>0</v>
      </c>
      <c r="E17" s="2">
        <v>18</v>
      </c>
    </row>
    <row r="18" spans="4:5" x14ac:dyDescent="0.25">
      <c r="D18" s="2">
        <v>1</v>
      </c>
      <c r="E18" s="2">
        <v>22</v>
      </c>
    </row>
    <row r="19" spans="4:5" x14ac:dyDescent="0.25">
      <c r="D19" s="2">
        <v>0</v>
      </c>
      <c r="E19" s="2">
        <v>21</v>
      </c>
    </row>
    <row r="20" spans="4:5" x14ac:dyDescent="0.25">
      <c r="D20" s="2">
        <v>0</v>
      </c>
      <c r="E20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Unicomfacauca</dc:creator>
  <cp:lastModifiedBy>Unicomfacauca</cp:lastModifiedBy>
  <dcterms:created xsi:type="dcterms:W3CDTF">2023-08-18T15:43:56Z</dcterms:created>
  <dcterms:modified xsi:type="dcterms:W3CDTF">2023-08-25T17:50:09Z</dcterms:modified>
</cp:coreProperties>
</file>